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16800sv001\健康管理\32_財形貯蓄\申請用紙（エクセル版）【保存版】\999999次回更新予定（未対応）\"/>
    </mc:Choice>
  </mc:AlternateContent>
  <xr:revisionPtr revIDLastSave="0" documentId="13_ncr:1_{F147635B-9FF9-41C3-99AA-20CAC5CBB9B3}" xr6:coauthVersionLast="47" xr6:coauthVersionMax="47" xr10:uidLastSave="{00000000-0000-0000-0000-000000000000}"/>
  <workbookProtection workbookPassword="CF5A" lockStructure="1"/>
  <bookViews>
    <workbookView xWindow="-108" yWindow="-108" windowWidth="23256" windowHeight="14160" xr2:uid="{00000000-000D-0000-FFFF-FFFF00000000}"/>
  </bookViews>
  <sheets>
    <sheet name="入力画面" sheetId="9" r:id="rId1"/>
    <sheet name="注意事項" sheetId="8" r:id="rId2"/>
    <sheet name="コード検索" sheetId="10" r:id="rId3"/>
    <sheet name="印刷用" sheetId="7" r:id="rId4"/>
    <sheet name="積立開始日" sheetId="11" state="hidden" r:id="rId5"/>
  </sheets>
  <definedNames>
    <definedName name="_xlnm._FilterDatabase" localSheetId="2" hidden="1">コード検索!$A$1:$K$879</definedName>
    <definedName name="_xlnm.Print_Area" localSheetId="3">印刷用!$A$1:$BK$330</definedName>
    <definedName name="_xlnm.Print_Area" localSheetId="0">入力画面!$A$2:$AL$40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9" l="1"/>
  <c r="Z24" i="7"/>
  <c r="Z264" i="7" s="1"/>
  <c r="Z116" i="7" l="1"/>
  <c r="Z174" i="7"/>
  <c r="H27" i="9"/>
  <c r="AU76" i="7" l="1"/>
  <c r="AU316" i="7" s="1"/>
  <c r="AU72" i="7"/>
  <c r="AU312" i="7" s="1"/>
  <c r="AU68" i="7"/>
  <c r="AU308" i="7" s="1"/>
  <c r="AU64" i="7"/>
  <c r="AU214" i="7" s="1"/>
  <c r="AU60" i="7"/>
  <c r="AU300" i="7" s="1"/>
  <c r="O54" i="7"/>
  <c r="M54" i="7"/>
  <c r="K54" i="7"/>
  <c r="I54" i="7"/>
  <c r="G54" i="7"/>
  <c r="E54" i="7"/>
  <c r="C54" i="7"/>
  <c r="Y32" i="9"/>
  <c r="AU218" i="7" l="1"/>
  <c r="AU304" i="7"/>
  <c r="AU226" i="7"/>
  <c r="AU222" i="7"/>
  <c r="AU210" i="7"/>
  <c r="C48" i="9" l="1"/>
  <c r="C47" i="9"/>
  <c r="C49" i="9" l="1"/>
  <c r="AH32" i="9" s="1"/>
  <c r="N99" i="11"/>
  <c r="L99" i="11"/>
  <c r="J99" i="11"/>
  <c r="G99" i="11"/>
  <c r="D99" i="11"/>
  <c r="N98" i="11"/>
  <c r="L98" i="11"/>
  <c r="J98" i="11"/>
  <c r="G98" i="11"/>
  <c r="D98" i="11"/>
  <c r="N97" i="11"/>
  <c r="L97" i="11"/>
  <c r="J97" i="11"/>
  <c r="G97" i="11"/>
  <c r="D97" i="11"/>
  <c r="N96" i="11"/>
  <c r="L96" i="11"/>
  <c r="J96" i="11"/>
  <c r="G96" i="11"/>
  <c r="D96" i="11"/>
  <c r="N95" i="11"/>
  <c r="L95" i="11"/>
  <c r="J95" i="11"/>
  <c r="G95" i="11"/>
  <c r="D95" i="11"/>
  <c r="N94" i="11"/>
  <c r="L94" i="11"/>
  <c r="J94" i="11"/>
  <c r="G94" i="11"/>
  <c r="D94" i="11"/>
  <c r="N93" i="11"/>
  <c r="L93" i="11"/>
  <c r="J93" i="11"/>
  <c r="G93" i="11"/>
  <c r="D93" i="11"/>
  <c r="N92" i="11"/>
  <c r="L92" i="11"/>
  <c r="J92" i="11"/>
  <c r="G92" i="11"/>
  <c r="D92" i="11"/>
  <c r="N91" i="11"/>
  <c r="L91" i="11"/>
  <c r="J91" i="11"/>
  <c r="G91" i="11"/>
  <c r="D91" i="11"/>
  <c r="N90" i="11"/>
  <c r="L90" i="11"/>
  <c r="J90" i="11"/>
  <c r="G90" i="11"/>
  <c r="D90" i="11"/>
  <c r="N89" i="11"/>
  <c r="L89" i="11"/>
  <c r="J89" i="11"/>
  <c r="G89" i="11"/>
  <c r="D89" i="11"/>
  <c r="N88" i="11"/>
  <c r="L88" i="11"/>
  <c r="J88" i="11"/>
  <c r="G88" i="11"/>
  <c r="D88" i="11"/>
  <c r="N87" i="11"/>
  <c r="L87" i="11"/>
  <c r="J87" i="11"/>
  <c r="G87" i="11"/>
  <c r="D87" i="11"/>
  <c r="N86" i="11"/>
  <c r="L86" i="11"/>
  <c r="J86" i="11"/>
  <c r="G86" i="11"/>
  <c r="D86" i="11"/>
  <c r="N85" i="11"/>
  <c r="L85" i="11"/>
  <c r="J85" i="11"/>
  <c r="G85" i="11"/>
  <c r="D85" i="11"/>
  <c r="N84" i="11"/>
  <c r="L84" i="11"/>
  <c r="J84" i="11"/>
  <c r="G84" i="11"/>
  <c r="D84" i="11"/>
  <c r="N83" i="11"/>
  <c r="L83" i="11"/>
  <c r="J83" i="11"/>
  <c r="G83" i="11"/>
  <c r="D83" i="11"/>
  <c r="N82" i="11"/>
  <c r="L82" i="11"/>
  <c r="J82" i="11"/>
  <c r="G82" i="11"/>
  <c r="D82" i="11"/>
  <c r="N81" i="11"/>
  <c r="L81" i="11"/>
  <c r="J81" i="11"/>
  <c r="G81" i="11"/>
  <c r="D81" i="11"/>
  <c r="N80" i="11"/>
  <c r="L80" i="11"/>
  <c r="J80" i="11"/>
  <c r="G80" i="11"/>
  <c r="D80" i="11"/>
  <c r="N79" i="11"/>
  <c r="L79" i="11"/>
  <c r="J79" i="11"/>
  <c r="G79" i="11"/>
  <c r="D79" i="11"/>
  <c r="N78" i="11"/>
  <c r="L78" i="11"/>
  <c r="J78" i="11"/>
  <c r="G78" i="11"/>
  <c r="D78" i="11"/>
  <c r="N77" i="11"/>
  <c r="L77" i="11"/>
  <c r="J77" i="11"/>
  <c r="G77" i="11"/>
  <c r="D77" i="11"/>
  <c r="N76" i="11"/>
  <c r="L76" i="11"/>
  <c r="J76" i="11"/>
  <c r="G76" i="11"/>
  <c r="D76" i="11"/>
  <c r="N75" i="11"/>
  <c r="L75" i="11"/>
  <c r="J75" i="11"/>
  <c r="G75" i="11"/>
  <c r="D75" i="11"/>
  <c r="N74" i="11"/>
  <c r="L74" i="11"/>
  <c r="J74" i="11"/>
  <c r="G74" i="11"/>
  <c r="D74" i="11"/>
  <c r="N73" i="11"/>
  <c r="L73" i="11"/>
  <c r="J73" i="11"/>
  <c r="G73" i="11"/>
  <c r="D73" i="11"/>
  <c r="N72" i="11"/>
  <c r="L72" i="11"/>
  <c r="J72" i="11"/>
  <c r="G72" i="11"/>
  <c r="D72" i="11"/>
  <c r="N71" i="11"/>
  <c r="L71" i="11"/>
  <c r="J71" i="11"/>
  <c r="G71" i="11"/>
  <c r="D71" i="11"/>
  <c r="N70" i="11"/>
  <c r="L70" i="11"/>
  <c r="J70" i="11"/>
  <c r="G70" i="11"/>
  <c r="D70" i="11"/>
  <c r="N69" i="11"/>
  <c r="L69" i="11"/>
  <c r="J69" i="11"/>
  <c r="G69" i="11"/>
  <c r="D69" i="11"/>
  <c r="N68" i="11"/>
  <c r="L68" i="11"/>
  <c r="J68" i="11"/>
  <c r="G68" i="11"/>
  <c r="D68" i="11"/>
  <c r="N67" i="11"/>
  <c r="L67" i="11"/>
  <c r="J67" i="11"/>
  <c r="G67" i="11"/>
  <c r="D67" i="11"/>
  <c r="N66" i="11"/>
  <c r="L66" i="11"/>
  <c r="J66" i="11"/>
  <c r="G66" i="11"/>
  <c r="D66" i="11"/>
  <c r="N65" i="11"/>
  <c r="L65" i="11"/>
  <c r="J65" i="11"/>
  <c r="G65" i="11"/>
  <c r="D65" i="11"/>
  <c r="N64" i="11"/>
  <c r="L64" i="11"/>
  <c r="J64" i="11"/>
  <c r="G64" i="11"/>
  <c r="D64" i="11"/>
  <c r="N63" i="11"/>
  <c r="L63" i="11"/>
  <c r="J63" i="11"/>
  <c r="G63" i="11"/>
  <c r="D63" i="11"/>
  <c r="N62" i="11"/>
  <c r="L62" i="11"/>
  <c r="J62" i="11"/>
  <c r="G62" i="11"/>
  <c r="D62" i="11"/>
  <c r="N61" i="11"/>
  <c r="L61" i="11"/>
  <c r="J61" i="11"/>
  <c r="G61" i="11"/>
  <c r="D61" i="11"/>
  <c r="N60" i="11"/>
  <c r="L60" i="11"/>
  <c r="J60" i="11"/>
  <c r="G60" i="11"/>
  <c r="D60" i="11"/>
  <c r="N59" i="11"/>
  <c r="L59" i="11"/>
  <c r="J59" i="11"/>
  <c r="G59" i="11"/>
  <c r="D59" i="11"/>
  <c r="N58" i="11"/>
  <c r="L58" i="11"/>
  <c r="J58" i="11"/>
  <c r="G58" i="11"/>
  <c r="D58" i="11"/>
  <c r="N57" i="11"/>
  <c r="L57" i="11"/>
  <c r="J57" i="11"/>
  <c r="G57" i="11"/>
  <c r="D57" i="11"/>
  <c r="N56" i="11"/>
  <c r="L56" i="11"/>
  <c r="J56" i="11"/>
  <c r="G56" i="11"/>
  <c r="D56" i="11"/>
  <c r="N55" i="11"/>
  <c r="L55" i="11"/>
  <c r="J55" i="11"/>
  <c r="G55" i="11"/>
  <c r="D55" i="11"/>
  <c r="N54" i="11"/>
  <c r="L54" i="11"/>
  <c r="J54" i="11"/>
  <c r="G54" i="11"/>
  <c r="D54" i="11"/>
  <c r="N53" i="11"/>
  <c r="L53" i="11"/>
  <c r="J53" i="11"/>
  <c r="G53" i="11"/>
  <c r="D53" i="11"/>
  <c r="N52" i="11"/>
  <c r="L52" i="11"/>
  <c r="J52" i="11"/>
  <c r="G52" i="11"/>
  <c r="D52" i="11"/>
  <c r="N51" i="11"/>
  <c r="L51" i="11"/>
  <c r="J51" i="11"/>
  <c r="G51" i="11"/>
  <c r="D51" i="11"/>
  <c r="N50" i="11"/>
  <c r="L50" i="11"/>
  <c r="J50" i="11"/>
  <c r="G50" i="11"/>
  <c r="D50" i="11"/>
  <c r="N49" i="11"/>
  <c r="L49" i="11"/>
  <c r="J49" i="11"/>
  <c r="G49" i="11"/>
  <c r="D49" i="11"/>
  <c r="N48" i="11"/>
  <c r="L48" i="11"/>
  <c r="J48" i="11"/>
  <c r="G48" i="11"/>
  <c r="D48" i="11"/>
  <c r="N47" i="11"/>
  <c r="L47" i="11"/>
  <c r="J47" i="11"/>
  <c r="G47" i="11"/>
  <c r="D47" i="11"/>
  <c r="N46" i="11"/>
  <c r="L46" i="11"/>
  <c r="J46" i="11"/>
  <c r="G46" i="11"/>
  <c r="D46" i="11"/>
  <c r="N45" i="11"/>
  <c r="L45" i="11"/>
  <c r="J45" i="11"/>
  <c r="G45" i="11"/>
  <c r="D45" i="11"/>
  <c r="N44" i="11"/>
  <c r="L44" i="11"/>
  <c r="J44" i="11"/>
  <c r="G44" i="11"/>
  <c r="D44" i="11"/>
  <c r="N43" i="11"/>
  <c r="L43" i="11"/>
  <c r="J43" i="11"/>
  <c r="G43" i="11"/>
  <c r="D43" i="11"/>
  <c r="N42" i="11"/>
  <c r="L42" i="11"/>
  <c r="J42" i="11"/>
  <c r="G42" i="11"/>
  <c r="D42" i="11"/>
  <c r="N41" i="11"/>
  <c r="L41" i="11"/>
  <c r="J41" i="11"/>
  <c r="G41" i="11"/>
  <c r="D41" i="11"/>
  <c r="N40" i="11"/>
  <c r="L40" i="11"/>
  <c r="J40" i="11"/>
  <c r="G40" i="11"/>
  <c r="D40" i="11"/>
  <c r="N39" i="11"/>
  <c r="L39" i="11"/>
  <c r="J39" i="11"/>
  <c r="G39" i="11"/>
  <c r="D39" i="11"/>
  <c r="N38" i="11"/>
  <c r="L38" i="11"/>
  <c r="J38" i="11"/>
  <c r="G38" i="11"/>
  <c r="D38" i="11"/>
  <c r="N37" i="11"/>
  <c r="L37" i="11"/>
  <c r="J37" i="11"/>
  <c r="G37" i="11"/>
  <c r="D37" i="11"/>
  <c r="N36" i="11"/>
  <c r="L36" i="11"/>
  <c r="J36" i="11"/>
  <c r="G36" i="11"/>
  <c r="D36" i="11"/>
  <c r="N35" i="11"/>
  <c r="L35" i="11"/>
  <c r="J35" i="11"/>
  <c r="G35" i="11"/>
  <c r="D35" i="11"/>
  <c r="N34" i="11"/>
  <c r="L34" i="11"/>
  <c r="J34" i="11"/>
  <c r="G34" i="11"/>
  <c r="D34" i="11"/>
  <c r="N33" i="11"/>
  <c r="L33" i="11"/>
  <c r="J33" i="11"/>
  <c r="G33" i="11"/>
  <c r="D33" i="11"/>
  <c r="N32" i="11"/>
  <c r="L32" i="11"/>
  <c r="J32" i="11"/>
  <c r="G32" i="11"/>
  <c r="D32" i="11"/>
  <c r="N31" i="11"/>
  <c r="L31" i="11"/>
  <c r="J31" i="11"/>
  <c r="G31" i="11"/>
  <c r="D31" i="11"/>
  <c r="N30" i="11"/>
  <c r="L30" i="11"/>
  <c r="J30" i="11"/>
  <c r="G30" i="11"/>
  <c r="D30" i="11"/>
  <c r="N29" i="11"/>
  <c r="L29" i="11"/>
  <c r="J29" i="11"/>
  <c r="G29" i="11"/>
  <c r="D29" i="11"/>
  <c r="N28" i="11"/>
  <c r="L28" i="11"/>
  <c r="J28" i="11"/>
  <c r="G28" i="11"/>
  <c r="D28" i="11"/>
  <c r="N27" i="11"/>
  <c r="L27" i="11"/>
  <c r="J27" i="11"/>
  <c r="G27" i="11"/>
  <c r="D27" i="11"/>
  <c r="N26" i="11"/>
  <c r="L26" i="11"/>
  <c r="J26" i="11"/>
  <c r="G26" i="11"/>
  <c r="D26" i="11"/>
  <c r="N25" i="11"/>
  <c r="L25" i="11"/>
  <c r="J25" i="11"/>
  <c r="G25" i="11"/>
  <c r="D25" i="11"/>
  <c r="N24" i="11"/>
  <c r="L24" i="11"/>
  <c r="J24" i="11"/>
  <c r="G24" i="11"/>
  <c r="D24" i="11"/>
  <c r="N23" i="11"/>
  <c r="L23" i="11"/>
  <c r="J23" i="11"/>
  <c r="G23" i="11"/>
  <c r="D23" i="11"/>
  <c r="N22" i="11"/>
  <c r="L22" i="11"/>
  <c r="J22" i="11"/>
  <c r="G22" i="11"/>
  <c r="D22" i="11"/>
  <c r="N21" i="11"/>
  <c r="L21" i="11"/>
  <c r="J21" i="11"/>
  <c r="G21" i="11"/>
  <c r="D21" i="11"/>
  <c r="N20" i="11"/>
  <c r="L20" i="11"/>
  <c r="J20" i="11"/>
  <c r="G20" i="11"/>
  <c r="D20" i="11"/>
  <c r="N19" i="11"/>
  <c r="L19" i="11"/>
  <c r="J19" i="11"/>
  <c r="G19" i="11"/>
  <c r="D19" i="11"/>
  <c r="N18" i="11"/>
  <c r="L18" i="11"/>
  <c r="J18" i="11"/>
  <c r="G18" i="11"/>
  <c r="D18" i="11"/>
  <c r="N17" i="11"/>
  <c r="L17" i="11"/>
  <c r="J17" i="11"/>
  <c r="G17" i="11"/>
  <c r="D17" i="11"/>
  <c r="N16" i="11"/>
  <c r="L16" i="11"/>
  <c r="J16" i="11"/>
  <c r="G16" i="11"/>
  <c r="D16" i="11"/>
  <c r="N15" i="11"/>
  <c r="L15" i="11"/>
  <c r="J15" i="11"/>
  <c r="G15" i="11"/>
  <c r="D15" i="11"/>
  <c r="N14" i="11"/>
  <c r="L14" i="11"/>
  <c r="J14" i="11"/>
  <c r="G14" i="11"/>
  <c r="D14" i="11"/>
  <c r="N13" i="11"/>
  <c r="L13" i="11"/>
  <c r="J13" i="11"/>
  <c r="G13" i="11"/>
  <c r="D13" i="11"/>
  <c r="N12" i="11"/>
  <c r="L12" i="11"/>
  <c r="J12" i="11"/>
  <c r="G12" i="11"/>
  <c r="D12" i="11"/>
  <c r="N11" i="11"/>
  <c r="L11" i="11"/>
  <c r="J11" i="11"/>
  <c r="G11" i="11"/>
  <c r="D11" i="11"/>
  <c r="N10" i="11"/>
  <c r="L10" i="11"/>
  <c r="J10" i="11"/>
  <c r="G10" i="11"/>
  <c r="D10" i="11"/>
  <c r="N9" i="11"/>
  <c r="L9" i="11"/>
  <c r="J9" i="11"/>
  <c r="G9" i="11"/>
  <c r="D9" i="11"/>
  <c r="N8" i="11"/>
  <c r="L8" i="11"/>
  <c r="J8" i="11"/>
  <c r="G8" i="11"/>
  <c r="D8" i="11"/>
  <c r="N7" i="11"/>
  <c r="L7" i="11"/>
  <c r="J7" i="11"/>
  <c r="G7" i="11"/>
  <c r="D7" i="11"/>
  <c r="N6" i="11"/>
  <c r="L6" i="11"/>
  <c r="J6" i="11"/>
  <c r="G6" i="11"/>
  <c r="D6" i="11"/>
  <c r="N5" i="11"/>
  <c r="L5" i="11"/>
  <c r="J5" i="11"/>
  <c r="G5" i="11"/>
  <c r="D5" i="11"/>
  <c r="N4" i="11"/>
  <c r="L4" i="11"/>
  <c r="J4" i="11"/>
  <c r="G4" i="11"/>
  <c r="D4" i="11"/>
  <c r="N3" i="11"/>
  <c r="L3" i="11"/>
  <c r="J3" i="11"/>
  <c r="G3" i="11"/>
  <c r="D3" i="11"/>
  <c r="P2" i="11"/>
  <c r="N2" i="11"/>
  <c r="L2" i="11"/>
  <c r="J2" i="11"/>
  <c r="G2" i="11"/>
  <c r="D2" i="11"/>
  <c r="R2" i="11" l="1"/>
  <c r="R3" i="11" s="1"/>
  <c r="AD24" i="7"/>
  <c r="AD264" i="7" l="1"/>
  <c r="AD116" i="7"/>
  <c r="AD174" i="7"/>
  <c r="C122" i="7" l="1"/>
  <c r="C180" i="7" s="1"/>
  <c r="C35" i="7"/>
  <c r="U24" i="7"/>
  <c r="Q24" i="7"/>
  <c r="O25" i="7"/>
  <c r="AW24" i="7"/>
  <c r="AW21" i="7"/>
  <c r="AY30" i="7" l="1"/>
  <c r="U264" i="7" l="1"/>
  <c r="Q264" i="7"/>
  <c r="U174" i="7"/>
  <c r="Q174" i="7"/>
  <c r="Q116" i="7" l="1"/>
  <c r="U116" i="7"/>
  <c r="O294" i="7"/>
  <c r="M294" i="7"/>
  <c r="K294" i="7"/>
  <c r="I294" i="7"/>
  <c r="G294" i="7"/>
  <c r="E294" i="7"/>
  <c r="C294" i="7"/>
  <c r="O204" i="7"/>
  <c r="M204" i="7"/>
  <c r="K204" i="7"/>
  <c r="I204" i="7"/>
  <c r="G204" i="7"/>
  <c r="E204" i="7"/>
  <c r="C204" i="7"/>
  <c r="C270" i="7"/>
  <c r="O148" i="7"/>
  <c r="M148" i="7"/>
  <c r="K148" i="7"/>
  <c r="I148" i="7"/>
  <c r="G148" i="7"/>
  <c r="E148" i="7"/>
  <c r="C148" i="7"/>
  <c r="S54" i="7"/>
  <c r="S148" i="7" s="1"/>
  <c r="AE54" i="7"/>
  <c r="AE148" i="7" s="1"/>
  <c r="AS54" i="7"/>
  <c r="AS148" i="7" s="1"/>
  <c r="AQ54" i="7"/>
  <c r="AQ148" i="7" s="1"/>
  <c r="AG54" i="7"/>
  <c r="AG148" i="7" s="1"/>
  <c r="AO54" i="7"/>
  <c r="AO148" i="7" s="1"/>
  <c r="AC54" i="7"/>
  <c r="AC148" i="7" s="1"/>
  <c r="U54" i="7"/>
  <c r="U204" i="7" s="1"/>
  <c r="Q54" i="7"/>
  <c r="Q148" i="7" s="1"/>
  <c r="M48" i="7"/>
  <c r="M141" i="7" s="1"/>
  <c r="K48" i="7"/>
  <c r="K141" i="7" s="1"/>
  <c r="I48" i="7"/>
  <c r="I141" i="7" s="1"/>
  <c r="G48" i="7"/>
  <c r="G141" i="7" s="1"/>
  <c r="BA28" i="7"/>
  <c r="BA178" i="7" s="1"/>
  <c r="AY28" i="7"/>
  <c r="AY178" i="7" s="1"/>
  <c r="AW28" i="7"/>
  <c r="AW120" i="7" s="1"/>
  <c r="AU28" i="7"/>
  <c r="AU120" i="7" s="1"/>
  <c r="AS28" i="7"/>
  <c r="AS120" i="7" s="1"/>
  <c r="AQ28" i="7"/>
  <c r="AQ120" i="7" s="1"/>
  <c r="AO28" i="7"/>
  <c r="AO120" i="7" s="1"/>
  <c r="AM28" i="7"/>
  <c r="AM120" i="7" s="1"/>
  <c r="AK28" i="7"/>
  <c r="AK120" i="7" s="1"/>
  <c r="AI28" i="7"/>
  <c r="AI120" i="7" s="1"/>
  <c r="AG28" i="7"/>
  <c r="AG120" i="7" s="1"/>
  <c r="AE28" i="7"/>
  <c r="AE120" i="7" s="1"/>
  <c r="AC28" i="7"/>
  <c r="AC120" i="7" s="1"/>
  <c r="AA28" i="7"/>
  <c r="AA120" i="7" s="1"/>
  <c r="Y28" i="7"/>
  <c r="Y120" i="7" s="1"/>
  <c r="W28" i="7"/>
  <c r="W120" i="7" s="1"/>
  <c r="U28" i="7"/>
  <c r="U120" i="7" s="1"/>
  <c r="S28" i="7"/>
  <c r="S120" i="7" s="1"/>
  <c r="Q28" i="7"/>
  <c r="Q120" i="7" s="1"/>
  <c r="O28" i="7"/>
  <c r="O120" i="7" s="1"/>
  <c r="M28" i="7"/>
  <c r="M120" i="7" s="1"/>
  <c r="K28" i="7"/>
  <c r="K120" i="7" s="1"/>
  <c r="I28" i="7"/>
  <c r="I120" i="7" s="1"/>
  <c r="G28" i="7"/>
  <c r="G120" i="7" s="1"/>
  <c r="E28" i="7"/>
  <c r="E120" i="7" s="1"/>
  <c r="C28" i="7"/>
  <c r="C120" i="7" s="1"/>
  <c r="O35" i="7"/>
  <c r="O128" i="7" s="1"/>
  <c r="M35" i="7"/>
  <c r="M128" i="7" s="1"/>
  <c r="K35" i="7"/>
  <c r="K128" i="7" s="1"/>
  <c r="I35" i="7"/>
  <c r="I128" i="7" s="1"/>
  <c r="G35" i="7"/>
  <c r="G128" i="7" s="1"/>
  <c r="E35" i="7"/>
  <c r="E128" i="7" s="1"/>
  <c r="C128" i="7"/>
  <c r="M24" i="7"/>
  <c r="M116" i="7" s="1"/>
  <c r="K24" i="7"/>
  <c r="K116" i="7" s="1"/>
  <c r="I24" i="7"/>
  <c r="I116" i="7" s="1"/>
  <c r="G24" i="7"/>
  <c r="G116" i="7" s="1"/>
  <c r="E24" i="7"/>
  <c r="E116" i="7" s="1"/>
  <c r="AY270" i="7"/>
  <c r="C24" i="7"/>
  <c r="C116" i="7" s="1"/>
  <c r="AZ116" i="7"/>
  <c r="AZ112" i="7"/>
  <c r="K21" i="7"/>
  <c r="K112" i="7" s="1"/>
  <c r="I21" i="7"/>
  <c r="I171" i="7" s="1"/>
  <c r="G21" i="7"/>
  <c r="G112" i="7" s="1"/>
  <c r="E21" i="7"/>
  <c r="E112" i="7" s="1"/>
  <c r="C21" i="7"/>
  <c r="C112" i="7" s="1"/>
  <c r="Y10" i="7"/>
  <c r="Y101" i="7" s="1"/>
  <c r="W10" i="7"/>
  <c r="W101" i="7" s="1"/>
  <c r="U10" i="7"/>
  <c r="U101" i="7" s="1"/>
  <c r="S10" i="7"/>
  <c r="S101" i="7" s="1"/>
  <c r="Q10" i="7"/>
  <c r="Q101" i="7" s="1"/>
  <c r="O10" i="7"/>
  <c r="O101" i="7" s="1"/>
  <c r="M10" i="7"/>
  <c r="M101" i="7" s="1"/>
  <c r="O117" i="7" l="1"/>
  <c r="O265" i="7"/>
  <c r="BA268" i="7"/>
  <c r="M174" i="7"/>
  <c r="AY180" i="7"/>
  <c r="E268" i="7"/>
  <c r="K264" i="7"/>
  <c r="AS204" i="7"/>
  <c r="U268" i="7"/>
  <c r="I261" i="7"/>
  <c r="AK268" i="7"/>
  <c r="M198" i="7"/>
  <c r="K288" i="7"/>
  <c r="I288" i="7"/>
  <c r="AC204" i="7"/>
  <c r="AO294" i="7"/>
  <c r="AE204" i="7"/>
  <c r="AQ204" i="7"/>
  <c r="I185" i="7"/>
  <c r="K185" i="7"/>
  <c r="C185" i="7"/>
  <c r="O185" i="7"/>
  <c r="C275" i="7"/>
  <c r="G185" i="7"/>
  <c r="K275" i="7"/>
  <c r="M268" i="7"/>
  <c r="AC268" i="7"/>
  <c r="AS268" i="7"/>
  <c r="K268" i="7"/>
  <c r="AA268" i="7"/>
  <c r="AQ268" i="7"/>
  <c r="C268" i="7"/>
  <c r="S268" i="7"/>
  <c r="AI268" i="7"/>
  <c r="AY268" i="7"/>
  <c r="E174" i="7"/>
  <c r="M264" i="7"/>
  <c r="G174" i="7"/>
  <c r="E264" i="7"/>
  <c r="K174" i="7"/>
  <c r="G264" i="7"/>
  <c r="K261" i="7"/>
  <c r="I112" i="7"/>
  <c r="C261" i="7"/>
  <c r="Q250" i="7"/>
  <c r="S250" i="7"/>
  <c r="Y250" i="7"/>
  <c r="O178" i="7"/>
  <c r="AE178" i="7"/>
  <c r="C264" i="7"/>
  <c r="S294" i="7"/>
  <c r="S178" i="7"/>
  <c r="I198" i="7"/>
  <c r="S204" i="7"/>
  <c r="AG204" i="7"/>
  <c r="M250" i="7"/>
  <c r="U250" i="7"/>
  <c r="E261" i="7"/>
  <c r="G268" i="7"/>
  <c r="O268" i="7"/>
  <c r="W268" i="7"/>
  <c r="AE268" i="7"/>
  <c r="AM268" i="7"/>
  <c r="AU268" i="7"/>
  <c r="G275" i="7"/>
  <c r="O275" i="7"/>
  <c r="M288" i="7"/>
  <c r="AC294" i="7"/>
  <c r="AQ294" i="7"/>
  <c r="M160" i="7"/>
  <c r="U160" i="7"/>
  <c r="E171" i="7"/>
  <c r="C174" i="7"/>
  <c r="G178" i="7"/>
  <c r="W178" i="7"/>
  <c r="AM178" i="7"/>
  <c r="AU178" i="7"/>
  <c r="AG294" i="7"/>
  <c r="O160" i="7"/>
  <c r="W160" i="7"/>
  <c r="G171" i="7"/>
  <c r="AW171" i="7"/>
  <c r="I178" i="7"/>
  <c r="Q178" i="7"/>
  <c r="Y178" i="7"/>
  <c r="AG178" i="7"/>
  <c r="AO178" i="7"/>
  <c r="AW178" i="7"/>
  <c r="G198" i="7"/>
  <c r="Q204" i="7"/>
  <c r="E275" i="7"/>
  <c r="M275" i="7"/>
  <c r="U294" i="7"/>
  <c r="Q160" i="7"/>
  <c r="Y160" i="7"/>
  <c r="AW174" i="7"/>
  <c r="C178" i="7"/>
  <c r="K178" i="7"/>
  <c r="AA178" i="7"/>
  <c r="AI178" i="7"/>
  <c r="AQ178" i="7"/>
  <c r="U148" i="7"/>
  <c r="S160" i="7"/>
  <c r="C171" i="7"/>
  <c r="K171" i="7"/>
  <c r="O175" i="7"/>
  <c r="I174" i="7"/>
  <c r="E178" i="7"/>
  <c r="M178" i="7"/>
  <c r="U178" i="7"/>
  <c r="AC178" i="7"/>
  <c r="AK178" i="7"/>
  <c r="AS178" i="7"/>
  <c r="E185" i="7"/>
  <c r="M185" i="7"/>
  <c r="K198" i="7"/>
  <c r="AO204" i="7"/>
  <c r="O250" i="7"/>
  <c r="W250" i="7"/>
  <c r="G261" i="7"/>
  <c r="AW261" i="7"/>
  <c r="I264" i="7"/>
  <c r="AW264" i="7"/>
  <c r="I268" i="7"/>
  <c r="Q268" i="7"/>
  <c r="Y268" i="7"/>
  <c r="AG268" i="7"/>
  <c r="AO268" i="7"/>
  <c r="AW268" i="7"/>
  <c r="I275" i="7"/>
  <c r="G288" i="7"/>
  <c r="Q294" i="7"/>
  <c r="AE294" i="7"/>
  <c r="AS294" i="7"/>
  <c r="O48" i="7"/>
  <c r="O141" i="7" l="1"/>
  <c r="O288" i="7"/>
  <c r="O198" i="7"/>
  <c r="M21" i="7"/>
  <c r="M112" i="7" l="1"/>
  <c r="M171" i="7"/>
  <c r="M26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大阪府</author>
  </authors>
  <commentList>
    <comment ref="C1" authorId="0" shapeId="0" xr:uid="{738CB9DF-79A8-4C61-A45D-A88BEA356F37}">
      <text>
        <r>
          <rPr>
            <b/>
            <sz val="14"/>
            <color indexed="81"/>
            <rFont val="MS P ゴシック"/>
            <family val="3"/>
            <charset val="128"/>
          </rPr>
          <t xml:space="preserve">検索方法
</t>
        </r>
        <r>
          <rPr>
            <b/>
            <sz val="11"/>
            <color indexed="81"/>
            <rFont val="MS P ゴシック"/>
            <family val="3"/>
            <charset val="128"/>
          </rPr>
          <t xml:space="preserve">
</t>
        </r>
        <r>
          <rPr>
            <sz val="9"/>
            <color indexed="81"/>
            <rFont val="MS P ゴシック"/>
            <family val="3"/>
            <charset val="128"/>
          </rPr>
          <t>①▼ボタンをクリック
②「検索」と表示された箇所に
　学校名を入力
③「ＯＫ」をクリック</t>
        </r>
        <r>
          <rPr>
            <sz val="11"/>
            <color indexed="81"/>
            <rFont val="MS P ゴシック"/>
            <family val="3"/>
            <charset val="128"/>
          </rPr>
          <t>　</t>
        </r>
      </text>
    </comment>
    <comment ref="G1" authorId="1" shapeId="0" xr:uid="{00000000-0006-0000-0200-000002000000}">
      <text>
        <r>
          <rPr>
            <b/>
            <sz val="9"/>
            <color indexed="81"/>
            <rFont val="MS P ゴシック"/>
            <family val="3"/>
            <charset val="128"/>
          </rPr>
          <t xml:space="preserve">注意！
</t>
        </r>
        <r>
          <rPr>
            <sz val="9"/>
            <color indexed="81"/>
            <rFont val="MS P ゴシック"/>
            <family val="3"/>
            <charset val="128"/>
          </rPr>
          <t xml:space="preserve">大阪府財形独自で採番されたコードです。
よって、金融機関からの通知や普通預金通帳等に記載された銀行コードとは全く異なるコードです。
コード入力の際は、必ずこちらのコード一覧からご確認ください。
</t>
        </r>
      </text>
    </comment>
  </commentList>
</comments>
</file>

<file path=xl/sharedStrings.xml><?xml version="1.0" encoding="utf-8"?>
<sst xmlns="http://schemas.openxmlformats.org/spreadsheetml/2006/main" count="1655" uniqueCount="1410">
  <si>
    <t>財形貯蓄の種類</t>
    <rPh sb="0" eb="2">
      <t>ザイケイ</t>
    </rPh>
    <rPh sb="2" eb="4">
      <t>チョチク</t>
    </rPh>
    <rPh sb="5" eb="7">
      <t>シュルイ</t>
    </rPh>
    <phoneticPr fontId="2"/>
  </si>
  <si>
    <t>期日指定定期預金</t>
    <rPh sb="0" eb="2">
      <t>キジツ</t>
    </rPh>
    <rPh sb="2" eb="4">
      <t>シテイ</t>
    </rPh>
    <rPh sb="4" eb="6">
      <t>テイキ</t>
    </rPh>
    <rPh sb="6" eb="8">
      <t>ヨキン</t>
    </rPh>
    <phoneticPr fontId="2"/>
  </si>
  <si>
    <t>積立定期預金</t>
    <rPh sb="0" eb="2">
      <t>ツミタテ</t>
    </rPh>
    <rPh sb="2" eb="4">
      <t>テイキ</t>
    </rPh>
    <rPh sb="4" eb="6">
      <t>ヨキン</t>
    </rPh>
    <phoneticPr fontId="2"/>
  </si>
  <si>
    <t>金銭信託</t>
    <rPh sb="0" eb="2">
      <t>キンセン</t>
    </rPh>
    <rPh sb="2" eb="4">
      <t>シンタク</t>
    </rPh>
    <phoneticPr fontId="2"/>
  </si>
  <si>
    <t>利付金融債</t>
    <rPh sb="0" eb="2">
      <t>リツキ</t>
    </rPh>
    <rPh sb="2" eb="5">
      <t>キンユウサイ</t>
    </rPh>
    <phoneticPr fontId="2"/>
  </si>
  <si>
    <t>公社債投資信託</t>
    <rPh sb="0" eb="3">
      <t>コウシャサイ</t>
    </rPh>
    <rPh sb="3" eb="5">
      <t>トウシ</t>
    </rPh>
    <rPh sb="5" eb="7">
      <t>シンタク</t>
    </rPh>
    <phoneticPr fontId="2"/>
  </si>
  <si>
    <t>国債＋社債</t>
    <rPh sb="0" eb="2">
      <t>コクサイ</t>
    </rPh>
    <rPh sb="3" eb="5">
      <t>シャサイ</t>
    </rPh>
    <phoneticPr fontId="2"/>
  </si>
  <si>
    <t>貯蓄積立保険</t>
    <rPh sb="0" eb="2">
      <t>チョチク</t>
    </rPh>
    <rPh sb="2" eb="4">
      <t>ツミタテ</t>
    </rPh>
    <rPh sb="4" eb="6">
      <t>ホケン</t>
    </rPh>
    <phoneticPr fontId="2"/>
  </si>
  <si>
    <t>傷害保険</t>
    <rPh sb="0" eb="2">
      <t>ショウガイ</t>
    </rPh>
    <rPh sb="2" eb="4">
      <t>ホケン</t>
    </rPh>
    <phoneticPr fontId="2"/>
  </si>
  <si>
    <t>３年以上</t>
    <rPh sb="1" eb="2">
      <t>ネン</t>
    </rPh>
    <rPh sb="2" eb="4">
      <t>イジョウ</t>
    </rPh>
    <phoneticPr fontId="2"/>
  </si>
  <si>
    <t>継続預入の</t>
    <rPh sb="0" eb="2">
      <t>ケイゾク</t>
    </rPh>
    <rPh sb="2" eb="4">
      <t>アズケイレ</t>
    </rPh>
    <phoneticPr fontId="2"/>
  </si>
  <si>
    <t>特約</t>
    <phoneticPr fontId="2"/>
  </si>
  <si>
    <t>積立開始日</t>
    <rPh sb="0" eb="2">
      <t>ツミタテ</t>
    </rPh>
    <rPh sb="2" eb="5">
      <t>カイシビ</t>
    </rPh>
    <phoneticPr fontId="2"/>
  </si>
  <si>
    <t>積立額</t>
    <rPh sb="0" eb="2">
      <t>ツミタテ</t>
    </rPh>
    <rPh sb="2" eb="3">
      <t>ガク</t>
    </rPh>
    <phoneticPr fontId="2"/>
  </si>
  <si>
    <t>月例給与</t>
    <rPh sb="0" eb="2">
      <t>ゲツレイ</t>
    </rPh>
    <rPh sb="2" eb="4">
      <t>キュウヨ</t>
    </rPh>
    <phoneticPr fontId="2"/>
  </si>
  <si>
    <t>申　込区　分</t>
    <rPh sb="0" eb="1">
      <t>サル</t>
    </rPh>
    <rPh sb="2" eb="3">
      <t>コミ</t>
    </rPh>
    <rPh sb="3" eb="4">
      <t>ク</t>
    </rPh>
    <rPh sb="5" eb="6">
      <t>ブン</t>
    </rPh>
    <phoneticPr fontId="2"/>
  </si>
  <si>
    <t>金融機関
商品コード</t>
    <rPh sb="0" eb="2">
      <t>キンユウ</t>
    </rPh>
    <rPh sb="2" eb="4">
      <t>キカン</t>
    </rPh>
    <rPh sb="5" eb="7">
      <t>ショウヒン</t>
    </rPh>
    <phoneticPr fontId="2"/>
  </si>
  <si>
    <t>届出印鑑</t>
    <rPh sb="0" eb="2">
      <t>トドケデ</t>
    </rPh>
    <rPh sb="2" eb="4">
      <t>インカン</t>
    </rPh>
    <phoneticPr fontId="2"/>
  </si>
  <si>
    <t>自宅住所</t>
    <rPh sb="0" eb="2">
      <t>ジタク</t>
    </rPh>
    <rPh sb="2" eb="4">
      <t>ジュウショ</t>
    </rPh>
    <phoneticPr fontId="2"/>
  </si>
  <si>
    <t>所属コード</t>
    <rPh sb="0" eb="2">
      <t>ショゾク</t>
    </rPh>
    <phoneticPr fontId="2"/>
  </si>
  <si>
    <t>金融機関</t>
    <rPh sb="0" eb="2">
      <t>キンユウ</t>
    </rPh>
    <rPh sb="2" eb="4">
      <t>キカン</t>
    </rPh>
    <phoneticPr fontId="2"/>
  </si>
  <si>
    <t>取扱印</t>
    <rPh sb="0" eb="2">
      <t>トリアツカイ</t>
    </rPh>
    <rPh sb="2" eb="3">
      <t>イン</t>
    </rPh>
    <phoneticPr fontId="2"/>
  </si>
  <si>
    <t>検　印</t>
    <rPh sb="0" eb="1">
      <t>ケン</t>
    </rPh>
    <rPh sb="2" eb="3">
      <t>イン</t>
    </rPh>
    <phoneticPr fontId="2"/>
  </si>
  <si>
    <t>申込年月日</t>
    <rPh sb="0" eb="2">
      <t>モウシコミ</t>
    </rPh>
    <rPh sb="2" eb="5">
      <t>ネンガッピ</t>
    </rPh>
    <phoneticPr fontId="2"/>
  </si>
  <si>
    <t>注）所属の受付印のないものは控除できません。</t>
    <rPh sb="0" eb="1">
      <t>チュウ</t>
    </rPh>
    <rPh sb="2" eb="4">
      <t>ショゾク</t>
    </rPh>
    <rPh sb="5" eb="8">
      <t>ウケツケイン</t>
    </rPh>
    <rPh sb="14" eb="16">
      <t>コウジョ</t>
    </rPh>
    <phoneticPr fontId="2"/>
  </si>
  <si>
    <t>金融機関用</t>
    <rPh sb="0" eb="2">
      <t>キンユウ</t>
    </rPh>
    <rPh sb="2" eb="5">
      <t>キカンヨウ</t>
    </rPh>
    <phoneticPr fontId="2"/>
  </si>
  <si>
    <t>〈申込内容〉</t>
    <rPh sb="1" eb="3">
      <t>モウシコ</t>
    </rPh>
    <rPh sb="3" eb="5">
      <t>ナイヨウ</t>
    </rPh>
    <phoneticPr fontId="2"/>
  </si>
  <si>
    <t>財産形成貯蓄申込書〔一般財形〕</t>
    <rPh sb="0" eb="2">
      <t>ザイサン</t>
    </rPh>
    <rPh sb="2" eb="4">
      <t>ケイセイ</t>
    </rPh>
    <rPh sb="4" eb="6">
      <t>チョチク</t>
    </rPh>
    <rPh sb="6" eb="8">
      <t>モウシコミ</t>
    </rPh>
    <rPh sb="8" eb="9">
      <t>ショ</t>
    </rPh>
    <rPh sb="10" eb="12">
      <t>イッパン</t>
    </rPh>
    <rPh sb="12" eb="14">
      <t>ザイケイ</t>
    </rPh>
    <phoneticPr fontId="2"/>
  </si>
  <si>
    <t>（兼控除預入依頼書）</t>
    <rPh sb="1" eb="2">
      <t>ケン</t>
    </rPh>
    <rPh sb="2" eb="4">
      <t>コウジョ</t>
    </rPh>
    <rPh sb="4" eb="6">
      <t>アズケイレ</t>
    </rPh>
    <rPh sb="6" eb="9">
      <t>イライショ</t>
    </rPh>
    <phoneticPr fontId="2"/>
  </si>
  <si>
    <t>所　　　　属　　　　名</t>
    <rPh sb="0" eb="1">
      <t>トコロ</t>
    </rPh>
    <rPh sb="5" eb="6">
      <t>ゾク</t>
    </rPh>
    <rPh sb="10" eb="11">
      <t>メイ</t>
    </rPh>
    <phoneticPr fontId="2"/>
  </si>
  <si>
    <t>Ｈ</t>
    <phoneticPr fontId="2"/>
  </si>
  <si>
    <t>定額貯金</t>
    <rPh sb="0" eb="2">
      <t>テイガク</t>
    </rPh>
    <rPh sb="2" eb="4">
      <t>チョキン</t>
    </rPh>
    <phoneticPr fontId="2"/>
  </si>
  <si>
    <t>処理区分</t>
    <rPh sb="0" eb="2">
      <t>ショリ</t>
    </rPh>
    <rPh sb="2" eb="4">
      <t>クブン</t>
    </rPh>
    <phoneticPr fontId="2"/>
  </si>
  <si>
    <t>Ｃ＃</t>
    <phoneticPr fontId="2"/>
  </si>
  <si>
    <t>Ｇ</t>
    <phoneticPr fontId="2"/>
  </si>
  <si>
    <t>（所属受付印）</t>
    <phoneticPr fontId="2"/>
  </si>
  <si>
    <t>※満期日</t>
    <rPh sb="1" eb="4">
      <t>マンキビ</t>
    </rPh>
    <phoneticPr fontId="2"/>
  </si>
  <si>
    <t>年</t>
    <rPh sb="0" eb="1">
      <t>ネン</t>
    </rPh>
    <phoneticPr fontId="2"/>
  </si>
  <si>
    <t>月</t>
    <rPh sb="0" eb="1">
      <t>ガツ</t>
    </rPh>
    <phoneticPr fontId="2"/>
  </si>
  <si>
    <t>日</t>
    <rPh sb="0" eb="1">
      <t>ニチ</t>
    </rPh>
    <phoneticPr fontId="2"/>
  </si>
  <si>
    <t xml:space="preserve"> の３か月前まで</t>
    <rPh sb="4" eb="5">
      <t>ゲツ</t>
    </rPh>
    <rPh sb="5" eb="6">
      <t>マエ</t>
    </rPh>
    <phoneticPr fontId="2"/>
  </si>
  <si>
    <t>一　般</t>
    <rPh sb="0" eb="1">
      <t>イッ</t>
    </rPh>
    <rPh sb="2" eb="3">
      <t>ハン</t>
    </rPh>
    <phoneticPr fontId="2"/>
  </si>
  <si>
    <t>本　人　用</t>
    <rPh sb="0" eb="1">
      <t>ホン</t>
    </rPh>
    <rPh sb="2" eb="3">
      <t>ヒト</t>
    </rPh>
    <rPh sb="4" eb="5">
      <t>ヨウ</t>
    </rPh>
    <phoneticPr fontId="2"/>
  </si>
  <si>
    <t>電算報告用</t>
    <rPh sb="0" eb="2">
      <t>デンサン</t>
    </rPh>
    <rPh sb="2" eb="5">
      <t>ホウコクヨウ</t>
    </rPh>
    <phoneticPr fontId="2"/>
  </si>
  <si>
    <t>所　　　　　属　　　　　名</t>
    <rPh sb="0" eb="1">
      <t>トコロ</t>
    </rPh>
    <rPh sb="6" eb="7">
      <t>ゾク</t>
    </rPh>
    <rPh sb="12" eb="13">
      <t>メイ</t>
    </rPh>
    <phoneticPr fontId="2"/>
  </si>
  <si>
    <t>氏　　　名　　（　フ　リ　ガ　ナ　）</t>
    <rPh sb="0" eb="1">
      <t>シ</t>
    </rPh>
    <rPh sb="4" eb="5">
      <t>ナ</t>
    </rPh>
    <phoneticPr fontId="2"/>
  </si>
  <si>
    <t>年</t>
    <rPh sb="0" eb="1">
      <t>ネン</t>
    </rPh>
    <phoneticPr fontId="7"/>
  </si>
  <si>
    <t>月</t>
    <rPh sb="0" eb="1">
      <t>ガツ</t>
    </rPh>
    <phoneticPr fontId="7"/>
  </si>
  <si>
    <t>日</t>
    <rPh sb="0" eb="1">
      <t>ニチ</t>
    </rPh>
    <phoneticPr fontId="7"/>
  </si>
  <si>
    <t>千</t>
    <rPh sb="0" eb="1">
      <t>セン</t>
    </rPh>
    <phoneticPr fontId="7"/>
  </si>
  <si>
    <t>円</t>
    <rPh sb="0" eb="1">
      <t>エン</t>
    </rPh>
    <phoneticPr fontId="7"/>
  </si>
  <si>
    <t>※契約内容は「手続き方法と商品案内」の冊子の契約金融機関等のページで必ずご確認ください。</t>
    <rPh sb="1" eb="3">
      <t>ケイヤク</t>
    </rPh>
    <rPh sb="3" eb="5">
      <t>ナイヨウ</t>
    </rPh>
    <rPh sb="7" eb="9">
      <t>テツヅ</t>
    </rPh>
    <rPh sb="10" eb="12">
      <t>ホウホウ</t>
    </rPh>
    <rPh sb="13" eb="15">
      <t>ショウヒン</t>
    </rPh>
    <rPh sb="15" eb="17">
      <t>アンナイ</t>
    </rPh>
    <rPh sb="19" eb="21">
      <t>サッシ</t>
    </rPh>
    <rPh sb="22" eb="24">
      <t>ケイヤク</t>
    </rPh>
    <rPh sb="24" eb="26">
      <t>キンユウ</t>
    </rPh>
    <rPh sb="26" eb="28">
      <t>キカン</t>
    </rPh>
    <rPh sb="28" eb="29">
      <t>トウ</t>
    </rPh>
    <rPh sb="34" eb="35">
      <t>カナラ</t>
    </rPh>
    <rPh sb="37" eb="39">
      <t>カクニン</t>
    </rPh>
    <phoneticPr fontId="2"/>
  </si>
  <si>
    <t>※申込書は「記入例」と照合して、不備のない状態で提出してください。</t>
    <rPh sb="1" eb="4">
      <t>モウシコミショ</t>
    </rPh>
    <rPh sb="6" eb="8">
      <t>キニュウ</t>
    </rPh>
    <rPh sb="8" eb="9">
      <t>レイ</t>
    </rPh>
    <rPh sb="11" eb="13">
      <t>ショウゴウ</t>
    </rPh>
    <rPh sb="16" eb="18">
      <t>フビ</t>
    </rPh>
    <rPh sb="21" eb="23">
      <t>ジョウタイ</t>
    </rPh>
    <rPh sb="24" eb="26">
      <t>テイシュツ</t>
    </rPh>
    <phoneticPr fontId="2"/>
  </si>
  <si>
    <t>GH022</t>
    <phoneticPr fontId="2"/>
  </si>
  <si>
    <r>
      <t>金融機関名</t>
    </r>
    <r>
      <rPr>
        <sz val="9"/>
        <rFont val="ＭＳ Ｐ明朝"/>
        <family val="1"/>
        <charset val="128"/>
      </rPr>
      <t>（支店名不要）</t>
    </r>
    <rPh sb="0" eb="2">
      <t>キンユウ</t>
    </rPh>
    <rPh sb="2" eb="4">
      <t>キカン</t>
    </rPh>
    <rPh sb="4" eb="5">
      <t>メイ</t>
    </rPh>
    <rPh sb="6" eb="9">
      <t>シテンメイ</t>
    </rPh>
    <rPh sb="9" eb="11">
      <t>フヨウ</t>
    </rPh>
    <phoneticPr fontId="2"/>
  </si>
  <si>
    <t>元号</t>
    <rPh sb="0" eb="2">
      <t>ゲンゴウ</t>
    </rPh>
    <phoneticPr fontId="7"/>
  </si>
  <si>
    <t>注）所属の受付印のないものは控除できません。
　　所属控、本人用にも押印してください。</t>
    <rPh sb="0" eb="1">
      <t>チュウ</t>
    </rPh>
    <rPh sb="2" eb="4">
      <t>ショゾク</t>
    </rPh>
    <rPh sb="5" eb="8">
      <t>ウケツケイン</t>
    </rPh>
    <rPh sb="14" eb="16">
      <t>コウジョ</t>
    </rPh>
    <rPh sb="25" eb="27">
      <t>ショゾク</t>
    </rPh>
    <rPh sb="27" eb="28">
      <t>ヒカ</t>
    </rPh>
    <rPh sb="29" eb="31">
      <t>ホンニン</t>
    </rPh>
    <rPh sb="31" eb="32">
      <t>ヨウ</t>
    </rPh>
    <phoneticPr fontId="2"/>
  </si>
  <si>
    <t>（所属受付印）</t>
  </si>
  <si>
    <t>所属控、本人用にも押印してください。↑</t>
    <rPh sb="0" eb="2">
      <t>ショゾク</t>
    </rPh>
    <rPh sb="2" eb="3">
      <t>ヒカ</t>
    </rPh>
    <rPh sb="4" eb="6">
      <t>ホンニン</t>
    </rPh>
    <rPh sb="6" eb="7">
      <t>ヨウ</t>
    </rPh>
    <rPh sb="9" eb="11">
      <t>オウイン</t>
    </rPh>
    <phoneticPr fontId="2"/>
  </si>
  <si>
    <t>）</t>
    <phoneticPr fontId="2"/>
  </si>
  <si>
    <t>（</t>
    <phoneticPr fontId="2"/>
  </si>
  <si>
    <r>
      <t>氏　　名（フリガナ）　　</t>
    </r>
    <r>
      <rPr>
        <sz val="9"/>
        <rFont val="ＭＳ ゴシック"/>
        <family val="3"/>
        <charset val="128"/>
      </rPr>
      <t>※氏名欄は自署してください。</t>
    </r>
    <rPh sb="0" eb="1">
      <t>ウジ</t>
    </rPh>
    <rPh sb="3" eb="4">
      <t>ナ</t>
    </rPh>
    <rPh sb="13" eb="15">
      <t>シメイ</t>
    </rPh>
    <rPh sb="15" eb="16">
      <t>ラン</t>
    </rPh>
    <rPh sb="17" eb="19">
      <t>ジショ</t>
    </rPh>
    <phoneticPr fontId="2"/>
  </si>
  <si>
    <t>元号</t>
    <rPh sb="0" eb="2">
      <t>ゲンゴウ</t>
    </rPh>
    <phoneticPr fontId="2"/>
  </si>
  <si>
    <r>
      <rPr>
        <b/>
        <sz val="7.5"/>
        <rFont val="ＭＳ Ｐ明朝"/>
        <family val="1"/>
        <charset val="128"/>
      </rPr>
      <t>”お願い”</t>
    </r>
    <r>
      <rPr>
        <sz val="6"/>
        <rFont val="ＭＳ Ｐ明朝"/>
        <family val="1"/>
        <charset val="128"/>
      </rPr>
      <t>この申込書については取扱金融機関と十分相談のうえ、必要事項を記入・提出してください。</t>
    </r>
    <rPh sb="2" eb="3">
      <t>ネガ</t>
    </rPh>
    <rPh sb="7" eb="10">
      <t>モウシコミショ</t>
    </rPh>
    <rPh sb="15" eb="17">
      <t>トリアツカ</t>
    </rPh>
    <rPh sb="17" eb="19">
      <t>キンユウ</t>
    </rPh>
    <rPh sb="19" eb="21">
      <t>キカン</t>
    </rPh>
    <rPh sb="22" eb="24">
      <t>ジュウブン</t>
    </rPh>
    <rPh sb="24" eb="26">
      <t>ソウダン</t>
    </rPh>
    <rPh sb="30" eb="32">
      <t>ヒツヨウ</t>
    </rPh>
    <rPh sb="32" eb="34">
      <t>ジコウ</t>
    </rPh>
    <rPh sb="35" eb="37">
      <t>キニュウ</t>
    </rPh>
    <rPh sb="38" eb="40">
      <t>テイシュツ</t>
    </rPh>
    <phoneticPr fontId="2"/>
  </si>
  <si>
    <t>　私は勤労者財産形成促進法第６条第１項による財産形成貯蓄を行いたいので、貴行（金庫・組合・社）所定の財産形成預金規定、財産形成信託取扱規定、指定金銭信託約款、勤労者財産形成貯蓄約款、勤労者財産形成貯蓄積立保険約款、財産形成定額貯金規定、財形貯蓄傷害保険普通保険約款等の規定を承認し、次により財産形成貯蓄の預入等を印鑑届出のうえ申込みます。私はこの貯蓄について、預入等をした日から１年間は払出しをいたしません。有価証券を購入する場合には、その有価証券は全て貴行（社）に寄託するとともに、大券保管されることに同意します。この貯蓄については、大阪府が私の給料等から次の積立額を控除し、私に代わって預入します。なお、預入金額等を変更するときは、あらかじめ文章をもって届出ます。</t>
    <rPh sb="1" eb="2">
      <t>ワタシ</t>
    </rPh>
    <rPh sb="3" eb="6">
      <t>キンロウシャ</t>
    </rPh>
    <rPh sb="6" eb="8">
      <t>ザイサン</t>
    </rPh>
    <rPh sb="8" eb="10">
      <t>ケイセイ</t>
    </rPh>
    <rPh sb="10" eb="13">
      <t>ソクシンホウ</t>
    </rPh>
    <rPh sb="13" eb="14">
      <t>ダイ</t>
    </rPh>
    <rPh sb="15" eb="16">
      <t>ジョウ</t>
    </rPh>
    <rPh sb="16" eb="17">
      <t>ダイ</t>
    </rPh>
    <rPh sb="18" eb="19">
      <t>コウ</t>
    </rPh>
    <rPh sb="22" eb="24">
      <t>ザイサン</t>
    </rPh>
    <rPh sb="24" eb="26">
      <t>ケイセイ</t>
    </rPh>
    <rPh sb="26" eb="28">
      <t>チョチク</t>
    </rPh>
    <rPh sb="29" eb="30">
      <t>オコナ</t>
    </rPh>
    <rPh sb="39" eb="41">
      <t>キンコ</t>
    </rPh>
    <rPh sb="42" eb="44">
      <t>クミアイ</t>
    </rPh>
    <rPh sb="45" eb="46">
      <t>シャ</t>
    </rPh>
    <rPh sb="47" eb="49">
      <t>ショテイ</t>
    </rPh>
    <rPh sb="50" eb="52">
      <t>ザイサン</t>
    </rPh>
    <rPh sb="52" eb="54">
      <t>ケイセイ</t>
    </rPh>
    <rPh sb="54" eb="56">
      <t>ヨキン</t>
    </rPh>
    <rPh sb="56" eb="58">
      <t>キテイ</t>
    </rPh>
    <rPh sb="59" eb="61">
      <t>ザイサン</t>
    </rPh>
    <rPh sb="61" eb="63">
      <t>ケイセイ</t>
    </rPh>
    <rPh sb="63" eb="65">
      <t>シンタク</t>
    </rPh>
    <rPh sb="67" eb="69">
      <t>キテイ</t>
    </rPh>
    <phoneticPr fontId="2"/>
  </si>
  <si>
    <t>一般</t>
    <rPh sb="0" eb="2">
      <t>イッパン</t>
    </rPh>
    <phoneticPr fontId="2"/>
  </si>
  <si>
    <t>積　　立　　額</t>
    <rPh sb="0" eb="1">
      <t>セキ</t>
    </rPh>
    <rPh sb="3" eb="4">
      <t>リツ</t>
    </rPh>
    <rPh sb="6" eb="7">
      <t>ガク</t>
    </rPh>
    <phoneticPr fontId="2"/>
  </si>
  <si>
    <t>期末勤勉手当（12月）</t>
    <rPh sb="0" eb="2">
      <t>キマツ</t>
    </rPh>
    <rPh sb="2" eb="4">
      <t>キンベン</t>
    </rPh>
    <rPh sb="4" eb="6">
      <t>テアテ</t>
    </rPh>
    <rPh sb="9" eb="10">
      <t>ツキ</t>
    </rPh>
    <phoneticPr fontId="2"/>
  </si>
  <si>
    <t>期末勤勉手当（6月）</t>
    <rPh sb="0" eb="2">
      <t>キマツ</t>
    </rPh>
    <rPh sb="2" eb="4">
      <t>キンベン</t>
    </rPh>
    <rPh sb="4" eb="6">
      <t>テアテ</t>
    </rPh>
    <rPh sb="8" eb="9">
      <t>ツキ</t>
    </rPh>
    <phoneticPr fontId="2"/>
  </si>
  <si>
    <t>積　立　期　間</t>
    <rPh sb="0" eb="1">
      <t>セキ</t>
    </rPh>
    <rPh sb="2" eb="3">
      <t>リツ</t>
    </rPh>
    <rPh sb="4" eb="5">
      <t>キ</t>
    </rPh>
    <rPh sb="6" eb="7">
      <t>アイダ</t>
    </rPh>
    <phoneticPr fontId="2"/>
  </si>
  <si>
    <t>※積立定期預金申込の場合のみ、記入してください。</t>
    <rPh sb="1" eb="3">
      <t>ツミタテ</t>
    </rPh>
    <rPh sb="3" eb="5">
      <t>テイキ</t>
    </rPh>
    <rPh sb="5" eb="7">
      <t>ヨキン</t>
    </rPh>
    <rPh sb="7" eb="9">
      <t>モウシコミ</t>
    </rPh>
    <rPh sb="10" eb="12">
      <t>バアイ</t>
    </rPh>
    <rPh sb="15" eb="17">
      <t>キニュウ</t>
    </rPh>
    <phoneticPr fontId="2"/>
  </si>
  <si>
    <t>満期日は、積立期間が３年以上のご希望年月日を記入してください。</t>
    <phoneticPr fontId="2"/>
  </si>
  <si>
    <t>①</t>
    <phoneticPr fontId="2"/>
  </si>
  <si>
    <t>②</t>
    <phoneticPr fontId="2"/>
  </si>
  <si>
    <t>③</t>
    <phoneticPr fontId="2"/>
  </si>
  <si>
    <t>④</t>
    <phoneticPr fontId="2"/>
  </si>
  <si>
    <t>◆入力内容が全て印字されているか、ご確認ください。</t>
    <rPh sb="1" eb="3">
      <t>ニュウリョク</t>
    </rPh>
    <rPh sb="3" eb="5">
      <t>ナイヨウ</t>
    </rPh>
    <rPh sb="6" eb="7">
      <t>スベ</t>
    </rPh>
    <rPh sb="8" eb="10">
      <t>インジ</t>
    </rPh>
    <rPh sb="18" eb="20">
      <t>カクニン</t>
    </rPh>
    <phoneticPr fontId="2"/>
  </si>
  <si>
    <t>ゆうちょ銀行</t>
    <rPh sb="4" eb="6">
      <t>ギンコウ</t>
    </rPh>
    <phoneticPr fontId="2"/>
  </si>
  <si>
    <t>※</t>
    <phoneticPr fontId="2"/>
  </si>
  <si>
    <t>手入力</t>
    <rPh sb="0" eb="1">
      <t>テ</t>
    </rPh>
    <rPh sb="1" eb="3">
      <t>ニュウリョク</t>
    </rPh>
    <phoneticPr fontId="2"/>
  </si>
  <si>
    <t>選択入力</t>
    <rPh sb="0" eb="2">
      <t>センタク</t>
    </rPh>
    <rPh sb="2" eb="4">
      <t>ニュウリョク</t>
    </rPh>
    <phoneticPr fontId="2"/>
  </si>
  <si>
    <t>入力要の場合と不要の場合がある項目</t>
    <rPh sb="0" eb="2">
      <t>ニュウリョク</t>
    </rPh>
    <rPh sb="2" eb="3">
      <t>ヨウ</t>
    </rPh>
    <rPh sb="4" eb="6">
      <t>バアイ</t>
    </rPh>
    <rPh sb="7" eb="9">
      <t>フヨウ</t>
    </rPh>
    <rPh sb="10" eb="12">
      <t>バアイ</t>
    </rPh>
    <rPh sb="15" eb="17">
      <t>コウモク</t>
    </rPh>
    <phoneticPr fontId="2"/>
  </si>
  <si>
    <t>入力項目</t>
    <rPh sb="0" eb="2">
      <t>ニュウリョク</t>
    </rPh>
    <rPh sb="2" eb="4">
      <t>コウモク</t>
    </rPh>
    <phoneticPr fontId="2"/>
  </si>
  <si>
    <t>入力欄</t>
    <rPh sb="0" eb="2">
      <t>ニュウリョク</t>
    </rPh>
    <rPh sb="2" eb="3">
      <t>ラン</t>
    </rPh>
    <phoneticPr fontId="2"/>
  </si>
  <si>
    <t>備　　考</t>
    <rPh sb="0" eb="1">
      <t>ビ</t>
    </rPh>
    <rPh sb="3" eb="4">
      <t>コウ</t>
    </rPh>
    <phoneticPr fontId="2"/>
  </si>
  <si>
    <t>基本情報</t>
    <rPh sb="0" eb="2">
      <t>キホン</t>
    </rPh>
    <rPh sb="2" eb="4">
      <t>ジョウホウ</t>
    </rPh>
    <phoneticPr fontId="2"/>
  </si>
  <si>
    <t>日　付</t>
    <rPh sb="0" eb="1">
      <t>ヒ</t>
    </rPh>
    <rPh sb="2" eb="3">
      <t>ツキ</t>
    </rPh>
    <phoneticPr fontId="2"/>
  </si>
  <si>
    <t>R</t>
    <phoneticPr fontId="2"/>
  </si>
  <si>
    <r>
      <t>所属名</t>
    </r>
    <r>
      <rPr>
        <sz val="10"/>
        <color rgb="FFFF0000"/>
        <rFont val="HG丸ｺﾞｼｯｸM-PRO"/>
        <family val="3"/>
        <charset val="128"/>
      </rPr>
      <t>【自動入力】</t>
    </r>
    <rPh sb="0" eb="2">
      <t>ショゾク</t>
    </rPh>
    <rPh sb="2" eb="3">
      <t>メイ</t>
    </rPh>
    <rPh sb="4" eb="6">
      <t>ジドウ</t>
    </rPh>
    <rPh sb="6" eb="8">
      <t>ニュウリョク</t>
    </rPh>
    <phoneticPr fontId="2"/>
  </si>
  <si>
    <t>所属電話番号</t>
    <rPh sb="0" eb="2">
      <t>ショゾク</t>
    </rPh>
    <rPh sb="2" eb="4">
      <t>デンワ</t>
    </rPh>
    <rPh sb="4" eb="6">
      <t>バンゴウ</t>
    </rPh>
    <phoneticPr fontId="2"/>
  </si>
  <si>
    <t>職員番号（6桁）</t>
    <rPh sb="0" eb="2">
      <t>ショクイン</t>
    </rPh>
    <rPh sb="2" eb="4">
      <t>バンゴウ</t>
    </rPh>
    <rPh sb="6" eb="7">
      <t>ケタ</t>
    </rPh>
    <phoneticPr fontId="2"/>
  </si>
  <si>
    <t>自宅郵便番号</t>
    <rPh sb="0" eb="2">
      <t>ジタク</t>
    </rPh>
    <rPh sb="2" eb="6">
      <t>ユウビンバンゴウ</t>
    </rPh>
    <phoneticPr fontId="2"/>
  </si>
  <si>
    <t>-</t>
    <phoneticPr fontId="2"/>
  </si>
  <si>
    <t>自宅電話番号（携帯可）</t>
    <rPh sb="0" eb="2">
      <t>ジタク</t>
    </rPh>
    <rPh sb="2" eb="4">
      <t>デンワ</t>
    </rPh>
    <rPh sb="4" eb="6">
      <t>バンゴウ</t>
    </rPh>
    <rPh sb="7" eb="9">
      <t>ケイタイ</t>
    </rPh>
    <rPh sb="9" eb="10">
      <t>カ</t>
    </rPh>
    <phoneticPr fontId="2"/>
  </si>
  <si>
    <t>氏名（漢字）</t>
    <rPh sb="0" eb="2">
      <t>シメイ</t>
    </rPh>
    <rPh sb="3" eb="5">
      <t>カンジ</t>
    </rPh>
    <phoneticPr fontId="2"/>
  </si>
  <si>
    <r>
      <t>契約金融機関</t>
    </r>
    <r>
      <rPr>
        <sz val="10"/>
        <color rgb="FFFF0000"/>
        <rFont val="HG丸ｺﾞｼｯｸM-PRO"/>
        <family val="3"/>
        <charset val="128"/>
      </rPr>
      <t>【自動入力】</t>
    </r>
    <rPh sb="0" eb="2">
      <t>ケイヤク</t>
    </rPh>
    <rPh sb="2" eb="4">
      <t>キンユウ</t>
    </rPh>
    <rPh sb="4" eb="6">
      <t>キカン</t>
    </rPh>
    <phoneticPr fontId="2"/>
  </si>
  <si>
    <t>№</t>
    <phoneticPr fontId="2"/>
  </si>
  <si>
    <t>所属CD</t>
  </si>
  <si>
    <t>業態</t>
    <rPh sb="0" eb="2">
      <t>ギョウタイ</t>
    </rPh>
    <phoneticPr fontId="2"/>
  </si>
  <si>
    <t>金融CD</t>
    <rPh sb="0" eb="2">
      <t>キンユウ</t>
    </rPh>
    <phoneticPr fontId="2"/>
  </si>
  <si>
    <t>金融機関名</t>
    <rPh sb="0" eb="2">
      <t>キンユウ</t>
    </rPh>
    <rPh sb="2" eb="4">
      <t>キカン</t>
    </rPh>
    <rPh sb="4" eb="5">
      <t>メイ</t>
    </rPh>
    <phoneticPr fontId="2"/>
  </si>
  <si>
    <t>備　考</t>
    <rPh sb="0" eb="1">
      <t>ビ</t>
    </rPh>
    <rPh sb="2" eb="3">
      <t>コウ</t>
    </rPh>
    <phoneticPr fontId="2"/>
  </si>
  <si>
    <t>都市銀行</t>
    <rPh sb="0" eb="2">
      <t>トシ</t>
    </rPh>
    <rPh sb="2" eb="4">
      <t>ギンコウ</t>
    </rPh>
    <phoneticPr fontId="2"/>
  </si>
  <si>
    <t>0101</t>
    <phoneticPr fontId="2"/>
  </si>
  <si>
    <t>りそな銀行</t>
    <rPh sb="3" eb="5">
      <t>ギンコウ</t>
    </rPh>
    <phoneticPr fontId="2"/>
  </si>
  <si>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2"/>
  </si>
  <si>
    <t>岸和田市立城内小学校</t>
  </si>
  <si>
    <t>0102</t>
    <phoneticPr fontId="2"/>
  </si>
  <si>
    <r>
      <t>旧大和銀行。期日指定定期預金、</t>
    </r>
    <r>
      <rPr>
        <b/>
        <sz val="11"/>
        <color rgb="FFFF0000"/>
        <rFont val="ＭＳ Ｐゴシック"/>
        <family val="3"/>
        <charset val="128"/>
      </rPr>
      <t>一般財形契約のみ</t>
    </r>
    <rPh sb="0" eb="1">
      <t>キュウ</t>
    </rPh>
    <rPh sb="1" eb="3">
      <t>ダイワ</t>
    </rPh>
    <rPh sb="3" eb="5">
      <t>ギンコウ</t>
    </rPh>
    <rPh sb="6" eb="8">
      <t>キジツ</t>
    </rPh>
    <rPh sb="8" eb="10">
      <t>シテイ</t>
    </rPh>
    <rPh sb="10" eb="12">
      <t>テイキ</t>
    </rPh>
    <rPh sb="12" eb="14">
      <t>ヨキン</t>
    </rPh>
    <rPh sb="15" eb="17">
      <t>イッパン</t>
    </rPh>
    <rPh sb="17" eb="19">
      <t>ザイケイ</t>
    </rPh>
    <rPh sb="19" eb="21">
      <t>ケイヤク</t>
    </rPh>
    <phoneticPr fontId="2"/>
  </si>
  <si>
    <t>岸和田市立浜小学校</t>
  </si>
  <si>
    <t>みずほ銀行</t>
    <rPh sb="3" eb="5">
      <t>ギンコウ</t>
    </rPh>
    <phoneticPr fontId="2"/>
  </si>
  <si>
    <t>岸和田市立朝陽小学校</t>
  </si>
  <si>
    <t>岸和田市立東光小学校</t>
  </si>
  <si>
    <t>三菱ＵＦＪ銀行</t>
    <rPh sb="0" eb="2">
      <t>ミツビシ</t>
    </rPh>
    <rPh sb="5" eb="7">
      <t>ギンコウ</t>
    </rPh>
    <phoneticPr fontId="2"/>
  </si>
  <si>
    <t>岸和田市立旭小学校</t>
  </si>
  <si>
    <t>0206</t>
    <phoneticPr fontId="2"/>
  </si>
  <si>
    <t>旧ＵFJ銀行</t>
    <phoneticPr fontId="2"/>
  </si>
  <si>
    <t>岸和田市立修斉小学校</t>
  </si>
  <si>
    <t>0207</t>
    <phoneticPr fontId="2"/>
  </si>
  <si>
    <t>三井住友銀行</t>
    <rPh sb="0" eb="2">
      <t>ミツイ</t>
    </rPh>
    <rPh sb="2" eb="4">
      <t>スミトモ</t>
    </rPh>
    <rPh sb="4" eb="6">
      <t>ギンコウ</t>
    </rPh>
    <phoneticPr fontId="2"/>
  </si>
  <si>
    <t>旧住友銀行</t>
    <phoneticPr fontId="2"/>
  </si>
  <si>
    <t>岸和田市立東葛城小学校</t>
  </si>
  <si>
    <t>地方銀行</t>
    <rPh sb="0" eb="2">
      <t>チホウ</t>
    </rPh>
    <rPh sb="2" eb="4">
      <t>ギンコウ</t>
    </rPh>
    <phoneticPr fontId="2"/>
  </si>
  <si>
    <t>0303</t>
    <phoneticPr fontId="2"/>
  </si>
  <si>
    <t>京都銀行</t>
    <rPh sb="0" eb="2">
      <t>キョウト</t>
    </rPh>
    <rPh sb="2" eb="4">
      <t>ギンコウ</t>
    </rPh>
    <phoneticPr fontId="2"/>
  </si>
  <si>
    <t>岸和田市立春木小学校</t>
  </si>
  <si>
    <t>0304</t>
    <phoneticPr fontId="2"/>
  </si>
  <si>
    <t>関西みらい銀行</t>
    <rPh sb="0" eb="2">
      <t>カンサイ</t>
    </rPh>
    <rPh sb="5" eb="7">
      <t>ギンコウ</t>
    </rPh>
    <phoneticPr fontId="2"/>
  </si>
  <si>
    <t>旧近畿大阪銀行</t>
    <phoneticPr fontId="2"/>
  </si>
  <si>
    <t>岸和田市立大芝小学校</t>
  </si>
  <si>
    <t>0306</t>
  </si>
  <si>
    <t>池田泉州銀行</t>
    <rPh sb="0" eb="2">
      <t>イケダ</t>
    </rPh>
    <rPh sb="2" eb="4">
      <t>センシュウ</t>
    </rPh>
    <rPh sb="4" eb="6">
      <t>ギンコウ</t>
    </rPh>
    <phoneticPr fontId="2"/>
  </si>
  <si>
    <t>岸和田市立新条小学校</t>
  </si>
  <si>
    <t>0307</t>
  </si>
  <si>
    <t>南都銀行</t>
    <rPh sb="0" eb="2">
      <t>ナント</t>
    </rPh>
    <rPh sb="2" eb="4">
      <t>ギンコウ</t>
    </rPh>
    <phoneticPr fontId="2"/>
  </si>
  <si>
    <t>岸和田市立八木小学校</t>
  </si>
  <si>
    <t>0308</t>
  </si>
  <si>
    <t>紀陽銀行</t>
    <rPh sb="0" eb="2">
      <t>キヨウ</t>
    </rPh>
    <rPh sb="2" eb="4">
      <t>ギンコウ</t>
    </rPh>
    <phoneticPr fontId="2"/>
  </si>
  <si>
    <t>岸和田市立光明小学校</t>
  </si>
  <si>
    <t>岸和田市立常盤小学校</t>
  </si>
  <si>
    <t>0411</t>
    <phoneticPr fontId="2"/>
  </si>
  <si>
    <t>みなと銀行</t>
    <rPh sb="3" eb="5">
      <t>ギンコウ</t>
    </rPh>
    <phoneticPr fontId="2"/>
  </si>
  <si>
    <t>岸和田市立山直北小学校</t>
  </si>
  <si>
    <t>信用組合</t>
    <rPh sb="0" eb="2">
      <t>シンヨウ</t>
    </rPh>
    <rPh sb="2" eb="4">
      <t>クミアイ</t>
    </rPh>
    <phoneticPr fontId="2"/>
  </si>
  <si>
    <t>0501</t>
    <phoneticPr fontId="2"/>
  </si>
  <si>
    <t>大阪信用金庫</t>
    <rPh sb="0" eb="2">
      <t>オオサカ</t>
    </rPh>
    <rPh sb="2" eb="4">
      <t>シンヨウ</t>
    </rPh>
    <rPh sb="4" eb="6">
      <t>キンコ</t>
    </rPh>
    <phoneticPr fontId="2"/>
  </si>
  <si>
    <t>岸和田市立山直南小学校</t>
  </si>
  <si>
    <t>0503</t>
    <phoneticPr fontId="2"/>
  </si>
  <si>
    <t>大阪シティ信用金庫</t>
    <rPh sb="0" eb="2">
      <t>オオサカ</t>
    </rPh>
    <rPh sb="5" eb="7">
      <t>シンヨウ</t>
    </rPh>
    <rPh sb="7" eb="9">
      <t>キンコ</t>
    </rPh>
    <phoneticPr fontId="2"/>
  </si>
  <si>
    <t>岸和田市立山滝小学校</t>
  </si>
  <si>
    <t>0507</t>
    <phoneticPr fontId="2"/>
  </si>
  <si>
    <t>北おおさか信用金庫</t>
    <rPh sb="0" eb="1">
      <t>キタ</t>
    </rPh>
    <rPh sb="5" eb="7">
      <t>シンヨウ</t>
    </rPh>
    <rPh sb="7" eb="9">
      <t>キンコ</t>
    </rPh>
    <phoneticPr fontId="2"/>
  </si>
  <si>
    <t>岸和田市立八木南小学校</t>
  </si>
  <si>
    <t>0513</t>
    <phoneticPr fontId="2"/>
  </si>
  <si>
    <t>尼崎信用金庫</t>
    <rPh sb="0" eb="2">
      <t>アマガサキ</t>
    </rPh>
    <rPh sb="2" eb="4">
      <t>シンヨウ</t>
    </rPh>
    <rPh sb="4" eb="6">
      <t>キンコ</t>
    </rPh>
    <phoneticPr fontId="2"/>
  </si>
  <si>
    <t>岸和田市立城東小学校</t>
  </si>
  <si>
    <t>農協</t>
    <rPh sb="0" eb="2">
      <t>ノウキョウ</t>
    </rPh>
    <phoneticPr fontId="2"/>
  </si>
  <si>
    <t>0701</t>
    <phoneticPr fontId="2"/>
  </si>
  <si>
    <t>府信用農業協同組合連合会</t>
    <rPh sb="0" eb="1">
      <t>フ</t>
    </rPh>
    <rPh sb="1" eb="3">
      <t>シンヨウ</t>
    </rPh>
    <rPh sb="3" eb="5">
      <t>ノウギョウ</t>
    </rPh>
    <rPh sb="5" eb="7">
      <t>キョウドウ</t>
    </rPh>
    <rPh sb="7" eb="9">
      <t>クミアイ</t>
    </rPh>
    <rPh sb="9" eb="11">
      <t>レンゴウ</t>
    </rPh>
    <rPh sb="11" eb="12">
      <t>カイ</t>
    </rPh>
    <phoneticPr fontId="2"/>
  </si>
  <si>
    <t>岸和田市立八木北小学校</t>
  </si>
  <si>
    <t>労金</t>
    <rPh sb="0" eb="2">
      <t>ロウキン</t>
    </rPh>
    <phoneticPr fontId="2"/>
  </si>
  <si>
    <t>0801</t>
    <phoneticPr fontId="2"/>
  </si>
  <si>
    <t>近畿労働金庫</t>
    <rPh sb="0" eb="2">
      <t>キンキ</t>
    </rPh>
    <rPh sb="2" eb="4">
      <t>ロウドウ</t>
    </rPh>
    <rPh sb="4" eb="6">
      <t>キンコ</t>
    </rPh>
    <phoneticPr fontId="2"/>
  </si>
  <si>
    <t>岸和田市立天神山小学校</t>
  </si>
  <si>
    <t>岸和田市立太田小学校</t>
  </si>
  <si>
    <t>岸和田市立岸城中学校</t>
  </si>
  <si>
    <t>岸和田市立光陽中学校</t>
  </si>
  <si>
    <t>岸和田市立葛城中学校</t>
  </si>
  <si>
    <t>1001</t>
    <phoneticPr fontId="2"/>
  </si>
  <si>
    <t>旧日本興業銀行</t>
    <phoneticPr fontId="2"/>
  </si>
  <si>
    <t>岸和田市立久米田中学校</t>
  </si>
  <si>
    <t>1002</t>
    <phoneticPr fontId="2"/>
  </si>
  <si>
    <t>新生銀行</t>
    <rPh sb="0" eb="2">
      <t>シンセイ</t>
    </rPh>
    <rPh sb="2" eb="4">
      <t>ギンコウ</t>
    </rPh>
    <phoneticPr fontId="2"/>
  </si>
  <si>
    <t>岸和田市立春木中学校</t>
  </si>
  <si>
    <t>岸和田市立山滝中学校</t>
  </si>
  <si>
    <t>岸和田市立山直中学校</t>
  </si>
  <si>
    <t>岸和田市立北中学校</t>
  </si>
  <si>
    <t>岸和田市立桜台中学校</t>
  </si>
  <si>
    <t>1105</t>
    <phoneticPr fontId="2"/>
  </si>
  <si>
    <t>みずほ証券</t>
    <rPh sb="3" eb="5">
      <t>ショウケン</t>
    </rPh>
    <phoneticPr fontId="2"/>
  </si>
  <si>
    <t>岸和田市立野村中学校</t>
  </si>
  <si>
    <t>1109</t>
    <phoneticPr fontId="2"/>
  </si>
  <si>
    <t>岡三証券</t>
    <rPh sb="0" eb="2">
      <t>オカサン</t>
    </rPh>
    <rPh sb="2" eb="4">
      <t>ショウケン</t>
    </rPh>
    <phoneticPr fontId="2"/>
  </si>
  <si>
    <t>岸和田市立土生中学校</t>
  </si>
  <si>
    <t>岸和田市立産業高等学校</t>
  </si>
  <si>
    <t>生命保険</t>
    <rPh sb="0" eb="2">
      <t>セイメイ</t>
    </rPh>
    <rPh sb="2" eb="4">
      <t>ホケン</t>
    </rPh>
    <phoneticPr fontId="2"/>
  </si>
  <si>
    <t>1201</t>
    <phoneticPr fontId="2"/>
  </si>
  <si>
    <t>日本生命保険</t>
    <rPh sb="0" eb="2">
      <t>ニホン</t>
    </rPh>
    <rPh sb="2" eb="4">
      <t>セイメイ</t>
    </rPh>
    <rPh sb="4" eb="6">
      <t>ホケン</t>
    </rPh>
    <phoneticPr fontId="2"/>
  </si>
  <si>
    <t>豊中市立克明小学校</t>
  </si>
  <si>
    <t>豊中市立桜塚小学校</t>
  </si>
  <si>
    <t>豊中市立大池小学校</t>
  </si>
  <si>
    <t>1207</t>
    <phoneticPr fontId="2"/>
  </si>
  <si>
    <t>第一生命保険</t>
    <rPh sb="0" eb="2">
      <t>ダイイチ</t>
    </rPh>
    <rPh sb="2" eb="4">
      <t>セイメイ</t>
    </rPh>
    <rPh sb="4" eb="6">
      <t>ホケン</t>
    </rPh>
    <phoneticPr fontId="2"/>
  </si>
  <si>
    <t>豊中市立螢池小学校</t>
  </si>
  <si>
    <t>豊中市立桜井谷小学校</t>
  </si>
  <si>
    <t>1211</t>
    <phoneticPr fontId="2"/>
  </si>
  <si>
    <t>朝日生命保険</t>
    <rPh sb="0" eb="2">
      <t>アサヒ</t>
    </rPh>
    <rPh sb="2" eb="4">
      <t>セイメイ</t>
    </rPh>
    <rPh sb="4" eb="6">
      <t>ホケン</t>
    </rPh>
    <phoneticPr fontId="2"/>
  </si>
  <si>
    <t>豊中市立熊野田小学校</t>
  </si>
  <si>
    <t>1212</t>
    <phoneticPr fontId="2"/>
  </si>
  <si>
    <t>明治安田生命保険</t>
    <rPh sb="0" eb="2">
      <t>メイジ</t>
    </rPh>
    <rPh sb="2" eb="4">
      <t>ヤスダ</t>
    </rPh>
    <rPh sb="4" eb="6">
      <t>セイメイ</t>
    </rPh>
    <rPh sb="6" eb="8">
      <t>ホケン</t>
    </rPh>
    <phoneticPr fontId="2"/>
  </si>
  <si>
    <t>豊中市立中豊島小学校</t>
  </si>
  <si>
    <t>1213</t>
    <phoneticPr fontId="2"/>
  </si>
  <si>
    <t>大樹生命保険</t>
    <rPh sb="0" eb="2">
      <t>ダイジュ</t>
    </rPh>
    <rPh sb="2" eb="4">
      <t>セイメイ</t>
    </rPh>
    <rPh sb="4" eb="6">
      <t>ホケン</t>
    </rPh>
    <phoneticPr fontId="2"/>
  </si>
  <si>
    <t>豊中市立豊島小学校</t>
  </si>
  <si>
    <t>1214</t>
    <phoneticPr fontId="2"/>
  </si>
  <si>
    <t>住友生命保険</t>
    <rPh sb="0" eb="2">
      <t>スミトモ</t>
    </rPh>
    <rPh sb="2" eb="4">
      <t>セイメイ</t>
    </rPh>
    <rPh sb="4" eb="6">
      <t>ホケン</t>
    </rPh>
    <phoneticPr fontId="2"/>
  </si>
  <si>
    <t>豊中市立原田小学校</t>
  </si>
  <si>
    <t>ゆうちょ</t>
    <phoneticPr fontId="2"/>
  </si>
  <si>
    <t>1301</t>
    <phoneticPr fontId="2"/>
  </si>
  <si>
    <t>豊中市立小曾根小学校</t>
  </si>
  <si>
    <t>豊中市立豊南小学校</t>
  </si>
  <si>
    <t>豊中市立上野小学校</t>
  </si>
  <si>
    <t>豊中市立南桜塚小学校</t>
  </si>
  <si>
    <t>損害保険ジャパン</t>
    <phoneticPr fontId="2"/>
  </si>
  <si>
    <t>豊中市立新田小学校</t>
  </si>
  <si>
    <t>1417</t>
    <phoneticPr fontId="2"/>
  </si>
  <si>
    <t>旧損害保険ジャパン</t>
    <phoneticPr fontId="2"/>
  </si>
  <si>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</si>
  <si>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</si>
  <si>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</si>
  <si>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</si>
  <si>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</si>
  <si>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</si>
  <si>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</si>
  <si>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</si>
  <si>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</si>
  <si>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</si>
  <si>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</si>
  <si>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</si>
  <si>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</si>
  <si>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</si>
  <si>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</si>
  <si>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</si>
  <si>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</si>
  <si>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</si>
  <si>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</si>
  <si>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</si>
  <si>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</si>
  <si>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</si>
  <si>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</si>
  <si>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</si>
  <si>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</si>
  <si>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</si>
  <si>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</si>
  <si>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</si>
  <si>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</si>
  <si>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</si>
  <si>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</si>
  <si>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</si>
  <si>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</si>
  <si>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</si>
  <si>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</si>
  <si>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</si>
  <si>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</si>
  <si>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</si>
  <si>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</si>
  <si>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</si>
  <si>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</si>
  <si>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</si>
  <si>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</si>
  <si>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</si>
  <si>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</si>
  <si>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</si>
  <si>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</si>
  <si>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</si>
  <si>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</si>
  <si>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</si>
  <si>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</si>
  <si>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</si>
  <si>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</si>
  <si>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</si>
  <si>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</si>
  <si>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</si>
  <si>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</si>
  <si>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</si>
  <si>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</si>
  <si>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</si>
  <si>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</si>
  <si>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</si>
  <si>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</si>
  <si>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</si>
  <si>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</si>
  <si>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</si>
  <si>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</si>
  <si>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</si>
  <si>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</si>
  <si>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</si>
  <si>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</si>
  <si>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</si>
  <si>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</si>
  <si>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</si>
  <si>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</si>
  <si>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</si>
  <si>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</si>
  <si>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</si>
  <si>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</si>
  <si>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</si>
  <si>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</si>
  <si>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</si>
  <si>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</si>
  <si>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</si>
  <si>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</si>
  <si>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</si>
  <si>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</si>
  <si>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</si>
  <si>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</si>
  <si>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</si>
  <si>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</si>
  <si>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</si>
  <si>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</si>
  <si>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</si>
  <si>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</si>
  <si>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</si>
  <si>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</si>
  <si>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</si>
  <si>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</si>
  <si>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</si>
  <si>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</si>
  <si>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</si>
  <si>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</si>
  <si>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</si>
  <si>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</si>
  <si>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</si>
  <si>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</si>
  <si>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</si>
  <si>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</si>
  <si>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</si>
  <si>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</si>
  <si>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</si>
  <si>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</si>
  <si>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</si>
  <si>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</si>
  <si>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</si>
  <si>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</si>
  <si>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</si>
  <si>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</si>
  <si>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</si>
  <si>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</si>
  <si>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</si>
  <si>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</si>
  <si>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</si>
  <si>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</si>
  <si>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</si>
  <si>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</si>
  <si>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</si>
  <si>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</si>
  <si>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</si>
  <si>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</si>
  <si>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</si>
  <si>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</si>
  <si>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</si>
  <si>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</si>
  <si>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</si>
  <si>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</si>
  <si>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</si>
  <si>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</si>
  <si>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</si>
  <si>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</si>
  <si>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</si>
  <si>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</si>
  <si>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</si>
  <si>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</si>
  <si>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</si>
  <si>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</si>
  <si>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</si>
  <si>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</si>
  <si>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</si>
  <si>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</si>
  <si>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</si>
  <si>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</si>
  <si>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</si>
  <si>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</si>
  <si>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</si>
  <si>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</si>
  <si>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</si>
  <si>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</si>
  <si>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</si>
  <si>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</si>
  <si>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</si>
  <si>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</si>
  <si>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</si>
  <si>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</si>
  <si>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</si>
  <si>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</si>
  <si>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</si>
  <si>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</si>
  <si>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</si>
  <si>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</si>
  <si>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</si>
  <si>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</si>
  <si>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</si>
  <si>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</si>
  <si>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</si>
  <si>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</si>
  <si>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</si>
  <si>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</si>
  <si>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</si>
  <si>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</si>
  <si>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</si>
  <si>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</si>
  <si>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</si>
  <si>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</si>
  <si>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</si>
  <si>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</si>
  <si>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</si>
  <si>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</si>
  <si>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</si>
  <si>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</si>
  <si>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</si>
  <si>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</si>
  <si>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</si>
  <si>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</si>
  <si>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</si>
  <si>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</si>
  <si>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</si>
  <si>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</si>
  <si>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</si>
  <si>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</si>
  <si>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</si>
  <si>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</si>
  <si>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</si>
  <si>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</si>
  <si>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</si>
  <si>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</si>
  <si>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</si>
  <si>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</si>
  <si>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</si>
  <si>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</si>
  <si>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</si>
  <si>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</si>
  <si>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</si>
  <si>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</si>
  <si>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</si>
  <si>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</si>
  <si>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</si>
  <si>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</si>
  <si>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</si>
  <si>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</si>
  <si>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</si>
  <si>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</si>
  <si>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</si>
  <si>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</si>
  <si>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</si>
  <si>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</si>
  <si>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</si>
  <si>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</si>
  <si>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</si>
  <si>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</si>
  <si>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</si>
  <si>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</si>
  <si>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</si>
  <si>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</si>
  <si>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</si>
  <si>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</si>
  <si>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</si>
  <si>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</si>
  <si>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</si>
  <si>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</si>
  <si>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</si>
  <si>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</si>
  <si>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</si>
  <si>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</si>
  <si>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</si>
  <si>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</si>
  <si>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</si>
  <si>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</si>
  <si>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</si>
  <si>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</si>
  <si>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</si>
  <si>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</si>
  <si>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</si>
  <si>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</si>
  <si>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</si>
  <si>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</si>
  <si>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</si>
  <si>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</si>
  <si>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</si>
  <si>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</si>
  <si>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</si>
  <si>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</si>
  <si>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</si>
  <si>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</si>
  <si>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</si>
  <si>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</si>
  <si>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</si>
  <si>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</si>
  <si>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</si>
  <si>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</si>
  <si>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</si>
  <si>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</si>
  <si>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</si>
  <si>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</si>
  <si>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</si>
  <si>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</si>
  <si>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</si>
  <si>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</si>
  <si>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</si>
  <si>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</si>
  <si>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</si>
  <si>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</si>
  <si>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</si>
  <si>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</si>
  <si>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</si>
  <si>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</si>
  <si>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</si>
  <si>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</si>
  <si>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</si>
  <si>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</si>
  <si>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</si>
  <si>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</si>
  <si>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</si>
  <si>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</si>
  <si>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</si>
  <si>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</si>
  <si>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</si>
  <si>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</si>
  <si>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</si>
  <si>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</si>
  <si>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</si>
  <si>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</si>
  <si>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</si>
  <si>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</si>
  <si>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</si>
  <si>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</si>
  <si>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</si>
  <si>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</si>
  <si>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</si>
  <si>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</si>
  <si>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</si>
  <si>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</si>
  <si>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</si>
  <si>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</si>
  <si>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</si>
  <si>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</si>
  <si>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</si>
  <si>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</si>
  <si>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</si>
  <si>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</si>
  <si>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</si>
  <si>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</si>
  <si>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</si>
  <si>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</si>
  <si>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</si>
  <si>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</si>
  <si>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</si>
  <si>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</si>
  <si>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</si>
  <si>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</si>
  <si>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</si>
  <si>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</si>
  <si>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</si>
  <si>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</si>
  <si>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</si>
  <si>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</si>
  <si>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</si>
  <si>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</si>
  <si>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</si>
  <si>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</si>
  <si>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</si>
  <si>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</si>
  <si>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</si>
  <si>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</si>
  <si>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</si>
  <si>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</si>
  <si>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</si>
  <si>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</si>
  <si>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</si>
  <si>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</si>
  <si>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</si>
  <si>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</si>
  <si>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</si>
  <si>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</si>
  <si>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</si>
  <si>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</si>
  <si>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</si>
  <si>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</si>
  <si>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</si>
  <si>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</si>
  <si>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</si>
  <si>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</si>
  <si>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</si>
  <si>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</si>
  <si>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</si>
  <si>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</si>
  <si>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</si>
  <si>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</si>
  <si>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</si>
  <si>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</si>
  <si>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</si>
  <si>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</si>
  <si>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</si>
  <si>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</si>
  <si>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</si>
  <si>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</si>
  <si>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</si>
  <si>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</si>
  <si>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</si>
  <si>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</si>
  <si>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</si>
  <si>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</si>
  <si>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</si>
  <si>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</si>
  <si>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</si>
  <si>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</si>
  <si>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</si>
  <si>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</si>
  <si>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</si>
  <si>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</si>
  <si>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</si>
  <si>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</si>
  <si>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</si>
  <si>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</si>
  <si>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</si>
  <si>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</si>
  <si>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</si>
  <si>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</si>
  <si>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</si>
  <si>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</si>
  <si>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</si>
  <si>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</si>
  <si>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</si>
  <si>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</si>
  <si>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</si>
  <si>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</si>
  <si>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</si>
  <si>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</si>
  <si>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</si>
  <si>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</si>
  <si>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</si>
  <si>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</si>
  <si>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</si>
  <si>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</si>
  <si>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</si>
  <si>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</si>
  <si>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</si>
  <si>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</si>
  <si>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</si>
  <si>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</si>
  <si>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</si>
  <si>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</si>
  <si>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</si>
  <si>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</si>
  <si>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</si>
  <si>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</si>
  <si>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</si>
  <si>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</si>
  <si>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</si>
  <si>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</si>
  <si>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</si>
  <si>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</si>
  <si>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</si>
  <si>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</si>
  <si>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</si>
  <si>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</si>
  <si>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</si>
  <si>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</si>
  <si>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</si>
  <si>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</si>
  <si>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</si>
  <si>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</si>
  <si>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</si>
  <si>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</si>
  <si>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</si>
  <si>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</si>
  <si>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</si>
  <si>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</si>
  <si>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</si>
  <si>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</si>
  <si>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</si>
  <si>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</si>
  <si>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</si>
  <si>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</si>
  <si>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</si>
  <si>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</si>
  <si>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</si>
  <si>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</si>
  <si>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</si>
  <si>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</si>
  <si>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</si>
  <si>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</si>
  <si>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</si>
  <si>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</si>
  <si>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</si>
  <si>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</si>
  <si>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</si>
  <si>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</si>
  <si>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</si>
  <si>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</si>
  <si>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</si>
  <si>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</si>
  <si>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</si>
  <si>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</si>
  <si>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</si>
  <si>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</si>
  <si>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</si>
  <si>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</si>
  <si>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</si>
  <si>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</si>
  <si>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</si>
  <si>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</si>
  <si>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</si>
  <si>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</si>
  <si>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</si>
  <si>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</si>
  <si>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</si>
  <si>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</si>
  <si>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</si>
  <si>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</si>
  <si>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</si>
  <si>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</si>
  <si>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</si>
  <si>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</si>
  <si>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</si>
  <si>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</si>
  <si>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</si>
  <si>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</si>
  <si>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</si>
  <si>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</si>
  <si>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</si>
  <si>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</si>
  <si>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</si>
  <si>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</si>
  <si>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</si>
  <si>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</si>
  <si>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</si>
  <si>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</si>
  <si>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</si>
  <si>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</si>
  <si>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</si>
  <si>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</si>
  <si>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</si>
  <si>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</si>
  <si>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</si>
  <si>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</si>
  <si>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</si>
  <si>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</si>
  <si>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</si>
  <si>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</si>
  <si>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</si>
  <si>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</si>
  <si>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</si>
  <si>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</si>
  <si>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</si>
  <si>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</si>
  <si>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</si>
  <si>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</si>
  <si>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</si>
  <si>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</si>
  <si>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</si>
  <si>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</si>
  <si>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</si>
  <si>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</si>
  <si>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</si>
  <si>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</si>
  <si>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</si>
  <si>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</si>
  <si>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</si>
  <si>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</si>
  <si>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</si>
  <si>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</si>
  <si>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</si>
  <si>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</si>
  <si>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</si>
  <si>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</si>
  <si>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</si>
  <si>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</si>
  <si>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</si>
  <si>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</si>
  <si>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</si>
  <si>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</si>
  <si>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</si>
  <si>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</si>
  <si>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</si>
  <si>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</si>
  <si>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</si>
  <si>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</si>
  <si>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</si>
  <si>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</si>
  <si>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</si>
  <si>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</si>
  <si>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</si>
  <si>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</si>
  <si>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</si>
  <si>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</si>
  <si>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</si>
  <si>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</si>
  <si>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</si>
  <si>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</si>
  <si>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</si>
  <si>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</si>
  <si>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</si>
  <si>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</si>
  <si>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</si>
  <si>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</si>
  <si>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</si>
  <si>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</si>
  <si>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</si>
  <si>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</si>
  <si>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</si>
  <si>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</si>
  <si>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</si>
  <si>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</si>
  <si>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</si>
  <si>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</si>
  <si>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</si>
  <si>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</si>
  <si>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</si>
  <si>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</si>
  <si>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</si>
  <si>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</si>
  <si>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</si>
  <si>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</si>
  <si>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</si>
  <si>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</si>
  <si>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</si>
  <si>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</si>
  <si>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</si>
  <si>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</si>
  <si>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</si>
  <si>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</si>
  <si>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</si>
  <si>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</si>
  <si>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</si>
  <si>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</si>
  <si>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</si>
  <si>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</si>
  <si>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</si>
  <si>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</si>
  <si>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</si>
  <si>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</si>
  <si>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</si>
  <si>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</si>
  <si>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</si>
  <si>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</si>
  <si>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</si>
  <si>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</si>
  <si>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</si>
  <si>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</si>
  <si>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</si>
  <si>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</si>
  <si>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</si>
  <si>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</si>
  <si>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</si>
  <si>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</si>
  <si>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</si>
  <si>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</si>
  <si>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</si>
  <si>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</si>
  <si>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</si>
  <si>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</si>
  <si>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</si>
  <si>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</si>
  <si>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</si>
  <si>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</si>
  <si>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</si>
  <si>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</si>
  <si>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</si>
  <si>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</si>
  <si>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</si>
  <si>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</si>
  <si>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</si>
  <si>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</si>
  <si>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</si>
  <si>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</si>
  <si>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</si>
  <si>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</si>
  <si>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</si>
  <si>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</si>
  <si>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</si>
  <si>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</si>
  <si>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</si>
  <si>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</si>
  <si>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</si>
  <si>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</si>
  <si>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</si>
  <si>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</si>
  <si>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</si>
  <si>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</si>
  <si>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</si>
  <si>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</si>
  <si>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</si>
  <si>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</si>
  <si>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</si>
  <si>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</si>
  <si>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</si>
  <si>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</si>
  <si>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</si>
  <si>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</si>
  <si>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</si>
  <si>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</si>
  <si>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</si>
  <si>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</si>
  <si>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</si>
  <si>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</si>
  <si>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</si>
  <si>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</si>
  <si>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</si>
  <si>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</si>
  <si>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</si>
  <si>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</si>
  <si>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</si>
  <si>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</si>
  <si>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</si>
  <si>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</si>
  <si>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</si>
  <si>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</si>
  <si>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</si>
  <si>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</si>
  <si>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</si>
  <si>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</si>
  <si>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</si>
  <si>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</si>
  <si>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</si>
  <si>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</si>
  <si>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</si>
  <si>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</si>
  <si>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</si>
  <si>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</si>
  <si>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</si>
  <si>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</si>
  <si>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</si>
  <si>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</si>
  <si>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</si>
  <si>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</si>
  <si>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</si>
  <si>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</si>
  <si>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</si>
  <si>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</si>
  <si>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</si>
  <si>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</si>
  <si>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</si>
  <si>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</si>
  <si>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</si>
  <si>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</si>
  <si>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</si>
  <si>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</si>
  <si>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</si>
  <si>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</si>
  <si>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</si>
  <si>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</si>
  <si>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</si>
  <si>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</si>
  <si>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</si>
  <si>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</si>
  <si>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</si>
  <si>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</si>
  <si>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</si>
  <si>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</si>
  <si>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</si>
  <si>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四條畷市立四條畷西中学校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</si>
  <si>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</si>
  <si>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</si>
  <si>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</si>
  <si>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</si>
  <si>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</si>
  <si>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</si>
  <si>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</si>
  <si>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</si>
  <si>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</si>
  <si>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</si>
  <si>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</si>
  <si>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</si>
  <si>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</si>
  <si>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</si>
  <si>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</si>
  <si>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</si>
  <si>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</si>
  <si>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</si>
  <si>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</si>
  <si>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</si>
  <si>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</si>
  <si>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</si>
  <si>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</si>
  <si>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</si>
  <si>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</si>
  <si>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</si>
  <si>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</si>
  <si>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</si>
  <si>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</si>
  <si>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</si>
  <si>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</si>
  <si>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</si>
  <si>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</si>
  <si>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</si>
  <si>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</si>
  <si>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</si>
  <si>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</si>
  <si>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</si>
  <si>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</si>
  <si>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</si>
  <si>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</si>
  <si>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</si>
  <si>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</si>
  <si>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</si>
  <si>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</si>
  <si>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</si>
  <si>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</si>
  <si>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</si>
  <si>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</si>
  <si>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</si>
  <si>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</si>
  <si>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</si>
  <si>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</si>
  <si>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</si>
  <si>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</si>
  <si>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</si>
  <si>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</si>
  <si>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</si>
  <si>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</si>
  <si>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</si>
  <si>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</si>
  <si>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</si>
  <si>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</si>
  <si>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</si>
  <si>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</si>
  <si>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</si>
  <si>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</si>
  <si>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</si>
  <si>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</si>
  <si>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</si>
  <si>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</si>
  <si>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</si>
  <si>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</si>
  <si>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</si>
  <si>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r>
      <t>性別</t>
    </r>
    <r>
      <rPr>
        <sz val="10"/>
        <color rgb="FFFF0000"/>
        <rFont val="HG丸ｺﾞｼｯｸM-PRO"/>
        <family val="3"/>
        <charset val="128"/>
      </rPr>
      <t>【選択】</t>
    </r>
    <rPh sb="0" eb="2">
      <t>セイベツ</t>
    </rPh>
    <rPh sb="3" eb="5">
      <t>センタク</t>
    </rPh>
    <phoneticPr fontId="2"/>
  </si>
  <si>
    <t>月例給与</t>
    <rPh sb="0" eb="2">
      <t>ゲツレイ</t>
    </rPh>
    <rPh sb="2" eb="4">
      <t>キュウヨ</t>
    </rPh>
    <phoneticPr fontId="2"/>
  </si>
  <si>
    <t>期末勤勉手当（6月）</t>
    <rPh sb="0" eb="2">
      <t>キマツ</t>
    </rPh>
    <rPh sb="2" eb="4">
      <t>キンベン</t>
    </rPh>
    <rPh sb="4" eb="6">
      <t>テアテ</t>
    </rPh>
    <rPh sb="8" eb="9">
      <t>ガツ</t>
    </rPh>
    <phoneticPr fontId="2"/>
  </si>
  <si>
    <t>期末勤勉手当（12月）</t>
    <rPh sb="0" eb="2">
      <t>キマツ</t>
    </rPh>
    <rPh sb="2" eb="4">
      <t>キンベン</t>
    </rPh>
    <rPh sb="4" eb="6">
      <t>テアテ</t>
    </rPh>
    <rPh sb="9" eb="10">
      <t>ガツ</t>
    </rPh>
    <phoneticPr fontId="2"/>
  </si>
  <si>
    <t>控除額</t>
    <rPh sb="0" eb="2">
      <t>コウジョ</t>
    </rPh>
    <rPh sb="2" eb="3">
      <t>ガク</t>
    </rPh>
    <phoneticPr fontId="2"/>
  </si>
  <si>
    <t>千</t>
    <rPh sb="0" eb="1">
      <t>セン</t>
    </rPh>
    <phoneticPr fontId="2"/>
  </si>
  <si>
    <t>円</t>
    <rPh sb="0" eb="1">
      <t>エン</t>
    </rPh>
    <phoneticPr fontId="2"/>
  </si>
  <si>
    <t>年</t>
    <rPh sb="0" eb="1">
      <t>ネン</t>
    </rPh>
    <phoneticPr fontId="2"/>
  </si>
  <si>
    <t>月</t>
    <rPh sb="0" eb="1">
      <t>ガツ</t>
    </rPh>
    <phoneticPr fontId="2"/>
  </si>
  <si>
    <t>日</t>
    <rPh sb="0" eb="1">
      <t>ヒ</t>
    </rPh>
    <phoneticPr fontId="2"/>
  </si>
  <si>
    <t>◆（印・氏名について）旧姓使用不可です。戸籍上の氏名での契約が必須となります。</t>
    <rPh sb="2" eb="3">
      <t>イン</t>
    </rPh>
    <rPh sb="4" eb="6">
      <t>シメイ</t>
    </rPh>
    <rPh sb="11" eb="13">
      <t>キュウセイ</t>
    </rPh>
    <rPh sb="13" eb="15">
      <t>シヨウ</t>
    </rPh>
    <rPh sb="15" eb="17">
      <t>フカ</t>
    </rPh>
    <rPh sb="20" eb="22">
      <t>コセキ</t>
    </rPh>
    <rPh sb="22" eb="23">
      <t>ジョウ</t>
    </rPh>
    <rPh sb="24" eb="26">
      <t>シメイ</t>
    </rPh>
    <rPh sb="28" eb="30">
      <t>ケイヤク</t>
    </rPh>
    <rPh sb="31" eb="33">
      <t>ヒッス</t>
    </rPh>
    <phoneticPr fontId="2"/>
  </si>
  <si>
    <t>②入力に関して</t>
    <rPh sb="1" eb="3">
      <t>ニュウリョク</t>
    </rPh>
    <rPh sb="4" eb="5">
      <t>カン</t>
    </rPh>
    <phoneticPr fontId="2"/>
  </si>
  <si>
    <t>③印刷に関して</t>
    <rPh sb="1" eb="3">
      <t>インサツ</t>
    </rPh>
    <rPh sb="4" eb="5">
      <t>カン</t>
    </rPh>
    <phoneticPr fontId="2"/>
  </si>
  <si>
    <t>④提出に関して</t>
    <rPh sb="1" eb="3">
      <t>テイシュツ</t>
    </rPh>
    <rPh sb="4" eb="5">
      <t>カン</t>
    </rPh>
    <phoneticPr fontId="2"/>
  </si>
  <si>
    <t>電　話　番　号</t>
    <rPh sb="0" eb="1">
      <t>デン</t>
    </rPh>
    <rPh sb="2" eb="3">
      <t>ハナシ</t>
    </rPh>
    <rPh sb="4" eb="5">
      <t>バン</t>
    </rPh>
    <rPh sb="6" eb="7">
      <t>ゴウ</t>
    </rPh>
    <phoneticPr fontId="2"/>
  </si>
  <si>
    <t>　私は、財形貯蓄をしたいので、次により給料等から控除して預入することを依頼します。なお、預入金額等を変更するときは、あらかじめ
文書をもって届出ます。</t>
    <rPh sb="1" eb="2">
      <t>ワタシ</t>
    </rPh>
    <rPh sb="4" eb="6">
      <t>ザイケイ</t>
    </rPh>
    <rPh sb="6" eb="8">
      <t>チョチク</t>
    </rPh>
    <rPh sb="15" eb="16">
      <t>ツギ</t>
    </rPh>
    <rPh sb="19" eb="21">
      <t>キュウリョウ</t>
    </rPh>
    <rPh sb="21" eb="22">
      <t>トウ</t>
    </rPh>
    <rPh sb="24" eb="26">
      <t>コウジョ</t>
    </rPh>
    <rPh sb="28" eb="30">
      <t>アズケイレ</t>
    </rPh>
    <rPh sb="35" eb="37">
      <t>イライ</t>
    </rPh>
    <rPh sb="44" eb="46">
      <t>アズケイレ</t>
    </rPh>
    <rPh sb="46" eb="47">
      <t>キン</t>
    </rPh>
    <rPh sb="47" eb="48">
      <t>ガク</t>
    </rPh>
    <rPh sb="48" eb="49">
      <t>トウ</t>
    </rPh>
    <rPh sb="50" eb="52">
      <t>ヘンコウ</t>
    </rPh>
    <rPh sb="64" eb="66">
      <t>ブンショ</t>
    </rPh>
    <rPh sb="70" eb="72">
      <t>トドケデ</t>
    </rPh>
    <phoneticPr fontId="2"/>
  </si>
  <si>
    <t>申込
区分</t>
    <rPh sb="0" eb="1">
      <t>サル</t>
    </rPh>
    <rPh sb="1" eb="2">
      <t>コミ</t>
    </rPh>
    <rPh sb="3" eb="4">
      <t>ク</t>
    </rPh>
    <rPh sb="4" eb="5">
      <t>ブン</t>
    </rPh>
    <phoneticPr fontId="2"/>
  </si>
  <si>
    <t>貯蓄
種類</t>
    <rPh sb="0" eb="2">
      <t>チョチク</t>
    </rPh>
    <rPh sb="3" eb="4">
      <t>タネ</t>
    </rPh>
    <rPh sb="4" eb="5">
      <t>タグイ</t>
    </rPh>
    <phoneticPr fontId="2"/>
  </si>
  <si>
    <t>所　属　控</t>
    <rPh sb="0" eb="1">
      <t>ショ</t>
    </rPh>
    <rPh sb="2" eb="3">
      <t>ゾク</t>
    </rPh>
    <rPh sb="4" eb="5">
      <t>ヒカ</t>
    </rPh>
    <phoneticPr fontId="2"/>
  </si>
  <si>
    <t>氏　　名　（　フ　リ　ガ　ナ　）</t>
    <rPh sb="0" eb="1">
      <t>ウジ</t>
    </rPh>
    <rPh sb="3" eb="4">
      <t>ナ</t>
    </rPh>
    <phoneticPr fontId="2"/>
  </si>
  <si>
    <t>⑤提出締切及び給与反映</t>
    <rPh sb="1" eb="3">
      <t>テイシュツ</t>
    </rPh>
    <rPh sb="3" eb="5">
      <t>シメキリ</t>
    </rPh>
    <rPh sb="5" eb="6">
      <t>オヨ</t>
    </rPh>
    <rPh sb="7" eb="9">
      <t>キュウヨ</t>
    </rPh>
    <rPh sb="9" eb="11">
      <t>ハンエイ</t>
    </rPh>
    <phoneticPr fontId="2"/>
  </si>
  <si>
    <t>満期日後は私から特に申出をしないかぎり、引き続き貴店（移管が行われた場合は当該移管
後の店舗）における財産形成貯蓄としてお取扱ください。更新された財産形成貯蓄の満期日
後についても以後同様にお取扱いください。</t>
    <rPh sb="0" eb="3">
      <t>マンキビ</t>
    </rPh>
    <rPh sb="3" eb="4">
      <t>ゴ</t>
    </rPh>
    <rPh sb="5" eb="6">
      <t>ワタシ</t>
    </rPh>
    <rPh sb="8" eb="9">
      <t>トク</t>
    </rPh>
    <rPh sb="10" eb="12">
      <t>モウシデ</t>
    </rPh>
    <rPh sb="20" eb="21">
      <t>ヒ</t>
    </rPh>
    <rPh sb="22" eb="23">
      <t>ツヅ</t>
    </rPh>
    <rPh sb="24" eb="26">
      <t>キテン</t>
    </rPh>
    <rPh sb="27" eb="29">
      <t>イカン</t>
    </rPh>
    <rPh sb="30" eb="31">
      <t>オコナ</t>
    </rPh>
    <rPh sb="34" eb="36">
      <t>バアイ</t>
    </rPh>
    <rPh sb="37" eb="39">
      <t>トウガイ</t>
    </rPh>
    <rPh sb="39" eb="41">
      <t>イカン</t>
    </rPh>
    <rPh sb="42" eb="43">
      <t>ゴ</t>
    </rPh>
    <rPh sb="44" eb="46">
      <t>テンポ</t>
    </rPh>
    <rPh sb="51" eb="53">
      <t>ザイサン</t>
    </rPh>
    <rPh sb="53" eb="55">
      <t>ケイセイ</t>
    </rPh>
    <rPh sb="55" eb="57">
      <t>チョチク</t>
    </rPh>
    <rPh sb="61" eb="63">
      <t>トリアツカイ</t>
    </rPh>
    <rPh sb="68" eb="70">
      <t>コウシン</t>
    </rPh>
    <rPh sb="73" eb="75">
      <t>ザイサン</t>
    </rPh>
    <rPh sb="75" eb="77">
      <t>ケイセイ</t>
    </rPh>
    <rPh sb="77" eb="79">
      <t>チョチク</t>
    </rPh>
    <rPh sb="80" eb="83">
      <t>マンキビ</t>
    </rPh>
    <rPh sb="84" eb="85">
      <t>ゴ</t>
    </rPh>
    <rPh sb="90" eb="92">
      <t>イゴ</t>
    </rPh>
    <rPh sb="92" eb="94">
      <t>ドウヨウ</t>
    </rPh>
    <rPh sb="96" eb="98">
      <t>トリアツカイ</t>
    </rPh>
    <phoneticPr fontId="2"/>
  </si>
  <si>
    <t>〒</t>
    <phoneticPr fontId="2"/>
  </si>
  <si>
    <t>－</t>
    <phoneticPr fontId="2"/>
  </si>
  <si>
    <t>貯 蓄
種 類</t>
    <rPh sb="0" eb="1">
      <t>チョ</t>
    </rPh>
    <rPh sb="2" eb="3">
      <t>チク</t>
    </rPh>
    <rPh sb="4" eb="5">
      <t>タネ</t>
    </rPh>
    <rPh sb="6" eb="7">
      <t>タグイ</t>
    </rPh>
    <phoneticPr fontId="2"/>
  </si>
  <si>
    <t>所 属 コ ー ド</t>
    <rPh sb="0" eb="1">
      <t>ショ</t>
    </rPh>
    <rPh sb="2" eb="3">
      <t>ゾク</t>
    </rPh>
    <phoneticPr fontId="2"/>
  </si>
  <si>
    <t>職　員　番　号</t>
    <rPh sb="0" eb="1">
      <t>ショク</t>
    </rPh>
    <rPh sb="2" eb="3">
      <t>イン</t>
    </rPh>
    <rPh sb="4" eb="5">
      <t>バン</t>
    </rPh>
    <rPh sb="6" eb="7">
      <t>ゴウ</t>
    </rPh>
    <phoneticPr fontId="2"/>
  </si>
  <si>
    <t>生　年　月　日</t>
    <rPh sb="0" eb="1">
      <t>セイ</t>
    </rPh>
    <rPh sb="2" eb="3">
      <t>ネン</t>
    </rPh>
    <rPh sb="4" eb="5">
      <t>ガツ</t>
    </rPh>
    <rPh sb="6" eb="7">
      <t>ヒ</t>
    </rPh>
    <phoneticPr fontId="2"/>
  </si>
  <si>
    <t>入力</t>
    <rPh sb="0" eb="2">
      <t>ニュウリョク</t>
    </rPh>
    <phoneticPr fontId="2"/>
  </si>
  <si>
    <t>印刷</t>
    <rPh sb="0" eb="2">
      <t>インサツ</t>
    </rPh>
    <phoneticPr fontId="2"/>
  </si>
  <si>
    <t>署名・押印</t>
    <rPh sb="0" eb="2">
      <t>ショメイ</t>
    </rPh>
    <rPh sb="3" eb="5">
      <t>オウイン</t>
    </rPh>
    <phoneticPr fontId="2"/>
  </si>
  <si>
    <t>⇒</t>
    <phoneticPr fontId="2"/>
  </si>
  <si>
    <t>　 通常のエクセルシート印刷方法にてプリントアウトしてください。</t>
    <rPh sb="2" eb="4">
      <t>ツウジョウ</t>
    </rPh>
    <rPh sb="12" eb="14">
      <t>インサツ</t>
    </rPh>
    <rPh sb="14" eb="16">
      <t>ホウホウ</t>
    </rPh>
    <phoneticPr fontId="2"/>
  </si>
  <si>
    <t>　　　　　　　　　　　　　　　　　　　※訂正方法：訂正箇所を二重線抹消、届出印を訂正印として押印。小型訂正印は不可です。</t>
    <rPh sb="20" eb="22">
      <t>テイセイ</t>
    </rPh>
    <rPh sb="22" eb="24">
      <t>ホウホウ</t>
    </rPh>
    <rPh sb="25" eb="27">
      <t>テイセイ</t>
    </rPh>
    <rPh sb="27" eb="29">
      <t>カショ</t>
    </rPh>
    <rPh sb="30" eb="33">
      <t>ニジュウセン</t>
    </rPh>
    <rPh sb="33" eb="35">
      <t>マッショウ</t>
    </rPh>
    <rPh sb="36" eb="39">
      <t>トドケデイン</t>
    </rPh>
    <rPh sb="40" eb="42">
      <t>テイセイ</t>
    </rPh>
    <rPh sb="42" eb="43">
      <t>イン</t>
    </rPh>
    <rPh sb="46" eb="48">
      <t>オウイン</t>
    </rPh>
    <rPh sb="49" eb="51">
      <t>コガタ</t>
    </rPh>
    <rPh sb="51" eb="53">
      <t>テイセイ</t>
    </rPh>
    <rPh sb="53" eb="54">
      <t>イン</t>
    </rPh>
    <rPh sb="55" eb="57">
      <t>フカ</t>
    </rPh>
    <phoneticPr fontId="2"/>
  </si>
  <si>
    <t>自宅住所（フリガナ）</t>
    <rPh sb="0" eb="2">
      <t>ジタク</t>
    </rPh>
    <rPh sb="2" eb="4">
      <t>ジュウショ</t>
    </rPh>
    <phoneticPr fontId="2"/>
  </si>
  <si>
    <t>半角カナ入力</t>
    <rPh sb="0" eb="2">
      <t>ハンカク</t>
    </rPh>
    <rPh sb="4" eb="6">
      <t>ニュウリョク</t>
    </rPh>
    <phoneticPr fontId="2"/>
  </si>
  <si>
    <t>15日</t>
    <rPh sb="2" eb="3">
      <t>ヒ</t>
    </rPh>
    <phoneticPr fontId="2"/>
  </si>
  <si>
    <t>16日</t>
    <rPh sb="2" eb="3">
      <t>ヒ</t>
    </rPh>
    <phoneticPr fontId="2"/>
  </si>
  <si>
    <t>17日</t>
    <rPh sb="2" eb="3">
      <t>ヒ</t>
    </rPh>
    <phoneticPr fontId="2"/>
  </si>
  <si>
    <t>18日</t>
    <rPh sb="2" eb="3">
      <t>ヒ</t>
    </rPh>
    <phoneticPr fontId="2"/>
  </si>
  <si>
    <t>本データ操作時の年</t>
    <rPh sb="0" eb="1">
      <t>ホン</t>
    </rPh>
    <rPh sb="4" eb="6">
      <t>ソウサ</t>
    </rPh>
    <rPh sb="6" eb="7">
      <t>ジ</t>
    </rPh>
    <rPh sb="8" eb="9">
      <t>ネン</t>
    </rPh>
    <phoneticPr fontId="2"/>
  </si>
  <si>
    <t>6月12月賞与控除額同額判定欄</t>
    <rPh sb="1" eb="2">
      <t>ガツ</t>
    </rPh>
    <rPh sb="4" eb="5">
      <t>ガツ</t>
    </rPh>
    <rPh sb="5" eb="7">
      <t>ショウヨ</t>
    </rPh>
    <rPh sb="7" eb="9">
      <t>コウジョ</t>
    </rPh>
    <rPh sb="9" eb="10">
      <t>ガク</t>
    </rPh>
    <rPh sb="10" eb="12">
      <t>ドウガク</t>
    </rPh>
    <rPh sb="12" eb="14">
      <t>ハンテイ</t>
    </rPh>
    <rPh sb="14" eb="15">
      <t>ラン</t>
    </rPh>
    <phoneticPr fontId="2"/>
  </si>
  <si>
    <t>6月</t>
    <rPh sb="1" eb="2">
      <t>ガツ</t>
    </rPh>
    <phoneticPr fontId="2"/>
  </si>
  <si>
    <t>12月</t>
    <rPh sb="2" eb="3">
      <t>ガツ</t>
    </rPh>
    <phoneticPr fontId="2"/>
  </si>
  <si>
    <t>判定</t>
    <rPh sb="0" eb="2">
      <t>ハンテイ</t>
    </rPh>
    <phoneticPr fontId="2"/>
  </si>
  <si>
    <t>0201</t>
    <phoneticPr fontId="2"/>
  </si>
  <si>
    <t>旧第一勧業銀行</t>
    <phoneticPr fontId="2"/>
  </si>
  <si>
    <t>0203</t>
    <phoneticPr fontId="2"/>
  </si>
  <si>
    <t>旧富士銀行</t>
    <phoneticPr fontId="2"/>
  </si>
  <si>
    <t>0204</t>
    <phoneticPr fontId="2"/>
  </si>
  <si>
    <t>旧東京三菱銀行</t>
    <phoneticPr fontId="2"/>
  </si>
  <si>
    <t>0309</t>
    <phoneticPr fontId="2"/>
  </si>
  <si>
    <t>旧関西アーバン銀行</t>
    <phoneticPr fontId="2"/>
  </si>
  <si>
    <t>信託銀行</t>
    <rPh sb="0" eb="2">
      <t>シンタク</t>
    </rPh>
    <rPh sb="2" eb="4">
      <t>ギンコウ</t>
    </rPh>
    <phoneticPr fontId="2"/>
  </si>
  <si>
    <t>0902</t>
    <phoneticPr fontId="2"/>
  </si>
  <si>
    <t>三菱ＵＦＪ信託銀行</t>
    <rPh sb="0" eb="2">
      <t>ミツビシ</t>
    </rPh>
    <rPh sb="5" eb="7">
      <t>シンタク</t>
    </rPh>
    <rPh sb="7" eb="9">
      <t>ギンコウ</t>
    </rPh>
    <phoneticPr fontId="2"/>
  </si>
  <si>
    <t>0903</t>
    <phoneticPr fontId="2"/>
  </si>
  <si>
    <t>みずほ信託銀行</t>
    <rPh sb="3" eb="5">
      <t>シンタク</t>
    </rPh>
    <rPh sb="5" eb="7">
      <t>ギンコウ</t>
    </rPh>
    <phoneticPr fontId="2"/>
  </si>
  <si>
    <t>0905</t>
    <phoneticPr fontId="2"/>
  </si>
  <si>
    <t>三井住友信託銀行</t>
    <rPh sb="0" eb="2">
      <t>ミツイ</t>
    </rPh>
    <rPh sb="2" eb="4">
      <t>スミトモ</t>
    </rPh>
    <rPh sb="4" eb="6">
      <t>シンタク</t>
    </rPh>
    <rPh sb="6" eb="8">
      <t>ギンコウ</t>
    </rPh>
    <phoneticPr fontId="2"/>
  </si>
  <si>
    <t>旧中央三井信託銀行</t>
    <phoneticPr fontId="2"/>
  </si>
  <si>
    <t>0907</t>
    <phoneticPr fontId="2"/>
  </si>
  <si>
    <t>旧住友信託銀行</t>
    <phoneticPr fontId="2"/>
  </si>
  <si>
    <t>債券発行銀行</t>
    <rPh sb="0" eb="2">
      <t>サイケン</t>
    </rPh>
    <rPh sb="2" eb="4">
      <t>ハッコウ</t>
    </rPh>
    <rPh sb="4" eb="6">
      <t>ギンコウ</t>
    </rPh>
    <phoneticPr fontId="2"/>
  </si>
  <si>
    <t>1005</t>
    <phoneticPr fontId="2"/>
  </si>
  <si>
    <t>農林中央金庫</t>
    <rPh sb="0" eb="2">
      <t>ノウリン</t>
    </rPh>
    <rPh sb="2" eb="4">
      <t>チュウオウ</t>
    </rPh>
    <rPh sb="4" eb="6">
      <t>キンコ</t>
    </rPh>
    <phoneticPr fontId="2"/>
  </si>
  <si>
    <t>証券会社</t>
    <rPh sb="0" eb="2">
      <t>ショウケン</t>
    </rPh>
    <rPh sb="2" eb="4">
      <t>カイシャ</t>
    </rPh>
    <phoneticPr fontId="2"/>
  </si>
  <si>
    <t>1101</t>
    <phoneticPr fontId="2"/>
  </si>
  <si>
    <t>野村證券</t>
    <rPh sb="0" eb="2">
      <t>ノムラ</t>
    </rPh>
    <rPh sb="2" eb="4">
      <t>ショウケン</t>
    </rPh>
    <phoneticPr fontId="2"/>
  </si>
  <si>
    <t>1102</t>
    <phoneticPr fontId="2"/>
  </si>
  <si>
    <t>SMBC日興証券</t>
    <rPh sb="4" eb="6">
      <t>ニッコウ</t>
    </rPh>
    <rPh sb="6" eb="8">
      <t>ショウケン</t>
    </rPh>
    <phoneticPr fontId="2"/>
  </si>
  <si>
    <t>1104</t>
    <phoneticPr fontId="2"/>
  </si>
  <si>
    <t>大和証券</t>
    <rPh sb="0" eb="2">
      <t>ダイワ</t>
    </rPh>
    <rPh sb="2" eb="4">
      <t>ショウケン</t>
    </rPh>
    <phoneticPr fontId="2"/>
  </si>
  <si>
    <t>1110</t>
    <phoneticPr fontId="2"/>
  </si>
  <si>
    <t>岩井コスモ証券</t>
    <rPh sb="0" eb="2">
      <t>イワイ</t>
    </rPh>
    <rPh sb="5" eb="7">
      <t>ショウケン</t>
    </rPh>
    <phoneticPr fontId="2"/>
  </si>
  <si>
    <t>1204</t>
    <phoneticPr fontId="2"/>
  </si>
  <si>
    <t>ジブラルタ生命保険</t>
    <rPh sb="5" eb="9">
      <t>セイメイホケン</t>
    </rPh>
    <phoneticPr fontId="2"/>
  </si>
  <si>
    <t>旧AIGエジソン生命保険</t>
    <phoneticPr fontId="2"/>
  </si>
  <si>
    <t>1206</t>
    <phoneticPr fontId="2"/>
  </si>
  <si>
    <t>旧エイアイジー・スター生命保険</t>
    <phoneticPr fontId="2"/>
  </si>
  <si>
    <t>1210</t>
    <phoneticPr fontId="2"/>
  </si>
  <si>
    <t>富国生命保険</t>
    <rPh sb="0" eb="2">
      <t>フコク</t>
    </rPh>
    <rPh sb="2" eb="4">
      <t>セイメイ</t>
    </rPh>
    <rPh sb="4" eb="6">
      <t>ホケン</t>
    </rPh>
    <phoneticPr fontId="2"/>
  </si>
  <si>
    <t>損害保険会社</t>
    <rPh sb="0" eb="2">
      <t>ソンガイ</t>
    </rPh>
    <rPh sb="2" eb="4">
      <t>ホケン</t>
    </rPh>
    <rPh sb="4" eb="6">
      <t>カイシャ</t>
    </rPh>
    <phoneticPr fontId="2"/>
  </si>
  <si>
    <t>1405</t>
    <phoneticPr fontId="2"/>
  </si>
  <si>
    <t>三井住友海上火災保険</t>
    <phoneticPr fontId="2"/>
  </si>
  <si>
    <t>1407</t>
    <phoneticPr fontId="2"/>
  </si>
  <si>
    <t>あいおいニッセイ同和損害保険</t>
    <phoneticPr fontId="2"/>
  </si>
  <si>
    <t>1409</t>
    <phoneticPr fontId="2"/>
  </si>
  <si>
    <t>東京海上日動火災保険</t>
    <phoneticPr fontId="2"/>
  </si>
  <si>
    <t>1415</t>
    <phoneticPr fontId="2"/>
  </si>
  <si>
    <t>旧日本興亜損害保険</t>
    <phoneticPr fontId="2"/>
  </si>
  <si>
    <t>1416</t>
    <phoneticPr fontId="2"/>
  </si>
  <si>
    <t>AIG損害保険</t>
    <phoneticPr fontId="2"/>
  </si>
  <si>
    <t>旧富士火災海上保険</t>
    <phoneticPr fontId="2"/>
  </si>
  <si>
    <t>前勤務先情報</t>
    <rPh sb="0" eb="1">
      <t>ゼン</t>
    </rPh>
    <rPh sb="1" eb="3">
      <t>キンム</t>
    </rPh>
    <rPh sb="3" eb="4">
      <t>サキ</t>
    </rPh>
    <rPh sb="4" eb="6">
      <t>ジョウホウ</t>
    </rPh>
    <phoneticPr fontId="2"/>
  </si>
  <si>
    <t>前勤務先</t>
    <rPh sb="0" eb="1">
      <t>ゼン</t>
    </rPh>
    <rPh sb="1" eb="3">
      <t>キンム</t>
    </rPh>
    <rPh sb="3" eb="4">
      <t>サキ</t>
    </rPh>
    <phoneticPr fontId="2"/>
  </si>
  <si>
    <t>所在地</t>
    <rPh sb="0" eb="3">
      <t>ショザイチ</t>
    </rPh>
    <phoneticPr fontId="2"/>
  </si>
  <si>
    <t>名　称</t>
    <rPh sb="0" eb="1">
      <t>メイ</t>
    </rPh>
    <rPh sb="2" eb="3">
      <t>ショウ</t>
    </rPh>
    <phoneticPr fontId="2"/>
  </si>
  <si>
    <t>前賃金の支払者</t>
    <rPh sb="0" eb="1">
      <t>ゼン</t>
    </rPh>
    <rPh sb="1" eb="3">
      <t>チンギン</t>
    </rPh>
    <rPh sb="4" eb="6">
      <t>シハライ</t>
    </rPh>
    <rPh sb="6" eb="7">
      <t>シャ</t>
    </rPh>
    <phoneticPr fontId="2"/>
  </si>
  <si>
    <t>1.前勤務先所在地</t>
    <rPh sb="2" eb="3">
      <t>ゼン</t>
    </rPh>
    <rPh sb="3" eb="6">
      <t>キンムサキ</t>
    </rPh>
    <rPh sb="6" eb="9">
      <t>ショザイチ</t>
    </rPh>
    <phoneticPr fontId="2"/>
  </si>
  <si>
    <t>2.前勤務先名称</t>
    <rPh sb="2" eb="3">
      <t>ゼン</t>
    </rPh>
    <rPh sb="3" eb="5">
      <t>キンム</t>
    </rPh>
    <rPh sb="5" eb="6">
      <t>サキ</t>
    </rPh>
    <rPh sb="6" eb="8">
      <t>メイショウ</t>
    </rPh>
    <phoneticPr fontId="2"/>
  </si>
  <si>
    <t>3.前賃金支払者所在地</t>
    <rPh sb="2" eb="3">
      <t>ゼン</t>
    </rPh>
    <rPh sb="3" eb="5">
      <t>チンギン</t>
    </rPh>
    <rPh sb="5" eb="7">
      <t>シハライ</t>
    </rPh>
    <rPh sb="7" eb="8">
      <t>シャ</t>
    </rPh>
    <rPh sb="8" eb="11">
      <t>ショザイチ</t>
    </rPh>
    <phoneticPr fontId="2"/>
  </si>
  <si>
    <t>4.前賃金支払者名称</t>
    <rPh sb="2" eb="3">
      <t>ゼン</t>
    </rPh>
    <rPh sb="3" eb="5">
      <t>チンギン</t>
    </rPh>
    <rPh sb="5" eb="7">
      <t>シハライ</t>
    </rPh>
    <rPh sb="7" eb="8">
      <t>シャ</t>
    </rPh>
    <rPh sb="8" eb="10">
      <t>メイショウ</t>
    </rPh>
    <phoneticPr fontId="2"/>
  </si>
  <si>
    <t>5.異動の生じた日</t>
    <rPh sb="2" eb="4">
      <t>イドウ</t>
    </rPh>
    <rPh sb="5" eb="6">
      <t>ショウ</t>
    </rPh>
    <rPh sb="8" eb="9">
      <t>ヒ</t>
    </rPh>
    <phoneticPr fontId="2"/>
  </si>
  <si>
    <t>【　移　管　】</t>
    <rPh sb="2" eb="3">
      <t>ワタル</t>
    </rPh>
    <rPh sb="4" eb="5">
      <t>カン</t>
    </rPh>
    <phoneticPr fontId="2"/>
  </si>
  <si>
    <t>財形契約内容</t>
    <rPh sb="0" eb="2">
      <t>ザイケイ</t>
    </rPh>
    <rPh sb="2" eb="4">
      <t>ケイヤク</t>
    </rPh>
    <rPh sb="4" eb="6">
      <t>ナイヨウ</t>
    </rPh>
    <phoneticPr fontId="2"/>
  </si>
  <si>
    <t>①移管可否について</t>
    <rPh sb="1" eb="3">
      <t>イカン</t>
    </rPh>
    <rPh sb="3" eb="5">
      <t>カヒ</t>
    </rPh>
    <phoneticPr fontId="2"/>
  </si>
  <si>
    <t>◆大阪府財形貯蓄取扱金融機関等一覧や、移管手続案内については、「手続方法と商品案内」冊子をご参照ください。</t>
    <rPh sb="1" eb="4">
      <t>オオサカフ</t>
    </rPh>
    <rPh sb="4" eb="6">
      <t>ザイケイ</t>
    </rPh>
    <rPh sb="6" eb="8">
      <t>チョチク</t>
    </rPh>
    <rPh sb="8" eb="10">
      <t>トリアツカイ</t>
    </rPh>
    <rPh sb="10" eb="12">
      <t>キンユウ</t>
    </rPh>
    <rPh sb="12" eb="15">
      <t>キカンナド</t>
    </rPh>
    <rPh sb="15" eb="17">
      <t>イチラン</t>
    </rPh>
    <rPh sb="19" eb="21">
      <t>イカン</t>
    </rPh>
    <rPh sb="21" eb="23">
      <t>テツヅキ</t>
    </rPh>
    <rPh sb="23" eb="25">
      <t>アンナイ</t>
    </rPh>
    <rPh sb="32" eb="34">
      <t>テツヅキ</t>
    </rPh>
    <rPh sb="34" eb="36">
      <t>ホウホウ</t>
    </rPh>
    <rPh sb="37" eb="39">
      <t>ショウヒン</t>
    </rPh>
    <rPh sb="39" eb="41">
      <t>アンナイ</t>
    </rPh>
    <rPh sb="42" eb="44">
      <t>サッシ</t>
    </rPh>
    <rPh sb="46" eb="48">
      <t>サンショウ</t>
    </rPh>
    <phoneticPr fontId="2"/>
  </si>
  <si>
    <t>◆ご自身の財形貯蓄契約状況については、契約先の金融機関等に直接ご確認ください。</t>
    <rPh sb="2" eb="4">
      <t>ジシン</t>
    </rPh>
    <rPh sb="5" eb="7">
      <t>ザイケイ</t>
    </rPh>
    <rPh sb="7" eb="9">
      <t>チョチク</t>
    </rPh>
    <rPh sb="9" eb="11">
      <t>ケイヤク</t>
    </rPh>
    <rPh sb="11" eb="13">
      <t>ジョウキョウ</t>
    </rPh>
    <rPh sb="19" eb="21">
      <t>ケイヤク</t>
    </rPh>
    <rPh sb="21" eb="22">
      <t>サキ</t>
    </rPh>
    <rPh sb="23" eb="25">
      <t>キンユウ</t>
    </rPh>
    <rPh sb="25" eb="28">
      <t>キカンナド</t>
    </rPh>
    <rPh sb="29" eb="31">
      <t>チョクセツ</t>
    </rPh>
    <rPh sb="32" eb="34">
      <t>カクニン</t>
    </rPh>
    <phoneticPr fontId="2"/>
  </si>
  <si>
    <t>◆移管申込書類の他にも、証書等、金融機関独自で書類提出を求められる場合があります。適宜ご対応ください。</t>
    <rPh sb="1" eb="3">
      <t>イカン</t>
    </rPh>
    <rPh sb="3" eb="5">
      <t>モウシコミ</t>
    </rPh>
    <rPh sb="5" eb="7">
      <t>ショルイ</t>
    </rPh>
    <rPh sb="8" eb="9">
      <t>ホカ</t>
    </rPh>
    <rPh sb="12" eb="15">
      <t>ショウショナド</t>
    </rPh>
    <rPh sb="16" eb="18">
      <t>キンユウ</t>
    </rPh>
    <rPh sb="18" eb="20">
      <t>キカン</t>
    </rPh>
    <rPh sb="20" eb="22">
      <t>ドクジ</t>
    </rPh>
    <rPh sb="23" eb="25">
      <t>ショルイ</t>
    </rPh>
    <rPh sb="25" eb="27">
      <t>テイシュツ</t>
    </rPh>
    <rPh sb="28" eb="29">
      <t>モト</t>
    </rPh>
    <rPh sb="33" eb="35">
      <t>バアイ</t>
    </rPh>
    <rPh sb="41" eb="43">
      <t>テキギ</t>
    </rPh>
    <rPh sb="44" eb="46">
      <t>タイオウ</t>
    </rPh>
    <phoneticPr fontId="2"/>
  </si>
  <si>
    <t>◆移管に際して、財形契約内容を変更することはできません。旧所属における財形契約内容をそのまま引き継いだ状態で移管となります。</t>
    <rPh sb="1" eb="3">
      <t>イカン</t>
    </rPh>
    <rPh sb="4" eb="5">
      <t>サイ</t>
    </rPh>
    <rPh sb="8" eb="10">
      <t>ザイケイ</t>
    </rPh>
    <rPh sb="10" eb="12">
      <t>ケイヤク</t>
    </rPh>
    <rPh sb="12" eb="14">
      <t>ナイヨウ</t>
    </rPh>
    <rPh sb="15" eb="17">
      <t>ヘンコウ</t>
    </rPh>
    <rPh sb="28" eb="29">
      <t>キュウ</t>
    </rPh>
    <rPh sb="29" eb="31">
      <t>ショゾク</t>
    </rPh>
    <rPh sb="35" eb="37">
      <t>ザイケイ</t>
    </rPh>
    <rPh sb="37" eb="39">
      <t>ケイヤク</t>
    </rPh>
    <rPh sb="39" eb="41">
      <t>ナイヨウ</t>
    </rPh>
    <rPh sb="46" eb="47">
      <t>ヒ</t>
    </rPh>
    <rPh sb="48" eb="49">
      <t>ツ</t>
    </rPh>
    <rPh sb="51" eb="53">
      <t>ジョウタイ</t>
    </rPh>
    <rPh sb="54" eb="56">
      <t>イカン</t>
    </rPh>
    <phoneticPr fontId="2"/>
  </si>
  <si>
    <t>《移管資格》</t>
    <rPh sb="1" eb="3">
      <t>イカン</t>
    </rPh>
    <rPh sb="3" eb="5">
      <t>シカク</t>
    </rPh>
    <phoneticPr fontId="2"/>
  </si>
  <si>
    <t>自　　宅　　住　　所</t>
    <rPh sb="0" eb="1">
      <t>ジ</t>
    </rPh>
    <rPh sb="3" eb="4">
      <t>タク</t>
    </rPh>
    <rPh sb="6" eb="7">
      <t>ジュウ</t>
    </rPh>
    <rPh sb="9" eb="10">
      <t>ショ</t>
    </rPh>
    <phoneticPr fontId="2"/>
  </si>
  <si>
    <r>
      <t>　※臨時的任用職員、任期付採用職員</t>
    </r>
    <r>
      <rPr>
        <sz val="9"/>
        <rFont val="ＭＳ Ｐゴシック"/>
        <family val="3"/>
        <charset val="128"/>
      </rPr>
      <t>（3年以上の任期がある場合を除く）</t>
    </r>
    <r>
      <rPr>
        <sz val="10.5"/>
        <rFont val="ＭＳ Ｐゴシック"/>
        <family val="3"/>
        <charset val="128"/>
      </rPr>
      <t>、非常勤職員、府から給与支給のない派遣職員等は除く</t>
    </r>
    <rPh sb="57" eb="58">
      <t>ノゾ</t>
    </rPh>
    <phoneticPr fontId="2"/>
  </si>
  <si>
    <t>◆以前の職場で財形貯蓄をしており、採用・転入等により府から給与支給を受けることとなった一般職の職員</t>
    <rPh sb="1" eb="3">
      <t>イゼン</t>
    </rPh>
    <rPh sb="4" eb="6">
      <t>ショクバ</t>
    </rPh>
    <rPh sb="7" eb="9">
      <t>ザイケイ</t>
    </rPh>
    <rPh sb="9" eb="11">
      <t>チョチク</t>
    </rPh>
    <rPh sb="17" eb="19">
      <t>サイヨウ</t>
    </rPh>
    <rPh sb="20" eb="22">
      <t>テンニュウ</t>
    </rPh>
    <rPh sb="22" eb="23">
      <t>ナド</t>
    </rPh>
    <rPh sb="26" eb="27">
      <t>フ</t>
    </rPh>
    <rPh sb="29" eb="31">
      <t>キュウヨ</t>
    </rPh>
    <rPh sb="31" eb="33">
      <t>シキュウ</t>
    </rPh>
    <rPh sb="34" eb="35">
      <t>ウ</t>
    </rPh>
    <rPh sb="43" eb="45">
      <t>イッパン</t>
    </rPh>
    <rPh sb="45" eb="46">
      <t>ショク</t>
    </rPh>
    <rPh sb="47" eb="49">
      <t>ショクイン</t>
    </rPh>
    <phoneticPr fontId="2"/>
  </si>
  <si>
    <t>期末勤勉手当からの控除額設定がある
場合は要入力</t>
    <rPh sb="0" eb="2">
      <t>キマツ</t>
    </rPh>
    <rPh sb="2" eb="4">
      <t>キンベン</t>
    </rPh>
    <rPh sb="4" eb="6">
      <t>テアテ</t>
    </rPh>
    <rPh sb="9" eb="11">
      <t>コウジョ</t>
    </rPh>
    <rPh sb="11" eb="12">
      <t>ガク</t>
    </rPh>
    <rPh sb="12" eb="14">
      <t>セッテイ</t>
    </rPh>
    <rPh sb="18" eb="20">
      <t>バアイ</t>
    </rPh>
    <rPh sb="21" eb="22">
      <t>ヨウ</t>
    </rPh>
    <rPh sb="22" eb="24">
      <t>ニュウリョク</t>
    </rPh>
    <phoneticPr fontId="2"/>
  </si>
  <si>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</si>
  <si>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</si>
  <si>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</si>
  <si>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</si>
  <si>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</si>
  <si>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</si>
  <si>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</si>
  <si>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</si>
  <si>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東大阪市立義務教育学校くすは縄手南校（後期）</t>
  </si>
  <si>
    <t>東大阪市立義務教育学校くすは縄手南校（前期）</t>
  </si>
  <si>
    <t>【移管申込書（一般）　入力画面】</t>
    <rPh sb="1" eb="3">
      <t>イカン</t>
    </rPh>
    <rPh sb="3" eb="4">
      <t>モウ</t>
    </rPh>
    <rPh sb="4" eb="5">
      <t>コ</t>
    </rPh>
    <rPh sb="5" eb="6">
      <t>ショ</t>
    </rPh>
    <rPh sb="7" eb="9">
      <t>イッパン</t>
    </rPh>
    <rPh sb="11" eb="13">
      <t>ニュウリョク</t>
    </rPh>
    <rPh sb="13" eb="15">
      <t>ガメン</t>
    </rPh>
    <phoneticPr fontId="2"/>
  </si>
  <si>
    <t>「コード検索」シートにてご確認ください。</t>
    <rPh sb="4" eb="6">
      <t>ケンサク</t>
    </rPh>
    <rPh sb="13" eb="15">
      <t>カクニン</t>
    </rPh>
    <phoneticPr fontId="2"/>
  </si>
  <si>
    <r>
      <t>入力例：令和5年5月15日の場合・・・</t>
    </r>
    <r>
      <rPr>
        <b/>
        <sz val="10"/>
        <color rgb="FFFF0000"/>
        <rFont val="ＭＳ Ｐゴシック"/>
        <family val="3"/>
        <charset val="128"/>
      </rPr>
      <t>【050515】</t>
    </r>
    <r>
      <rPr>
        <sz val="10"/>
        <rFont val="ＭＳ Ｐゴシック"/>
        <family val="3"/>
        <charset val="128"/>
      </rPr>
      <t>と入力</t>
    </r>
    <rPh sb="0" eb="2">
      <t>ニュウリョク</t>
    </rPh>
    <rPh sb="28" eb="30">
      <t>ニュウリョク</t>
    </rPh>
    <phoneticPr fontId="2"/>
  </si>
  <si>
    <t>ハイフンは任意</t>
    <rPh sb="5" eb="7">
      <t>ニンイ</t>
    </rPh>
    <phoneticPr fontId="2"/>
  </si>
  <si>
    <t>ハイフンは不要</t>
    <rPh sb="5" eb="7">
      <t>フヨウ</t>
    </rPh>
    <phoneticPr fontId="2"/>
  </si>
  <si>
    <t>入力例：【ｵｵｻｶ　ﾀﾛｳ】</t>
    <rPh sb="0" eb="2">
      <t>ニュウリョク</t>
    </rPh>
    <rPh sb="2" eb="3">
      <t>レイ</t>
    </rPh>
    <phoneticPr fontId="2"/>
  </si>
  <si>
    <t>入力例：【大阪　太郎】</t>
    <rPh sb="0" eb="2">
      <t>ニュウリョク</t>
    </rPh>
    <rPh sb="2" eb="3">
      <t>レイ</t>
    </rPh>
    <rPh sb="5" eb="7">
      <t>オオサカ</t>
    </rPh>
    <rPh sb="8" eb="10">
      <t>タロウ</t>
    </rPh>
    <phoneticPr fontId="2"/>
  </si>
  <si>
    <r>
      <rPr>
        <b/>
        <sz val="10"/>
        <color rgb="FFFF0000"/>
        <rFont val="ＭＳ Ｐゴシック"/>
        <family val="3"/>
        <charset val="128"/>
      </rPr>
      <t>元号は選択</t>
    </r>
    <r>
      <rPr>
        <sz val="10"/>
        <rFont val="ＭＳ Ｐゴシック"/>
        <family val="3"/>
        <charset val="128"/>
      </rPr>
      <t xml:space="preserve">
入力例：昭和57年3月3日の場合・・・</t>
    </r>
    <r>
      <rPr>
        <b/>
        <sz val="10"/>
        <color rgb="FFFF0000"/>
        <rFont val="ＭＳ Ｐゴシック"/>
        <family val="3"/>
        <charset val="128"/>
      </rPr>
      <t>【570303】</t>
    </r>
    <r>
      <rPr>
        <sz val="10"/>
        <rFont val="ＭＳ Ｐゴシック"/>
        <family val="3"/>
        <charset val="128"/>
      </rPr>
      <t>と入力</t>
    </r>
    <rPh sb="0" eb="2">
      <t>ゲンゴウ</t>
    </rPh>
    <rPh sb="3" eb="5">
      <t>センタク</t>
    </rPh>
    <rPh sb="6" eb="8">
      <t>ニュウリョク</t>
    </rPh>
    <rPh sb="8" eb="9">
      <t>レイ</t>
    </rPh>
    <rPh sb="10" eb="12">
      <t>ショウワ</t>
    </rPh>
    <rPh sb="14" eb="15">
      <t>ネン</t>
    </rPh>
    <rPh sb="16" eb="17">
      <t>ガツ</t>
    </rPh>
    <rPh sb="18" eb="19">
      <t>ヒ</t>
    </rPh>
    <rPh sb="20" eb="22">
      <t>バアイ</t>
    </rPh>
    <rPh sb="34" eb="36">
      <t>ニュウリョク</t>
    </rPh>
    <phoneticPr fontId="2"/>
  </si>
  <si>
    <t>「コード検索」シートにて必ずご確認ください。</t>
    <rPh sb="4" eb="6">
      <t>ケンサク</t>
    </rPh>
    <rPh sb="12" eb="13">
      <t>カナラ</t>
    </rPh>
    <rPh sb="15" eb="17">
      <t>カクニン</t>
    </rPh>
    <phoneticPr fontId="2"/>
  </si>
  <si>
    <r>
      <rPr>
        <b/>
        <sz val="10"/>
        <color rgb="FFFF0000"/>
        <rFont val="ＭＳ Ｐゴシック"/>
        <family val="3"/>
        <charset val="128"/>
      </rPr>
      <t>当該財形の初回給与控除日を入力</t>
    </r>
    <r>
      <rPr>
        <sz val="10"/>
        <rFont val="ＭＳ Ｐゴシック"/>
        <family val="3"/>
        <charset val="128"/>
      </rPr>
      <t xml:space="preserve">
入力例：平成29年9月17日の場合・・・</t>
    </r>
    <r>
      <rPr>
        <b/>
        <sz val="10"/>
        <color rgb="FFFF0000"/>
        <rFont val="ＭＳ Ｐゴシック"/>
        <family val="3"/>
        <charset val="128"/>
      </rPr>
      <t>【290917】</t>
    </r>
    <r>
      <rPr>
        <sz val="10"/>
        <rFont val="ＭＳ Ｐゴシック"/>
        <family val="3"/>
        <charset val="128"/>
      </rPr>
      <t>と入力</t>
    </r>
    <rPh sb="0" eb="2">
      <t>トウガイ</t>
    </rPh>
    <rPh sb="2" eb="4">
      <t>ザイケイ</t>
    </rPh>
    <rPh sb="5" eb="7">
      <t>ショカイ</t>
    </rPh>
    <rPh sb="7" eb="9">
      <t>キュウヨ</t>
    </rPh>
    <rPh sb="9" eb="11">
      <t>コウジョ</t>
    </rPh>
    <rPh sb="11" eb="12">
      <t>ヒ</t>
    </rPh>
    <rPh sb="13" eb="15">
      <t>ニュウリョク</t>
    </rPh>
    <rPh sb="16" eb="18">
      <t>ニュウリョク</t>
    </rPh>
    <rPh sb="18" eb="19">
      <t>レイ</t>
    </rPh>
    <rPh sb="20" eb="22">
      <t>ヘイセイ</t>
    </rPh>
    <rPh sb="24" eb="25">
      <t>ネン</t>
    </rPh>
    <rPh sb="26" eb="27">
      <t>ガツ</t>
    </rPh>
    <rPh sb="29" eb="30">
      <t>ヒ</t>
    </rPh>
    <rPh sb="31" eb="33">
      <t>バアイ</t>
    </rPh>
    <rPh sb="45" eb="47">
      <t>ニュウリョク</t>
    </rPh>
    <phoneticPr fontId="2"/>
  </si>
  <si>
    <r>
      <rPr>
        <b/>
        <sz val="10"/>
        <color rgb="FFFF0000"/>
        <rFont val="ＭＳ Ｐゴシック"/>
        <family val="3"/>
        <charset val="128"/>
      </rPr>
      <t>前職における源泉徴収票</t>
    </r>
    <r>
      <rPr>
        <sz val="10"/>
        <rFont val="ＭＳ Ｐゴシック"/>
        <family val="3"/>
        <charset val="128"/>
      </rPr>
      <t>を参照のうえ、転記</t>
    </r>
    <rPh sb="0" eb="2">
      <t>ゼンショク</t>
    </rPh>
    <rPh sb="6" eb="8">
      <t>ゲンセン</t>
    </rPh>
    <rPh sb="8" eb="11">
      <t>チョウシュウヒョウ</t>
    </rPh>
    <rPh sb="12" eb="14">
      <t>サンショウ</t>
    </rPh>
    <rPh sb="18" eb="20">
      <t>テンキ</t>
    </rPh>
    <phoneticPr fontId="2"/>
  </si>
  <si>
    <r>
      <t>①基本情報</t>
    </r>
    <r>
      <rPr>
        <b/>
        <sz val="16"/>
        <color rgb="FFFF0000"/>
        <rFont val="Meiryo UI"/>
        <family val="3"/>
        <charset val="128"/>
      </rPr>
      <t>（全項目入力または選択必須）</t>
    </r>
    <rPh sb="1" eb="3">
      <t>キホン</t>
    </rPh>
    <rPh sb="3" eb="5">
      <t>ジョウホウ</t>
    </rPh>
    <rPh sb="6" eb="9">
      <t>ゼンコウモク</t>
    </rPh>
    <rPh sb="9" eb="11">
      <t>ニュウリョク</t>
    </rPh>
    <rPh sb="14" eb="16">
      <t>センタク</t>
    </rPh>
    <rPh sb="16" eb="18">
      <t>ヒッス</t>
    </rPh>
    <phoneticPr fontId="2"/>
  </si>
  <si>
    <t>②契約内容</t>
    <rPh sb="1" eb="3">
      <t>ケイヤク</t>
    </rPh>
    <rPh sb="3" eb="5">
      <t>ナイヨウ</t>
    </rPh>
    <phoneticPr fontId="2"/>
  </si>
  <si>
    <t>移管手続申込年月日</t>
    <rPh sb="0" eb="4">
      <t>イカンテツヅ</t>
    </rPh>
    <rPh sb="4" eb="6">
      <t>モウシコミ</t>
    </rPh>
    <rPh sb="6" eb="9">
      <t>ネンガッピ</t>
    </rPh>
    <phoneticPr fontId="2"/>
  </si>
  <si>
    <r>
      <t>　＊①、②、③の 順に すべて</t>
    </r>
    <r>
      <rPr>
        <b/>
        <sz val="14"/>
        <rFont val="Meiryo UI"/>
        <family val="3"/>
        <charset val="128"/>
      </rPr>
      <t>上から</t>
    </r>
    <r>
      <rPr>
        <sz val="14"/>
        <rFont val="Meiryo UI"/>
        <family val="3"/>
        <charset val="128"/>
      </rPr>
      <t>入力してください。</t>
    </r>
    <rPh sb="9" eb="10">
      <t>ジュン</t>
    </rPh>
    <rPh sb="15" eb="16">
      <t>ウエ</t>
    </rPh>
    <rPh sb="18" eb="20">
      <t>ニュウリョク</t>
    </rPh>
    <phoneticPr fontId="2"/>
  </si>
  <si>
    <t>《全体の流れ》</t>
    <rPh sb="1" eb="3">
      <t>ゼンタイ</t>
    </rPh>
    <rPh sb="4" eb="5">
      <t>ナガ</t>
    </rPh>
    <phoneticPr fontId="2"/>
  </si>
  <si>
    <t>シート左端の</t>
    <rPh sb="3" eb="4">
      <t>ヒダリ</t>
    </rPh>
    <rPh sb="4" eb="5">
      <t>ハシ</t>
    </rPh>
    <phoneticPr fontId="2"/>
  </si>
  <si>
    <t>を選択し、必ず上から順番に必要事項を入力してください。</t>
    <rPh sb="1" eb="3">
      <t>センタク</t>
    </rPh>
    <rPh sb="5" eb="6">
      <t>カナラ</t>
    </rPh>
    <rPh sb="13" eb="15">
      <t>ヒツヨウ</t>
    </rPh>
    <rPh sb="15" eb="17">
      <t>ジコウ</t>
    </rPh>
    <phoneticPr fontId="2"/>
  </si>
  <si>
    <t>シート右端の</t>
    <rPh sb="3" eb="4">
      <t>ミギ</t>
    </rPh>
    <rPh sb="4" eb="5">
      <t>ハタ</t>
    </rPh>
    <phoneticPr fontId="2"/>
  </si>
  <si>
    <t>　　　を選択し、入力内容が正しく反映されているか確認のうえ、全ページをA4片面印刷してください。</t>
    <rPh sb="4" eb="6">
      <t>センタク</t>
    </rPh>
    <rPh sb="30" eb="31">
      <t>ゼン</t>
    </rPh>
    <rPh sb="37" eb="39">
      <t>カタメン</t>
    </rPh>
    <rPh sb="39" eb="41">
      <t>インサツ</t>
    </rPh>
    <phoneticPr fontId="2"/>
  </si>
  <si>
    <t>印刷された用紙に署名のうえ、届出印を押印してください。</t>
    <rPh sb="0" eb="2">
      <t>インサツ</t>
    </rPh>
    <rPh sb="5" eb="7">
      <t>ヨウシ</t>
    </rPh>
    <rPh sb="8" eb="10">
      <t>ショメイ</t>
    </rPh>
    <rPh sb="14" eb="17">
      <t>トドケデイン</t>
    </rPh>
    <rPh sb="18" eb="20">
      <t>オウイン</t>
    </rPh>
    <phoneticPr fontId="2"/>
  </si>
  <si>
    <t>提出</t>
    <rPh sb="0" eb="2">
      <t>テイシュツ</t>
    </rPh>
    <phoneticPr fontId="2"/>
  </si>
  <si>
    <r>
      <t>前述③後、所属受付印を押印のうえ、「</t>
    </r>
    <r>
      <rPr>
        <b/>
        <sz val="11"/>
        <rFont val="ＭＳ Ｐゴシック"/>
        <family val="3"/>
        <charset val="128"/>
      </rPr>
      <t>金融機関用</t>
    </r>
    <r>
      <rPr>
        <sz val="11"/>
        <rFont val="ＭＳ Ｐゴシック"/>
        <family val="3"/>
        <charset val="128"/>
      </rPr>
      <t>」及び「</t>
    </r>
    <r>
      <rPr>
        <b/>
        <sz val="11"/>
        <rFont val="ＭＳ Ｐゴシック"/>
        <family val="3"/>
        <charset val="128"/>
      </rPr>
      <t>電算報告用</t>
    </r>
    <r>
      <rPr>
        <sz val="11"/>
        <rFont val="ＭＳ Ｐゴシック"/>
        <family val="3"/>
        <charset val="128"/>
      </rPr>
      <t>」を福利課へ提出してください。</t>
    </r>
    <rPh sb="0" eb="2">
      <t>ゼンジュツ</t>
    </rPh>
    <rPh sb="3" eb="4">
      <t>ゴ</t>
    </rPh>
    <rPh sb="5" eb="7">
      <t>ショゾク</t>
    </rPh>
    <rPh sb="7" eb="9">
      <t>ウケツケ</t>
    </rPh>
    <rPh sb="9" eb="10">
      <t>イン</t>
    </rPh>
    <rPh sb="11" eb="13">
      <t>オウイン</t>
    </rPh>
    <rPh sb="18" eb="20">
      <t>キンユウ</t>
    </rPh>
    <rPh sb="20" eb="23">
      <t>キカンヨウ</t>
    </rPh>
    <rPh sb="24" eb="25">
      <t>オヨ</t>
    </rPh>
    <rPh sb="27" eb="29">
      <t>デンサン</t>
    </rPh>
    <rPh sb="29" eb="32">
      <t>ホウコクヨウ</t>
    </rPh>
    <rPh sb="34" eb="36">
      <t>フクリ</t>
    </rPh>
    <rPh sb="36" eb="37">
      <t>カ</t>
    </rPh>
    <rPh sb="38" eb="40">
      <t>テイシュツ</t>
    </rPh>
    <phoneticPr fontId="2"/>
  </si>
  <si>
    <r>
      <t>　※ 申請についての詳細は、以下の</t>
    </r>
    <r>
      <rPr>
        <b/>
        <sz val="11"/>
        <rFont val="ＭＳ Ｐゴシック"/>
        <family val="3"/>
        <charset val="128"/>
      </rPr>
      <t>注意事項</t>
    </r>
    <r>
      <rPr>
        <sz val="11"/>
        <rFont val="ＭＳ Ｐゴシック"/>
        <family val="3"/>
        <charset val="128"/>
      </rPr>
      <t>をご確認ください。</t>
    </r>
    <rPh sb="3" eb="5">
      <t>シンセイ</t>
    </rPh>
    <rPh sb="10" eb="12">
      <t>ショウサイ</t>
    </rPh>
    <rPh sb="14" eb="16">
      <t>イカ</t>
    </rPh>
    <phoneticPr fontId="2"/>
  </si>
  <si>
    <t>移管申込書（一般）</t>
  </si>
  <si>
    <t>《注意事項》</t>
    <rPh sb="1" eb="3">
      <t>チュウイ</t>
    </rPh>
    <rPh sb="3" eb="5">
      <t>ジコウ</t>
    </rPh>
    <phoneticPr fontId="2"/>
  </si>
  <si>
    <t>◆各項目の備考欄をご覧ください。また、入力欄を選択すると注意事項が表示される項目もあります。</t>
    <rPh sb="1" eb="4">
      <t>カクコウモク</t>
    </rPh>
    <rPh sb="5" eb="7">
      <t>ビコウ</t>
    </rPh>
    <rPh sb="7" eb="8">
      <t>ラン</t>
    </rPh>
    <rPh sb="10" eb="11">
      <t>ラン</t>
    </rPh>
    <rPh sb="19" eb="21">
      <t>ニュウリョク</t>
    </rPh>
    <rPh sb="21" eb="22">
      <t>ラン</t>
    </rPh>
    <rPh sb="23" eb="25">
      <t>センタク</t>
    </rPh>
    <rPh sb="28" eb="30">
      <t>チュウイ</t>
    </rPh>
    <rPh sb="30" eb="32">
      <t>ジコウ</t>
    </rPh>
    <rPh sb="33" eb="35">
      <t>ヒョウジ</t>
    </rPh>
    <rPh sb="38" eb="40">
      <t>コウモク</t>
    </rPh>
    <phoneticPr fontId="2"/>
  </si>
  <si>
    <r>
      <t>◆</t>
    </r>
    <r>
      <rPr>
        <sz val="10"/>
        <color rgb="FFFF0000"/>
        <rFont val="HG丸ｺﾞｼｯｸM-PRO"/>
        <family val="3"/>
        <charset val="128"/>
      </rPr>
      <t>【自動入力】</t>
    </r>
    <r>
      <rPr>
        <sz val="11"/>
        <rFont val="ＭＳ Ｐゴシック"/>
        <family val="3"/>
        <charset val="128"/>
      </rPr>
      <t>マークのある項目・・・該当コードを入力することで自動入力されます。</t>
    </r>
    <rPh sb="2" eb="4">
      <t>ジドウ</t>
    </rPh>
    <rPh sb="4" eb="6">
      <t>ニュウリョク</t>
    </rPh>
    <rPh sb="13" eb="15">
      <t>コウモク</t>
    </rPh>
    <rPh sb="18" eb="20">
      <t>ガイトウ</t>
    </rPh>
    <rPh sb="24" eb="26">
      <t>ニュウリョク</t>
    </rPh>
    <rPh sb="31" eb="33">
      <t>ジドウ</t>
    </rPh>
    <rPh sb="33" eb="35">
      <t>ニュウリョク</t>
    </rPh>
    <phoneticPr fontId="2"/>
  </si>
  <si>
    <r>
      <t>◆</t>
    </r>
    <r>
      <rPr>
        <sz val="10"/>
        <color rgb="FFFF0000"/>
        <rFont val="HG丸ｺﾞｼｯｸM-PRO"/>
        <family val="3"/>
        <charset val="128"/>
      </rPr>
      <t>【選択】</t>
    </r>
    <r>
      <rPr>
        <sz val="11"/>
        <rFont val="ＭＳ Ｐゴシック"/>
        <family val="3"/>
        <charset val="128"/>
      </rPr>
      <t>マークのある項目　　 ・・・プルダウンボタンにより選択してください。</t>
    </r>
    <rPh sb="2" eb="4">
      <t>センタク</t>
    </rPh>
    <phoneticPr fontId="2"/>
  </si>
  <si>
    <r>
      <t xml:space="preserve">◆A4範囲内に収まらない場合は、印刷設定をお願いします。（「片面印刷」「縦方向」「A4」） </t>
    </r>
    <r>
      <rPr>
        <b/>
        <sz val="11"/>
        <rFont val="ＭＳ Ｐゴシック"/>
        <family val="3"/>
        <charset val="128"/>
      </rPr>
      <t>※印刷ズレの場合は不備となります。</t>
    </r>
    <rPh sb="3" eb="6">
      <t>ハンイナイ</t>
    </rPh>
    <rPh sb="7" eb="8">
      <t>オサ</t>
    </rPh>
    <rPh sb="12" eb="14">
      <t>バアイ</t>
    </rPh>
    <rPh sb="16" eb="18">
      <t>インサツ</t>
    </rPh>
    <rPh sb="18" eb="20">
      <t>セッテイ</t>
    </rPh>
    <rPh sb="22" eb="23">
      <t>ネガ</t>
    </rPh>
    <rPh sb="30" eb="32">
      <t>カタメン</t>
    </rPh>
    <rPh sb="32" eb="34">
      <t>インサツ</t>
    </rPh>
    <rPh sb="36" eb="39">
      <t>タテホウコウ</t>
    </rPh>
    <rPh sb="47" eb="49">
      <t>インサツ</t>
    </rPh>
    <rPh sb="52" eb="54">
      <t>バアイ</t>
    </rPh>
    <rPh sb="55" eb="57">
      <t>フビ</t>
    </rPh>
    <phoneticPr fontId="2"/>
  </si>
  <si>
    <r>
      <t>◆</t>
    </r>
    <r>
      <rPr>
        <sz val="11"/>
        <color rgb="FFFF0000"/>
        <rFont val="ＭＳ Ｐゴシック"/>
        <family val="3"/>
        <charset val="128"/>
      </rPr>
      <t>「金融機関用」のみ、ご本人の</t>
    </r>
    <r>
      <rPr>
        <b/>
        <sz val="11"/>
        <color rgb="FFFF0000"/>
        <rFont val="ＭＳ Ｐゴシック"/>
        <family val="3"/>
        <charset val="128"/>
      </rPr>
      <t>署名</t>
    </r>
    <r>
      <rPr>
        <sz val="11"/>
        <color rgb="FFFF0000"/>
        <rFont val="ＭＳ Ｐゴシック"/>
        <family val="3"/>
        <charset val="128"/>
      </rPr>
      <t>が必要です！</t>
    </r>
    <r>
      <rPr>
        <sz val="11"/>
        <rFont val="ＭＳ Ｐゴシック"/>
        <family val="3"/>
        <charset val="128"/>
      </rPr>
      <t>（漢字氏名が自動印字されません。）</t>
    </r>
    <rPh sb="18" eb="20">
      <t>ヒツヨウ</t>
    </rPh>
    <phoneticPr fontId="2"/>
  </si>
  <si>
    <r>
      <t>　＊入力後、</t>
    </r>
    <r>
      <rPr>
        <b/>
        <sz val="14"/>
        <color rgb="FFFF0000"/>
        <rFont val="Meiryo UI"/>
        <family val="3"/>
        <charset val="128"/>
      </rPr>
      <t>印刷用シート</t>
    </r>
    <r>
      <rPr>
        <sz val="14"/>
        <rFont val="Meiryo UI"/>
        <family val="3"/>
        <charset val="128"/>
      </rPr>
      <t xml:space="preserve"> にて印刷してください。</t>
    </r>
    <r>
      <rPr>
        <sz val="12"/>
        <rFont val="Meiryo UI"/>
        <family val="3"/>
        <charset val="128"/>
      </rPr>
      <t>（A4 片面印刷 計４枚）</t>
    </r>
    <rPh sb="2" eb="5">
      <t>ニュウリョクゴ</t>
    </rPh>
    <rPh sb="6" eb="9">
      <t>インサツヨウ</t>
    </rPh>
    <rPh sb="15" eb="17">
      <t>インサツ</t>
    </rPh>
    <rPh sb="28" eb="30">
      <t>カタメン</t>
    </rPh>
    <rPh sb="30" eb="32">
      <t>インサツ</t>
    </rPh>
    <rPh sb="33" eb="34">
      <t>ケイ</t>
    </rPh>
    <rPh sb="35" eb="36">
      <t>マイ</t>
    </rPh>
    <phoneticPr fontId="2"/>
  </si>
  <si>
    <t>◆A4片面印刷で、計4枚印刷されます。（「金融機関用」、「電算報告用」、「所属控」、「本人用」）</t>
    <rPh sb="3" eb="5">
      <t>カタメン</t>
    </rPh>
    <rPh sb="5" eb="7">
      <t>インサツ</t>
    </rPh>
    <rPh sb="9" eb="10">
      <t>ケイ</t>
    </rPh>
    <rPh sb="11" eb="12">
      <t>マイ</t>
    </rPh>
    <rPh sb="12" eb="14">
      <t>インサツ</t>
    </rPh>
    <rPh sb="21" eb="23">
      <t>キンユウ</t>
    </rPh>
    <rPh sb="23" eb="26">
      <t>キカンヨウ</t>
    </rPh>
    <rPh sb="29" eb="31">
      <t>デンサン</t>
    </rPh>
    <rPh sb="31" eb="34">
      <t>ホウコクヨウ</t>
    </rPh>
    <rPh sb="37" eb="39">
      <t>ショゾク</t>
    </rPh>
    <rPh sb="39" eb="40">
      <t>ヒカ</t>
    </rPh>
    <rPh sb="43" eb="45">
      <t>ホンニン</t>
    </rPh>
    <rPh sb="45" eb="46">
      <t>ヨウ</t>
    </rPh>
    <phoneticPr fontId="2"/>
  </si>
  <si>
    <r>
      <t>◆</t>
    </r>
    <r>
      <rPr>
        <b/>
        <sz val="10.5"/>
        <color rgb="FFFF0000"/>
        <rFont val="ＭＳ Ｐゴシック"/>
        <family val="3"/>
        <charset val="128"/>
      </rPr>
      <t>届出印の押印が必要です！</t>
    </r>
    <r>
      <rPr>
        <sz val="10.5"/>
        <rFont val="ＭＳ Ｐゴシック"/>
        <family val="3"/>
        <charset val="128"/>
      </rPr>
      <t>（「金融機関用」、「所属控」、「本人用」）</t>
    </r>
    <rPh sb="1" eb="4">
      <t>トドケデイン</t>
    </rPh>
    <rPh sb="5" eb="7">
      <t>オウイン</t>
    </rPh>
    <rPh sb="8" eb="10">
      <t>ヒツヨウ</t>
    </rPh>
    <phoneticPr fontId="2"/>
  </si>
  <si>
    <t>　　注意：届出印は必ず保管してください。新規申込後、当該財形貯蓄に係る各種申請時に、届出印が必要となります。</t>
    <rPh sb="2" eb="4">
      <t>チュウイ</t>
    </rPh>
    <rPh sb="5" eb="8">
      <t>トドケデイン</t>
    </rPh>
    <rPh sb="9" eb="10">
      <t>カナラ</t>
    </rPh>
    <rPh sb="11" eb="13">
      <t>ホカン</t>
    </rPh>
    <rPh sb="20" eb="22">
      <t>シンキ</t>
    </rPh>
    <rPh sb="22" eb="24">
      <t>モウシコミ</t>
    </rPh>
    <rPh sb="24" eb="25">
      <t>ゴ</t>
    </rPh>
    <rPh sb="26" eb="28">
      <t>トウガイ</t>
    </rPh>
    <rPh sb="28" eb="30">
      <t>ザイケイ</t>
    </rPh>
    <rPh sb="30" eb="32">
      <t>チョチク</t>
    </rPh>
    <rPh sb="33" eb="34">
      <t>カカ</t>
    </rPh>
    <rPh sb="35" eb="37">
      <t>カクシュ</t>
    </rPh>
    <rPh sb="37" eb="39">
      <t>シンセイ</t>
    </rPh>
    <rPh sb="39" eb="40">
      <t>ジ</t>
    </rPh>
    <rPh sb="42" eb="45">
      <t>トドケデイン</t>
    </rPh>
    <rPh sb="46" eb="48">
      <t>ヒツヨウ</t>
    </rPh>
    <phoneticPr fontId="2"/>
  </si>
  <si>
    <t>◆記入誤り、入力誤り箇所・・・必要に応じ、自筆で訂正してください。</t>
    <rPh sb="1" eb="3">
      <t>キニュウ</t>
    </rPh>
    <rPh sb="3" eb="4">
      <t>アヤマ</t>
    </rPh>
    <rPh sb="6" eb="8">
      <t>ニュウリョク</t>
    </rPh>
    <rPh sb="8" eb="9">
      <t>アヤマ</t>
    </rPh>
    <rPh sb="10" eb="12">
      <t>カショ</t>
    </rPh>
    <rPh sb="15" eb="17">
      <t>ヒツヨウ</t>
    </rPh>
    <rPh sb="18" eb="19">
      <t>オウ</t>
    </rPh>
    <rPh sb="21" eb="23">
      <t>ジヒツ</t>
    </rPh>
    <rPh sb="24" eb="26">
      <t>テイセイ</t>
    </rPh>
    <phoneticPr fontId="2"/>
  </si>
  <si>
    <t>◆所属受付印の押印が必要です！（「金融機関用」、「電算報告用」、「所属控」、「本人用」全て。所属校事務担当者様にてご対応ください。）</t>
    <rPh sb="10" eb="12">
      <t>ヒツヨウ</t>
    </rPh>
    <rPh sb="17" eb="19">
      <t>キンユウ</t>
    </rPh>
    <rPh sb="19" eb="22">
      <t>キカンヨウ</t>
    </rPh>
    <rPh sb="25" eb="27">
      <t>デンサン</t>
    </rPh>
    <rPh sb="27" eb="30">
      <t>ホウコクヨウ</t>
    </rPh>
    <rPh sb="33" eb="35">
      <t>ショゾク</t>
    </rPh>
    <rPh sb="35" eb="36">
      <t>ヒカエ</t>
    </rPh>
    <rPh sb="39" eb="41">
      <t>ホンニン</t>
    </rPh>
    <rPh sb="41" eb="42">
      <t>ヨウ</t>
    </rPh>
    <rPh sb="43" eb="44">
      <t>スベ</t>
    </rPh>
    <rPh sb="46" eb="48">
      <t>ショゾク</t>
    </rPh>
    <rPh sb="48" eb="49">
      <t>コウ</t>
    </rPh>
    <rPh sb="49" eb="51">
      <t>ジム</t>
    </rPh>
    <rPh sb="51" eb="55">
      <t>タントウシャサマ</t>
    </rPh>
    <rPh sb="58" eb="60">
      <t>タイオウ</t>
    </rPh>
    <phoneticPr fontId="2"/>
  </si>
  <si>
    <t>◆【提出先】・・・大阪府教育庁教職員室福利課 健康・福祉グループ</t>
    <rPh sb="2" eb="4">
      <t>テイシュツ</t>
    </rPh>
    <rPh sb="4" eb="5">
      <t>サキ</t>
    </rPh>
    <rPh sb="9" eb="12">
      <t>オオサカフ</t>
    </rPh>
    <rPh sb="12" eb="15">
      <t>キョウイクチョウ</t>
    </rPh>
    <rPh sb="15" eb="18">
      <t>キョウショクイン</t>
    </rPh>
    <rPh sb="18" eb="19">
      <t>シツ</t>
    </rPh>
    <rPh sb="19" eb="21">
      <t>フクリ</t>
    </rPh>
    <rPh sb="21" eb="22">
      <t>カ</t>
    </rPh>
    <rPh sb="23" eb="25">
      <t>ケンコウ</t>
    </rPh>
    <rPh sb="26" eb="28">
      <t>フクシ</t>
    </rPh>
    <phoneticPr fontId="2"/>
  </si>
  <si>
    <t>◆「所属控」は所属校保管用、「本人用」はご本人保管用です。いずれも福利課への提出は不要です。</t>
    <rPh sb="2" eb="4">
      <t>ショゾク</t>
    </rPh>
    <rPh sb="4" eb="5">
      <t>ヒカ</t>
    </rPh>
    <rPh sb="7" eb="9">
      <t>ショゾク</t>
    </rPh>
    <rPh sb="9" eb="10">
      <t>コウ</t>
    </rPh>
    <rPh sb="10" eb="12">
      <t>ホカン</t>
    </rPh>
    <rPh sb="12" eb="13">
      <t>ヨウ</t>
    </rPh>
    <rPh sb="15" eb="17">
      <t>ホンニン</t>
    </rPh>
    <rPh sb="17" eb="18">
      <t>ヨウ</t>
    </rPh>
    <rPh sb="21" eb="23">
      <t>ホンニン</t>
    </rPh>
    <rPh sb="23" eb="25">
      <t>ホカン</t>
    </rPh>
    <rPh sb="25" eb="26">
      <t>ヨウ</t>
    </rPh>
    <rPh sb="33" eb="35">
      <t>フクリ</t>
    </rPh>
    <rPh sb="35" eb="36">
      <t>カ</t>
    </rPh>
    <rPh sb="38" eb="40">
      <t>テイシュツ</t>
    </rPh>
    <rPh sb="41" eb="43">
      <t>フヨウ</t>
    </rPh>
    <phoneticPr fontId="2"/>
  </si>
  <si>
    <r>
      <t>◆福利課提出期限・・・</t>
    </r>
    <r>
      <rPr>
        <b/>
        <sz val="11"/>
        <rFont val="ＭＳ Ｐゴシック"/>
        <family val="3"/>
        <charset val="128"/>
      </rPr>
      <t>随時受付</t>
    </r>
    <r>
      <rPr>
        <sz val="11"/>
        <rFont val="ＭＳ Ｐゴシック"/>
        <family val="3"/>
        <charset val="128"/>
      </rPr>
      <t>しております。（提出のあった申請書類に基づき、金融機関等に契約状況照会を行います。）</t>
    </r>
    <rPh sb="1" eb="6">
      <t>フクリカテイシュツ</t>
    </rPh>
    <rPh sb="6" eb="8">
      <t>キゲン</t>
    </rPh>
    <rPh sb="11" eb="13">
      <t>ズイジ</t>
    </rPh>
    <rPh sb="13" eb="15">
      <t>ウケツケ</t>
    </rPh>
    <rPh sb="23" eb="25">
      <t>テイシュツ</t>
    </rPh>
    <rPh sb="29" eb="31">
      <t>シンセイ</t>
    </rPh>
    <rPh sb="31" eb="33">
      <t>ショルイ</t>
    </rPh>
    <rPh sb="34" eb="35">
      <t>モト</t>
    </rPh>
    <rPh sb="38" eb="40">
      <t>キンユウ</t>
    </rPh>
    <rPh sb="40" eb="42">
      <t>キカン</t>
    </rPh>
    <rPh sb="42" eb="43">
      <t>ナド</t>
    </rPh>
    <rPh sb="44" eb="46">
      <t>ケイヤク</t>
    </rPh>
    <rPh sb="46" eb="48">
      <t>ジョウキョウ</t>
    </rPh>
    <rPh sb="48" eb="50">
      <t>ショウカイ</t>
    </rPh>
    <rPh sb="51" eb="52">
      <t>オコナ</t>
    </rPh>
    <phoneticPr fontId="2"/>
  </si>
  <si>
    <t>◆控除再開時期・・・金融機関等との照会・調整が完了し、申請書類が整い次第、給与からの控除再開となります。</t>
    <rPh sb="1" eb="3">
      <t>コウジョ</t>
    </rPh>
    <rPh sb="3" eb="5">
      <t>サイカイ</t>
    </rPh>
    <rPh sb="5" eb="7">
      <t>ジキ</t>
    </rPh>
    <rPh sb="10" eb="12">
      <t>キンユウ</t>
    </rPh>
    <rPh sb="12" eb="14">
      <t>キカン</t>
    </rPh>
    <rPh sb="14" eb="15">
      <t>ナド</t>
    </rPh>
    <rPh sb="17" eb="19">
      <t>ショウカイ</t>
    </rPh>
    <rPh sb="20" eb="22">
      <t>チョウセイ</t>
    </rPh>
    <rPh sb="23" eb="25">
      <t>カンリョウ</t>
    </rPh>
    <rPh sb="27" eb="29">
      <t>シンセイ</t>
    </rPh>
    <rPh sb="29" eb="31">
      <t>ショルイ</t>
    </rPh>
    <rPh sb="32" eb="33">
      <t>トトノ</t>
    </rPh>
    <rPh sb="34" eb="36">
      <t>シダイ</t>
    </rPh>
    <rPh sb="37" eb="39">
      <t>キュウヨ</t>
    </rPh>
    <rPh sb="42" eb="44">
      <t>コウジョ</t>
    </rPh>
    <rPh sb="44" eb="46">
      <t>サイカイ</t>
    </rPh>
    <phoneticPr fontId="2"/>
  </si>
  <si>
    <r>
      <t>◆不備申請書類については所属校へ返却となり、</t>
    </r>
    <r>
      <rPr>
        <b/>
        <sz val="11"/>
        <color rgb="FFFF0000"/>
        <rFont val="ＭＳ Ｐゴシック"/>
        <family val="3"/>
        <charset val="128"/>
      </rPr>
      <t>再提出のない場合は、移管手続きが完了しません</t>
    </r>
    <r>
      <rPr>
        <sz val="11"/>
        <rFont val="ＭＳ Ｐゴシック"/>
        <family val="3"/>
        <charset val="128"/>
      </rPr>
      <t>。</t>
    </r>
    <rPh sb="1" eb="3">
      <t>フビ</t>
    </rPh>
    <rPh sb="3" eb="5">
      <t>シンセイ</t>
    </rPh>
    <rPh sb="5" eb="7">
      <t>ショルイ</t>
    </rPh>
    <rPh sb="12" eb="14">
      <t>ショゾク</t>
    </rPh>
    <rPh sb="14" eb="15">
      <t>コウ</t>
    </rPh>
    <rPh sb="16" eb="18">
      <t>ヘンキャク</t>
    </rPh>
    <rPh sb="22" eb="25">
      <t>サイテイシュツ</t>
    </rPh>
    <rPh sb="28" eb="30">
      <t>バアイ</t>
    </rPh>
    <rPh sb="32" eb="34">
      <t>イカン</t>
    </rPh>
    <rPh sb="34" eb="36">
      <t>テツヅ</t>
    </rPh>
    <rPh sb="38" eb="40">
      <t>カンリョウ</t>
    </rPh>
    <phoneticPr fontId="2"/>
  </si>
  <si>
    <t>◆全ての項目入力が完了しましたら、 印刷用 シートを選択し、入力内容が正しく反映されているか確認のうえ、</t>
    <rPh sb="1" eb="2">
      <t>スベ</t>
    </rPh>
    <rPh sb="4" eb="6">
      <t>コウモク</t>
    </rPh>
    <rPh sb="6" eb="8">
      <t>ニュウリョク</t>
    </rPh>
    <rPh sb="9" eb="11">
      <t>カンリョウ</t>
    </rPh>
    <rPh sb="30" eb="32">
      <t>ニュウリョク</t>
    </rPh>
    <rPh sb="32" eb="34">
      <t>ナイヨウ</t>
    </rPh>
    <rPh sb="35" eb="36">
      <t>タダ</t>
    </rPh>
    <rPh sb="38" eb="40">
      <t>ハンエイ</t>
    </rPh>
    <rPh sb="46" eb="48">
      <t>カクニン</t>
    </rPh>
    <phoneticPr fontId="2"/>
  </si>
  <si>
    <r>
      <rPr>
        <sz val="10"/>
        <rFont val="ＭＳ Ｐゴシック"/>
        <family val="3"/>
        <charset val="128"/>
      </rPr>
      <t xml:space="preserve">月例給与からの控除は必須です。
</t>
    </r>
    <r>
      <rPr>
        <b/>
        <sz val="10"/>
        <color rgb="FFFF0000"/>
        <rFont val="ＭＳ Ｐゴシック"/>
        <family val="3"/>
        <charset val="128"/>
      </rPr>
      <t>契約状況がご不明な場合は、金融機関等へお問い合わせください。</t>
    </r>
    <rPh sb="0" eb="2">
      <t>ゲツレイ</t>
    </rPh>
    <rPh sb="2" eb="4">
      <t>キュウヨ</t>
    </rPh>
    <rPh sb="7" eb="9">
      <t>コウジョ</t>
    </rPh>
    <rPh sb="10" eb="12">
      <t>ヒッス</t>
    </rPh>
    <phoneticPr fontId="2"/>
  </si>
  <si>
    <r>
      <t xml:space="preserve">氏名（フリガナ）      </t>
    </r>
    <r>
      <rPr>
        <b/>
        <sz val="10"/>
        <color rgb="FFFF0000"/>
        <rFont val="HG丸ｺﾞｼｯｸM-PRO"/>
        <family val="3"/>
        <charset val="128"/>
      </rPr>
      <t>半角ｶﾅ入力</t>
    </r>
    <rPh sb="0" eb="2">
      <t>シメイ</t>
    </rPh>
    <rPh sb="14" eb="16">
      <t>ハンカク</t>
    </rPh>
    <rPh sb="18" eb="20">
      <t>ニュウリョク</t>
    </rPh>
    <phoneticPr fontId="2"/>
  </si>
  <si>
    <r>
      <t>　財形貯蓄（一般）の　</t>
    </r>
    <r>
      <rPr>
        <b/>
        <sz val="14"/>
        <color rgb="FFFF0000"/>
        <rFont val="Meiryo UI"/>
        <family val="3"/>
        <charset val="128"/>
      </rPr>
      <t>移管手続　</t>
    </r>
    <r>
      <rPr>
        <b/>
        <sz val="14"/>
        <rFont val="Meiryo UI"/>
        <family val="3"/>
        <charset val="128"/>
      </rPr>
      <t>をするための申請書類を作成します。</t>
    </r>
    <rPh sb="1" eb="5">
      <t>ザイケイチョチク</t>
    </rPh>
    <rPh sb="6" eb="8">
      <t>イッパン</t>
    </rPh>
    <rPh sb="11" eb="13">
      <t>イカン</t>
    </rPh>
    <rPh sb="13" eb="15">
      <t>テツヅ</t>
    </rPh>
    <rPh sb="22" eb="24">
      <t>シンセイ</t>
    </rPh>
    <rPh sb="24" eb="26">
      <t>ショルイ</t>
    </rPh>
    <rPh sb="27" eb="29">
      <t>サクセイ</t>
    </rPh>
    <phoneticPr fontId="2"/>
  </si>
  <si>
    <t>◆移管をお考えの場合は、旧所属で契約されていた財形貯蓄が、大阪府財形貯蓄に引き継げるのかどうか、</t>
    <rPh sb="16" eb="18">
      <t>ケイヤク</t>
    </rPh>
    <rPh sb="23" eb="27">
      <t>ザイケイチョチク</t>
    </rPh>
    <rPh sb="37" eb="38">
      <t>ヒ</t>
    </rPh>
    <rPh sb="39" eb="40">
      <t>ツ</t>
    </rPh>
    <phoneticPr fontId="2"/>
  </si>
  <si>
    <t>　 あらかじめ福利課あてお問い合わせいただくことをお勧めします。</t>
    <rPh sb="26" eb="27">
      <t>スス</t>
    </rPh>
    <phoneticPr fontId="2"/>
  </si>
  <si>
    <r>
      <rPr>
        <b/>
        <sz val="10"/>
        <color rgb="FFFF0000"/>
        <rFont val="ＭＳ Ｐゴシック"/>
        <family val="3"/>
        <charset val="128"/>
      </rPr>
      <t>大阪府へ採用された日、異動で転入した日</t>
    </r>
    <r>
      <rPr>
        <sz val="10"/>
        <rFont val="ＭＳ Ｐゴシック"/>
        <family val="3"/>
        <charset val="128"/>
      </rPr>
      <t>を入力
入力例：令和5年4月1日の場合・・・</t>
    </r>
    <r>
      <rPr>
        <b/>
        <sz val="10"/>
        <color rgb="FFFF0000"/>
        <rFont val="ＭＳ Ｐゴシック"/>
        <family val="3"/>
        <charset val="128"/>
      </rPr>
      <t>【050401】</t>
    </r>
    <r>
      <rPr>
        <sz val="10"/>
        <rFont val="ＭＳ Ｐゴシック"/>
        <family val="3"/>
        <charset val="128"/>
      </rPr>
      <t>と入力</t>
    </r>
    <rPh sb="0" eb="3">
      <t>オオサカフ</t>
    </rPh>
    <rPh sb="4" eb="6">
      <t>サイヨウ</t>
    </rPh>
    <rPh sb="9" eb="10">
      <t>ヒ</t>
    </rPh>
    <rPh sb="11" eb="13">
      <t>イドウ</t>
    </rPh>
    <rPh sb="14" eb="16">
      <t>テンニュウ</t>
    </rPh>
    <rPh sb="18" eb="19">
      <t>ヒ</t>
    </rPh>
    <rPh sb="20" eb="22">
      <t>ニュウリョク</t>
    </rPh>
    <rPh sb="23" eb="25">
      <t>ニュウリョク</t>
    </rPh>
    <rPh sb="25" eb="26">
      <t>レイ</t>
    </rPh>
    <rPh sb="27" eb="29">
      <t>レイワ</t>
    </rPh>
    <rPh sb="30" eb="31">
      <t>ネン</t>
    </rPh>
    <rPh sb="32" eb="33">
      <t>ガツ</t>
    </rPh>
    <rPh sb="34" eb="35">
      <t>ヒ</t>
    </rPh>
    <rPh sb="36" eb="38">
      <t>バアイ</t>
    </rPh>
    <rPh sb="50" eb="52">
      <t>ニュウリョク</t>
    </rPh>
    <phoneticPr fontId="2"/>
  </si>
  <si>
    <r>
      <t>③前勤務先情報</t>
    </r>
    <r>
      <rPr>
        <b/>
        <sz val="16"/>
        <color rgb="FFFF0000"/>
        <rFont val="Meiryo UI"/>
        <family val="3"/>
        <charset val="128"/>
      </rPr>
      <t>（全項目入力または選択必須）</t>
    </r>
    <rPh sb="1" eb="2">
      <t>マエ</t>
    </rPh>
    <rPh sb="2" eb="5">
      <t>キンムサキ</t>
    </rPh>
    <rPh sb="5" eb="7">
      <t>ジョウホウ</t>
    </rPh>
    <phoneticPr fontId="2"/>
  </si>
  <si>
    <t>◆【提出物】・・・「金融機関用」+「電算報告用」（計2枚）</t>
    <rPh sb="2" eb="4">
      <t>テイシュツ</t>
    </rPh>
    <rPh sb="4" eb="5">
      <t>ブツ</t>
    </rPh>
    <rPh sb="25" eb="26">
      <t>ケイ</t>
    </rPh>
    <rPh sb="27" eb="28">
      <t>マイ</t>
    </rPh>
    <phoneticPr fontId="2"/>
  </si>
  <si>
    <r>
      <t>生年月日</t>
    </r>
    <r>
      <rPr>
        <sz val="10"/>
        <color rgb="FFFF0000"/>
        <rFont val="HG丸ｺﾞｼｯｸM-PRO"/>
        <family val="3"/>
        <charset val="128"/>
      </rPr>
      <t>【元号のみ選択】</t>
    </r>
    <rPh sb="0" eb="2">
      <t>セイネン</t>
    </rPh>
    <rPh sb="2" eb="4">
      <t>ガッピ</t>
    </rPh>
    <rPh sb="5" eb="7">
      <t>ゲンゴウ</t>
    </rPh>
    <rPh sb="9" eb="11">
      <t>センタク</t>
    </rPh>
    <phoneticPr fontId="2"/>
  </si>
  <si>
    <r>
      <t>異動日</t>
    </r>
    <r>
      <rPr>
        <sz val="10"/>
        <color rgb="FFFF0000"/>
        <rFont val="HG丸ｺﾞｼｯｸM-PRO"/>
        <family val="3"/>
        <charset val="128"/>
      </rPr>
      <t>【元号のみ選択】</t>
    </r>
    <r>
      <rPr>
        <sz val="11"/>
        <rFont val="ＭＳ Ｐゴシック"/>
        <family val="3"/>
        <charset val="128"/>
      </rPr>
      <t xml:space="preserve">
</t>
    </r>
    <r>
      <rPr>
        <sz val="8"/>
        <rFont val="ＭＳ Ｐゴシック"/>
        <family val="3"/>
        <charset val="128"/>
      </rPr>
      <t>※大阪府への転入・採用日</t>
    </r>
    <rPh sb="0" eb="2">
      <t>イドウ</t>
    </rPh>
    <rPh sb="2" eb="3">
      <t>ヒ</t>
    </rPh>
    <rPh sb="4" eb="6">
      <t>ゲンゴウ</t>
    </rPh>
    <rPh sb="13" eb="16">
      <t>オオサカフ</t>
    </rPh>
    <rPh sb="18" eb="20">
      <t>テンニュウ</t>
    </rPh>
    <rPh sb="21" eb="23">
      <t>サイヨウ</t>
    </rPh>
    <rPh sb="23" eb="24">
      <t>ヒ</t>
    </rPh>
    <phoneticPr fontId="2"/>
  </si>
  <si>
    <r>
      <t>初回積立開始日</t>
    </r>
    <r>
      <rPr>
        <sz val="10"/>
        <color rgb="FFFF0000"/>
        <rFont val="HG丸ｺﾞｼｯｸM-PRO"/>
        <family val="3"/>
        <charset val="128"/>
      </rPr>
      <t>【元号のみ選択】</t>
    </r>
    <rPh sb="0" eb="2">
      <t>ショカイ</t>
    </rPh>
    <rPh sb="2" eb="4">
      <t>ツミタテ</t>
    </rPh>
    <rPh sb="4" eb="7">
      <t>カイシビ</t>
    </rPh>
    <rPh sb="8" eb="10">
      <t>ゲンゴウ</t>
    </rPh>
    <rPh sb="12" eb="14">
      <t>センタク</t>
    </rPh>
    <phoneticPr fontId="2"/>
  </si>
  <si>
    <r>
      <t>金融機関コード　　　　　</t>
    </r>
    <r>
      <rPr>
        <b/>
        <sz val="10"/>
        <color rgb="FFFF0000"/>
        <rFont val="HG丸ｺﾞｼｯｸM-PRO"/>
        <family val="3"/>
        <charset val="128"/>
      </rPr>
      <t>半角入力</t>
    </r>
    <rPh sb="0" eb="2">
      <t>キンユウ</t>
    </rPh>
    <rPh sb="2" eb="4">
      <t>キカン</t>
    </rPh>
    <rPh sb="12" eb="14">
      <t>ハンカク</t>
    </rPh>
    <rPh sb="14" eb="16">
      <t>ニュウリョク</t>
    </rPh>
    <phoneticPr fontId="2"/>
  </si>
  <si>
    <t>№</t>
  </si>
  <si>
    <t>寝屋川市立望が丘小学校</t>
  </si>
  <si>
    <t>寝屋川市立望が丘中学校</t>
  </si>
  <si>
    <t>吹田市立山田第三小学校</t>
    <rPh sb="0" eb="2">
      <t>スイタ</t>
    </rPh>
    <rPh sb="2" eb="3">
      <t>シ</t>
    </rPh>
    <rPh sb="3" eb="4">
      <t>リツ</t>
    </rPh>
    <rPh sb="4" eb="6">
      <t>ヤマダ</t>
    </rPh>
    <rPh sb="6" eb="8">
      <t>ダイサン</t>
    </rPh>
    <rPh sb="8" eb="11">
      <t>ショウガッコウ</t>
    </rPh>
    <phoneticPr fontId="1"/>
  </si>
  <si>
    <t>和泉市立槇尾学園（前期）</t>
  </si>
  <si>
    <t>大阪府立北野高等学校</t>
  </si>
  <si>
    <t>大阪府立東淀川高等学校</t>
  </si>
  <si>
    <t>大阪府立大手前高等学校</t>
  </si>
  <si>
    <t>大阪府立旭高等学校</t>
  </si>
  <si>
    <t>大阪府立市岡高等学校</t>
  </si>
  <si>
    <t>大阪府立港高等学校</t>
  </si>
  <si>
    <t>大阪府立高津高等学校</t>
  </si>
  <si>
    <t>大阪府立清水谷高等学校</t>
  </si>
  <si>
    <t>大阪府立夕陽丘高等学校</t>
  </si>
  <si>
    <t>大阪府立天王寺高等学校</t>
  </si>
  <si>
    <t>大阪府立今宮高等学校</t>
  </si>
  <si>
    <t>大阪府立生野高等学校</t>
  </si>
  <si>
    <t>大阪府立住吉高等学校</t>
  </si>
  <si>
    <t>大阪府立阿倍野高等学校</t>
  </si>
  <si>
    <t>大阪府立東住吉高等学校</t>
  </si>
  <si>
    <t>大阪府立阪南高等学校</t>
  </si>
  <si>
    <t>大阪府立池田高等学校</t>
  </si>
  <si>
    <t>大阪府立箕面高等学校</t>
  </si>
  <si>
    <t>大阪府立豊中高等学校</t>
  </si>
  <si>
    <t>大阪府立桜塚高等学校</t>
  </si>
  <si>
    <t>大阪府立春日丘高等学校</t>
  </si>
  <si>
    <t>大阪府立茨木高等学校</t>
  </si>
  <si>
    <t>大阪府立吹田高等学校</t>
  </si>
  <si>
    <t>大阪府立枚方高等学校</t>
  </si>
  <si>
    <t>大阪府立寝屋川高等学校</t>
  </si>
  <si>
    <t>大阪府立四條畷高等学校</t>
  </si>
  <si>
    <t>大阪府立布施高等学校</t>
  </si>
  <si>
    <t>大阪府立花園高等学校</t>
  </si>
  <si>
    <t>大阪府立八尾高等学校</t>
  </si>
  <si>
    <t>大阪府立山本高等学校</t>
  </si>
  <si>
    <t>大阪府立富田林高等学校</t>
  </si>
  <si>
    <t>大阪府立河南高等学校</t>
  </si>
  <si>
    <t>大阪府立三国丘高等学校</t>
  </si>
  <si>
    <t>大阪府立泉陽高等学校</t>
  </si>
  <si>
    <t>大阪府立登美丘高等学校</t>
  </si>
  <si>
    <t>大阪府立鳳高等学校</t>
  </si>
  <si>
    <t>大阪府立泉大津高等学校</t>
  </si>
  <si>
    <t>大阪府立岸和田高等学校</t>
  </si>
  <si>
    <t>大阪府立和泉高等学校</t>
  </si>
  <si>
    <t>大阪府立佐野高等学校</t>
  </si>
  <si>
    <t>大阪府立貝塚高等学校</t>
  </si>
  <si>
    <t>大阪府立農芸高等学校</t>
  </si>
  <si>
    <t>大阪府立園芸高等学校</t>
  </si>
  <si>
    <t>大阪府立桃谷高等学校</t>
  </si>
  <si>
    <t>大阪府立千里高等学校</t>
  </si>
  <si>
    <t>大阪府立泉北高等学校</t>
  </si>
  <si>
    <t>大阪府立三島高等学校</t>
  </si>
  <si>
    <t>大阪府立摂津高等学校</t>
  </si>
  <si>
    <t>大阪府立堺東高等学校</t>
  </si>
  <si>
    <t>大阪府立長野高等学校</t>
  </si>
  <si>
    <t>大阪府立長尾高等学校</t>
  </si>
  <si>
    <t>大阪府立堺支援学校</t>
  </si>
  <si>
    <t>大阪府立大阪南視覚支援学校</t>
  </si>
  <si>
    <t>大阪府立生野聴覚支援学校</t>
  </si>
  <si>
    <t>大阪府立堺聴覚支援学校</t>
  </si>
  <si>
    <t>大阪府立高槻支援学校</t>
  </si>
  <si>
    <t>大阪府立八尾支援学校</t>
  </si>
  <si>
    <t>大阪府立茨木支援学校</t>
  </si>
  <si>
    <t>大阪府立富田林支援学校</t>
  </si>
  <si>
    <t>大阪府立佐野支援学校</t>
  </si>
  <si>
    <t>大阪府立交野高等学校</t>
  </si>
  <si>
    <t>大阪府立貝塚南高等学校</t>
  </si>
  <si>
    <t>大阪府立松原高等学校</t>
  </si>
  <si>
    <t>大阪府立藤井寺高等学校</t>
  </si>
  <si>
    <t>大阪府立吹田東高等学校</t>
  </si>
  <si>
    <t>大阪府立西成高等学校</t>
  </si>
  <si>
    <t>大阪府立箕面東高等学校</t>
  </si>
  <si>
    <t>大阪府立金岡高等学校</t>
  </si>
  <si>
    <t>大阪府立豊島高等学校</t>
  </si>
  <si>
    <t>大阪府立柴島高等学校</t>
  </si>
  <si>
    <t>大阪府立長吉高等学校</t>
  </si>
  <si>
    <t>大阪府立渋谷高等学校</t>
  </si>
  <si>
    <t>大阪府立茨木西高等学校</t>
  </si>
  <si>
    <t>大阪府立野崎高等学校</t>
  </si>
  <si>
    <t>大阪府立牧野高等学校</t>
  </si>
  <si>
    <t>大阪府立美原高等学校</t>
  </si>
  <si>
    <t>大阪府立東百舌鳥高等学校</t>
  </si>
  <si>
    <t>大阪府立刀根山高等学校</t>
  </si>
  <si>
    <t>大阪府立高槻北高等学校</t>
  </si>
  <si>
    <t>大阪府立門真西高等学校</t>
  </si>
  <si>
    <t>大阪府立高石高等学校</t>
  </si>
  <si>
    <t>大阪府立北千里高等学校</t>
  </si>
  <si>
    <t>大阪府立布施北高等学校</t>
  </si>
  <si>
    <t>大阪府立伯太高等学校</t>
  </si>
  <si>
    <t>大阪府立久米田高等学校</t>
  </si>
  <si>
    <t>大阪府立岬高等学校</t>
  </si>
  <si>
    <t>大阪府立堺西高等学校</t>
  </si>
  <si>
    <t>大阪府立芥川高等学校</t>
  </si>
  <si>
    <t>大阪府立香里丘高等学校</t>
  </si>
  <si>
    <t>大阪府立西寝屋川高等学校</t>
  </si>
  <si>
    <t>大阪府立平野高等学校</t>
  </si>
  <si>
    <t>大阪府立金剛高等学校</t>
  </si>
  <si>
    <t>大阪府立狭山高等学校</t>
  </si>
  <si>
    <t>大阪府立福泉高等学校</t>
  </si>
  <si>
    <t>大阪府立信太高等学校</t>
  </si>
  <si>
    <t>大阪府立阿武野高等学校</t>
  </si>
  <si>
    <t>大阪府立守口東高等学校</t>
  </si>
  <si>
    <t>大阪府立八尾北高等学校</t>
  </si>
  <si>
    <t>大阪府立大塚高等学校</t>
  </si>
  <si>
    <t>大阪府立福井高等学校</t>
  </si>
  <si>
    <t>大阪府立山田高等学校</t>
  </si>
  <si>
    <t>大阪府立堺上高等学校</t>
  </si>
  <si>
    <t>大阪府立門真なみはや高等学校</t>
  </si>
  <si>
    <t>大阪府立枚岡樟風高等学校</t>
  </si>
  <si>
    <t>大阪府立芦間高等学校</t>
  </si>
  <si>
    <t>大阪府立八尾翠翔高等学校</t>
  </si>
  <si>
    <t>大阪府立槻の木高等学校</t>
  </si>
  <si>
    <t>大阪府立港南造形高等学校</t>
  </si>
  <si>
    <t>大阪府立成美高等学校</t>
  </si>
  <si>
    <t>大阪府立枚方なぎさ高等学校</t>
  </si>
  <si>
    <t>大阪府立かわち野高等学校</t>
  </si>
  <si>
    <t>大阪府立成城高等学校</t>
  </si>
  <si>
    <t>大阪府立東住吉総合高等学校</t>
  </si>
  <si>
    <t>大阪府立和泉総合高等学校</t>
  </si>
  <si>
    <t>大阪府立西野田工科高等学校</t>
  </si>
  <si>
    <t>大阪府立淀川工科高等学校</t>
  </si>
  <si>
    <t>大阪府立今宮工科高等学校</t>
  </si>
  <si>
    <t>大阪府立茨木工科高等学校</t>
  </si>
  <si>
    <t>大阪府立城東工科高等学校</t>
  </si>
  <si>
    <t>大阪府立布施工科高等学校</t>
  </si>
  <si>
    <t>大阪府立藤井寺工科高等学校</t>
  </si>
  <si>
    <t>大阪府立堺工科高等学校</t>
  </si>
  <si>
    <t>大阪府立佐野工科高等学校</t>
  </si>
  <si>
    <t>大阪府立緑風冠高等学校</t>
  </si>
  <si>
    <t>大阪府立千里青雲高等学校</t>
  </si>
  <si>
    <t>大阪府立北摂つばさ高等学校</t>
  </si>
  <si>
    <t>大阪府立北かわち皐が丘高等学校</t>
  </si>
  <si>
    <t>大阪府立みどり清朋高等学校</t>
  </si>
  <si>
    <t>大阪府立懐風館高等学校</t>
  </si>
  <si>
    <t>大阪府立りんくう翔南高等学校</t>
  </si>
  <si>
    <t>大阪府立教育Ｃ付属高等学校</t>
  </si>
  <si>
    <t>大阪府立大冠高等学校</t>
  </si>
  <si>
    <t>大阪府立枚方津田高等学校</t>
  </si>
  <si>
    <t>大阪府立日根野高等学校</t>
  </si>
  <si>
    <t>大阪府立富田林中学校</t>
  </si>
  <si>
    <t>大阪府立淀川清流高等学校</t>
  </si>
  <si>
    <t>大阪府立大正白稜高等学校</t>
  </si>
  <si>
    <t>大阪府立大阪わかば高等学校</t>
  </si>
  <si>
    <t>大阪府立咲くやこの花中学校</t>
  </si>
  <si>
    <t>大阪府立桜宮高等学校</t>
  </si>
  <si>
    <t>大阪府立東高等学校</t>
  </si>
  <si>
    <t>大阪府立汎愛高等学校</t>
  </si>
  <si>
    <t>大阪府立いちりつ高等学校</t>
  </si>
  <si>
    <t>大阪府立東淀工業高等学校</t>
  </si>
  <si>
    <t>大阪府立都島工業高等学校</t>
  </si>
  <si>
    <t>大阪府立泉尾工業高等学校</t>
  </si>
  <si>
    <t>大阪府立生野工業高等学校</t>
  </si>
  <si>
    <t>大阪府立工芸高等学校</t>
  </si>
  <si>
    <t>大阪府立淀商業高等学校</t>
  </si>
  <si>
    <t>大阪府立鶴見商業高等学校</t>
  </si>
  <si>
    <t>大阪府立大阪ビジネスフロンティア高等学校</t>
  </si>
  <si>
    <t>大阪府立住吉商業高等学校</t>
  </si>
  <si>
    <t>大阪府立桜和高等学校</t>
  </si>
  <si>
    <t>大阪府立咲くやこの花高等学校</t>
  </si>
  <si>
    <t>大阪府立中央高等学校</t>
  </si>
  <si>
    <t>大阪府立豊中支援学校</t>
  </si>
  <si>
    <t>大阪府立寝屋川支援学校</t>
  </si>
  <si>
    <t>大阪府立泉北高等支援学校</t>
  </si>
  <si>
    <t>大阪府立東大阪支援学校</t>
  </si>
  <si>
    <t>大阪府立和泉支援学校</t>
  </si>
  <si>
    <t>大阪府立岸和田支援学校</t>
  </si>
  <si>
    <t>大阪府立藤井寺支援学校</t>
  </si>
  <si>
    <t>大阪府立交野支援学校</t>
  </si>
  <si>
    <t>大阪府立刀根山支援学校</t>
  </si>
  <si>
    <t>大阪府立箕面支援学校</t>
  </si>
  <si>
    <t>大阪府立中津支援学校</t>
  </si>
  <si>
    <t>大阪府立守口支援学校</t>
  </si>
  <si>
    <t>大阪府立吹田支援学校</t>
  </si>
  <si>
    <t>大阪府立羽曳野支援学校</t>
  </si>
  <si>
    <t>大阪府立だいせん聴覚高等支援学校</t>
  </si>
  <si>
    <t>大阪府立たまがわ高等支援学校</t>
  </si>
  <si>
    <t>大阪府立摂津支援学校</t>
  </si>
  <si>
    <t>大阪府立とりかい高等支援学校</t>
  </si>
  <si>
    <t>大阪府立泉南支援学校</t>
  </si>
  <si>
    <t>大阪府立すながわ高等支援学校</t>
  </si>
  <si>
    <t>大阪府立枚方支援学校</t>
  </si>
  <si>
    <t>大阪府立むらの高等支援学校</t>
  </si>
  <si>
    <t>大阪府立西浦支援学校</t>
  </si>
  <si>
    <t>大阪府立大阪北視覚支援学校</t>
  </si>
  <si>
    <t>大阪府立中央聴覚支援学校</t>
  </si>
  <si>
    <t>大阪府立光陽支援学校</t>
  </si>
  <si>
    <t>大阪府立西淀川支援学校</t>
  </si>
  <si>
    <t>大阪府立平野支援学校</t>
  </si>
  <si>
    <t>大阪府立東住吉支援学校</t>
  </si>
  <si>
    <t>大阪府立思斉支援学校</t>
  </si>
  <si>
    <t>大阪府立難波支援学校</t>
  </si>
  <si>
    <t>大阪府立生野支援学校</t>
  </si>
  <si>
    <t>大阪府立住之江支援学校</t>
  </si>
  <si>
    <t>大阪府立東淀川支援学校</t>
  </si>
  <si>
    <t>大阪府立なにわ高等支援学校</t>
  </si>
  <si>
    <t>大阪府立出来島支援学校</t>
  </si>
  <si>
    <t>所属名</t>
    <rPh sb="0" eb="2">
      <t>ショゾク</t>
    </rPh>
    <rPh sb="2" eb="3">
      <t>メイ</t>
    </rPh>
    <phoneticPr fontId="8"/>
  </si>
  <si>
    <t>豊中市立庄内さくら学園（前期）</t>
    <rPh sb="0" eb="4">
      <t>トヨナカシリツ</t>
    </rPh>
    <rPh sb="4" eb="6">
      <t>ショウナイ</t>
    </rPh>
    <rPh sb="9" eb="11">
      <t>ガクエン</t>
    </rPh>
    <rPh sb="12" eb="14">
      <t>ゼンキ</t>
    </rPh>
    <phoneticPr fontId="49"/>
  </si>
  <si>
    <t>豊中市立庄内さくら学園（後期）</t>
    <rPh sb="12" eb="13">
      <t>アト</t>
    </rPh>
    <phoneticPr fontId="49"/>
  </si>
  <si>
    <t>貝塚市立二色学園（前期）</t>
    <rPh sb="0" eb="2">
      <t>カイヅカ</t>
    </rPh>
    <rPh sb="2" eb="3">
      <t>シ</t>
    </rPh>
    <rPh sb="3" eb="4">
      <t>リツ</t>
    </rPh>
    <rPh sb="4" eb="6">
      <t>ニシキ</t>
    </rPh>
    <rPh sb="6" eb="8">
      <t>ガクエン</t>
    </rPh>
    <rPh sb="9" eb="11">
      <t>ゼンキ</t>
    </rPh>
    <phoneticPr fontId="26"/>
  </si>
  <si>
    <t>貝塚市立二色学園（後期）</t>
    <rPh sb="0" eb="2">
      <t>カイヅカ</t>
    </rPh>
    <rPh sb="2" eb="3">
      <t>シ</t>
    </rPh>
    <rPh sb="3" eb="4">
      <t>リツ</t>
    </rPh>
    <rPh sb="4" eb="6">
      <t>ニシキ</t>
    </rPh>
    <rPh sb="6" eb="8">
      <t>ガクエン</t>
    </rPh>
    <rPh sb="9" eb="11">
      <t>コウキ</t>
    </rPh>
    <phoneticPr fontId="26"/>
  </si>
  <si>
    <t>和泉市立槇尾学園（後期）</t>
    <rPh sb="9" eb="11">
      <t>コウキ</t>
    </rPh>
    <phoneticPr fontId="10"/>
  </si>
  <si>
    <t>門真市立水桜小学校</t>
    <rPh sb="0" eb="2">
      <t>カドマ</t>
    </rPh>
    <rPh sb="2" eb="3">
      <t>シ</t>
    </rPh>
    <rPh sb="3" eb="4">
      <t>リツ</t>
    </rPh>
    <rPh sb="4" eb="5">
      <t>スイ</t>
    </rPh>
    <rPh sb="5" eb="6">
      <t>サクラ</t>
    </rPh>
    <rPh sb="6" eb="9">
      <t>ショウガッコウ</t>
    </rPh>
    <phoneticPr fontId="25"/>
  </si>
  <si>
    <t>交野市立交野みらい学園（前期）</t>
    <rPh sb="0" eb="3">
      <t>カタノシ</t>
    </rPh>
    <rPh sb="3" eb="4">
      <t>リツ</t>
    </rPh>
    <rPh sb="4" eb="6">
      <t>カタノ</t>
    </rPh>
    <rPh sb="9" eb="11">
      <t>ガクエン</t>
    </rPh>
    <rPh sb="12" eb="14">
      <t>ゼンキ</t>
    </rPh>
    <phoneticPr fontId="10"/>
  </si>
  <si>
    <t>交野市立交野みらい学園（後期）</t>
    <rPh sb="0" eb="3">
      <t>カタノシ</t>
    </rPh>
    <rPh sb="3" eb="4">
      <t>リツ</t>
    </rPh>
    <rPh sb="4" eb="6">
      <t>カタノ</t>
    </rPh>
    <rPh sb="9" eb="11">
      <t>ガクエン</t>
    </rPh>
    <rPh sb="12" eb="14">
      <t>コウキ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</si>
</sst>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e\.m\.d;@"/>
  </numFmts>
  <fonts count="5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8"/>
      <name val="ＭＳ Ｐ明朝"/>
      <family val="1"/>
      <charset val="128"/>
    </font>
    <font>
      <sz val="7"/>
      <name val="ＭＳ Ｐ明朝"/>
      <family val="1"/>
      <charset val="128"/>
    </font>
    <font>
      <sz val="9"/>
      <name val="ＭＳ ゴシック"/>
      <family val="3"/>
      <charset val="128"/>
    </font>
    <font>
      <b/>
      <sz val="6"/>
      <name val="ＭＳ Ｐ明朝"/>
      <family val="1"/>
      <charset val="128"/>
    </font>
    <font>
      <b/>
      <sz val="7.5"/>
      <name val="ＭＳ Ｐ明朝"/>
      <family val="1"/>
      <charset val="128"/>
    </font>
    <font>
      <b/>
      <sz val="11"/>
      <name val="Meiryo UI"/>
      <family val="3"/>
      <charset val="128"/>
    </font>
    <font>
      <sz val="10"/>
      <color rgb="FFFF0000"/>
      <name val="HG丸ｺﾞｼｯｸM-PRO"/>
      <family val="3"/>
      <charset val="128"/>
    </font>
    <font>
      <sz val="11"/>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9"/>
      <color indexed="81"/>
      <name val="MS P ゴシック"/>
      <family val="3"/>
      <charset val="128"/>
    </font>
    <font>
      <sz val="9"/>
      <color indexed="81"/>
      <name val="MS P ゴシック"/>
      <family val="3"/>
      <charset val="128"/>
    </font>
    <font>
      <sz val="11"/>
      <name val="Meiryo UI"/>
      <family val="3"/>
      <charset val="128"/>
    </font>
    <font>
      <sz val="8"/>
      <name val="Meiryo UI"/>
      <family val="3"/>
      <charset val="128"/>
    </font>
    <font>
      <sz val="10.5"/>
      <name val="ＭＳ Ｐゴシック"/>
      <family val="3"/>
      <charset val="128"/>
    </font>
    <font>
      <b/>
      <sz val="11"/>
      <color theme="0"/>
      <name val="Meiryo UI"/>
      <family val="3"/>
      <charset val="128"/>
    </font>
    <font>
      <b/>
      <sz val="11"/>
      <color rgb="FF0070C0"/>
      <name val="ＭＳ Ｐゴシック"/>
      <family val="3"/>
      <charset val="128"/>
    </font>
    <font>
      <b/>
      <sz val="11"/>
      <color rgb="FF7030A0"/>
      <name val="ＭＳ Ｐゴシック"/>
      <family val="3"/>
      <charset val="128"/>
    </font>
    <font>
      <b/>
      <sz val="11"/>
      <name val="ＭＳ Ｐゴシック"/>
      <family val="3"/>
      <charset val="128"/>
    </font>
    <font>
      <sz val="10.5"/>
      <color theme="0"/>
      <name val="ＭＳ Ｐゴシック"/>
      <family val="3"/>
      <charset val="128"/>
    </font>
    <font>
      <sz val="8"/>
      <name val="ＭＳ Ｐゴシック"/>
      <family val="3"/>
      <charset val="128"/>
    </font>
    <font>
      <sz val="10"/>
      <name val="Meiryo UI"/>
      <family val="3"/>
      <charset val="128"/>
    </font>
    <font>
      <b/>
      <sz val="16"/>
      <color rgb="FFFF0000"/>
      <name val="ＭＳ Ｐゴシック"/>
      <family val="3"/>
      <charset val="128"/>
    </font>
    <font>
      <b/>
      <sz val="18"/>
      <name val="Meiryo UI"/>
      <family val="3"/>
      <charset val="128"/>
    </font>
    <font>
      <b/>
      <sz val="14"/>
      <name val="Meiryo UI"/>
      <family val="3"/>
      <charset val="128"/>
    </font>
    <font>
      <b/>
      <sz val="14"/>
      <color rgb="FFFF0000"/>
      <name val="Meiryo UI"/>
      <family val="3"/>
      <charset val="128"/>
    </font>
    <font>
      <sz val="14"/>
      <name val="Meiryo UI"/>
      <family val="3"/>
      <charset val="128"/>
    </font>
    <font>
      <sz val="12"/>
      <name val="Meiryo UI"/>
      <family val="3"/>
      <charset val="128"/>
    </font>
    <font>
      <b/>
      <sz val="16"/>
      <color rgb="FFFF0000"/>
      <name val="Meiryo UI"/>
      <family val="3"/>
      <charset val="128"/>
    </font>
    <font>
      <b/>
      <sz val="16"/>
      <name val="Meiryo UI"/>
      <family val="3"/>
      <charset val="128"/>
    </font>
    <font>
      <b/>
      <sz val="14"/>
      <name val="ＭＳ Ｐゴシック"/>
      <family val="3"/>
      <charset val="128"/>
      <scheme val="major"/>
    </font>
    <font>
      <sz val="14"/>
      <name val="ＭＳ Ｐゴシック"/>
      <family val="3"/>
      <charset val="128"/>
    </font>
    <font>
      <b/>
      <sz val="10.5"/>
      <color rgb="FFFF0000"/>
      <name val="ＭＳ Ｐゴシック"/>
      <family val="3"/>
      <charset val="128"/>
    </font>
    <font>
      <b/>
      <sz val="12"/>
      <name val="Meiryo UI"/>
      <family val="3"/>
      <charset val="128"/>
    </font>
    <font>
      <b/>
      <sz val="10"/>
      <color rgb="FFFF0000"/>
      <name val="HG丸ｺﾞｼｯｸM-PRO"/>
      <family val="3"/>
      <charset val="128"/>
    </font>
    <font>
      <sz val="6.5"/>
      <name val="ＭＳ Ｐ明朝"/>
      <family val="1"/>
      <charset val="128"/>
    </font>
    <font>
      <b/>
      <sz val="14"/>
      <color indexed="81"/>
      <name val="MS P ゴシック"/>
      <family val="3"/>
      <charset val="128"/>
    </font>
    <font>
      <b/>
      <sz val="11"/>
      <color indexed="81"/>
      <name val="MS P ゴシック"/>
      <family val="3"/>
      <charset val="128"/>
    </font>
    <font>
      <sz val="11"/>
      <color indexed="81"/>
      <name val="MS P ゴシック"/>
      <family val="3"/>
      <charset val="128"/>
    </font>
  </fonts>
  <fills count="13">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E5FE"/>
        <bgColor indexed="64"/>
      </patternFill>
    </fill>
    <fill>
      <patternFill patternType="solid">
        <fgColor rgb="FFDAEEF3"/>
        <bgColor indexed="64"/>
      </patternFill>
    </fill>
    <fill>
      <patternFill patternType="solid">
        <fgColor rgb="FF54CFFA"/>
        <bgColor indexed="64"/>
      </patternFill>
    </fill>
    <fill>
      <patternFill patternType="solid">
        <fgColor rgb="FF66CCFF"/>
        <bgColor indexed="64"/>
      </patternFill>
    </fill>
    <fill>
      <patternFill patternType="solid">
        <fgColor rgb="FF66FF33"/>
        <bgColor indexed="64"/>
      </patternFill>
    </fill>
    <fill>
      <patternFill patternType="solid">
        <fgColor rgb="FFFFFF99"/>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auto="1"/>
      </top>
      <bottom style="hair">
        <color indexed="64"/>
      </bottom>
      <diagonal/>
    </border>
    <border>
      <left style="hair">
        <color indexed="64"/>
      </left>
      <right style="hair">
        <color indexed="64"/>
      </right>
      <top style="medium">
        <color indexed="64"/>
      </top>
      <bottom style="medium">
        <color indexed="64"/>
      </bottom>
      <diagonal/>
    </border>
    <border>
      <left style="thin">
        <color auto="1"/>
      </left>
      <right/>
      <top/>
      <bottom style="hair">
        <color auto="1"/>
      </bottom>
      <diagonal/>
    </border>
    <border>
      <left/>
      <right style="thin">
        <color indexed="64"/>
      </right>
      <top/>
      <bottom style="hair">
        <color indexed="64"/>
      </bottom>
      <diagonal/>
    </border>
    <border>
      <left style="thin">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hair">
        <color auto="1"/>
      </top>
      <bottom style="thin">
        <color auto="1"/>
      </bottom>
      <diagonal/>
    </border>
    <border>
      <left/>
      <right/>
      <top style="hair">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medium">
        <color indexed="64"/>
      </right>
      <top style="thin">
        <color indexed="64"/>
      </top>
      <bottom style="hair">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indexed="64"/>
      </top>
      <bottom/>
      <diagonal/>
    </border>
    <border>
      <left style="thin">
        <color indexed="64"/>
      </left>
      <right style="thin">
        <color indexed="64"/>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indexed="64"/>
      </right>
      <top style="hair">
        <color indexed="64"/>
      </top>
      <bottom/>
      <diagonal/>
    </border>
    <border>
      <left style="dotted">
        <color auto="1"/>
      </left>
      <right style="dotted">
        <color auto="1"/>
      </right>
      <top/>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dotted">
        <color auto="1"/>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thin">
        <color indexed="64"/>
      </bottom>
      <diagonal/>
    </border>
    <border>
      <left style="medium">
        <color indexed="64"/>
      </left>
      <right/>
      <top/>
      <bottom style="thin">
        <color indexed="64"/>
      </bottom>
      <diagonal/>
    </border>
    <border>
      <left/>
      <right style="hair">
        <color auto="1"/>
      </right>
      <top/>
      <bottom style="medium">
        <color indexed="64"/>
      </bottom>
      <diagonal/>
    </border>
    <border>
      <left style="hair">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57">
    <xf numFmtId="0" fontId="0" fillId="0" borderId="0" xfId="0">
      <alignment vertical="center"/>
    </xf>
    <xf numFmtId="0" fontId="0" fillId="0" borderId="0" xfId="0" applyBorder="1">
      <alignment vertical="center"/>
    </xf>
    <xf numFmtId="0" fontId="3" fillId="0" borderId="0" xfId="0" applyFont="1"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0" fontId="8" fillId="0" borderId="0" xfId="0" applyFont="1" applyBorder="1">
      <alignment vertical="center"/>
    </xf>
    <xf numFmtId="0" fontId="8" fillId="0" borderId="0" xfId="0" applyFont="1">
      <alignment vertical="center"/>
    </xf>
    <xf numFmtId="0" fontId="8" fillId="0" borderId="0" xfId="0" applyFont="1" applyBorder="1" applyAlignment="1">
      <alignment vertical="center"/>
    </xf>
    <xf numFmtId="0" fontId="11" fillId="0" borderId="0" xfId="0" applyFont="1" applyBorder="1" applyAlignment="1">
      <alignment vertical="center" wrapText="1"/>
    </xf>
    <xf numFmtId="0" fontId="8" fillId="0" borderId="10" xfId="0" applyFont="1" applyBorder="1" applyAlignment="1">
      <alignment vertical="center"/>
    </xf>
    <xf numFmtId="0" fontId="8" fillId="0" borderId="19" xfId="0" applyFont="1" applyBorder="1" applyAlignment="1">
      <alignment vertical="center"/>
    </xf>
    <xf numFmtId="0" fontId="8" fillId="0" borderId="21"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8" fillId="0" borderId="0" xfId="0" applyFont="1" applyBorder="1" applyAlignment="1">
      <alignment vertical="top"/>
    </xf>
    <xf numFmtId="0" fontId="8" fillId="0" borderId="4" xfId="0" applyFont="1" applyBorder="1" applyAlignment="1">
      <alignment vertical="top"/>
    </xf>
    <xf numFmtId="0" fontId="8" fillId="0" borderId="10" xfId="0" applyNumberFormat="1" applyFont="1" applyBorder="1" applyAlignment="1">
      <alignment vertical="center"/>
    </xf>
    <xf numFmtId="0" fontId="8" fillId="0" borderId="19" xfId="0" applyNumberFormat="1" applyFont="1" applyBorder="1" applyAlignment="1">
      <alignment vertical="center"/>
    </xf>
    <xf numFmtId="0" fontId="8" fillId="0" borderId="21" xfId="0" applyNumberFormat="1" applyFont="1" applyBorder="1" applyAlignment="1">
      <alignment vertical="center"/>
    </xf>
    <xf numFmtId="0" fontId="11" fillId="0" borderId="2" xfId="1" applyFont="1" applyBorder="1" applyAlignment="1">
      <alignment vertical="center"/>
    </xf>
    <xf numFmtId="0" fontId="11" fillId="0" borderId="37" xfId="1" applyFont="1" applyBorder="1" applyAlignment="1">
      <alignment vertical="center"/>
    </xf>
    <xf numFmtId="0" fontId="11" fillId="0" borderId="36" xfId="1" applyFont="1" applyBorder="1" applyAlignment="1">
      <alignment vertical="center"/>
    </xf>
    <xf numFmtId="0" fontId="8" fillId="0" borderId="37" xfId="1" applyNumberFormat="1" applyFont="1" applyBorder="1" applyAlignment="1">
      <alignment vertical="center"/>
    </xf>
    <xf numFmtId="0" fontId="10" fillId="0" borderId="0" xfId="0" applyFont="1" applyBorder="1">
      <alignment vertical="center"/>
    </xf>
    <xf numFmtId="0" fontId="9" fillId="0" borderId="0" xfId="1" applyNumberFormat="1" applyFont="1" applyBorder="1" applyAlignment="1">
      <alignment vertical="center"/>
    </xf>
    <xf numFmtId="0" fontId="9" fillId="0" borderId="10" xfId="0" applyFont="1" applyBorder="1" applyAlignment="1">
      <alignment vertical="center"/>
    </xf>
    <xf numFmtId="0" fontId="9" fillId="0" borderId="2" xfId="0" applyFont="1" applyBorder="1" applyAlignment="1">
      <alignment horizontal="right"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36" xfId="1" applyNumberFormat="1" applyFont="1" applyBorder="1" applyAlignment="1">
      <alignment vertical="center"/>
    </xf>
    <xf numFmtId="0" fontId="9" fillId="0" borderId="11" xfId="1" applyNumberFormat="1" applyFont="1" applyBorder="1" applyAlignment="1">
      <alignment horizontal="right" vertical="center"/>
    </xf>
    <xf numFmtId="0" fontId="13" fillId="0" borderId="0" xfId="0" applyFont="1">
      <alignment vertical="center"/>
    </xf>
    <xf numFmtId="0" fontId="13" fillId="0" borderId="0" xfId="0" applyFont="1" applyBorder="1" applyAlignment="1"/>
    <xf numFmtId="0" fontId="11" fillId="0" borderId="0" xfId="0" applyFont="1" applyBorder="1" applyAlignment="1">
      <alignment horizontal="right" vertical="center"/>
    </xf>
    <xf numFmtId="0" fontId="12" fillId="0" borderId="10" xfId="0" applyFont="1" applyBorder="1" applyAlignment="1">
      <alignment vertical="center"/>
    </xf>
    <xf numFmtId="0" fontId="9" fillId="0" borderId="11" xfId="0" applyFont="1" applyBorder="1" applyAlignment="1">
      <alignment horizontal="right" vertical="center"/>
    </xf>
    <xf numFmtId="0" fontId="13" fillId="0" borderId="0" xfId="0" applyFont="1" applyBorder="1" applyAlignment="1">
      <alignment wrapText="1"/>
    </xf>
    <xf numFmtId="0" fontId="13" fillId="0" borderId="0" xfId="0" applyFont="1" applyBorder="1">
      <alignment vertical="center"/>
    </xf>
    <xf numFmtId="0" fontId="13" fillId="0" borderId="10"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18" fillId="0" borderId="0" xfId="0" applyFont="1">
      <alignment vertical="center"/>
    </xf>
    <xf numFmtId="0" fontId="0" fillId="0" borderId="0" xfId="0" applyFill="1">
      <alignment vertical="center"/>
    </xf>
    <xf numFmtId="0" fontId="0" fillId="0" borderId="7" xfId="0" applyBorder="1">
      <alignment vertical="center"/>
    </xf>
    <xf numFmtId="0" fontId="0" fillId="0" borderId="71" xfId="0" applyFill="1" applyBorder="1" applyAlignment="1" applyProtection="1">
      <alignment horizontal="center" vertical="center"/>
    </xf>
    <xf numFmtId="0" fontId="0" fillId="0" borderId="0" xfId="0" applyFill="1" applyBorder="1" applyAlignment="1">
      <alignment horizontal="center" vertical="center" shrinkToFi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4" borderId="89" xfId="0" applyNumberFormat="1" applyFill="1" applyBorder="1" applyAlignment="1" applyProtection="1">
      <alignment horizontal="center"/>
    </xf>
    <xf numFmtId="0" fontId="0" fillId="0" borderId="87" xfId="0" applyBorder="1" applyAlignment="1" applyProtection="1">
      <alignment horizontal="center" shrinkToFit="1"/>
    </xf>
    <xf numFmtId="0" fontId="0" fillId="0" borderId="88" xfId="0" applyBorder="1" applyAlignment="1" applyProtection="1">
      <alignment horizontal="center" vertical="center" shrinkToFit="1"/>
    </xf>
    <xf numFmtId="0" fontId="0" fillId="0" borderId="93" xfId="0" applyBorder="1" applyAlignment="1" applyProtection="1">
      <alignment horizontal="center"/>
    </xf>
    <xf numFmtId="49" fontId="0" fillId="0" borderId="45" xfId="0" applyNumberFormat="1" applyBorder="1" applyAlignment="1" applyProtection="1">
      <alignment horizontal="center"/>
    </xf>
    <xf numFmtId="0" fontId="0" fillId="0" borderId="91" xfId="0" applyBorder="1" applyAlignment="1" applyProtection="1">
      <alignment shrinkToFit="1"/>
    </xf>
    <xf numFmtId="0" fontId="0" fillId="0" borderId="92" xfId="0" applyBorder="1" applyAlignment="1" applyProtection="1">
      <alignment vertical="center" shrinkToFit="1"/>
    </xf>
    <xf numFmtId="0" fontId="0" fillId="0" borderId="97" xfId="0" applyBorder="1" applyAlignment="1" applyProtection="1">
      <alignment horizontal="center"/>
    </xf>
    <xf numFmtId="49" fontId="0" fillId="0" borderId="98" xfId="0" applyNumberFormat="1" applyBorder="1" applyAlignment="1" applyProtection="1">
      <alignment horizontal="center"/>
    </xf>
    <xf numFmtId="0" fontId="0" fillId="0" borderId="95" xfId="0" applyBorder="1" applyAlignment="1" applyProtection="1">
      <alignment shrinkToFit="1"/>
    </xf>
    <xf numFmtId="0" fontId="0" fillId="0" borderId="96" xfId="0" applyBorder="1" applyAlignment="1" applyProtection="1">
      <alignment vertical="center" shrinkToFit="1"/>
    </xf>
    <xf numFmtId="0" fontId="0" fillId="0" borderId="0" xfId="0" applyFill="1" applyBorder="1" applyProtection="1">
      <alignment vertical="center"/>
    </xf>
    <xf numFmtId="0" fontId="0" fillId="0" borderId="100" xfId="0" applyBorder="1" applyAlignment="1" applyProtection="1">
      <alignment horizontal="center"/>
    </xf>
    <xf numFmtId="49" fontId="0" fillId="0" borderId="40" xfId="0" applyNumberFormat="1" applyBorder="1" applyAlignment="1" applyProtection="1">
      <alignment horizontal="center"/>
    </xf>
    <xf numFmtId="0" fontId="0" fillId="0" borderId="101" xfId="0" applyBorder="1" applyAlignment="1" applyProtection="1">
      <alignment shrinkToFit="1"/>
    </xf>
    <xf numFmtId="0" fontId="0" fillId="0" borderId="102" xfId="0" applyBorder="1" applyAlignment="1" applyProtection="1">
      <alignment vertical="center" shrinkToFit="1"/>
    </xf>
    <xf numFmtId="0" fontId="0" fillId="0" borderId="103" xfId="0" applyBorder="1" applyAlignment="1" applyProtection="1">
      <alignment horizontal="center"/>
    </xf>
    <xf numFmtId="49" fontId="0" fillId="0" borderId="52" xfId="0" applyNumberFormat="1" applyBorder="1" applyAlignment="1" applyProtection="1">
      <alignment horizontal="center"/>
    </xf>
    <xf numFmtId="0" fontId="0" fillId="0" borderId="80" xfId="0" applyBorder="1" applyAlignment="1" applyProtection="1">
      <alignment shrinkToFit="1"/>
    </xf>
    <xf numFmtId="0" fontId="0" fillId="0" borderId="81" xfId="0" applyBorder="1" applyAlignment="1" applyProtection="1">
      <alignment vertical="center" shrinkToFit="1"/>
    </xf>
    <xf numFmtId="0" fontId="0" fillId="0" borderId="104" xfId="0" applyBorder="1" applyAlignment="1" applyProtection="1">
      <alignment horizontal="center"/>
    </xf>
    <xf numFmtId="49" fontId="0" fillId="0" borderId="105" xfId="0" applyNumberFormat="1" applyBorder="1" applyAlignment="1" applyProtection="1">
      <alignment horizontal="center"/>
    </xf>
    <xf numFmtId="0" fontId="0" fillId="0" borderId="106" xfId="0" applyBorder="1" applyAlignment="1" applyProtection="1">
      <alignment shrinkToFit="1"/>
    </xf>
    <xf numFmtId="0" fontId="0" fillId="0" borderId="107"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58" xfId="0" applyBorder="1" applyAlignment="1" applyProtection="1">
      <alignment horizontal="center"/>
    </xf>
    <xf numFmtId="49" fontId="0" fillId="0" borderId="42" xfId="0" applyNumberFormat="1" applyBorder="1" applyAlignment="1" applyProtection="1">
      <alignment horizontal="center"/>
    </xf>
    <xf numFmtId="0" fontId="0" fillId="0" borderId="83" xfId="0" applyBorder="1" applyAlignment="1" applyProtection="1">
      <alignment shrinkToFit="1"/>
    </xf>
    <xf numFmtId="0" fontId="0" fillId="0" borderId="84" xfId="0" applyBorder="1" applyAlignment="1" applyProtection="1">
      <alignment vertical="center" shrinkToFit="1"/>
    </xf>
    <xf numFmtId="0" fontId="0" fillId="0" borderId="7" xfId="0" applyBorder="1" applyAlignment="1" applyProtection="1">
      <alignment horizontal="center" vertical="center" shrinkToFit="1"/>
    </xf>
    <xf numFmtId="49" fontId="0" fillId="0" borderId="89" xfId="0" applyNumberFormat="1" applyBorder="1" applyAlignment="1" applyProtection="1">
      <alignment horizontal="center"/>
    </xf>
    <xf numFmtId="0" fontId="0" fillId="0" borderId="87" xfId="0" applyBorder="1" applyAlignment="1" applyProtection="1">
      <alignment shrinkToFit="1"/>
    </xf>
    <xf numFmtId="0" fontId="0" fillId="0" borderId="88" xfId="0" applyBorder="1" applyAlignment="1" applyProtection="1">
      <alignment vertical="center" shrinkToFit="1"/>
    </xf>
    <xf numFmtId="49" fontId="0" fillId="0" borderId="108" xfId="0" applyNumberFormat="1" applyBorder="1" applyAlignment="1" applyProtection="1">
      <alignment horizontal="center"/>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2" fillId="0" borderId="0" xfId="0" applyFont="1" applyFill="1" applyBorder="1" applyAlignment="1">
      <alignment horizontal="right" vertical="center" shrinkToFit="1"/>
    </xf>
    <xf numFmtId="0" fontId="0" fillId="0" borderId="110" xfId="0" applyFill="1" applyBorder="1" applyAlignment="1">
      <alignment horizontal="center" vertical="center" shrinkToFit="1"/>
    </xf>
    <xf numFmtId="0" fontId="0" fillId="0" borderId="111" xfId="0" applyFill="1" applyBorder="1" applyAlignment="1">
      <alignment horizontal="center" vertical="center" shrinkToFit="1"/>
    </xf>
    <xf numFmtId="0" fontId="0" fillId="0" borderId="67" xfId="0" applyFill="1" applyBorder="1" applyAlignment="1">
      <alignment horizontal="center" vertical="center" shrinkToFit="1"/>
    </xf>
    <xf numFmtId="0" fontId="0" fillId="0" borderId="112" xfId="0" applyFill="1" applyBorder="1" applyAlignment="1">
      <alignment horizontal="center" vertical="center" shrinkToFit="1"/>
    </xf>
    <xf numFmtId="0" fontId="0" fillId="0" borderId="0" xfId="0" applyBorder="1" applyAlignment="1">
      <alignment vertical="center"/>
    </xf>
    <xf numFmtId="0" fontId="4" fillId="0" borderId="0" xfId="0" applyFont="1" applyBorder="1" applyAlignment="1">
      <alignment vertical="center" wrapText="1"/>
    </xf>
    <xf numFmtId="0" fontId="8" fillId="0" borderId="0" xfId="0" applyFont="1" applyBorder="1" applyAlignment="1">
      <alignment horizontal="center"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11" xfId="1" applyNumberFormat="1" applyFont="1" applyBorder="1" applyAlignment="1">
      <alignment horizontal="right" vertical="center"/>
    </xf>
    <xf numFmtId="0" fontId="14" fillId="0" borderId="0" xfId="0" applyFont="1" applyBorder="1" applyAlignment="1">
      <alignment vertical="center" wrapText="1"/>
    </xf>
    <xf numFmtId="0" fontId="8" fillId="0" borderId="0" xfId="0" applyFont="1" applyBorder="1" applyAlignment="1">
      <alignment vertical="center"/>
    </xf>
    <xf numFmtId="0" fontId="0" fillId="0" borderId="13" xfId="0" applyBorder="1" applyAlignment="1">
      <alignment vertical="center"/>
    </xf>
    <xf numFmtId="0" fontId="11" fillId="0" borderId="0" xfId="0" applyFont="1" applyBorder="1" applyAlignment="1">
      <alignment horizontal="right" vertical="center"/>
    </xf>
    <xf numFmtId="0" fontId="0" fillId="0" borderId="114" xfId="0" applyFill="1" applyBorder="1" applyAlignment="1">
      <alignment horizontal="center" vertical="center" shrinkToFit="1"/>
    </xf>
    <xf numFmtId="0" fontId="2" fillId="0" borderId="115" xfId="0" applyFont="1" applyFill="1" applyBorder="1" applyAlignment="1">
      <alignment horizontal="right" vertical="center" shrinkToFit="1"/>
    </xf>
    <xf numFmtId="0" fontId="8" fillId="0" borderId="0" xfId="0" applyFont="1" applyBorder="1" applyAlignment="1">
      <alignment vertical="center"/>
    </xf>
    <xf numFmtId="0" fontId="6" fillId="0" borderId="0" xfId="0" applyFont="1" applyBorder="1" applyAlignment="1">
      <alignment vertical="center"/>
    </xf>
    <xf numFmtId="0" fontId="2" fillId="0" borderId="0" xfId="1" applyNumberFormat="1" applyFont="1" applyBorder="1" applyAlignment="1">
      <alignment vertical="center"/>
    </xf>
    <xf numFmtId="0" fontId="10" fillId="0" borderId="0" xfId="0" applyFont="1" applyBorder="1" applyAlignment="1">
      <alignment vertical="center" wrapText="1"/>
    </xf>
    <xf numFmtId="0" fontId="8" fillId="0" borderId="6" xfId="0" applyFont="1" applyBorder="1" applyAlignment="1">
      <alignment vertical="center"/>
    </xf>
    <xf numFmtId="0" fontId="10" fillId="0" borderId="4" xfId="0" applyFont="1" applyBorder="1" applyAlignment="1">
      <alignment vertical="center"/>
    </xf>
    <xf numFmtId="0" fontId="8" fillId="0" borderId="11" xfId="0" applyFont="1" applyBorder="1" applyAlignment="1">
      <alignment vertical="center"/>
    </xf>
    <xf numFmtId="0" fontId="9" fillId="0" borderId="0" xfId="1" applyNumberFormat="1" applyFont="1" applyBorder="1" applyAlignment="1">
      <alignment horizontal="right" vertical="center"/>
    </xf>
    <xf numFmtId="0" fontId="9" fillId="0" borderId="14" xfId="1" applyNumberFormat="1" applyFont="1" applyBorder="1" applyAlignment="1">
      <alignment horizontal="right" vertical="center"/>
    </xf>
    <xf numFmtId="0" fontId="12" fillId="0" borderId="13" xfId="0" applyFont="1" applyBorder="1" applyAlignment="1">
      <alignment vertical="center"/>
    </xf>
    <xf numFmtId="0" fontId="12" fillId="0" borderId="1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10" fillId="0" borderId="0" xfId="0" applyFont="1" applyBorder="1" applyAlignment="1">
      <alignment vertical="center"/>
    </xf>
    <xf numFmtId="0" fontId="13" fillId="0" borderId="2" xfId="0" applyNumberFormat="1" applyFont="1" applyBorder="1" applyAlignment="1">
      <alignment vertical="center" shrinkToFit="1"/>
    </xf>
    <xf numFmtId="0" fontId="27" fillId="0" borderId="2" xfId="0" applyNumberFormat="1" applyFont="1" applyBorder="1" applyAlignment="1">
      <alignment vertical="center" shrinkToFit="1"/>
    </xf>
    <xf numFmtId="0" fontId="26" fillId="0" borderId="2" xfId="0" applyNumberFormat="1" applyFont="1" applyBorder="1" applyAlignment="1">
      <alignment vertical="center" shrinkToFit="1"/>
    </xf>
    <xf numFmtId="0" fontId="28" fillId="0" borderId="0" xfId="0" applyFont="1">
      <alignment vertical="center"/>
    </xf>
    <xf numFmtId="0" fontId="28" fillId="0" borderId="0" xfId="0" applyFont="1" applyFill="1">
      <alignment vertical="center"/>
    </xf>
    <xf numFmtId="0" fontId="28" fillId="0" borderId="0" xfId="0" applyFont="1" applyBorder="1">
      <alignment vertical="center"/>
    </xf>
    <xf numFmtId="0" fontId="0" fillId="0" borderId="0" xfId="0" applyFill="1" applyBorder="1">
      <alignment vertical="center"/>
    </xf>
    <xf numFmtId="0" fontId="8" fillId="5" borderId="38" xfId="0" applyFont="1" applyFill="1" applyBorder="1">
      <alignment vertical="center"/>
    </xf>
    <xf numFmtId="0" fontId="8" fillId="5" borderId="39" xfId="0" applyFont="1" applyFill="1" applyBorder="1">
      <alignment vertical="center"/>
    </xf>
    <xf numFmtId="0" fontId="8" fillId="5" borderId="40" xfId="0" applyFont="1" applyFill="1" applyBorder="1">
      <alignment vertical="center"/>
    </xf>
    <xf numFmtId="0" fontId="8" fillId="5" borderId="41" xfId="0" applyFont="1" applyFill="1" applyBorder="1">
      <alignment vertical="center"/>
    </xf>
    <xf numFmtId="0" fontId="8" fillId="5" borderId="0" xfId="0" applyFont="1" applyFill="1" applyBorder="1">
      <alignment vertical="center"/>
    </xf>
    <xf numFmtId="0" fontId="8" fillId="5" borderId="42" xfId="0" applyFont="1" applyFill="1" applyBorder="1">
      <alignment vertical="center"/>
    </xf>
    <xf numFmtId="0" fontId="10" fillId="5" borderId="43" xfId="0" applyFont="1" applyFill="1" applyBorder="1" applyAlignment="1">
      <alignment vertical="center"/>
    </xf>
    <xf numFmtId="0" fontId="10" fillId="5" borderId="44" xfId="0" applyFont="1" applyFill="1" applyBorder="1" applyAlignment="1">
      <alignment vertical="center"/>
    </xf>
    <xf numFmtId="0" fontId="10" fillId="5" borderId="45" xfId="0" applyFont="1" applyFill="1" applyBorder="1" applyAlignment="1">
      <alignment vertical="center"/>
    </xf>
    <xf numFmtId="0" fontId="0" fillId="5" borderId="38"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5" borderId="0" xfId="0" applyFill="1" applyBorder="1">
      <alignment vertical="center"/>
    </xf>
    <xf numFmtId="0" fontId="0" fillId="5" borderId="42" xfId="0" applyFill="1" applyBorder="1">
      <alignment vertical="center"/>
    </xf>
    <xf numFmtId="176" fontId="0" fillId="0" borderId="0" xfId="0" applyNumberFormat="1">
      <alignment vertical="center"/>
    </xf>
    <xf numFmtId="0" fontId="0" fillId="0" borderId="0" xfId="0" applyAlignment="1">
      <alignment horizontal="center" vertical="center"/>
    </xf>
    <xf numFmtId="14" fontId="0" fillId="0" borderId="0" xfId="0" applyNumberFormat="1">
      <alignment vertical="center"/>
    </xf>
    <xf numFmtId="0" fontId="0" fillId="3" borderId="0" xfId="0" applyFill="1">
      <alignment vertical="center"/>
    </xf>
    <xf numFmtId="177" fontId="0" fillId="0" borderId="0" xfId="0" applyNumberFormat="1">
      <alignment vertical="center"/>
    </xf>
    <xf numFmtId="0" fontId="5" fillId="3" borderId="50" xfId="0" applyFont="1" applyFill="1" applyBorder="1" applyAlignment="1">
      <alignment horizontal="center" vertical="center"/>
    </xf>
    <xf numFmtId="177" fontId="5" fillId="3" borderId="66" xfId="0" applyNumberFormat="1" applyFont="1" applyFill="1" applyBorder="1" applyAlignment="1">
      <alignment vertical="center"/>
    </xf>
    <xf numFmtId="177" fontId="5" fillId="3" borderId="68" xfId="0" applyNumberFormat="1" applyFont="1" applyFill="1" applyBorder="1" applyAlignment="1">
      <alignment vertical="center"/>
    </xf>
    <xf numFmtId="0" fontId="30" fillId="4" borderId="0" xfId="0" applyFont="1" applyFill="1">
      <alignment vertical="center"/>
    </xf>
    <xf numFmtId="0" fontId="21" fillId="4" borderId="0" xfId="0" applyFont="1" applyFill="1">
      <alignment vertical="center"/>
    </xf>
    <xf numFmtId="0" fontId="31" fillId="4" borderId="0" xfId="0" applyFont="1" applyFill="1">
      <alignment vertical="center"/>
    </xf>
    <xf numFmtId="0" fontId="32" fillId="0" borderId="0" xfId="0" applyFont="1">
      <alignment vertical="center"/>
    </xf>
    <xf numFmtId="0" fontId="0" fillId="0" borderId="0" xfId="0" applyAlignment="1" applyProtection="1">
      <alignment horizontal="right" vertical="center"/>
    </xf>
    <xf numFmtId="0" fontId="0" fillId="0" borderId="0" xfId="0" applyAlignment="1" applyProtection="1">
      <alignment vertical="center"/>
    </xf>
    <xf numFmtId="0" fontId="0" fillId="6" borderId="0" xfId="0" applyFill="1" applyAlignment="1" applyProtection="1">
      <alignment vertical="center"/>
    </xf>
    <xf numFmtId="0" fontId="40" fillId="0" borderId="0" xfId="0" applyFont="1" applyAlignment="1" applyProtection="1">
      <alignment vertical="center"/>
    </xf>
    <xf numFmtId="0" fontId="0" fillId="0" borderId="0" xfId="0" applyAlignment="1">
      <alignment vertical="center"/>
    </xf>
    <xf numFmtId="0" fontId="45" fillId="0" borderId="0" xfId="0" applyFont="1" applyBorder="1" applyAlignment="1">
      <alignment horizontal="center" vertical="center"/>
    </xf>
    <xf numFmtId="0" fontId="45" fillId="0" borderId="0" xfId="0" applyFont="1" applyBorder="1" applyAlignment="1">
      <alignment vertical="center"/>
    </xf>
    <xf numFmtId="0" fontId="43" fillId="9" borderId="0" xfId="0" applyFont="1" applyFill="1">
      <alignment vertical="center"/>
    </xf>
    <xf numFmtId="0" fontId="0" fillId="9" borderId="0" xfId="0" applyFill="1">
      <alignment vertical="center"/>
    </xf>
    <xf numFmtId="0" fontId="18" fillId="9" borderId="0" xfId="0" applyFont="1" applyFill="1">
      <alignment vertical="center"/>
    </xf>
    <xf numFmtId="0" fontId="0" fillId="9" borderId="0" xfId="0" applyFill="1" applyAlignment="1">
      <alignment horizontal="center" vertical="center"/>
    </xf>
    <xf numFmtId="0" fontId="0" fillId="9" borderId="0" xfId="0" applyFill="1" applyAlignment="1">
      <alignment vertical="center"/>
    </xf>
    <xf numFmtId="0" fontId="32" fillId="9" borderId="0" xfId="0" applyFont="1" applyFill="1" applyAlignment="1">
      <alignment horizontal="center" vertical="center"/>
    </xf>
    <xf numFmtId="0" fontId="0" fillId="9" borderId="0" xfId="0"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0" fontId="32" fillId="0" borderId="0" xfId="0" applyFont="1" applyFill="1" applyAlignment="1">
      <alignment horizontal="center" vertical="center"/>
    </xf>
    <xf numFmtId="0" fontId="43" fillId="4" borderId="0" xfId="0" applyFont="1" applyFill="1">
      <alignment vertical="center"/>
    </xf>
    <xf numFmtId="0" fontId="0" fillId="4" borderId="0" xfId="0" applyFill="1">
      <alignment vertical="center"/>
    </xf>
    <xf numFmtId="0" fontId="0" fillId="4" borderId="0" xfId="0" applyFill="1" applyBorder="1">
      <alignment vertical="center"/>
    </xf>
    <xf numFmtId="0" fontId="28" fillId="4" borderId="0" xfId="0" applyFont="1" applyFill="1" applyBorder="1">
      <alignment vertical="center"/>
    </xf>
    <xf numFmtId="0" fontId="28" fillId="4" borderId="0" xfId="0" applyFont="1" applyFill="1">
      <alignment vertical="center"/>
    </xf>
    <xf numFmtId="0" fontId="28" fillId="4" borderId="0" xfId="0" applyFont="1" applyFill="1" applyAlignment="1">
      <alignment vertical="center"/>
    </xf>
    <xf numFmtId="0" fontId="45" fillId="4" borderId="0" xfId="0" applyFont="1" applyFill="1">
      <alignment vertical="center"/>
    </xf>
    <xf numFmtId="0" fontId="0" fillId="0" borderId="0" xfId="0" applyAlignment="1">
      <alignment horizontal="left" vertical="center"/>
    </xf>
    <xf numFmtId="0" fontId="43" fillId="0" borderId="0" xfId="0" applyFont="1">
      <alignment vertical="center"/>
    </xf>
    <xf numFmtId="0" fontId="47" fillId="0" borderId="0" xfId="0" applyFont="1">
      <alignment vertical="center"/>
    </xf>
    <xf numFmtId="0" fontId="0" fillId="0" borderId="0" xfId="0" applyFont="1">
      <alignment vertical="center"/>
    </xf>
    <xf numFmtId="0" fontId="0" fillId="10" borderId="50" xfId="0" applyFill="1" applyBorder="1">
      <alignment vertical="center"/>
    </xf>
    <xf numFmtId="0" fontId="0" fillId="11" borderId="50" xfId="0" applyFill="1" applyBorder="1">
      <alignment vertical="center"/>
    </xf>
    <xf numFmtId="49" fontId="0" fillId="10" borderId="66" xfId="0" applyNumberFormat="1" applyFill="1" applyBorder="1" applyAlignment="1" applyProtection="1">
      <alignment horizontal="center" vertical="center" shrinkToFit="1"/>
      <protection locked="0"/>
    </xf>
    <xf numFmtId="49" fontId="0" fillId="10" borderId="111" xfId="0" applyNumberFormat="1" applyFill="1" applyBorder="1" applyAlignment="1" applyProtection="1">
      <alignment horizontal="center" vertical="center" shrinkToFit="1"/>
      <protection locked="0"/>
    </xf>
    <xf numFmtId="49" fontId="0" fillId="10" borderId="67" xfId="0" applyNumberFormat="1" applyFill="1" applyBorder="1" applyAlignment="1" applyProtection="1">
      <alignment horizontal="center" vertical="center" shrinkToFit="1"/>
      <protection locked="0"/>
    </xf>
    <xf numFmtId="0" fontId="0" fillId="4" borderId="50" xfId="0" applyFill="1" applyBorder="1">
      <alignment vertical="center"/>
    </xf>
    <xf numFmtId="49" fontId="0" fillId="4" borderId="66" xfId="0" applyNumberFormat="1" applyFill="1" applyBorder="1" applyAlignment="1" applyProtection="1">
      <alignment horizontal="center" vertical="center" shrinkToFit="1"/>
      <protection locked="0"/>
    </xf>
    <xf numFmtId="49" fontId="0" fillId="4" borderId="111" xfId="0" applyNumberFormat="1" applyFill="1" applyBorder="1" applyAlignment="1" applyProtection="1">
      <alignment horizontal="center" vertical="center" shrinkToFit="1"/>
      <protection locked="0"/>
    </xf>
    <xf numFmtId="49" fontId="0" fillId="4" borderId="67" xfId="0" applyNumberFormat="1" applyFill="1" applyBorder="1" applyAlignment="1" applyProtection="1">
      <alignment horizontal="center" vertical="center" shrinkToFit="1"/>
      <protection locked="0"/>
    </xf>
    <xf numFmtId="0" fontId="11" fillId="0" borderId="10" xfId="0" applyFont="1" applyFill="1" applyBorder="1" applyAlignment="1">
      <alignment vertical="center"/>
    </xf>
    <xf numFmtId="0" fontId="11" fillId="0" borderId="2" xfId="0" applyFont="1" applyFill="1" applyBorder="1" applyAlignment="1">
      <alignment vertical="center"/>
    </xf>
    <xf numFmtId="0" fontId="11" fillId="0" borderId="11"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Border="1" applyAlignment="1">
      <alignment vertical="center"/>
    </xf>
    <xf numFmtId="0" fontId="8" fillId="0" borderId="14"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2" xfId="0" applyFont="1" applyFill="1" applyBorder="1" applyAlignment="1">
      <alignment vertical="center"/>
    </xf>
    <xf numFmtId="0" fontId="0" fillId="0" borderId="86" xfId="1" applyFont="1" applyBorder="1" applyAlignment="1">
      <alignment horizontal="center"/>
    </xf>
    <xf numFmtId="0" fontId="1" fillId="12" borderId="87" xfId="1" applyFill="1" applyBorder="1" applyAlignment="1">
      <alignment horizontal="center"/>
    </xf>
    <xf numFmtId="0" fontId="0" fillId="12" borderId="88" xfId="1" applyFont="1" applyFill="1" applyBorder="1" applyAlignment="1">
      <alignment horizontal="center" shrinkToFit="1"/>
    </xf>
    <xf numFmtId="0" fontId="1" fillId="0" borderId="90" xfId="1" applyBorder="1" applyAlignment="1">
      <alignment horizontal="center"/>
    </xf>
    <xf numFmtId="0" fontId="1" fillId="0" borderId="91" xfId="1" applyBorder="1" applyAlignment="1">
      <alignment horizontal="center"/>
    </xf>
    <xf numFmtId="0" fontId="1" fillId="0" borderId="92" xfId="1" applyBorder="1" applyAlignment="1">
      <alignment shrinkToFit="1"/>
    </xf>
    <xf numFmtId="0" fontId="1" fillId="0" borderId="94" xfId="1" applyBorder="1" applyAlignment="1">
      <alignment horizontal="center"/>
    </xf>
    <xf numFmtId="0" fontId="1" fillId="0" borderId="95" xfId="1" applyBorder="1" applyAlignment="1">
      <alignment horizontal="center"/>
    </xf>
    <xf numFmtId="0" fontId="1" fillId="0" borderId="96" xfId="1" applyBorder="1" applyAlignment="1">
      <alignment shrinkToFit="1"/>
    </xf>
    <xf numFmtId="0" fontId="0" fillId="0" borderId="96" xfId="1" applyFont="1" applyBorder="1" applyAlignment="1">
      <alignment shrinkToFit="1"/>
    </xf>
    <xf numFmtId="0" fontId="21" fillId="0" borderId="0" xfId="0" applyFont="1">
      <alignment vertical="center"/>
    </xf>
    <xf numFmtId="0" fontId="1" fillId="0" borderId="108" xfId="1" applyBorder="1" applyAlignment="1">
      <alignment horizontal="center"/>
    </xf>
    <xf numFmtId="0" fontId="1" fillId="0" borderId="106" xfId="1" applyBorder="1" applyAlignment="1">
      <alignment horizontal="center"/>
    </xf>
    <xf numFmtId="0" fontId="1" fillId="0" borderId="107" xfId="1" applyBorder="1" applyAlignment="1">
      <alignment shrinkToFit="1"/>
    </xf>
    <xf numFmtId="0" fontId="1" fillId="0" borderId="0" xfId="1" applyAlignment="1">
      <alignment horizontal="center"/>
    </xf>
    <xf numFmtId="0" fontId="1" fillId="0" borderId="0" xfId="1" applyAlignment="1">
      <alignment shrinkToFit="1"/>
    </xf>
    <xf numFmtId="0" fontId="38" fillId="0" borderId="4" xfId="0" applyFont="1" applyBorder="1" applyAlignment="1">
      <alignment horizontal="left"/>
    </xf>
    <xf numFmtId="0" fontId="38" fillId="0" borderId="0" xfId="0" applyFont="1" applyBorder="1" applyAlignment="1">
      <alignment horizontal="left" shrinkToFit="1"/>
    </xf>
    <xf numFmtId="0" fontId="43" fillId="0" borderId="0" xfId="0" applyFont="1" applyBorder="1" applyAlignment="1">
      <alignment horizontal="left" shrinkToFit="1"/>
    </xf>
    <xf numFmtId="0" fontId="37" fillId="6" borderId="0" xfId="0" applyFont="1" applyFill="1" applyAlignment="1" applyProtection="1">
      <alignment vertical="center"/>
    </xf>
    <xf numFmtId="0" fontId="38" fillId="0" borderId="0" xfId="0" applyFont="1" applyAlignment="1" applyProtection="1">
      <alignment vertical="center"/>
    </xf>
    <xf numFmtId="0" fontId="40" fillId="0" borderId="0" xfId="0" applyFont="1" applyAlignment="1" applyProtection="1">
      <alignment vertical="center"/>
    </xf>
    <xf numFmtId="0" fontId="0" fillId="6" borderId="0" xfId="0" applyFill="1" applyAlignment="1" applyProtection="1">
      <alignment horizontal="center" vertical="center"/>
    </xf>
    <xf numFmtId="0" fontId="4" fillId="7" borderId="119" xfId="0" applyFont="1" applyFill="1" applyBorder="1" applyAlignment="1">
      <alignment horizontal="left" vertical="center" wrapText="1" shrinkToFit="1"/>
    </xf>
    <xf numFmtId="0" fontId="4" fillId="7" borderId="39" xfId="0" applyFont="1" applyFill="1" applyBorder="1" applyAlignment="1">
      <alignment horizontal="left" vertical="center" wrapText="1" shrinkToFit="1"/>
    </xf>
    <xf numFmtId="0" fontId="4" fillId="7" borderId="123" xfId="0" applyFont="1" applyFill="1" applyBorder="1" applyAlignment="1">
      <alignment horizontal="left" vertical="center" wrapText="1" shrinkToFit="1"/>
    </xf>
    <xf numFmtId="0" fontId="4" fillId="7" borderId="4" xfId="0" applyFont="1" applyFill="1" applyBorder="1" applyAlignment="1">
      <alignment horizontal="left" vertical="center" wrapText="1" shrinkToFit="1"/>
    </xf>
    <xf numFmtId="0" fontId="33" fillId="7" borderId="39" xfId="0" applyFont="1" applyFill="1" applyBorder="1" applyAlignment="1">
      <alignment horizontal="center" vertical="center" wrapText="1" shrinkToFit="1"/>
    </xf>
    <xf numFmtId="0" fontId="33" fillId="7" borderId="109" xfId="0" applyFont="1" applyFill="1" applyBorder="1" applyAlignment="1">
      <alignment horizontal="center" vertical="center" wrapText="1" shrinkToFit="1"/>
    </xf>
    <xf numFmtId="0" fontId="33" fillId="7" borderId="4" xfId="0" applyFont="1" applyFill="1" applyBorder="1" applyAlignment="1">
      <alignment horizontal="center" vertical="center" wrapText="1" shrinkToFit="1"/>
    </xf>
    <xf numFmtId="0" fontId="33" fillId="7" borderId="12" xfId="0" applyFont="1" applyFill="1" applyBorder="1" applyAlignment="1">
      <alignment horizontal="center" vertical="center" wrapText="1" shrinkToFit="1"/>
    </xf>
    <xf numFmtId="0" fontId="4" fillId="7" borderId="69" xfId="0" applyFont="1" applyFill="1" applyBorder="1" applyAlignment="1">
      <alignment horizontal="left" vertical="center"/>
    </xf>
    <xf numFmtId="0" fontId="4" fillId="7" borderId="63" xfId="0" applyFont="1" applyFill="1" applyBorder="1" applyAlignment="1">
      <alignment horizontal="left" vertical="center"/>
    </xf>
    <xf numFmtId="0" fontId="4" fillId="7" borderId="64" xfId="0" applyFont="1" applyFill="1" applyBorder="1" applyAlignment="1">
      <alignment horizontal="left" vertical="center"/>
    </xf>
    <xf numFmtId="0" fontId="0" fillId="8" borderId="65" xfId="0" applyFill="1" applyBorder="1" applyAlignment="1">
      <alignment horizontal="left" vertical="center" shrinkToFit="1"/>
    </xf>
    <xf numFmtId="0" fontId="0" fillId="8" borderId="63" xfId="0" applyFill="1" applyBorder="1" applyAlignment="1">
      <alignment horizontal="left" vertical="center" shrinkToFit="1"/>
    </xf>
    <xf numFmtId="0" fontId="0" fillId="10" borderId="66" xfId="0" applyFill="1" applyBorder="1" applyAlignment="1" applyProtection="1">
      <alignment horizontal="center" vertical="center" shrinkToFit="1"/>
      <protection locked="0"/>
    </xf>
    <xf numFmtId="0" fontId="0" fillId="10" borderId="67" xfId="0" applyFill="1" applyBorder="1" applyAlignment="1" applyProtection="1">
      <alignment horizontal="center" vertical="center" shrinkToFit="1"/>
      <protection locked="0"/>
    </xf>
    <xf numFmtId="0" fontId="0" fillId="10" borderId="68" xfId="0" applyFill="1" applyBorder="1" applyAlignment="1" applyProtection="1">
      <alignment horizontal="center" vertical="center" shrinkToFit="1"/>
      <protection locked="0"/>
    </xf>
    <xf numFmtId="0" fontId="4" fillId="7" borderId="69" xfId="0" applyFont="1" applyFill="1" applyBorder="1" applyAlignment="1">
      <alignment horizontal="left" vertical="center" shrinkToFit="1"/>
    </xf>
    <xf numFmtId="0" fontId="4" fillId="7" borderId="63" xfId="0" applyFont="1" applyFill="1" applyBorder="1" applyAlignment="1">
      <alignment horizontal="left" vertical="center" shrinkToFit="1"/>
    </xf>
    <xf numFmtId="0" fontId="4" fillId="7" borderId="64" xfId="0" applyFont="1" applyFill="1" applyBorder="1" applyAlignment="1">
      <alignment horizontal="left" vertical="center" shrinkToFit="1"/>
    </xf>
    <xf numFmtId="0" fontId="0" fillId="8" borderId="64" xfId="0" applyFill="1" applyBorder="1" applyAlignment="1">
      <alignment horizontal="left" vertical="center" shrinkToFit="1"/>
    </xf>
    <xf numFmtId="0" fontId="0" fillId="0" borderId="0" xfId="0" applyFill="1" applyBorder="1" applyAlignment="1">
      <alignment horizontal="center" vertical="center" shrinkToFit="1"/>
    </xf>
    <xf numFmtId="0" fontId="0" fillId="7" borderId="65" xfId="0" applyFill="1" applyBorder="1" applyAlignment="1">
      <alignment horizontal="center" vertical="center"/>
    </xf>
    <xf numFmtId="0" fontId="0" fillId="7" borderId="63" xfId="0" applyFill="1" applyBorder="1" applyAlignment="1">
      <alignment horizontal="center" vertical="center"/>
    </xf>
    <xf numFmtId="0" fontId="0" fillId="7" borderId="64" xfId="0" applyFill="1" applyBorder="1" applyAlignment="1">
      <alignment horizontal="center" vertical="center"/>
    </xf>
    <xf numFmtId="38" fontId="0" fillId="11" borderId="66" xfId="2" applyFont="1" applyFill="1" applyBorder="1" applyAlignment="1" applyProtection="1">
      <alignment horizontal="center" vertical="center"/>
      <protection locked="0"/>
    </xf>
    <xf numFmtId="38" fontId="0" fillId="11" borderId="67" xfId="2" applyFont="1" applyFill="1" applyBorder="1" applyAlignment="1" applyProtection="1">
      <alignment horizontal="center" vertical="center"/>
      <protection locked="0"/>
    </xf>
    <xf numFmtId="38" fontId="0" fillId="11" borderId="68" xfId="2" applyFont="1" applyFill="1" applyBorder="1" applyAlignment="1" applyProtection="1">
      <alignment horizontal="center" vertical="center"/>
      <protection locked="0"/>
    </xf>
    <xf numFmtId="0" fontId="4" fillId="7" borderId="69" xfId="0" applyFont="1" applyFill="1" applyBorder="1" applyAlignment="1">
      <alignment horizontal="center" vertical="center"/>
    </xf>
    <xf numFmtId="0" fontId="4" fillId="7" borderId="63" xfId="0" applyFont="1" applyFill="1" applyBorder="1" applyAlignment="1">
      <alignment horizontal="center" vertical="center"/>
    </xf>
    <xf numFmtId="0" fontId="4" fillId="7" borderId="64" xfId="0" applyFont="1" applyFill="1" applyBorder="1" applyAlignment="1">
      <alignment horizontal="center" vertical="center"/>
    </xf>
    <xf numFmtId="0" fontId="0" fillId="8" borderId="70" xfId="0" applyFill="1" applyBorder="1" applyAlignment="1">
      <alignment horizontal="left" vertical="center" shrinkToFit="1"/>
    </xf>
    <xf numFmtId="0" fontId="23" fillId="7" borderId="69" xfId="0" applyFont="1" applyFill="1" applyBorder="1" applyAlignment="1">
      <alignment horizontal="left" vertical="center"/>
    </xf>
    <xf numFmtId="0" fontId="23" fillId="7" borderId="63" xfId="0" applyFont="1" applyFill="1" applyBorder="1" applyAlignment="1">
      <alignment horizontal="left" vertical="center"/>
    </xf>
    <xf numFmtId="0" fontId="23" fillId="7" borderId="64" xfId="0" applyFont="1" applyFill="1" applyBorder="1" applyAlignment="1">
      <alignment horizontal="left" vertical="center"/>
    </xf>
    <xf numFmtId="0" fontId="4" fillId="0" borderId="69"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9" fillId="0" borderId="13" xfId="0" applyFont="1" applyBorder="1" applyAlignment="1">
      <alignment horizontal="center" vertical="center" shrinkToFit="1"/>
    </xf>
    <xf numFmtId="0" fontId="29" fillId="0" borderId="0" xfId="0" applyFont="1" applyBorder="1" applyAlignment="1">
      <alignment horizontal="center" vertical="center" shrinkToFit="1"/>
    </xf>
    <xf numFmtId="0" fontId="0" fillId="8" borderId="131" xfId="0" applyFill="1" applyBorder="1" applyAlignment="1">
      <alignment horizontal="center" vertical="center" shrinkToFit="1"/>
    </xf>
    <xf numFmtId="0" fontId="0" fillId="8" borderId="63" xfId="0" applyFill="1" applyBorder="1" applyAlignment="1">
      <alignment horizontal="center" vertical="center" shrinkToFit="1"/>
    </xf>
    <xf numFmtId="0" fontId="0" fillId="8" borderId="70" xfId="0" applyFill="1" applyBorder="1" applyAlignment="1">
      <alignment horizontal="center" vertical="center" shrinkToFit="1"/>
    </xf>
    <xf numFmtId="38" fontId="0" fillId="10" borderId="66" xfId="2" applyFont="1" applyFill="1" applyBorder="1" applyAlignment="1" applyProtection="1">
      <alignment horizontal="center" vertical="center" shrinkToFit="1"/>
      <protection locked="0"/>
    </xf>
    <xf numFmtId="38" fontId="0" fillId="10" borderId="67" xfId="2" applyFont="1" applyFill="1" applyBorder="1" applyAlignment="1" applyProtection="1">
      <alignment horizontal="center" vertical="center" shrinkToFit="1"/>
      <protection locked="0"/>
    </xf>
    <xf numFmtId="38" fontId="0" fillId="10" borderId="68" xfId="2" applyFont="1" applyFill="1" applyBorder="1" applyAlignment="1" applyProtection="1">
      <alignment horizontal="center" vertical="center" shrinkToFit="1"/>
      <protection locked="0"/>
    </xf>
    <xf numFmtId="0" fontId="4" fillId="7" borderId="56" xfId="0" applyFont="1" applyFill="1" applyBorder="1" applyAlignment="1">
      <alignment horizontal="left" vertical="center" wrapText="1"/>
    </xf>
    <xf numFmtId="0" fontId="4" fillId="7" borderId="57" xfId="0" applyFont="1" applyFill="1" applyBorder="1" applyAlignment="1">
      <alignment horizontal="left" vertical="center" wrapText="1"/>
    </xf>
    <xf numFmtId="0" fontId="4" fillId="7" borderId="63" xfId="0" applyFont="1" applyFill="1" applyBorder="1" applyAlignment="1">
      <alignment horizontal="left" vertical="center" wrapText="1"/>
    </xf>
    <xf numFmtId="0" fontId="4" fillId="7" borderId="64" xfId="0" applyFont="1" applyFill="1" applyBorder="1" applyAlignment="1">
      <alignment horizontal="left" vertical="center" wrapText="1"/>
    </xf>
    <xf numFmtId="0" fontId="0" fillId="0" borderId="59" xfId="0" applyFill="1" applyBorder="1" applyAlignment="1">
      <alignment horizontal="center" vertical="center"/>
    </xf>
    <xf numFmtId="0" fontId="0" fillId="0" borderId="26" xfId="0" applyFill="1" applyBorder="1" applyAlignment="1">
      <alignment horizontal="center" vertical="center"/>
    </xf>
    <xf numFmtId="49" fontId="0" fillId="10" borderId="60" xfId="0" applyNumberFormat="1" applyFill="1" applyBorder="1" applyAlignment="1" applyProtection="1">
      <alignment horizontal="center" vertical="center"/>
      <protection locked="0"/>
    </xf>
    <xf numFmtId="49" fontId="0" fillId="10" borderId="61" xfId="0" applyNumberFormat="1" applyFill="1" applyBorder="1" applyAlignment="1" applyProtection="1">
      <alignment horizontal="center" vertical="center"/>
      <protection locked="0"/>
    </xf>
    <xf numFmtId="49" fontId="0" fillId="10" borderId="62" xfId="0" applyNumberFormat="1" applyFill="1" applyBorder="1" applyAlignment="1" applyProtection="1">
      <alignment horizontal="center" vertical="center"/>
      <protection locked="0"/>
    </xf>
    <xf numFmtId="49" fontId="0" fillId="10" borderId="66" xfId="0" applyNumberFormat="1" applyFill="1" applyBorder="1" applyAlignment="1" applyProtection="1">
      <alignment horizontal="center" vertical="center" shrinkToFit="1"/>
      <protection locked="0"/>
    </xf>
    <xf numFmtId="49" fontId="0" fillId="10" borderId="67" xfId="0" applyNumberFormat="1" applyFill="1" applyBorder="1" applyAlignment="1" applyProtection="1">
      <alignment horizontal="center" vertical="center" shrinkToFit="1"/>
      <protection locked="0"/>
    </xf>
    <xf numFmtId="49" fontId="0" fillId="10" borderId="68" xfId="0" applyNumberFormat="1" applyFill="1" applyBorder="1" applyAlignment="1" applyProtection="1">
      <alignment horizontal="center" vertical="center" shrinkToFit="1"/>
      <protection locked="0"/>
    </xf>
    <xf numFmtId="0" fontId="0" fillId="10" borderId="66" xfId="0" applyFill="1" applyBorder="1" applyAlignment="1" applyProtection="1">
      <alignment horizontal="center" vertical="center"/>
      <protection locked="0"/>
    </xf>
    <xf numFmtId="0" fontId="0" fillId="10" borderId="67" xfId="0" applyFill="1" applyBorder="1" applyAlignment="1" applyProtection="1">
      <alignment horizontal="center" vertical="center"/>
      <protection locked="0"/>
    </xf>
    <xf numFmtId="0" fontId="0" fillId="10" borderId="68" xfId="0" applyFill="1" applyBorder="1" applyAlignment="1" applyProtection="1">
      <alignment horizontal="center" vertical="center"/>
      <protection locked="0"/>
    </xf>
    <xf numFmtId="0" fontId="4" fillId="7" borderId="132" xfId="0" applyFont="1" applyFill="1" applyBorder="1" applyAlignment="1">
      <alignment horizontal="left" vertical="center" shrinkToFit="1"/>
    </xf>
    <xf numFmtId="0" fontId="4" fillId="7" borderId="44" xfId="0" applyFont="1" applyFill="1" applyBorder="1" applyAlignment="1">
      <alignment horizontal="left" vertical="center" shrinkToFit="1"/>
    </xf>
    <xf numFmtId="0" fontId="4" fillId="7" borderId="73" xfId="0" applyFont="1" applyFill="1" applyBorder="1" applyAlignment="1">
      <alignment horizontal="left" vertical="center" shrinkToFit="1"/>
    </xf>
    <xf numFmtId="0" fontId="23" fillId="7" borderId="0" xfId="0" applyFont="1" applyFill="1" applyBorder="1" applyAlignment="1">
      <alignment horizontal="left" vertical="center" wrapText="1" shrinkToFit="1"/>
    </xf>
    <xf numFmtId="0" fontId="23" fillId="7" borderId="0" xfId="0" applyFont="1" applyFill="1" applyBorder="1" applyAlignment="1">
      <alignment horizontal="left" vertical="center" shrinkToFit="1"/>
    </xf>
    <xf numFmtId="0" fontId="23" fillId="7" borderId="14" xfId="0" applyFont="1" applyFill="1" applyBorder="1" applyAlignment="1">
      <alignment horizontal="left" vertical="center" shrinkToFit="1"/>
    </xf>
    <xf numFmtId="0" fontId="23" fillId="7" borderId="44" xfId="0" applyFont="1" applyFill="1" applyBorder="1" applyAlignment="1">
      <alignment horizontal="left" vertical="center" shrinkToFit="1"/>
    </xf>
    <xf numFmtId="0" fontId="23" fillId="7" borderId="73" xfId="0" applyFont="1" applyFill="1" applyBorder="1" applyAlignment="1">
      <alignment horizontal="left" vertical="center" shrinkToFit="1"/>
    </xf>
    <xf numFmtId="0" fontId="0" fillId="8" borderId="28" xfId="0" applyFill="1" applyBorder="1" applyAlignment="1">
      <alignment horizontal="center" vertical="center" textRotation="255" shrinkToFit="1"/>
    </xf>
    <xf numFmtId="0" fontId="0" fillId="8" borderId="58" xfId="0" applyFill="1" applyBorder="1" applyAlignment="1">
      <alignment horizontal="center" vertical="center" textRotation="255" shrinkToFit="1"/>
    </xf>
    <xf numFmtId="0" fontId="0" fillId="8" borderId="27" xfId="0" applyFill="1" applyBorder="1" applyAlignment="1">
      <alignment horizontal="center" vertical="center" textRotation="255" shrinkToFit="1"/>
    </xf>
    <xf numFmtId="0" fontId="0" fillId="8" borderId="72" xfId="0" applyFill="1" applyBorder="1" applyAlignment="1">
      <alignment horizontal="left" vertical="center" shrinkToFit="1"/>
    </xf>
    <xf numFmtId="0" fontId="0" fillId="8" borderId="44" xfId="0" applyFill="1" applyBorder="1" applyAlignment="1">
      <alignment horizontal="left" vertical="center" shrinkToFit="1"/>
    </xf>
    <xf numFmtId="0" fontId="0" fillId="8" borderId="73" xfId="0" applyFill="1" applyBorder="1" applyAlignment="1">
      <alignment horizontal="left" vertical="center" shrinkToFit="1"/>
    </xf>
    <xf numFmtId="0" fontId="0" fillId="0" borderId="59" xfId="0" applyBorder="1" applyAlignment="1">
      <alignment horizontal="center" vertical="center"/>
    </xf>
    <xf numFmtId="0" fontId="0" fillId="0" borderId="124" xfId="0" applyBorder="1" applyAlignment="1">
      <alignment horizontal="center" vertical="center"/>
    </xf>
    <xf numFmtId="0" fontId="0" fillId="2" borderId="66" xfId="0" applyFill="1" applyBorder="1" applyAlignment="1" applyProtection="1">
      <alignment horizontal="center" vertical="center" shrinkToFit="1"/>
      <protection locked="0"/>
    </xf>
    <xf numFmtId="0" fontId="0" fillId="2" borderId="67" xfId="0" applyFill="1" applyBorder="1" applyAlignment="1" applyProtection="1">
      <alignment horizontal="center" vertical="center" shrinkToFit="1"/>
      <protection locked="0"/>
    </xf>
    <xf numFmtId="0" fontId="0" fillId="2" borderId="68" xfId="0" applyFill="1" applyBorder="1" applyAlignment="1" applyProtection="1">
      <alignment horizontal="center" vertical="center" shrinkToFit="1"/>
      <protection locked="0"/>
    </xf>
    <xf numFmtId="0" fontId="0" fillId="8" borderId="51" xfId="0" applyFill="1" applyBorder="1" applyAlignment="1">
      <alignment horizontal="left" vertical="center" shrinkToFit="1"/>
    </xf>
    <xf numFmtId="0" fontId="0" fillId="8" borderId="56" xfId="0" applyFill="1" applyBorder="1" applyAlignment="1">
      <alignment horizontal="left" vertical="center" shrinkToFit="1"/>
    </xf>
    <xf numFmtId="0" fontId="0" fillId="8" borderId="85" xfId="0" applyFill="1" applyBorder="1" applyAlignment="1">
      <alignment horizontal="left" vertical="center" shrinkToFit="1"/>
    </xf>
    <xf numFmtId="49" fontId="0" fillId="10" borderId="66" xfId="0" applyNumberFormat="1" applyFill="1" applyBorder="1" applyAlignment="1" applyProtection="1">
      <alignment horizontal="center" vertical="center"/>
      <protection locked="0"/>
    </xf>
    <xf numFmtId="49" fontId="0" fillId="10" borderId="67" xfId="0" applyNumberFormat="1" applyFill="1" applyBorder="1" applyAlignment="1" applyProtection="1">
      <alignment horizontal="center" vertical="center"/>
      <protection locked="0"/>
    </xf>
    <xf numFmtId="49" fontId="0" fillId="10" borderId="68" xfId="0" applyNumberFormat="1" applyFill="1" applyBorder="1" applyAlignment="1" applyProtection="1">
      <alignment horizontal="center" vertical="center"/>
      <protection locked="0"/>
    </xf>
    <xf numFmtId="0" fontId="0" fillId="8" borderId="4" xfId="0" applyFill="1" applyBorder="1" applyAlignment="1">
      <alignment horizontal="left" vertical="center" shrinkToFit="1"/>
    </xf>
    <xf numFmtId="0" fontId="0" fillId="8" borderId="78" xfId="0" applyFill="1" applyBorder="1" applyAlignment="1">
      <alignment horizontal="left" vertical="center" shrinkToFit="1"/>
    </xf>
    <xf numFmtId="0" fontId="0" fillId="8" borderId="79" xfId="0" applyFill="1" applyBorder="1" applyAlignment="1">
      <alignment horizontal="left"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116" xfId="0" applyFill="1" applyBorder="1" applyAlignment="1">
      <alignment horizontal="center" vertical="center" shrinkToFit="1"/>
    </xf>
    <xf numFmtId="0" fontId="0" fillId="0" borderId="117" xfId="0" applyFill="1" applyBorder="1" applyAlignment="1">
      <alignment horizontal="center" vertical="center" shrinkToFit="1"/>
    </xf>
    <xf numFmtId="0" fontId="0" fillId="0" borderId="118" xfId="0" applyFill="1" applyBorder="1" applyAlignment="1">
      <alignment horizontal="center" vertical="center" shrinkToFit="1"/>
    </xf>
    <xf numFmtId="0" fontId="0" fillId="8" borderId="28" xfId="0" applyFill="1" applyBorder="1" applyAlignment="1">
      <alignment horizontal="center" vertical="center" textRotation="255"/>
    </xf>
    <xf numFmtId="0" fontId="0" fillId="8" borderId="58" xfId="0" applyFill="1" applyBorder="1" applyAlignment="1">
      <alignment horizontal="center" vertical="center" textRotation="255"/>
    </xf>
    <xf numFmtId="0" fontId="0" fillId="8" borderId="27" xfId="0" applyFill="1" applyBorder="1" applyAlignment="1">
      <alignment horizontal="center" vertical="center" textRotation="255"/>
    </xf>
    <xf numFmtId="0" fontId="0" fillId="8" borderId="10" xfId="0" applyFill="1" applyBorder="1" applyAlignment="1">
      <alignment horizontal="left" vertical="center" shrinkToFit="1"/>
    </xf>
    <xf numFmtId="0" fontId="0" fillId="8" borderId="2" xfId="0" applyFill="1" applyBorder="1" applyAlignment="1">
      <alignment horizontal="left" vertical="center" shrinkToFit="1"/>
    </xf>
    <xf numFmtId="0" fontId="0" fillId="8" borderId="11"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0" xfId="0" applyFill="1" applyBorder="1" applyAlignment="1">
      <alignment horizontal="left" vertical="center" shrinkToFit="1"/>
    </xf>
    <xf numFmtId="0" fontId="0" fillId="8" borderId="14" xfId="0" applyFill="1" applyBorder="1" applyAlignment="1">
      <alignment horizontal="left" vertical="center" shrinkToFi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8" borderId="113" xfId="0" applyFill="1" applyBorder="1" applyAlignment="1">
      <alignment horizontal="center" vertical="center" textRotation="255" shrinkToFit="1"/>
    </xf>
    <xf numFmtId="0" fontId="0" fillId="8" borderId="82" xfId="0" applyFill="1" applyBorder="1" applyAlignment="1">
      <alignment horizontal="center" vertical="center" textRotation="255" shrinkToFit="1"/>
    </xf>
    <xf numFmtId="0" fontId="0" fillId="8" borderId="122" xfId="0" applyFill="1" applyBorder="1" applyAlignment="1">
      <alignment horizontal="center" vertical="center" textRotation="255" shrinkToFit="1"/>
    </xf>
    <xf numFmtId="0" fontId="0" fillId="8" borderId="38" xfId="0" applyFill="1" applyBorder="1" applyAlignment="1">
      <alignment horizontal="left" vertical="center" shrinkToFit="1"/>
    </xf>
    <xf numFmtId="0" fontId="0" fillId="8" borderId="39" xfId="0" applyFill="1" applyBorder="1" applyAlignment="1">
      <alignment horizontal="left" vertical="center" shrinkToFit="1"/>
    </xf>
    <xf numFmtId="0" fontId="0" fillId="8" borderId="43" xfId="0" applyFill="1" applyBorder="1" applyAlignment="1">
      <alignment horizontal="left" vertical="center" shrinkToFit="1"/>
    </xf>
    <xf numFmtId="0" fontId="0" fillId="0" borderId="76" xfId="0" applyBorder="1" applyAlignment="1">
      <alignment horizontal="center" vertical="center"/>
    </xf>
    <xf numFmtId="0" fontId="0" fillId="0" borderId="67" xfId="0" applyBorder="1" applyAlignment="1">
      <alignment horizontal="center" vertical="center"/>
    </xf>
    <xf numFmtId="0" fontId="0" fillId="0" borderId="77" xfId="0" applyBorder="1" applyAlignment="1">
      <alignment horizontal="center" vertical="center"/>
    </xf>
    <xf numFmtId="0" fontId="4" fillId="7" borderId="79" xfId="0" applyFont="1" applyFill="1" applyBorder="1" applyAlignment="1">
      <alignment horizontal="left" vertical="center" wrapText="1"/>
    </xf>
    <xf numFmtId="0" fontId="4" fillId="7" borderId="121" xfId="0" applyFont="1" applyFill="1" applyBorder="1" applyAlignment="1">
      <alignment horizontal="left" vertical="center" wrapText="1"/>
    </xf>
    <xf numFmtId="0" fontId="0" fillId="11" borderId="66" xfId="0" applyFill="1" applyBorder="1" applyAlignment="1" applyProtection="1">
      <alignment horizontal="center" vertical="center"/>
      <protection locked="0"/>
    </xf>
    <xf numFmtId="0" fontId="0" fillId="11" borderId="68" xfId="0" applyFill="1" applyBorder="1" applyAlignment="1" applyProtection="1">
      <alignment horizontal="center" vertical="center"/>
      <protection locked="0"/>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4" fillId="7" borderId="39" xfId="0" applyFont="1" applyFill="1" applyBorder="1" applyAlignment="1">
      <alignment horizontal="left" vertical="center" wrapText="1"/>
    </xf>
    <xf numFmtId="0" fontId="4" fillId="7" borderId="109" xfId="0" applyFont="1" applyFill="1" applyBorder="1" applyAlignment="1">
      <alignment horizontal="left" vertical="center" wrapText="1"/>
    </xf>
    <xf numFmtId="0" fontId="4" fillId="7" borderId="44" xfId="0" applyFont="1" applyFill="1" applyBorder="1" applyAlignment="1">
      <alignment horizontal="left" vertical="center" wrapText="1"/>
    </xf>
    <xf numFmtId="0" fontId="4" fillId="7" borderId="73" xfId="0" applyFont="1" applyFill="1" applyBorder="1" applyAlignment="1">
      <alignment horizontal="left" vertical="center" wrapText="1"/>
    </xf>
    <xf numFmtId="0" fontId="4" fillId="7" borderId="129" xfId="0" applyFont="1" applyFill="1" applyBorder="1" applyAlignment="1">
      <alignment horizontal="left" vertical="center" shrinkToFit="1"/>
    </xf>
    <xf numFmtId="0" fontId="4" fillId="7" borderId="56" xfId="0" applyFont="1" applyFill="1" applyBorder="1" applyAlignment="1">
      <alignment horizontal="left" vertical="center" shrinkToFit="1"/>
    </xf>
    <xf numFmtId="0" fontId="4" fillId="7" borderId="57" xfId="0" applyFont="1" applyFill="1" applyBorder="1" applyAlignment="1">
      <alignment horizontal="left" vertical="center" shrinkToFit="1"/>
    </xf>
    <xf numFmtId="0" fontId="0" fillId="8" borderId="10" xfId="0" applyFill="1" applyBorder="1" applyAlignment="1">
      <alignment horizontal="center" vertical="center" shrinkToFit="1"/>
    </xf>
    <xf numFmtId="0" fontId="0" fillId="8" borderId="2" xfId="0" applyFill="1" applyBorder="1" applyAlignment="1">
      <alignment horizontal="center" vertical="center" shrinkToFit="1"/>
    </xf>
    <xf numFmtId="0" fontId="0" fillId="8" borderId="13" xfId="0" applyFill="1" applyBorder="1" applyAlignment="1">
      <alignment horizontal="center" vertical="center" shrinkToFit="1"/>
    </xf>
    <xf numFmtId="0" fontId="0" fillId="8" borderId="0" xfId="0" applyFill="1" applyBorder="1" applyAlignment="1">
      <alignment horizontal="center" vertical="center" shrinkToFit="1"/>
    </xf>
    <xf numFmtId="0" fontId="0" fillId="8" borderId="128"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85"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130" xfId="0" applyFill="1" applyBorder="1" applyAlignment="1">
      <alignment horizontal="center" vertical="center" shrinkToFit="1"/>
    </xf>
    <xf numFmtId="0" fontId="4" fillId="7" borderId="99" xfId="0" applyFont="1" applyFill="1" applyBorder="1" applyAlignment="1">
      <alignment horizontal="left" vertical="center"/>
    </xf>
    <xf numFmtId="0" fontId="4" fillId="7" borderId="39" xfId="0" applyFont="1" applyFill="1" applyBorder="1" applyAlignment="1">
      <alignment horizontal="left" vertical="center"/>
    </xf>
    <xf numFmtId="0" fontId="4" fillId="7" borderId="109" xfId="0" applyFont="1" applyFill="1" applyBorder="1" applyAlignment="1">
      <alignment horizontal="left" vertical="center"/>
    </xf>
    <xf numFmtId="0" fontId="0" fillId="8" borderId="65" xfId="0" applyFill="1" applyBorder="1" applyAlignment="1">
      <alignment horizontal="center" vertical="center" wrapText="1" shrinkToFit="1"/>
    </xf>
    <xf numFmtId="0" fontId="0" fillId="8" borderId="63" xfId="0" applyFill="1" applyBorder="1" applyAlignment="1">
      <alignment horizontal="center" vertical="center" wrapText="1" shrinkToFit="1"/>
    </xf>
    <xf numFmtId="0" fontId="0" fillId="8" borderId="99" xfId="0" applyFill="1" applyBorder="1" applyAlignment="1">
      <alignment horizontal="left" vertical="center" wrapText="1" shrinkToFit="1"/>
    </xf>
    <xf numFmtId="0" fontId="0" fillId="8" borderId="3" xfId="0" applyFill="1" applyBorder="1" applyAlignment="1">
      <alignment horizontal="left" vertical="center" shrinkToFit="1"/>
    </xf>
    <xf numFmtId="0" fontId="44" fillId="0" borderId="66" xfId="0" applyFont="1" applyBorder="1" applyAlignment="1">
      <alignment horizontal="center" vertical="center"/>
    </xf>
    <xf numFmtId="0" fontId="44" fillId="0" borderId="67" xfId="0" applyFont="1" applyBorder="1" applyAlignment="1">
      <alignment horizontal="center" vertical="center"/>
    </xf>
    <xf numFmtId="0" fontId="44" fillId="0" borderId="68" xfId="0" applyFont="1" applyBorder="1" applyAlignment="1">
      <alignment horizontal="center" vertical="center"/>
    </xf>
    <xf numFmtId="0" fontId="0" fillId="9" borderId="0" xfId="0" applyFill="1" applyAlignment="1">
      <alignment horizontal="left" vertical="center" shrinkToFit="1"/>
    </xf>
    <xf numFmtId="0" fontId="0" fillId="0" borderId="72" xfId="0" applyBorder="1" applyAlignment="1" applyProtection="1">
      <alignment horizontal="center" vertical="center" textRotation="255" shrinkToFit="1"/>
    </xf>
    <xf numFmtId="0" fontId="0" fillId="0" borderId="65" xfId="0" applyBorder="1" applyAlignment="1" applyProtection="1">
      <alignment horizontal="center" vertical="center" textRotation="255" shrinkToFit="1"/>
    </xf>
    <xf numFmtId="0" fontId="0" fillId="0" borderId="99" xfId="0" applyBorder="1" applyAlignment="1" applyProtection="1">
      <alignment horizontal="center" vertical="center" textRotation="255" shrinkToFit="1"/>
    </xf>
    <xf numFmtId="0" fontId="0" fillId="0" borderId="51" xfId="0" applyBorder="1" applyAlignment="1" applyProtection="1">
      <alignment horizontal="center" vertical="center" textRotation="255" shrinkToFit="1"/>
    </xf>
    <xf numFmtId="0" fontId="0" fillId="0" borderId="78" xfId="0" applyBorder="1" applyAlignment="1" applyProtection="1">
      <alignment horizontal="center" vertical="center" textRotation="255" shrinkToFit="1"/>
    </xf>
    <xf numFmtId="0" fontId="27" fillId="0" borderId="2" xfId="0" applyNumberFormat="1" applyFont="1" applyBorder="1" applyAlignment="1">
      <alignment horizontal="left" vertical="center" shrinkToFit="1"/>
    </xf>
    <xf numFmtId="0" fontId="27" fillId="0" borderId="11" xfId="0" applyNumberFormat="1" applyFont="1" applyBorder="1" applyAlignment="1">
      <alignment horizontal="lef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9" fillId="0" borderId="36" xfId="1" applyNumberFormat="1" applyFont="1" applyBorder="1" applyAlignment="1">
      <alignment horizontal="right" vertical="center"/>
    </xf>
    <xf numFmtId="0" fontId="9" fillId="0" borderId="11" xfId="1" applyNumberFormat="1" applyFont="1" applyBorder="1" applyAlignment="1">
      <alignment horizontal="right" vertical="center"/>
    </xf>
    <xf numFmtId="0" fontId="9" fillId="0" borderId="37" xfId="1" applyNumberFormat="1" applyFont="1" applyBorder="1" applyAlignment="1">
      <alignment horizontal="right" vertical="center"/>
    </xf>
    <xf numFmtId="0" fontId="11" fillId="0" borderId="0" xfId="0" applyFont="1" applyBorder="1" applyAlignment="1">
      <alignment horizontal="left" vertical="center" wrapText="1"/>
    </xf>
    <xf numFmtId="0" fontId="26" fillId="0" borderId="5"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0" xfId="0" applyFont="1" applyFill="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22" xfId="0" applyFont="1" applyBorder="1" applyAlignment="1">
      <alignment horizontal="center" vertical="center"/>
    </xf>
    <xf numFmtId="0" fontId="26" fillId="0" borderId="20" xfId="0" applyFont="1" applyBorder="1" applyAlignment="1">
      <alignment horizontal="center" vertical="center"/>
    </xf>
    <xf numFmtId="0" fontId="26" fillId="0" borderId="13" xfId="0" applyNumberFormat="1" applyFont="1" applyBorder="1" applyAlignment="1">
      <alignment horizontal="center" vertical="center" shrinkToFit="1"/>
    </xf>
    <xf numFmtId="0" fontId="26" fillId="0" borderId="0" xfId="0" applyNumberFormat="1" applyFont="1" applyBorder="1" applyAlignment="1">
      <alignment horizontal="center" vertical="center" shrinkToFit="1"/>
    </xf>
    <xf numFmtId="0" fontId="26" fillId="0" borderId="14" xfId="0" applyNumberFormat="1" applyFont="1" applyBorder="1" applyAlignment="1">
      <alignment horizontal="center" vertical="center" shrinkToFit="1"/>
    </xf>
    <xf numFmtId="0" fontId="26" fillId="0" borderId="3" xfId="0" applyNumberFormat="1" applyFont="1" applyBorder="1" applyAlignment="1">
      <alignment horizontal="center" vertical="center" shrinkToFit="1"/>
    </xf>
    <xf numFmtId="0" fontId="26" fillId="0" borderId="4" xfId="0" applyNumberFormat="1" applyFont="1" applyBorder="1" applyAlignment="1">
      <alignment horizontal="center" vertical="center" shrinkToFit="1"/>
    </xf>
    <xf numFmtId="0" fontId="26" fillId="0" borderId="12" xfId="0" applyNumberFormat="1" applyFont="1" applyBorder="1" applyAlignment="1">
      <alignment horizontal="center" vertical="center" shrinkToFit="1"/>
    </xf>
    <xf numFmtId="0" fontId="13" fillId="0" borderId="10" xfId="0" applyFont="1" applyBorder="1" applyAlignment="1">
      <alignment horizontal="center" vertical="center"/>
    </xf>
    <xf numFmtId="0" fontId="13" fillId="0" borderId="2" xfId="0" applyFont="1" applyBorder="1" applyAlignment="1">
      <alignment horizontal="center" vertical="center"/>
    </xf>
    <xf numFmtId="0" fontId="10" fillId="0" borderId="3" xfId="0" applyNumberFormat="1" applyFont="1" applyBorder="1" applyAlignment="1">
      <alignment vertical="center"/>
    </xf>
    <xf numFmtId="0" fontId="10" fillId="0" borderId="4" xfId="0" applyNumberFormat="1" applyFont="1" applyBorder="1" applyAlignment="1">
      <alignment vertical="center"/>
    </xf>
    <xf numFmtId="0" fontId="10" fillId="0" borderId="12" xfId="0" applyNumberFormat="1" applyFont="1" applyBorder="1" applyAlignment="1">
      <alignment vertical="center"/>
    </xf>
    <xf numFmtId="0" fontId="10" fillId="0" borderId="10" xfId="0" applyNumberFormat="1" applyFont="1" applyBorder="1" applyAlignment="1">
      <alignment horizontal="left" vertical="center"/>
    </xf>
    <xf numFmtId="0" fontId="10" fillId="0" borderId="2" xfId="0" applyNumberFormat="1" applyFont="1" applyBorder="1" applyAlignment="1">
      <alignment horizontal="left" vertical="center"/>
    </xf>
    <xf numFmtId="0" fontId="10" fillId="0" borderId="2"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11" fillId="0" borderId="1" xfId="0" applyFont="1" applyBorder="1" applyAlignment="1">
      <alignment horizontal="distributed" vertical="center" indent="2"/>
    </xf>
    <xf numFmtId="0" fontId="26" fillId="5" borderId="10" xfId="0" applyFont="1" applyFill="1" applyBorder="1" applyAlignment="1">
      <alignment horizontal="center" vertical="center" shrinkToFit="1"/>
    </xf>
    <xf numFmtId="0" fontId="26" fillId="5" borderId="2" xfId="0" applyFont="1" applyFill="1" applyBorder="1" applyAlignment="1">
      <alignment horizontal="center" vertical="center" shrinkToFit="1"/>
    </xf>
    <xf numFmtId="0" fontId="26" fillId="5" borderId="13" xfId="0" applyFont="1" applyFill="1" applyBorder="1" applyAlignment="1">
      <alignment horizontal="center" vertical="center" shrinkToFit="1"/>
    </xf>
    <xf numFmtId="0" fontId="26" fillId="5" borderId="0" xfId="0" applyFont="1" applyFill="1" applyBorder="1" applyAlignment="1">
      <alignment horizontal="center" vertical="center" shrinkToFit="1"/>
    </xf>
    <xf numFmtId="0" fontId="26" fillId="5" borderId="3" xfId="0" applyFont="1" applyFill="1" applyBorder="1" applyAlignment="1">
      <alignment horizontal="center" vertical="center" shrinkToFit="1"/>
    </xf>
    <xf numFmtId="0" fontId="26" fillId="5" borderId="4"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13"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4"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12" xfId="0" applyFont="1" applyBorder="1" applyAlignment="1">
      <alignment horizontal="distributed" vertical="center" indent="3"/>
    </xf>
    <xf numFmtId="0" fontId="26" fillId="0" borderId="10" xfId="0" applyNumberFormat="1" applyFont="1" applyBorder="1" applyAlignment="1">
      <alignment horizontal="center" vertical="center" shrinkToFit="1"/>
    </xf>
    <xf numFmtId="0" fontId="26" fillId="0" borderId="2" xfId="0" applyNumberFormat="1" applyFont="1" applyBorder="1" applyAlignment="1">
      <alignment horizontal="center" vertical="center" shrinkToFit="1"/>
    </xf>
    <xf numFmtId="0" fontId="26" fillId="0" borderId="11" xfId="0" applyNumberFormat="1" applyFont="1" applyBorder="1" applyAlignment="1">
      <alignment horizontal="center" vertical="center" shrinkToFit="1"/>
    </xf>
    <xf numFmtId="0" fontId="26" fillId="0" borderId="16" xfId="0" applyFont="1" applyBorder="1" applyAlignment="1">
      <alignment horizontal="center" vertical="center"/>
    </xf>
    <xf numFmtId="0" fontId="26" fillId="0" borderId="5" xfId="0" applyNumberFormat="1"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0" fontId="26" fillId="0" borderId="22" xfId="0" applyNumberFormat="1" applyFont="1" applyFill="1" applyBorder="1" applyAlignment="1">
      <alignment horizontal="center" vertical="center" wrapText="1"/>
    </xf>
    <xf numFmtId="0" fontId="26" fillId="0" borderId="20" xfId="0" applyNumberFormat="1"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3"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13" fillId="0" borderId="17" xfId="0" applyFont="1" applyBorder="1" applyAlignment="1">
      <alignment horizontal="center" vertical="center"/>
    </xf>
    <xf numFmtId="0" fontId="13"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2" xfId="0" applyFont="1" applyBorder="1" applyAlignment="1">
      <alignment horizontal="right" vertical="center"/>
    </xf>
    <xf numFmtId="0" fontId="11" fillId="0" borderId="0" xfId="0" applyFont="1" applyBorder="1" applyAlignment="1">
      <alignment horizontal="righ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38" fontId="26" fillId="0" borderId="2"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8" fillId="0" borderId="1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8" fillId="0" borderId="2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26" fillId="0" borderId="10" xfId="0" applyFont="1" applyBorder="1" applyAlignment="1">
      <alignment horizontal="center" vertical="center"/>
    </xf>
    <xf numFmtId="0" fontId="35" fillId="0" borderId="65" xfId="0" applyFont="1" applyBorder="1" applyAlignment="1">
      <alignment horizontal="left" vertical="center" shrinkToFit="1"/>
    </xf>
    <xf numFmtId="0" fontId="35" fillId="0" borderId="63" xfId="0" applyFont="1" applyBorder="1" applyAlignment="1">
      <alignment horizontal="left" vertical="center" shrinkToFit="1"/>
    </xf>
    <xf numFmtId="0" fontId="35" fillId="0" borderId="64" xfId="0" applyFont="1" applyBorder="1" applyAlignment="1">
      <alignment horizontal="left" vertical="center" shrinkToFit="1"/>
    </xf>
    <xf numFmtId="0" fontId="35" fillId="0" borderId="78" xfId="0" applyFont="1" applyBorder="1" applyAlignment="1">
      <alignment horizontal="left" vertical="center" shrinkToFit="1"/>
    </xf>
    <xf numFmtId="0" fontId="35" fillId="0" borderId="79" xfId="0" applyFont="1" applyBorder="1" applyAlignment="1">
      <alignment horizontal="left" vertical="center" shrinkToFit="1"/>
    </xf>
    <xf numFmtId="0" fontId="35" fillId="0" borderId="121" xfId="0" applyFont="1" applyBorder="1" applyAlignment="1">
      <alignment horizontal="left" vertical="center" shrinkToFi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0" fontId="8" fillId="0" borderId="10" xfId="0" applyFont="1" applyBorder="1" applyAlignment="1">
      <alignment horizontal="center" vertical="center" wrapText="1"/>
    </xf>
    <xf numFmtId="0" fontId="8" fillId="0" borderId="1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2" xfId="0" applyFont="1" applyBorder="1" applyAlignment="1">
      <alignment horizontal="distributed" vertical="center" inden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distributed" vertical="center" indent="2"/>
    </xf>
    <xf numFmtId="0" fontId="11" fillId="0" borderId="2" xfId="0" applyFont="1" applyBorder="1" applyAlignment="1">
      <alignment horizontal="distributed" vertical="center" indent="2"/>
    </xf>
    <xf numFmtId="0" fontId="11" fillId="0" borderId="11" xfId="0" applyFont="1" applyBorder="1" applyAlignment="1">
      <alignment horizontal="distributed" vertical="center" indent="2"/>
    </xf>
    <xf numFmtId="0" fontId="11" fillId="0" borderId="3" xfId="0" applyFont="1" applyBorder="1" applyAlignment="1">
      <alignment horizontal="distributed" vertical="center" indent="2"/>
    </xf>
    <xf numFmtId="0" fontId="11" fillId="0" borderId="4" xfId="0" applyFont="1" applyBorder="1" applyAlignment="1">
      <alignment horizontal="distributed" vertical="center" indent="2"/>
    </xf>
    <xf numFmtId="0" fontId="11" fillId="0" borderId="12" xfId="0" applyFont="1" applyBorder="1" applyAlignment="1">
      <alignment horizontal="distributed" vertical="center" indent="2"/>
    </xf>
    <xf numFmtId="0" fontId="26" fillId="0" borderId="5" xfId="1" applyNumberFormat="1" applyFont="1" applyBorder="1" applyAlignment="1">
      <alignment horizontal="center" vertical="center"/>
    </xf>
    <xf numFmtId="0" fontId="26" fillId="0" borderId="14" xfId="1" applyNumberFormat="1" applyFont="1" applyBorder="1" applyAlignment="1">
      <alignment horizontal="center" vertical="center"/>
    </xf>
    <xf numFmtId="0" fontId="26" fillId="0" borderId="22" xfId="1" applyNumberFormat="1" applyFont="1" applyBorder="1" applyAlignment="1">
      <alignment horizontal="center" vertical="center"/>
    </xf>
    <xf numFmtId="0" fontId="26" fillId="0" borderId="12" xfId="1" applyNumberFormat="1"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10" fillId="0" borderId="11"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11" fillId="0" borderId="27" xfId="0" applyFont="1" applyBorder="1" applyAlignment="1">
      <alignment horizontal="distributed" vertical="center" indent="2"/>
    </xf>
    <xf numFmtId="0" fontId="8" fillId="0" borderId="0" xfId="0" applyFont="1" applyBorder="1" applyAlignment="1">
      <alignment vertical="center"/>
    </xf>
    <xf numFmtId="0" fontId="8" fillId="0" borderId="4" xfId="0" applyFont="1" applyBorder="1" applyAlignment="1">
      <alignment vertical="center"/>
    </xf>
    <xf numFmtId="0" fontId="11" fillId="0" borderId="47" xfId="0" applyFont="1" applyBorder="1" applyAlignment="1">
      <alignment horizontal="distributed" vertical="center" indent="2"/>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26" fillId="0" borderId="13"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6" fillId="0" borderId="3" xfId="0" applyNumberFormat="1" applyFont="1" applyFill="1" applyBorder="1" applyAlignment="1">
      <alignment horizontal="center" vertical="center"/>
    </xf>
    <xf numFmtId="0" fontId="26" fillId="0" borderId="20" xfId="0" applyNumberFormat="1" applyFont="1" applyFill="1" applyBorder="1" applyAlignment="1">
      <alignment horizontal="center" vertical="center"/>
    </xf>
    <xf numFmtId="49" fontId="26" fillId="0" borderId="5"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49" fontId="26" fillId="0" borderId="22" xfId="0" applyNumberFormat="1" applyFont="1" applyFill="1" applyBorder="1" applyAlignment="1">
      <alignment horizontal="center" vertical="center"/>
    </xf>
    <xf numFmtId="49" fontId="26" fillId="0" borderId="20"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13" fillId="0" borderId="10" xfId="0" applyFont="1" applyBorder="1" applyAlignment="1">
      <alignment horizontal="distributed" vertical="center" wrapText="1" indent="1"/>
    </xf>
    <xf numFmtId="0" fontId="13" fillId="0" borderId="2" xfId="0" applyFont="1" applyBorder="1" applyAlignment="1">
      <alignment horizontal="distributed" vertical="center" wrapText="1" indent="1"/>
    </xf>
    <xf numFmtId="0" fontId="13" fillId="0" borderId="11" xfId="0" applyFont="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14" xfId="0" applyFont="1" applyBorder="1" applyAlignment="1">
      <alignment horizontal="distributed" vertical="center" wrapText="1" indent="1"/>
    </xf>
    <xf numFmtId="0" fontId="13" fillId="0" borderId="3" xfId="0" applyFont="1" applyBorder="1" applyAlignment="1">
      <alignment horizontal="distributed" vertical="center" wrapText="1" indent="1"/>
    </xf>
    <xf numFmtId="0" fontId="13" fillId="0" borderId="4" xfId="0" applyFont="1" applyBorder="1" applyAlignment="1">
      <alignment horizontal="distributed" vertical="center" wrapText="1" indent="1"/>
    </xf>
    <xf numFmtId="0" fontId="13" fillId="0" borderId="12" xfId="0" applyFont="1" applyBorder="1" applyAlignment="1">
      <alignment horizontal="distributed" vertical="center" wrapText="1" indent="1"/>
    </xf>
    <xf numFmtId="0" fontId="26" fillId="0" borderId="1" xfId="0" applyFont="1" applyBorder="1" applyAlignment="1">
      <alignment horizontal="center"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14" fillId="0" borderId="0" xfId="0" applyFont="1" applyBorder="1" applyAlignment="1">
      <alignment vertical="center" wrapText="1"/>
    </xf>
    <xf numFmtId="0" fontId="13" fillId="0" borderId="39" xfId="0" applyFont="1" applyBorder="1" applyAlignment="1">
      <alignment horizontal="center" vertical="center"/>
    </xf>
    <xf numFmtId="0" fontId="10" fillId="5" borderId="10"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11" xfId="0" applyFont="1" applyFill="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26" fillId="0" borderId="6" xfId="1" applyNumberFormat="1" applyFont="1" applyBorder="1" applyAlignment="1">
      <alignment horizontal="center" vertical="center"/>
    </xf>
    <xf numFmtId="0" fontId="26" fillId="0" borderId="20" xfId="1" applyNumberFormat="1" applyFont="1" applyBorder="1" applyAlignment="1">
      <alignment horizontal="center" vertical="center"/>
    </xf>
    <xf numFmtId="0" fontId="26" fillId="0" borderId="15" xfId="0" applyFont="1" applyBorder="1" applyAlignment="1">
      <alignment horizontal="center" vertical="center"/>
    </xf>
    <xf numFmtId="0" fontId="5" fillId="0" borderId="0" xfId="0" applyFont="1" applyBorder="1" applyAlignment="1">
      <alignment horizontal="center" vertical="center"/>
    </xf>
    <xf numFmtId="0" fontId="27" fillId="0" borderId="2" xfId="0" applyNumberFormat="1" applyFont="1" applyBorder="1" applyAlignment="1">
      <alignment horizontal="center" vertical="center" shrinkToFit="1"/>
    </xf>
    <xf numFmtId="0" fontId="13" fillId="0" borderId="2" xfId="0" applyFont="1" applyBorder="1" applyAlignment="1">
      <alignment horizontal="center" vertical="center" shrinkToFit="1"/>
    </xf>
    <xf numFmtId="0" fontId="10" fillId="0" borderId="1" xfId="0" applyFont="1" applyBorder="1" applyAlignment="1">
      <alignment horizontal="center" vertical="center"/>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0" xfId="0" applyFont="1" applyBorder="1" applyAlignment="1">
      <alignment horizontal="center" vertical="center"/>
    </xf>
    <xf numFmtId="0" fontId="5" fillId="0" borderId="0" xfId="0" applyFont="1" applyBorder="1" applyAlignment="1">
      <alignment horizontal="distributed" vertical="center"/>
    </xf>
    <xf numFmtId="0" fontId="10" fillId="0" borderId="0" xfId="0" applyFont="1" applyBorder="1" applyAlignment="1">
      <alignment horizontal="distributed" vertical="center" inden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center" vertical="center"/>
    </xf>
    <xf numFmtId="49" fontId="26" fillId="0" borderId="10"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26" fillId="0" borderId="13" xfId="0" applyNumberFormat="1" applyFont="1" applyBorder="1" applyAlignment="1">
      <alignment horizontal="center" vertical="center"/>
    </xf>
    <xf numFmtId="0" fontId="26" fillId="0" borderId="6"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26" fillId="0" borderId="20" xfId="0" applyNumberFormat="1" applyFont="1" applyBorder="1" applyAlignment="1">
      <alignment horizontal="center" vertical="center"/>
    </xf>
    <xf numFmtId="49" fontId="26" fillId="0" borderId="5" xfId="0" applyNumberFormat="1" applyFont="1" applyBorder="1" applyAlignment="1">
      <alignment horizontal="center" vertical="center"/>
    </xf>
    <xf numFmtId="0" fontId="26" fillId="0" borderId="22" xfId="0" applyNumberFormat="1" applyFont="1" applyBorder="1" applyAlignment="1">
      <alignment horizontal="center" vertical="center"/>
    </xf>
    <xf numFmtId="9" fontId="26" fillId="0" borderId="5"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9" fontId="26" fillId="0" borderId="22"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0" fillId="0" borderId="39"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10" fillId="0" borderId="0" xfId="0" applyFont="1" applyBorder="1" applyAlignment="1">
      <alignment horizontal="left" vertical="center" wrapText="1"/>
    </xf>
    <xf numFmtId="0" fontId="11" fillId="0" borderId="120" xfId="0" applyFont="1" applyBorder="1" applyAlignment="1">
      <alignment horizontal="center" vertical="center"/>
    </xf>
    <xf numFmtId="38" fontId="26" fillId="0" borderId="13"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4"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6" fillId="0" borderId="12" xfId="0" applyNumberFormat="1" applyFont="1" applyBorder="1" applyAlignment="1">
      <alignment horizontal="center" vertical="center"/>
    </xf>
    <xf numFmtId="49" fontId="26" fillId="0" borderId="13" xfId="0" applyNumberFormat="1" applyFont="1" applyBorder="1" applyAlignment="1">
      <alignment horizontal="center" vertical="center" shrinkToFit="1"/>
    </xf>
    <xf numFmtId="0" fontId="11" fillId="0" borderId="51"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65"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38" fontId="26" fillId="0" borderId="13" xfId="0" applyNumberFormat="1"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36" fillId="0" borderId="0" xfId="0" applyFont="1" applyAlignment="1">
      <alignment horizontal="center"/>
    </xf>
  </cellXfs>
  <cellStyles count="3">
    <cellStyle name="桁区切り" xfId="2" builtinId="6"/>
    <cellStyle name="標準" xfId="0" builtinId="0"/>
    <cellStyle name="標準 2" xfId="1" xr:uid="{00000000-0005-0000-0000-00000200000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00B050"/>
        </patternFill>
      </fill>
    </dxf>
    <dxf>
      <fill>
        <patternFill>
          <bgColor rgb="FFFF0000"/>
        </patternFill>
      </fill>
      <border>
        <left style="dashDotDot">
          <color auto="1"/>
        </left>
        <right style="dashDotDot">
          <color auto="1"/>
        </right>
        <top style="dashDotDot">
          <color auto="1"/>
        </top>
        <bottom style="dashDotDot">
          <color auto="1"/>
        </bottom>
        <vertical/>
        <horizontal/>
      </border>
    </dxf>
    <dxf>
      <fill>
        <patternFill>
          <bgColor rgb="FFFF0000"/>
        </patternFill>
      </fill>
    </dxf>
  </dxfs>
  <tableStyles count="0" defaultTableStyle="TableStyleMedium2" defaultPivotStyle="PivotStyleLight16"/>
  <colors>
    <mruColors>
      <color rgb="FF66FF33"/>
      <color rgb="FF66CCFF"/>
      <color rgb="FF54CFFA"/>
      <color rgb="FFDAEEF3"/>
      <color rgb="FFFFE5F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4</xdr:row>
      <xdr:rowOff>9525</xdr:rowOff>
    </xdr:from>
    <xdr:to>
      <xdr:col>13</xdr:col>
      <xdr:colOff>0</xdr:colOff>
      <xdr:row>4</xdr:row>
      <xdr:rowOff>161310</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3095625" y="647700"/>
          <a:ext cx="495300" cy="151785"/>
        </a:xfrm>
        <a:prstGeom prst="rect">
          <a:avLst/>
        </a:prstGeom>
      </xdr:spPr>
    </xdr:pic>
    <xdr:clientData/>
  </xdr:twoCellAnchor>
  <xdr:twoCellAnchor editAs="oneCell">
    <xdr:from>
      <xdr:col>11</xdr:col>
      <xdr:colOff>50833</xdr:colOff>
      <xdr:row>5</xdr:row>
      <xdr:rowOff>19339</xdr:rowOff>
    </xdr:from>
    <xdr:to>
      <xdr:col>12</xdr:col>
      <xdr:colOff>262816</xdr:colOff>
      <xdr:row>6</xdr:row>
      <xdr:rowOff>28348</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
        <a:stretch>
          <a:fillRect/>
        </a:stretch>
      </xdr:blipFill>
      <xdr:spPr>
        <a:xfrm>
          <a:off x="3089308" y="828964"/>
          <a:ext cx="488208" cy="180459"/>
        </a:xfrm>
        <a:prstGeom prst="rect">
          <a:avLst/>
        </a:prstGeom>
      </xdr:spPr>
    </xdr:pic>
    <xdr:clientData/>
  </xdr:twoCellAnchor>
  <xdr:twoCellAnchor editAs="oneCell">
    <xdr:from>
      <xdr:col>8</xdr:col>
      <xdr:colOff>28575</xdr:colOff>
      <xdr:row>31</xdr:row>
      <xdr:rowOff>9525</xdr:rowOff>
    </xdr:from>
    <xdr:to>
      <xdr:col>9</xdr:col>
      <xdr:colOff>240072</xdr:colOff>
      <xdr:row>32</xdr:row>
      <xdr:rowOff>1921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2238375" y="5305425"/>
          <a:ext cx="487722" cy="18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62588</xdr:colOff>
      <xdr:row>13</xdr:row>
      <xdr:rowOff>13606</xdr:rowOff>
    </xdr:from>
    <xdr:to>
      <xdr:col>44</xdr:col>
      <xdr:colOff>66675</xdr:colOff>
      <xdr:row>15</xdr:row>
      <xdr:rowOff>104775</xdr:rowOff>
    </xdr:to>
    <xdr:sp macro="" textlink="">
      <xdr:nvSpPr>
        <xdr:cNvPr id="9006" name="AutoShape 21">
          <a:extLst>
            <a:ext uri="{FF2B5EF4-FFF2-40B4-BE49-F238E27FC236}">
              <a16:creationId xmlns:a16="http://schemas.microsoft.com/office/drawing/2014/main" id="{00000000-0008-0000-0300-00002E230000}"/>
            </a:ext>
          </a:extLst>
        </xdr:cNvPr>
        <xdr:cNvSpPr>
          <a:spLocks noChangeArrowheads="1"/>
        </xdr:cNvSpPr>
      </xdr:nvSpPr>
      <xdr:spPr bwMode="auto">
        <a:xfrm>
          <a:off x="2662913" y="1623331"/>
          <a:ext cx="2852062" cy="33881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12</xdr:colOff>
      <xdr:row>0</xdr:row>
      <xdr:rowOff>114302</xdr:rowOff>
    </xdr:from>
    <xdr:to>
      <xdr:col>11</xdr:col>
      <xdr:colOff>34019</xdr:colOff>
      <xdr:row>4</xdr:row>
      <xdr:rowOff>6694</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37" y="114302"/>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114312</xdr:colOff>
      <xdr:row>90</xdr:row>
      <xdr:rowOff>114302</xdr:rowOff>
    </xdr:from>
    <xdr:ext cx="1258650" cy="383610"/>
    <xdr:pic>
      <xdr:nvPicPr>
        <xdr:cNvPr id="84" name="図 83">
          <a:extLst>
            <a:ext uri="{FF2B5EF4-FFF2-40B4-BE49-F238E27FC236}">
              <a16:creationId xmlns:a16="http://schemas.microsoft.com/office/drawing/2014/main" id="{00000000-0008-0000-0300-00005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12" y="11134727"/>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62588</xdr:colOff>
      <xdr:row>163</xdr:row>
      <xdr:rowOff>13606</xdr:rowOff>
    </xdr:from>
    <xdr:to>
      <xdr:col>44</xdr:col>
      <xdr:colOff>66675</xdr:colOff>
      <xdr:row>165</xdr:row>
      <xdr:rowOff>104775</xdr:rowOff>
    </xdr:to>
    <xdr:sp macro="" textlink="">
      <xdr:nvSpPr>
        <xdr:cNvPr id="47" name="AutoShape 21">
          <a:extLst>
            <a:ext uri="{FF2B5EF4-FFF2-40B4-BE49-F238E27FC236}">
              <a16:creationId xmlns:a16="http://schemas.microsoft.com/office/drawing/2014/main" id="{00000000-0008-0000-0300-00002F000000}"/>
            </a:ext>
          </a:extLst>
        </xdr:cNvPr>
        <xdr:cNvSpPr>
          <a:spLocks noChangeArrowheads="1"/>
        </xdr:cNvSpPr>
      </xdr:nvSpPr>
      <xdr:spPr bwMode="auto">
        <a:xfrm>
          <a:off x="2651147" y="1616047"/>
          <a:ext cx="2839175" cy="33769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150</xdr:row>
      <xdr:rowOff>114302</xdr:rowOff>
    </xdr:from>
    <xdr:ext cx="1266654" cy="385451"/>
    <xdr:pic>
      <xdr:nvPicPr>
        <xdr:cNvPr id="48" name="図 47">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14302"/>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62589</xdr:colOff>
      <xdr:row>253</xdr:row>
      <xdr:rowOff>13606</xdr:rowOff>
    </xdr:from>
    <xdr:to>
      <xdr:col>42</xdr:col>
      <xdr:colOff>100854</xdr:colOff>
      <xdr:row>255</xdr:row>
      <xdr:rowOff>104775</xdr:rowOff>
    </xdr:to>
    <xdr:sp macro="" textlink="">
      <xdr:nvSpPr>
        <xdr:cNvPr id="49" name="AutoShape 21">
          <a:extLst>
            <a:ext uri="{FF2B5EF4-FFF2-40B4-BE49-F238E27FC236}">
              <a16:creationId xmlns:a16="http://schemas.microsoft.com/office/drawing/2014/main" id="{00000000-0008-0000-0300-000031000000}"/>
            </a:ext>
          </a:extLst>
        </xdr:cNvPr>
        <xdr:cNvSpPr>
          <a:spLocks noChangeArrowheads="1"/>
        </xdr:cNvSpPr>
      </xdr:nvSpPr>
      <xdr:spPr bwMode="auto">
        <a:xfrm>
          <a:off x="2651148" y="31199577"/>
          <a:ext cx="2626824" cy="33769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240</xdr:row>
      <xdr:rowOff>114302</xdr:rowOff>
    </xdr:from>
    <xdr:ext cx="1266654" cy="385451"/>
    <xdr:pic>
      <xdr:nvPicPr>
        <xdr:cNvPr id="50" name="図 49">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8357478"/>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51"/>
  <sheetViews>
    <sheetView showGridLines="0" showRowColHeaders="0" tabSelected="1" zoomScaleNormal="100" workbookViewId="0">
      <selection activeCell="J11" sqref="J11:P11"/>
    </sheetView>
  </sheetViews>
  <sheetFormatPr defaultColWidth="3.6640625" defaultRowHeight="13.2"/>
  <cols>
    <col min="1" max="6" width="3.109375" customWidth="1"/>
    <col min="7" max="7" width="10.6640625" customWidth="1"/>
    <col min="8" max="33" width="3.109375" customWidth="1"/>
  </cols>
  <sheetData>
    <row r="1" spans="1:33" ht="24.6">
      <c r="A1" s="221" t="s">
        <v>1150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18.600000000000001">
      <c r="A2" s="222" t="s">
        <v>1195</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row>
    <row r="3" spans="1:33" ht="18.600000000000001">
      <c r="A3" s="223" t="s">
        <v>1164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row>
    <row r="4" spans="1:33" ht="18.600000000000001">
      <c r="A4" s="223" t="s">
        <v>1181</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row>
    <row r="5" spans="1:33" ht="7.5" customHeight="1" thickBot="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60"/>
      <c r="AC5" s="160"/>
      <c r="AD5" s="160"/>
      <c r="AE5" s="160"/>
      <c r="AF5" s="160"/>
      <c r="AG5" s="160"/>
    </row>
    <row r="6" spans="1:33" ht="13.8" thickBot="1">
      <c r="A6" t="s">
        <v>78</v>
      </c>
      <c r="B6" s="184"/>
      <c r="C6" t="s">
        <v>79</v>
      </c>
      <c r="F6" s="185"/>
      <c r="G6" t="s">
        <v>80</v>
      </c>
      <c r="H6" s="189"/>
      <c r="I6" t="s">
        <v>81</v>
      </c>
    </row>
    <row r="7" spans="1:33" ht="7.5" customHeight="1"/>
    <row r="8" spans="1:33" ht="22.8">
      <c r="A8" s="218" t="s">
        <v>1161</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row>
    <row r="9" spans="1:33">
      <c r="A9" s="47"/>
      <c r="B9" s="262" t="s">
        <v>82</v>
      </c>
      <c r="C9" s="263"/>
      <c r="D9" s="263"/>
      <c r="E9" s="263"/>
      <c r="F9" s="263"/>
      <c r="G9" s="264"/>
      <c r="H9" s="263" t="s">
        <v>83</v>
      </c>
      <c r="I9" s="263"/>
      <c r="J9" s="263"/>
      <c r="K9" s="263"/>
      <c r="L9" s="263"/>
      <c r="M9" s="263"/>
      <c r="N9" s="263"/>
      <c r="O9" s="263"/>
      <c r="P9" s="263"/>
      <c r="Q9" s="262" t="s">
        <v>84</v>
      </c>
      <c r="R9" s="263"/>
      <c r="S9" s="263"/>
      <c r="T9" s="263"/>
      <c r="U9" s="263"/>
      <c r="V9" s="263"/>
      <c r="W9" s="263"/>
      <c r="X9" s="263"/>
      <c r="Y9" s="263"/>
      <c r="Z9" s="263"/>
      <c r="AA9" s="263"/>
      <c r="AB9" s="263"/>
      <c r="AC9" s="263"/>
      <c r="AD9" s="263"/>
      <c r="AE9" s="263"/>
      <c r="AF9" s="263"/>
      <c r="AG9" s="264"/>
    </row>
    <row r="10" spans="1:33" ht="12.9" customHeight="1" thickBot="1">
      <c r="A10" s="321" t="s">
        <v>85</v>
      </c>
      <c r="B10" s="324" t="s">
        <v>1163</v>
      </c>
      <c r="C10" s="325"/>
      <c r="D10" s="325"/>
      <c r="E10" s="325"/>
      <c r="F10" s="325"/>
      <c r="G10" s="326"/>
      <c r="H10" s="330" t="s">
        <v>62</v>
      </c>
      <c r="I10" s="331"/>
      <c r="J10" s="332" t="s">
        <v>86</v>
      </c>
      <c r="K10" s="333"/>
      <c r="L10" s="333"/>
      <c r="M10" s="333"/>
      <c r="N10" s="333"/>
      <c r="O10" s="333"/>
      <c r="P10" s="334"/>
      <c r="Q10" s="273" t="s">
        <v>1152</v>
      </c>
      <c r="R10" s="273"/>
      <c r="S10" s="273"/>
      <c r="T10" s="273"/>
      <c r="U10" s="273"/>
      <c r="V10" s="273"/>
      <c r="W10" s="273"/>
      <c r="X10" s="273"/>
      <c r="Y10" s="273"/>
      <c r="Z10" s="273"/>
      <c r="AA10" s="273"/>
      <c r="AB10" s="273"/>
      <c r="AC10" s="273"/>
      <c r="AD10" s="273"/>
      <c r="AE10" s="273"/>
      <c r="AF10" s="273"/>
      <c r="AG10" s="274"/>
    </row>
    <row r="11" spans="1:33" ht="20.100000000000001" customHeight="1" thickBot="1">
      <c r="A11" s="322"/>
      <c r="B11" s="327"/>
      <c r="C11" s="328"/>
      <c r="D11" s="328"/>
      <c r="E11" s="328"/>
      <c r="F11" s="328"/>
      <c r="G11" s="329"/>
      <c r="H11" s="277" t="s">
        <v>87</v>
      </c>
      <c r="I11" s="278"/>
      <c r="J11" s="279"/>
      <c r="K11" s="280"/>
      <c r="L11" s="280"/>
      <c r="M11" s="280"/>
      <c r="N11" s="280"/>
      <c r="O11" s="280"/>
      <c r="P11" s="281"/>
      <c r="Q11" s="275"/>
      <c r="R11" s="275"/>
      <c r="S11" s="275"/>
      <c r="T11" s="275"/>
      <c r="U11" s="275"/>
      <c r="V11" s="275"/>
      <c r="W11" s="275"/>
      <c r="X11" s="275"/>
      <c r="Y11" s="275"/>
      <c r="Z11" s="275"/>
      <c r="AA11" s="275"/>
      <c r="AB11" s="275"/>
      <c r="AC11" s="275"/>
      <c r="AD11" s="275"/>
      <c r="AE11" s="275"/>
      <c r="AF11" s="275"/>
      <c r="AG11" s="276"/>
    </row>
    <row r="12" spans="1:33" ht="20.100000000000001" customHeight="1" thickBot="1">
      <c r="A12" s="322"/>
      <c r="B12" s="236" t="s">
        <v>19</v>
      </c>
      <c r="C12" s="237"/>
      <c r="D12" s="237"/>
      <c r="E12" s="237"/>
      <c r="F12" s="237"/>
      <c r="G12" s="237"/>
      <c r="H12" s="285"/>
      <c r="I12" s="286"/>
      <c r="J12" s="286"/>
      <c r="K12" s="286"/>
      <c r="L12" s="286"/>
      <c r="M12" s="286"/>
      <c r="N12" s="286"/>
      <c r="O12" s="286"/>
      <c r="P12" s="287"/>
      <c r="Q12" s="241" t="s">
        <v>1151</v>
      </c>
      <c r="R12" s="242"/>
      <c r="S12" s="242"/>
      <c r="T12" s="242"/>
      <c r="U12" s="242"/>
      <c r="V12" s="242"/>
      <c r="W12" s="242"/>
      <c r="X12" s="242"/>
      <c r="Y12" s="242"/>
      <c r="Z12" s="242"/>
      <c r="AA12" s="242"/>
      <c r="AB12" s="242"/>
      <c r="AC12" s="242"/>
      <c r="AD12" s="242"/>
      <c r="AE12" s="242"/>
      <c r="AF12" s="242"/>
      <c r="AG12" s="243"/>
    </row>
    <row r="13" spans="1:33" ht="20.100000000000001" customHeight="1" thickBot="1">
      <c r="A13" s="322"/>
      <c r="B13" s="236" t="s">
        <v>88</v>
      </c>
      <c r="C13" s="237"/>
      <c r="D13" s="237"/>
      <c r="E13" s="237"/>
      <c r="F13" s="237"/>
      <c r="G13" s="244"/>
      <c r="H13" s="245" t="e">
        <f>VLOOKUP($H$12,コード検索!$B:$C,2,0)</f>
        <v>#N/A</v>
      </c>
      <c r="I13" s="245"/>
      <c r="J13" s="245"/>
      <c r="K13" s="245"/>
      <c r="L13" s="245"/>
      <c r="M13" s="245"/>
      <c r="N13" s="245"/>
      <c r="O13" s="245"/>
      <c r="P13" s="245"/>
      <c r="Q13" s="246"/>
      <c r="R13" s="247"/>
      <c r="S13" s="247"/>
      <c r="T13" s="247"/>
      <c r="U13" s="247"/>
      <c r="V13" s="247"/>
      <c r="W13" s="247"/>
      <c r="X13" s="247"/>
      <c r="Y13" s="247"/>
      <c r="Z13" s="247"/>
      <c r="AA13" s="247"/>
      <c r="AB13" s="247"/>
      <c r="AC13" s="247"/>
      <c r="AD13" s="247"/>
      <c r="AE13" s="247"/>
      <c r="AF13" s="247"/>
      <c r="AG13" s="248"/>
    </row>
    <row r="14" spans="1:33" ht="20.100000000000001" customHeight="1" thickBot="1">
      <c r="A14" s="322"/>
      <c r="B14" s="236" t="s">
        <v>89</v>
      </c>
      <c r="C14" s="237"/>
      <c r="D14" s="237"/>
      <c r="E14" s="237"/>
      <c r="F14" s="237"/>
      <c r="G14" s="237"/>
      <c r="H14" s="282"/>
      <c r="I14" s="283"/>
      <c r="J14" s="283"/>
      <c r="K14" s="283"/>
      <c r="L14" s="283"/>
      <c r="M14" s="283"/>
      <c r="N14" s="283"/>
      <c r="O14" s="283"/>
      <c r="P14" s="284"/>
      <c r="Q14" s="233" t="s">
        <v>1153</v>
      </c>
      <c r="R14" s="234"/>
      <c r="S14" s="234"/>
      <c r="T14" s="234"/>
      <c r="U14" s="234"/>
      <c r="V14" s="234"/>
      <c r="W14" s="234"/>
      <c r="X14" s="234"/>
      <c r="Y14" s="234"/>
      <c r="Z14" s="234"/>
      <c r="AA14" s="234"/>
      <c r="AB14" s="234"/>
      <c r="AC14" s="234"/>
      <c r="AD14" s="234"/>
      <c r="AE14" s="234"/>
      <c r="AF14" s="234"/>
      <c r="AG14" s="235"/>
    </row>
    <row r="15" spans="1:33" ht="20.100000000000001" customHeight="1" thickBot="1">
      <c r="A15" s="322"/>
      <c r="B15" s="236" t="s">
        <v>90</v>
      </c>
      <c r="C15" s="237"/>
      <c r="D15" s="237"/>
      <c r="E15" s="237"/>
      <c r="F15" s="237"/>
      <c r="G15" s="237"/>
      <c r="H15" s="285"/>
      <c r="I15" s="286"/>
      <c r="J15" s="286"/>
      <c r="K15" s="286"/>
      <c r="L15" s="286"/>
      <c r="M15" s="286"/>
      <c r="N15" s="286"/>
      <c r="O15" s="286"/>
      <c r="P15" s="287"/>
      <c r="Q15" s="233"/>
      <c r="R15" s="234"/>
      <c r="S15" s="234"/>
      <c r="T15" s="234"/>
      <c r="U15" s="234"/>
      <c r="V15" s="234"/>
      <c r="W15" s="234"/>
      <c r="X15" s="234"/>
      <c r="Y15" s="234"/>
      <c r="Z15" s="234"/>
      <c r="AA15" s="234"/>
      <c r="AB15" s="234"/>
      <c r="AC15" s="234"/>
      <c r="AD15" s="234"/>
      <c r="AE15" s="234"/>
      <c r="AF15" s="234"/>
      <c r="AG15" s="235"/>
    </row>
    <row r="16" spans="1:33" ht="20.100000000000001" customHeight="1" thickBot="1">
      <c r="A16" s="322"/>
      <c r="B16" s="236" t="s">
        <v>91</v>
      </c>
      <c r="C16" s="237"/>
      <c r="D16" s="237"/>
      <c r="E16" s="237"/>
      <c r="F16" s="237"/>
      <c r="G16" s="255"/>
      <c r="H16" s="310"/>
      <c r="I16" s="311"/>
      <c r="J16" s="311"/>
      <c r="K16" s="48" t="s">
        <v>92</v>
      </c>
      <c r="L16" s="311"/>
      <c r="M16" s="311"/>
      <c r="N16" s="311"/>
      <c r="O16" s="311"/>
      <c r="P16" s="312"/>
      <c r="Q16" s="233" t="s">
        <v>1154</v>
      </c>
      <c r="R16" s="234"/>
      <c r="S16" s="234"/>
      <c r="T16" s="234"/>
      <c r="U16" s="234"/>
      <c r="V16" s="234"/>
      <c r="W16" s="234"/>
      <c r="X16" s="234"/>
      <c r="Y16" s="234"/>
      <c r="Z16" s="234"/>
      <c r="AA16" s="234"/>
      <c r="AB16" s="234"/>
      <c r="AC16" s="234"/>
      <c r="AD16" s="234"/>
      <c r="AE16" s="234"/>
      <c r="AF16" s="234"/>
      <c r="AG16" s="235"/>
    </row>
    <row r="17" spans="1:38" ht="20.100000000000001" hidden="1" customHeight="1" thickBot="1">
      <c r="A17" s="322"/>
      <c r="B17" s="236" t="s">
        <v>1058</v>
      </c>
      <c r="C17" s="237"/>
      <c r="D17" s="237"/>
      <c r="E17" s="237"/>
      <c r="F17" s="237"/>
      <c r="G17" s="255"/>
      <c r="H17" s="304"/>
      <c r="I17" s="305"/>
      <c r="J17" s="305"/>
      <c r="K17" s="305"/>
      <c r="L17" s="305"/>
      <c r="M17" s="305"/>
      <c r="N17" s="305"/>
      <c r="O17" s="305"/>
      <c r="P17" s="306"/>
      <c r="Q17" s="259" t="s">
        <v>1059</v>
      </c>
      <c r="R17" s="260"/>
      <c r="S17" s="260"/>
      <c r="T17" s="260"/>
      <c r="U17" s="260"/>
      <c r="V17" s="260"/>
      <c r="W17" s="260"/>
      <c r="X17" s="260"/>
      <c r="Y17" s="260"/>
      <c r="Z17" s="260"/>
      <c r="AA17" s="260"/>
      <c r="AB17" s="260"/>
      <c r="AC17" s="260"/>
      <c r="AD17" s="260"/>
      <c r="AE17" s="260"/>
      <c r="AF17" s="260"/>
      <c r="AG17" s="261"/>
    </row>
    <row r="18" spans="1:38" ht="20.100000000000001" customHeight="1" thickBot="1">
      <c r="A18" s="322"/>
      <c r="B18" s="236" t="s">
        <v>18</v>
      </c>
      <c r="C18" s="237"/>
      <c r="D18" s="237"/>
      <c r="E18" s="237"/>
      <c r="F18" s="237"/>
      <c r="G18" s="237"/>
      <c r="H18" s="238"/>
      <c r="I18" s="239"/>
      <c r="J18" s="239"/>
      <c r="K18" s="239"/>
      <c r="L18" s="239"/>
      <c r="M18" s="239"/>
      <c r="N18" s="239"/>
      <c r="O18" s="239"/>
      <c r="P18" s="240"/>
      <c r="Q18" s="256"/>
      <c r="R18" s="257"/>
      <c r="S18" s="257"/>
      <c r="T18" s="257"/>
      <c r="U18" s="257"/>
      <c r="V18" s="257"/>
      <c r="W18" s="257"/>
      <c r="X18" s="257"/>
      <c r="Y18" s="257"/>
      <c r="Z18" s="257"/>
      <c r="AA18" s="257"/>
      <c r="AB18" s="257"/>
      <c r="AC18" s="257"/>
      <c r="AD18" s="257"/>
      <c r="AE18" s="257"/>
      <c r="AF18" s="257"/>
      <c r="AG18" s="258"/>
    </row>
    <row r="19" spans="1:38" ht="20.100000000000001" customHeight="1" thickBot="1">
      <c r="A19" s="322"/>
      <c r="B19" s="236" t="s">
        <v>93</v>
      </c>
      <c r="C19" s="237"/>
      <c r="D19" s="237"/>
      <c r="E19" s="237"/>
      <c r="F19" s="237"/>
      <c r="G19" s="237"/>
      <c r="H19" s="282"/>
      <c r="I19" s="283"/>
      <c r="J19" s="283"/>
      <c r="K19" s="283"/>
      <c r="L19" s="283"/>
      <c r="M19" s="283"/>
      <c r="N19" s="283"/>
      <c r="O19" s="283"/>
      <c r="P19" s="284"/>
      <c r="Q19" s="233" t="s">
        <v>1153</v>
      </c>
      <c r="R19" s="234"/>
      <c r="S19" s="234"/>
      <c r="T19" s="234"/>
      <c r="U19" s="234"/>
      <c r="V19" s="234"/>
      <c r="W19" s="234"/>
      <c r="X19" s="234"/>
      <c r="Y19" s="234"/>
      <c r="Z19" s="234"/>
      <c r="AA19" s="234"/>
      <c r="AB19" s="234"/>
      <c r="AC19" s="234"/>
      <c r="AD19" s="234"/>
      <c r="AE19" s="234"/>
      <c r="AF19" s="234"/>
      <c r="AG19" s="235"/>
    </row>
    <row r="20" spans="1:38" ht="20.100000000000001" customHeight="1" thickBot="1">
      <c r="A20" s="322"/>
      <c r="B20" s="236" t="s">
        <v>1194</v>
      </c>
      <c r="C20" s="237"/>
      <c r="D20" s="237"/>
      <c r="E20" s="237"/>
      <c r="F20" s="237"/>
      <c r="G20" s="237"/>
      <c r="H20" s="238"/>
      <c r="I20" s="239"/>
      <c r="J20" s="239"/>
      <c r="K20" s="239"/>
      <c r="L20" s="239"/>
      <c r="M20" s="239"/>
      <c r="N20" s="239"/>
      <c r="O20" s="239"/>
      <c r="P20" s="240"/>
      <c r="Q20" s="241" t="s">
        <v>1155</v>
      </c>
      <c r="R20" s="242"/>
      <c r="S20" s="242"/>
      <c r="T20" s="242"/>
      <c r="U20" s="242"/>
      <c r="V20" s="242"/>
      <c r="W20" s="242"/>
      <c r="X20" s="242"/>
      <c r="Y20" s="242"/>
      <c r="Z20" s="242"/>
      <c r="AA20" s="242"/>
      <c r="AB20" s="242"/>
      <c r="AC20" s="242"/>
      <c r="AD20" s="242"/>
      <c r="AE20" s="242"/>
      <c r="AF20" s="242"/>
      <c r="AG20" s="243"/>
    </row>
    <row r="21" spans="1:38" ht="20.100000000000001" customHeight="1" thickBot="1">
      <c r="A21" s="322"/>
      <c r="B21" s="236" t="s">
        <v>94</v>
      </c>
      <c r="C21" s="237"/>
      <c r="D21" s="237"/>
      <c r="E21" s="237"/>
      <c r="F21" s="237"/>
      <c r="G21" s="237"/>
      <c r="H21" s="270"/>
      <c r="I21" s="271"/>
      <c r="J21" s="271"/>
      <c r="K21" s="271"/>
      <c r="L21" s="271"/>
      <c r="M21" s="271"/>
      <c r="N21" s="271"/>
      <c r="O21" s="271"/>
      <c r="P21" s="272"/>
      <c r="Q21" s="233" t="s">
        <v>1156</v>
      </c>
      <c r="R21" s="234"/>
      <c r="S21" s="234"/>
      <c r="T21" s="234"/>
      <c r="U21" s="234"/>
      <c r="V21" s="234"/>
      <c r="W21" s="234"/>
      <c r="X21" s="234"/>
      <c r="Y21" s="234"/>
      <c r="Z21" s="234"/>
      <c r="AA21" s="234"/>
      <c r="AB21" s="234"/>
      <c r="AC21" s="234"/>
      <c r="AD21" s="234"/>
      <c r="AE21" s="234"/>
      <c r="AF21" s="234"/>
      <c r="AG21" s="235"/>
    </row>
    <row r="22" spans="1:38" ht="20.100000000000001" customHeight="1" thickBot="1">
      <c r="A22" s="322"/>
      <c r="B22" s="236" t="s">
        <v>1024</v>
      </c>
      <c r="C22" s="237"/>
      <c r="D22" s="237"/>
      <c r="E22" s="237"/>
      <c r="F22" s="237"/>
      <c r="G22" s="237"/>
      <c r="H22" s="249"/>
      <c r="I22" s="250"/>
      <c r="J22" s="250"/>
      <c r="K22" s="250"/>
      <c r="L22" s="250"/>
      <c r="M22" s="250"/>
      <c r="N22" s="250"/>
      <c r="O22" s="250"/>
      <c r="P22" s="251"/>
      <c r="Q22" s="252"/>
      <c r="R22" s="253"/>
      <c r="S22" s="253"/>
      <c r="T22" s="253"/>
      <c r="U22" s="253"/>
      <c r="V22" s="253"/>
      <c r="W22" s="253"/>
      <c r="X22" s="253"/>
      <c r="Y22" s="253"/>
      <c r="Z22" s="253"/>
      <c r="AA22" s="253"/>
      <c r="AB22" s="253"/>
      <c r="AC22" s="253"/>
      <c r="AD22" s="253"/>
      <c r="AE22" s="253"/>
      <c r="AF22" s="253"/>
      <c r="AG22" s="254"/>
    </row>
    <row r="23" spans="1:38" ht="12.9" customHeight="1" thickBot="1">
      <c r="A23" s="322"/>
      <c r="B23" s="299" t="s">
        <v>1201</v>
      </c>
      <c r="C23" s="300"/>
      <c r="D23" s="300"/>
      <c r="E23" s="300"/>
      <c r="F23" s="300"/>
      <c r="G23" s="301"/>
      <c r="H23" s="316" t="s">
        <v>62</v>
      </c>
      <c r="I23" s="317"/>
      <c r="J23" s="341" t="s">
        <v>86</v>
      </c>
      <c r="K23" s="342"/>
      <c r="L23" s="342"/>
      <c r="M23" s="342"/>
      <c r="N23" s="342"/>
      <c r="O23" s="342"/>
      <c r="P23" s="343"/>
      <c r="Q23" s="275" t="s">
        <v>1157</v>
      </c>
      <c r="R23" s="275"/>
      <c r="S23" s="275"/>
      <c r="T23" s="275"/>
      <c r="U23" s="275"/>
      <c r="V23" s="275"/>
      <c r="W23" s="275"/>
      <c r="X23" s="275"/>
      <c r="Y23" s="275"/>
      <c r="Z23" s="275"/>
      <c r="AA23" s="275"/>
      <c r="AB23" s="275"/>
      <c r="AC23" s="275"/>
      <c r="AD23" s="275"/>
      <c r="AE23" s="275"/>
      <c r="AF23" s="275"/>
      <c r="AG23" s="276"/>
    </row>
    <row r="24" spans="1:38" ht="20.100000000000001" customHeight="1" thickBot="1">
      <c r="A24" s="323"/>
      <c r="B24" s="314"/>
      <c r="C24" s="315"/>
      <c r="D24" s="315"/>
      <c r="E24" s="315"/>
      <c r="F24" s="315"/>
      <c r="G24" s="315"/>
      <c r="H24" s="346"/>
      <c r="I24" s="347"/>
      <c r="J24" s="310"/>
      <c r="K24" s="311"/>
      <c r="L24" s="311"/>
      <c r="M24" s="311"/>
      <c r="N24" s="311"/>
      <c r="O24" s="311"/>
      <c r="P24" s="312"/>
      <c r="Q24" s="344"/>
      <c r="R24" s="344"/>
      <c r="S24" s="344"/>
      <c r="T24" s="344"/>
      <c r="U24" s="344"/>
      <c r="V24" s="344"/>
      <c r="W24" s="344"/>
      <c r="X24" s="344"/>
      <c r="Y24" s="344"/>
      <c r="Z24" s="344"/>
      <c r="AA24" s="344"/>
      <c r="AB24" s="344"/>
      <c r="AC24" s="344"/>
      <c r="AD24" s="344"/>
      <c r="AE24" s="344"/>
      <c r="AF24" s="344"/>
      <c r="AG24" s="345"/>
    </row>
    <row r="25" spans="1:38" ht="30.75" customHeight="1" thickBot="1">
      <c r="A25" s="219" t="s">
        <v>1162</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row>
    <row r="26" spans="1:38" ht="20.100000000000001" customHeight="1" thickBot="1">
      <c r="A26" s="296" t="s">
        <v>1129</v>
      </c>
      <c r="B26" s="307" t="s">
        <v>1204</v>
      </c>
      <c r="C26" s="308"/>
      <c r="D26" s="308"/>
      <c r="E26" s="308"/>
      <c r="F26" s="308"/>
      <c r="G26" s="309"/>
      <c r="H26" s="310"/>
      <c r="I26" s="311"/>
      <c r="J26" s="311"/>
      <c r="K26" s="311"/>
      <c r="L26" s="311"/>
      <c r="M26" s="311"/>
      <c r="N26" s="311"/>
      <c r="O26" s="311"/>
      <c r="P26" s="312"/>
      <c r="Q26" s="355" t="s">
        <v>1158</v>
      </c>
      <c r="R26" s="356"/>
      <c r="S26" s="356"/>
      <c r="T26" s="356"/>
      <c r="U26" s="356"/>
      <c r="V26" s="356"/>
      <c r="W26" s="356"/>
      <c r="X26" s="356"/>
      <c r="Y26" s="356"/>
      <c r="Z26" s="356"/>
      <c r="AA26" s="356"/>
      <c r="AB26" s="356"/>
      <c r="AC26" s="356"/>
      <c r="AD26" s="356"/>
      <c r="AE26" s="356"/>
      <c r="AF26" s="356"/>
      <c r="AG26" s="357"/>
    </row>
    <row r="27" spans="1:38" ht="20.100000000000001" customHeight="1">
      <c r="A27" s="297"/>
      <c r="B27" s="236" t="s">
        <v>95</v>
      </c>
      <c r="C27" s="237"/>
      <c r="D27" s="237"/>
      <c r="E27" s="237"/>
      <c r="F27" s="237"/>
      <c r="G27" s="244"/>
      <c r="H27" s="318" t="e">
        <f>VLOOKUP($H$26,コード検索!$G$2:$H$50,2,0)</f>
        <v>#N/A</v>
      </c>
      <c r="I27" s="319"/>
      <c r="J27" s="319"/>
      <c r="K27" s="319"/>
      <c r="L27" s="319"/>
      <c r="M27" s="319"/>
      <c r="N27" s="319"/>
      <c r="O27" s="319"/>
      <c r="P27" s="320"/>
      <c r="Q27" s="288"/>
      <c r="R27" s="289"/>
      <c r="S27" s="289"/>
      <c r="T27" s="289"/>
      <c r="U27" s="289"/>
      <c r="V27" s="289"/>
      <c r="W27" s="289"/>
      <c r="X27" s="289"/>
      <c r="Y27" s="289"/>
      <c r="Z27" s="289"/>
      <c r="AA27" s="289"/>
      <c r="AB27" s="289"/>
      <c r="AC27" s="289"/>
      <c r="AD27" s="289"/>
      <c r="AE27" s="289"/>
      <c r="AF27" s="289"/>
      <c r="AG27" s="290"/>
    </row>
    <row r="28" spans="1:38" ht="12.9" customHeight="1" thickBot="1">
      <c r="A28" s="297"/>
      <c r="B28" s="299" t="s">
        <v>1203</v>
      </c>
      <c r="C28" s="300"/>
      <c r="D28" s="300"/>
      <c r="E28" s="300"/>
      <c r="F28" s="300"/>
      <c r="G28" s="301"/>
      <c r="H28" s="302" t="s">
        <v>62</v>
      </c>
      <c r="I28" s="303"/>
      <c r="J28" s="348" t="s">
        <v>86</v>
      </c>
      <c r="K28" s="349"/>
      <c r="L28" s="349"/>
      <c r="M28" s="349"/>
      <c r="N28" s="349"/>
      <c r="O28" s="349"/>
      <c r="P28" s="350"/>
      <c r="Q28" s="351" t="s">
        <v>1159</v>
      </c>
      <c r="R28" s="351"/>
      <c r="S28" s="351"/>
      <c r="T28" s="351"/>
      <c r="U28" s="351"/>
      <c r="V28" s="351"/>
      <c r="W28" s="351"/>
      <c r="X28" s="351"/>
      <c r="Y28" s="351"/>
      <c r="Z28" s="351"/>
      <c r="AA28" s="351"/>
      <c r="AB28" s="351"/>
      <c r="AC28" s="351"/>
      <c r="AD28" s="351"/>
      <c r="AE28" s="351"/>
      <c r="AF28" s="351"/>
      <c r="AG28" s="352"/>
    </row>
    <row r="29" spans="1:38" ht="20.100000000000001" customHeight="1" thickBot="1">
      <c r="A29" s="297"/>
      <c r="B29" s="236"/>
      <c r="C29" s="237"/>
      <c r="D29" s="237"/>
      <c r="E29" s="237"/>
      <c r="F29" s="237"/>
      <c r="G29" s="237"/>
      <c r="H29" s="346"/>
      <c r="I29" s="347"/>
      <c r="J29" s="310"/>
      <c r="K29" s="311"/>
      <c r="L29" s="311"/>
      <c r="M29" s="311"/>
      <c r="N29" s="311"/>
      <c r="O29" s="311"/>
      <c r="P29" s="312"/>
      <c r="Q29" s="353"/>
      <c r="R29" s="353"/>
      <c r="S29" s="353"/>
      <c r="T29" s="353"/>
      <c r="U29" s="353"/>
      <c r="V29" s="353"/>
      <c r="W29" s="353"/>
      <c r="X29" s="353"/>
      <c r="Y29" s="353"/>
      <c r="Z29" s="353"/>
      <c r="AA29" s="353"/>
      <c r="AB29" s="353"/>
      <c r="AC29" s="353"/>
      <c r="AD29" s="353"/>
      <c r="AE29" s="353"/>
      <c r="AF29" s="353"/>
      <c r="AG29" s="354"/>
    </row>
    <row r="30" spans="1:38" ht="9" customHeight="1" thickBot="1">
      <c r="A30" s="297"/>
      <c r="B30" s="335" t="s">
        <v>1028</v>
      </c>
      <c r="C30" s="338" t="s">
        <v>1025</v>
      </c>
      <c r="D30" s="339"/>
      <c r="E30" s="339"/>
      <c r="F30" s="339"/>
      <c r="G30" s="339"/>
      <c r="H30" s="106"/>
      <c r="I30" s="92"/>
      <c r="J30" s="91" t="s">
        <v>1029</v>
      </c>
      <c r="K30" s="92"/>
      <c r="L30" s="49"/>
      <c r="M30" s="107" t="s">
        <v>1030</v>
      </c>
      <c r="N30" s="291" t="s">
        <v>1193</v>
      </c>
      <c r="O30" s="292"/>
      <c r="P30" s="292"/>
      <c r="Q30" s="292"/>
      <c r="R30" s="292"/>
      <c r="S30" s="292"/>
      <c r="T30" s="292"/>
      <c r="U30" s="292"/>
      <c r="V30" s="292"/>
      <c r="W30" s="292"/>
      <c r="X30" s="292"/>
      <c r="Y30" s="292"/>
      <c r="Z30" s="292"/>
      <c r="AA30" s="292"/>
      <c r="AB30" s="292"/>
      <c r="AC30" s="292"/>
      <c r="AD30" s="292"/>
      <c r="AE30" s="292"/>
      <c r="AF30" s="292"/>
      <c r="AG30" s="293"/>
    </row>
    <row r="31" spans="1:38" ht="20.100000000000001" customHeight="1" thickBot="1">
      <c r="A31" s="297"/>
      <c r="B31" s="336"/>
      <c r="C31" s="340"/>
      <c r="D31" s="300"/>
      <c r="E31" s="300"/>
      <c r="F31" s="300"/>
      <c r="G31" s="300"/>
      <c r="H31" s="186"/>
      <c r="I31" s="187"/>
      <c r="J31" s="188"/>
      <c r="K31" s="93">
        <v>0</v>
      </c>
      <c r="L31" s="94">
        <v>0</v>
      </c>
      <c r="M31" s="95">
        <v>0</v>
      </c>
      <c r="N31" s="294"/>
      <c r="O31" s="294"/>
      <c r="P31" s="294"/>
      <c r="Q31" s="294"/>
      <c r="R31" s="294"/>
      <c r="S31" s="294"/>
      <c r="T31" s="294"/>
      <c r="U31" s="294"/>
      <c r="V31" s="294"/>
      <c r="W31" s="294"/>
      <c r="X31" s="294"/>
      <c r="Y31" s="294"/>
      <c r="Z31" s="294"/>
      <c r="AA31" s="294"/>
      <c r="AB31" s="294"/>
      <c r="AC31" s="294"/>
      <c r="AD31" s="294"/>
      <c r="AE31" s="294"/>
      <c r="AF31" s="294"/>
      <c r="AG31" s="295"/>
    </row>
    <row r="32" spans="1:38" ht="20.100000000000001" customHeight="1" thickBot="1">
      <c r="A32" s="297"/>
      <c r="B32" s="336"/>
      <c r="C32" s="237" t="s">
        <v>1026</v>
      </c>
      <c r="D32" s="237"/>
      <c r="E32" s="237"/>
      <c r="F32" s="237"/>
      <c r="G32" s="237"/>
      <c r="H32" s="190"/>
      <c r="I32" s="191"/>
      <c r="J32" s="192"/>
      <c r="K32" s="93">
        <v>0</v>
      </c>
      <c r="L32" s="94">
        <v>0</v>
      </c>
      <c r="M32" s="95">
        <v>0</v>
      </c>
      <c r="N32" s="225" t="s">
        <v>1139</v>
      </c>
      <c r="O32" s="226"/>
      <c r="P32" s="226"/>
      <c r="Q32" s="226"/>
      <c r="R32" s="226"/>
      <c r="S32" s="226"/>
      <c r="T32" s="226"/>
      <c r="U32" s="226"/>
      <c r="V32" s="226"/>
      <c r="W32" s="226"/>
      <c r="X32" s="226"/>
      <c r="Y32" s="229" t="str">
        <f>IF(OR($H$26="0307",$H$26="1301"),"（ゆうちょ銀行、南都銀行のみ）期末勤勉手当控除額については、6・12月同額設定が必要です","")</f>
        <v/>
      </c>
      <c r="Z32" s="229"/>
      <c r="AA32" s="229"/>
      <c r="AB32" s="229"/>
      <c r="AC32" s="229"/>
      <c r="AD32" s="229"/>
      <c r="AE32" s="229"/>
      <c r="AF32" s="229"/>
      <c r="AG32" s="230"/>
      <c r="AH32" s="265" t="str">
        <f>IF(OR($H$26="0307",$H$26="1301"),$C$49,"")</f>
        <v/>
      </c>
      <c r="AI32" s="266"/>
      <c r="AJ32" s="266"/>
      <c r="AK32" s="266"/>
      <c r="AL32" s="266"/>
    </row>
    <row r="33" spans="1:38" ht="20.100000000000001" customHeight="1" thickBot="1">
      <c r="A33" s="298"/>
      <c r="B33" s="337"/>
      <c r="C33" s="313" t="s">
        <v>1027</v>
      </c>
      <c r="D33" s="313"/>
      <c r="E33" s="313"/>
      <c r="F33" s="313"/>
      <c r="G33" s="313"/>
      <c r="H33" s="190"/>
      <c r="I33" s="191"/>
      <c r="J33" s="192"/>
      <c r="K33" s="93">
        <v>0</v>
      </c>
      <c r="L33" s="94">
        <v>0</v>
      </c>
      <c r="M33" s="95">
        <v>0</v>
      </c>
      <c r="N33" s="227"/>
      <c r="O33" s="228"/>
      <c r="P33" s="228"/>
      <c r="Q33" s="228"/>
      <c r="R33" s="228"/>
      <c r="S33" s="228"/>
      <c r="T33" s="228"/>
      <c r="U33" s="228"/>
      <c r="V33" s="228"/>
      <c r="W33" s="228"/>
      <c r="X33" s="228"/>
      <c r="Y33" s="231"/>
      <c r="Z33" s="231"/>
      <c r="AA33" s="231"/>
      <c r="AB33" s="231"/>
      <c r="AC33" s="231"/>
      <c r="AD33" s="231"/>
      <c r="AE33" s="231"/>
      <c r="AF33" s="231"/>
      <c r="AG33" s="232"/>
      <c r="AH33" s="265"/>
      <c r="AI33" s="266"/>
      <c r="AJ33" s="266"/>
      <c r="AK33" s="266"/>
      <c r="AL33" s="266"/>
    </row>
    <row r="34" spans="1:38" ht="30.75" customHeight="1" thickBot="1">
      <c r="A34" s="219" t="s">
        <v>1199</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row>
    <row r="35" spans="1:38" ht="20.100000000000001" customHeight="1" thickBot="1">
      <c r="A35" s="296" t="s">
        <v>1118</v>
      </c>
      <c r="B35" s="358" t="s">
        <v>1119</v>
      </c>
      <c r="C35" s="359"/>
      <c r="D35" s="359"/>
      <c r="E35" s="362" t="s">
        <v>1120</v>
      </c>
      <c r="F35" s="363"/>
      <c r="G35" s="364"/>
      <c r="H35" s="270"/>
      <c r="I35" s="271"/>
      <c r="J35" s="271"/>
      <c r="K35" s="271"/>
      <c r="L35" s="271"/>
      <c r="M35" s="271"/>
      <c r="N35" s="271"/>
      <c r="O35" s="271"/>
      <c r="P35" s="272"/>
      <c r="Q35" s="355"/>
      <c r="R35" s="356"/>
      <c r="S35" s="356"/>
      <c r="T35" s="356"/>
      <c r="U35" s="356"/>
      <c r="V35" s="356"/>
      <c r="W35" s="356"/>
      <c r="X35" s="356"/>
      <c r="Y35" s="356"/>
      <c r="Z35" s="356"/>
      <c r="AA35" s="356"/>
      <c r="AB35" s="356"/>
      <c r="AC35" s="356"/>
      <c r="AD35" s="356"/>
      <c r="AE35" s="356"/>
      <c r="AF35" s="356"/>
      <c r="AG35" s="357"/>
    </row>
    <row r="36" spans="1:38" ht="20.100000000000001" customHeight="1" thickBot="1">
      <c r="A36" s="297"/>
      <c r="B36" s="360"/>
      <c r="C36" s="361"/>
      <c r="D36" s="361"/>
      <c r="E36" s="365" t="s">
        <v>1121</v>
      </c>
      <c r="F36" s="366"/>
      <c r="G36" s="367"/>
      <c r="H36" s="270"/>
      <c r="I36" s="271"/>
      <c r="J36" s="271"/>
      <c r="K36" s="271"/>
      <c r="L36" s="271"/>
      <c r="M36" s="271"/>
      <c r="N36" s="271"/>
      <c r="O36" s="271"/>
      <c r="P36" s="272"/>
      <c r="Q36" s="368"/>
      <c r="R36" s="369"/>
      <c r="S36" s="369"/>
      <c r="T36" s="369"/>
      <c r="U36" s="369"/>
      <c r="V36" s="369"/>
      <c r="W36" s="369"/>
      <c r="X36" s="369"/>
      <c r="Y36" s="369"/>
      <c r="Z36" s="369"/>
      <c r="AA36" s="369"/>
      <c r="AB36" s="369"/>
      <c r="AC36" s="369"/>
      <c r="AD36" s="369"/>
      <c r="AE36" s="369"/>
      <c r="AF36" s="369"/>
      <c r="AG36" s="370"/>
    </row>
    <row r="37" spans="1:38" ht="20.100000000000001" customHeight="1" thickBot="1">
      <c r="A37" s="297"/>
      <c r="B37" s="371" t="s">
        <v>1122</v>
      </c>
      <c r="C37" s="372"/>
      <c r="D37" s="372"/>
      <c r="E37" s="267" t="s">
        <v>1120</v>
      </c>
      <c r="F37" s="268"/>
      <c r="G37" s="269"/>
      <c r="H37" s="270"/>
      <c r="I37" s="271"/>
      <c r="J37" s="271"/>
      <c r="K37" s="271"/>
      <c r="L37" s="271"/>
      <c r="M37" s="271"/>
      <c r="N37" s="271"/>
      <c r="O37" s="271"/>
      <c r="P37" s="272"/>
      <c r="Q37" s="241" t="s">
        <v>1160</v>
      </c>
      <c r="R37" s="242"/>
      <c r="S37" s="242"/>
      <c r="T37" s="242"/>
      <c r="U37" s="242"/>
      <c r="V37" s="242"/>
      <c r="W37" s="242"/>
      <c r="X37" s="242"/>
      <c r="Y37" s="242"/>
      <c r="Z37" s="242"/>
      <c r="AA37" s="242"/>
      <c r="AB37" s="242"/>
      <c r="AC37" s="242"/>
      <c r="AD37" s="242"/>
      <c r="AE37" s="242"/>
      <c r="AF37" s="242"/>
      <c r="AG37" s="243"/>
    </row>
    <row r="38" spans="1:38" ht="20.100000000000001" customHeight="1" thickBot="1">
      <c r="A38" s="297"/>
      <c r="B38" s="371"/>
      <c r="C38" s="372"/>
      <c r="D38" s="372"/>
      <c r="E38" s="267" t="s">
        <v>1121</v>
      </c>
      <c r="F38" s="268"/>
      <c r="G38" s="269"/>
      <c r="H38" s="270"/>
      <c r="I38" s="271"/>
      <c r="J38" s="271"/>
      <c r="K38" s="271"/>
      <c r="L38" s="271"/>
      <c r="M38" s="271"/>
      <c r="N38" s="271"/>
      <c r="O38" s="271"/>
      <c r="P38" s="272"/>
      <c r="Q38" s="241" t="s">
        <v>1160</v>
      </c>
      <c r="R38" s="242"/>
      <c r="S38" s="242"/>
      <c r="T38" s="242"/>
      <c r="U38" s="242"/>
      <c r="V38" s="242"/>
      <c r="W38" s="242"/>
      <c r="X38" s="242"/>
      <c r="Y38" s="242"/>
      <c r="Z38" s="242"/>
      <c r="AA38" s="242"/>
      <c r="AB38" s="242"/>
      <c r="AC38" s="242"/>
      <c r="AD38" s="242"/>
      <c r="AE38" s="242"/>
      <c r="AF38" s="242"/>
      <c r="AG38" s="243"/>
    </row>
    <row r="39" spans="1:38" ht="12.9" customHeight="1" thickBot="1">
      <c r="A39" s="297"/>
      <c r="B39" s="373" t="s">
        <v>1202</v>
      </c>
      <c r="C39" s="339"/>
      <c r="D39" s="339"/>
      <c r="E39" s="339"/>
      <c r="F39" s="339"/>
      <c r="G39" s="339"/>
      <c r="H39" s="302" t="s">
        <v>62</v>
      </c>
      <c r="I39" s="303"/>
      <c r="J39" s="348" t="s">
        <v>86</v>
      </c>
      <c r="K39" s="349"/>
      <c r="L39" s="349"/>
      <c r="M39" s="349"/>
      <c r="N39" s="349"/>
      <c r="O39" s="349"/>
      <c r="P39" s="350"/>
      <c r="Q39" s="275" t="s">
        <v>1198</v>
      </c>
      <c r="R39" s="275"/>
      <c r="S39" s="275"/>
      <c r="T39" s="275"/>
      <c r="U39" s="275"/>
      <c r="V39" s="275"/>
      <c r="W39" s="275"/>
      <c r="X39" s="275"/>
      <c r="Y39" s="275"/>
      <c r="Z39" s="275"/>
      <c r="AA39" s="275"/>
      <c r="AB39" s="275"/>
      <c r="AC39" s="275"/>
      <c r="AD39" s="275"/>
      <c r="AE39" s="275"/>
      <c r="AF39" s="275"/>
      <c r="AG39" s="276"/>
    </row>
    <row r="40" spans="1:38" ht="20.100000000000001" customHeight="1" thickBot="1">
      <c r="A40" s="298"/>
      <c r="B40" s="374"/>
      <c r="C40" s="313"/>
      <c r="D40" s="313"/>
      <c r="E40" s="313"/>
      <c r="F40" s="313"/>
      <c r="G40" s="313"/>
      <c r="H40" s="346"/>
      <c r="I40" s="347"/>
      <c r="J40" s="310"/>
      <c r="K40" s="311"/>
      <c r="L40" s="311"/>
      <c r="M40" s="311"/>
      <c r="N40" s="311"/>
      <c r="O40" s="311"/>
      <c r="P40" s="312"/>
      <c r="Q40" s="344"/>
      <c r="R40" s="344"/>
      <c r="S40" s="344"/>
      <c r="T40" s="344"/>
      <c r="U40" s="344"/>
      <c r="V40" s="344"/>
      <c r="W40" s="344"/>
      <c r="X40" s="344"/>
      <c r="Y40" s="344"/>
      <c r="Z40" s="344"/>
      <c r="AA40" s="344"/>
      <c r="AB40" s="344"/>
      <c r="AC40" s="344"/>
      <c r="AD40" s="344"/>
      <c r="AE40" s="344"/>
      <c r="AF40" s="344"/>
      <c r="AG40" s="345"/>
    </row>
    <row r="41" spans="1:38" ht="20.100000000000001" customHeight="1"/>
    <row r="42" spans="1:38" ht="20.100000000000001" customHeight="1"/>
    <row r="43" spans="1:38" hidden="1"/>
    <row r="44" spans="1:38" hidden="1"/>
    <row r="45" spans="1:38" hidden="1"/>
    <row r="46" spans="1:38" hidden="1">
      <c r="A46" s="50"/>
      <c r="B46" s="50" t="s">
        <v>1065</v>
      </c>
      <c r="C46" s="50"/>
      <c r="D46" s="50"/>
      <c r="E46" s="50"/>
      <c r="F46" s="50"/>
      <c r="G46" s="50"/>
      <c r="H46" s="50"/>
      <c r="I46" s="50"/>
      <c r="J46" s="50"/>
    </row>
    <row r="47" spans="1:38" hidden="1">
      <c r="A47" s="50"/>
      <c r="B47" s="156" t="s">
        <v>1066</v>
      </c>
      <c r="C47" s="224" t="e">
        <f>VALUE($H$32&amp;$I$32&amp;$J$32)</f>
        <v>#VALUE!</v>
      </c>
      <c r="D47" s="224"/>
      <c r="E47" s="50"/>
      <c r="F47" s="50"/>
      <c r="G47" s="50"/>
      <c r="H47" s="50"/>
      <c r="I47" s="50"/>
      <c r="J47" s="50"/>
    </row>
    <row r="48" spans="1:38" hidden="1">
      <c r="A48" s="50"/>
      <c r="B48" s="156" t="s">
        <v>1067</v>
      </c>
      <c r="C48" s="224" t="e">
        <f>VALUE($H$33&amp;$I$33&amp;$J$33)</f>
        <v>#VALUE!</v>
      </c>
      <c r="D48" s="224"/>
      <c r="E48" s="157"/>
      <c r="F48" s="50"/>
      <c r="G48" s="157"/>
      <c r="H48" s="157"/>
      <c r="I48" s="157"/>
      <c r="J48" s="50"/>
    </row>
    <row r="49" spans="1:10" hidden="1">
      <c r="A49" s="50"/>
      <c r="B49" s="156" t="s">
        <v>1068</v>
      </c>
      <c r="C49" s="158" t="str">
        <f>IF(OR($J$32="",$J$33=""),"",IF($C$47=$C$48,"OK（同額）","エラー（要同額設定）"))</f>
        <v/>
      </c>
      <c r="D49" s="50"/>
      <c r="E49" s="50"/>
      <c r="F49" s="50"/>
      <c r="G49" s="50"/>
      <c r="H49" s="50"/>
      <c r="I49" s="50"/>
      <c r="J49" s="50"/>
    </row>
    <row r="50" spans="1:10" hidden="1"/>
    <row r="51" spans="1:10" hidden="1"/>
  </sheetData>
  <sheetProtection algorithmName="SHA-512" hashValue="kBH2JXl4geblcjAS7ptxLYir6RRwyiktM2DWbJJgGWbLbXT8Pk2JdBF0+gaPBbJlTAQskvyXNzehMoQB7xseAg==" saltValue="TiI1FsDxsxKv9tWD34wU9w==" spinCount="100000" sheet="1" objects="1" scenarios="1"/>
  <mergeCells count="101">
    <mergeCell ref="A35:A40"/>
    <mergeCell ref="B35:D36"/>
    <mergeCell ref="E35:G35"/>
    <mergeCell ref="H35:P35"/>
    <mergeCell ref="Q35:AG35"/>
    <mergeCell ref="E36:G36"/>
    <mergeCell ref="H36:P36"/>
    <mergeCell ref="Q36:AG36"/>
    <mergeCell ref="B37:D38"/>
    <mergeCell ref="E37:G37"/>
    <mergeCell ref="H37:P37"/>
    <mergeCell ref="Q37:AG37"/>
    <mergeCell ref="B39:G40"/>
    <mergeCell ref="H39:I39"/>
    <mergeCell ref="J39:P39"/>
    <mergeCell ref="Q39:AG40"/>
    <mergeCell ref="H40:I40"/>
    <mergeCell ref="J40:P40"/>
    <mergeCell ref="B30:B33"/>
    <mergeCell ref="C30:G31"/>
    <mergeCell ref="J23:P23"/>
    <mergeCell ref="Q23:AG24"/>
    <mergeCell ref="H24:I24"/>
    <mergeCell ref="J24:P24"/>
    <mergeCell ref="J28:P28"/>
    <mergeCell ref="Q28:AG29"/>
    <mergeCell ref="H29:I29"/>
    <mergeCell ref="J29:P29"/>
    <mergeCell ref="Q26:AG26"/>
    <mergeCell ref="A26:A33"/>
    <mergeCell ref="B28:G29"/>
    <mergeCell ref="H28:I28"/>
    <mergeCell ref="B9:G9"/>
    <mergeCell ref="H9:P9"/>
    <mergeCell ref="H17:P17"/>
    <mergeCell ref="B19:G19"/>
    <mergeCell ref="H19:P19"/>
    <mergeCell ref="B21:G21"/>
    <mergeCell ref="H21:P21"/>
    <mergeCell ref="B26:G26"/>
    <mergeCell ref="H26:P26"/>
    <mergeCell ref="C32:G32"/>
    <mergeCell ref="C33:G33"/>
    <mergeCell ref="B23:G24"/>
    <mergeCell ref="H23:I23"/>
    <mergeCell ref="B27:G27"/>
    <mergeCell ref="H27:P27"/>
    <mergeCell ref="A10:A24"/>
    <mergeCell ref="B10:G11"/>
    <mergeCell ref="H10:I10"/>
    <mergeCell ref="J10:P10"/>
    <mergeCell ref="H16:J16"/>
    <mergeCell ref="L16:P16"/>
    <mergeCell ref="Q16:AG16"/>
    <mergeCell ref="B18:G18"/>
    <mergeCell ref="H18:P18"/>
    <mergeCell ref="Q18:AG18"/>
    <mergeCell ref="B17:G17"/>
    <mergeCell ref="Q17:AG17"/>
    <mergeCell ref="Q9:AG9"/>
    <mergeCell ref="AH32:AL33"/>
    <mergeCell ref="E38:G38"/>
    <mergeCell ref="H38:P38"/>
    <mergeCell ref="Q38:AG38"/>
    <mergeCell ref="Q10:AG11"/>
    <mergeCell ref="H11:I11"/>
    <mergeCell ref="J11:P11"/>
    <mergeCell ref="B14:G14"/>
    <mergeCell ref="H14:P14"/>
    <mergeCell ref="Q14:AG14"/>
    <mergeCell ref="B15:G15"/>
    <mergeCell ref="H15:P15"/>
    <mergeCell ref="Q15:AG15"/>
    <mergeCell ref="B12:G12"/>
    <mergeCell ref="H12:P12"/>
    <mergeCell ref="Q27:AG27"/>
    <mergeCell ref="N30:AG31"/>
    <mergeCell ref="A8:AG8"/>
    <mergeCell ref="A25:AG25"/>
    <mergeCell ref="A34:AG34"/>
    <mergeCell ref="A1:AG1"/>
    <mergeCell ref="A2:AG2"/>
    <mergeCell ref="A3:AG3"/>
    <mergeCell ref="A4:AG4"/>
    <mergeCell ref="C47:D47"/>
    <mergeCell ref="C48:D48"/>
    <mergeCell ref="N32:X33"/>
    <mergeCell ref="Y32:AG33"/>
    <mergeCell ref="Q21:AG21"/>
    <mergeCell ref="Q19:AG19"/>
    <mergeCell ref="B20:G20"/>
    <mergeCell ref="H20:P20"/>
    <mergeCell ref="Q20:AG20"/>
    <mergeCell ref="Q12:AG12"/>
    <mergeCell ref="B13:G13"/>
    <mergeCell ref="H13:P13"/>
    <mergeCell ref="Q13:AG13"/>
    <mergeCell ref="B22:G22"/>
    <mergeCell ref="H22:P22"/>
    <mergeCell ref="Q22:AG22"/>
    <mergeCell ref="B16:G16"/>
  </mergeCells>
  <phoneticPr fontId="2"/>
  <conditionalFormatting sqref="Y32:AG33">
    <cfRule type="expression" dxfId="19" priority="3">
      <formula>$Y$32&lt;&gt;""</formula>
    </cfRule>
  </conditionalFormatting>
  <conditionalFormatting sqref="AH32:AL33">
    <cfRule type="expression" dxfId="18" priority="1">
      <formula>$AH$32="エラー（要同額設定）"</formula>
    </cfRule>
    <cfRule type="expression" dxfId="17" priority="2">
      <formula>$AH$32="OK（同額）"</formula>
    </cfRule>
  </conditionalFormatting>
  <dataValidations count="28">
    <dataValidation imeMode="hiragana" allowBlank="1" showInputMessage="1" showErrorMessage="1" promptTitle="正しいコードを入力すると、自動で金融機関名が表示されます。" prompt="　" sqref="H27:P27" xr:uid="{00000000-0002-0000-0000-000000000000}"/>
    <dataValidation allowBlank="1" showInputMessage="1" showErrorMessage="1" promptTitle="正しい所属コードを入力すると、自動で所属名が表示されます。" prompt="　" sqref="H13:P13" xr:uid="{00000000-0002-0000-0000-000001000000}"/>
    <dataValidation type="custom" imeMode="halfAlpha" showInputMessage="1" showErrorMessage="1" errorTitle="未入力です。" error="入力必須項目です。" promptTitle="必ず半角で入力してください。" prompt="所属コードがご不明な場合は、「コード検索」シートでご確認ください。" sqref="H12:P12" xr:uid="{00000000-0002-0000-0000-000002000000}">
      <formula1>$H$12&lt;&gt;""</formula1>
    </dataValidation>
    <dataValidation imeMode="halfAlpha" allowBlank="1" showInputMessage="1" showErrorMessage="1" sqref="K16" xr:uid="{00000000-0002-0000-0000-000003000000}"/>
    <dataValidation type="list" allowBlank="1" showInputMessage="1" showErrorMessage="1" sqref="H24:I24" xr:uid="{00000000-0002-0000-0000-000004000000}">
      <formula1>"S,H"</formula1>
    </dataValidation>
    <dataValidation type="custom" imeMode="hiragana" showInputMessage="1" showErrorMessage="1" errorTitle="未入力です。" error="入力必須項目です。" promptTitle="注：旧姓使用不可です。" prompt="戸籍名での契約が必須です。" sqref="H21:P21" xr:uid="{00000000-0002-0000-0000-000005000000}">
      <formula1>$H$21&lt;&gt;""</formula1>
    </dataValidation>
    <dataValidation type="list" allowBlank="1" showInputMessage="1" showErrorMessage="1" sqref="H22:P22" xr:uid="{00000000-0002-0000-0000-000006000000}">
      <formula1>"男,女"</formula1>
    </dataValidation>
    <dataValidation type="custom" imeMode="halfAlpha" allowBlank="1" showInputMessage="1" showErrorMessage="1" errorTitle="入力エラーです。" error="半角数字で入力してください。" promptTitle="必ず半角で入力してください。" prompt="契約先の金融機関コードを入力してください。_x000a_ご不明な場合は、コード検索シートでご確認ください。" sqref="H26:P26" xr:uid="{00000000-0002-0000-0000-000007000000}">
      <formula1>$H$26=ASC(H26)</formula1>
    </dataValidation>
    <dataValidation type="textLength" imeMode="halfAlpha" allowBlank="1" showInputMessage="1" showErrorMessage="1" errorTitle="入力エラー" error="2桁以上の数字を入力されています。" promptTitle="注意：月例給与からの控除は必須です！" prompt="1,000円以上で設定してください。" sqref="H31:J31" xr:uid="{00000000-0002-0000-0000-000008000000}">
      <formula1>1</formula1>
      <formula2>1</formula2>
    </dataValidation>
    <dataValidation type="custom" imeMode="halfAlpha" showInputMessage="1" showErrorMessage="1" errorTitle="未入力です。" error="入力必須項目です。" sqref="H14:P14" xr:uid="{00000000-0002-0000-0000-000009000000}">
      <formula1>$H$14&lt;&gt;""</formula1>
    </dataValidation>
    <dataValidation type="custom" imeMode="halfAlpha" showInputMessage="1" showErrorMessage="1" errorTitle="未入力です。" error="職員番号6桁を入力してください。" sqref="H15:P15" xr:uid="{00000000-0002-0000-0000-00000A000000}">
      <formula1>$H$15&lt;&gt;""</formula1>
    </dataValidation>
    <dataValidation type="custom" imeMode="halfAlpha" showInputMessage="1" showErrorMessage="1" errorTitle="未入力です。" error="入力必須項目です。" sqref="H16:J16" xr:uid="{00000000-0002-0000-0000-00000B000000}">
      <formula1>$H$16&lt;&gt;""</formula1>
    </dataValidation>
    <dataValidation type="custom" imeMode="halfAlpha" showInputMessage="1" showErrorMessage="1" errorTitle="未入力です。" error="入力必須項目です。" sqref="L16:P16" xr:uid="{00000000-0002-0000-0000-00000C000000}">
      <formula1>$L$16&lt;&gt;""</formula1>
    </dataValidation>
    <dataValidation type="custom" imeMode="hiragana" showInputMessage="1" showErrorMessage="1" errorTitle="未入力です。" error="入力必須項目です。" sqref="H18:P18" xr:uid="{00000000-0002-0000-0000-00000D000000}">
      <formula1>$H$18&lt;&gt;""</formula1>
    </dataValidation>
    <dataValidation type="custom" imeMode="halfAlpha" showInputMessage="1" showErrorMessage="1" errorTitle="未入力です。" error="入力必須項目です。" sqref="H19:P19" xr:uid="{00000000-0002-0000-0000-00000E000000}">
      <formula1>$H$19&lt;&gt;""</formula1>
    </dataValidation>
    <dataValidation type="custom" imeMode="halfAlpha" showInputMessage="1" showErrorMessage="1" errorTitle="未入力です。" error="日付の数字6桁を入力してください。" sqref="J24:P24" xr:uid="{00000000-0002-0000-0000-00000F000000}">
      <formula1>$J$24&lt;&gt;""</formula1>
    </dataValidation>
    <dataValidation type="textLength" imeMode="halfAlpha" allowBlank="1" showInputMessage="1" showErrorMessage="1" errorTitle="入力エラー" error="2桁以上の数字を入力されています。" promptTitle="控除額設定のある場合は、1,000円以上で入力してください。" prompt="　" sqref="H32:J33" xr:uid="{00000000-0002-0000-0000-000010000000}">
      <formula1>1</formula1>
      <formula2>1</formula2>
    </dataValidation>
    <dataValidation type="custom" imeMode="halfKatakana" showInputMessage="1" showErrorMessage="1" errorTitle="未入力です。" error="入力必須項目です。" sqref="H17:P17" xr:uid="{00000000-0002-0000-0000-000011000000}">
      <formula1>$H$17&lt;&gt;""</formula1>
    </dataValidation>
    <dataValidation type="custom" imeMode="halfAlpha" showInputMessage="1" showErrorMessage="1" errorTitle="未入力です。" error="日付の数字6桁を入力してください。" promptTitle="今回の移管手続に係る申込年月日を入力してください。" prompt="注意：財形契約当初の申込年月日ではありません。" sqref="J11:P11" xr:uid="{00000000-0002-0000-0000-000012000000}">
      <formula1>$J$11&lt;&gt;""</formula1>
    </dataValidation>
    <dataValidation type="custom" imeMode="halfKatakana" allowBlank="1" showInputMessage="1" showErrorMessage="1" errorTitle="入力エラーです。" error="半角カナで入力してください。" promptTitle="必ず半角ｶﾅで入力してください。" prompt="全角で入力すると､正しく印刷されません。_x000a_旧姓使用不可です。" sqref="H20:P20" xr:uid="{00000000-0002-0000-0000-000013000000}">
      <formula1>$H$20=ASC($H$20)</formula1>
    </dataValidation>
    <dataValidation type="custom" imeMode="halfAlpha" showInputMessage="1" showErrorMessage="1" errorTitle="未入力です。" error="入力必須項目です。"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J29:P29" xr:uid="{00000000-0002-0000-0000-000014000000}">
      <formula1>$J$29&lt;&gt;""</formula1>
    </dataValidation>
    <dataValidation type="list" allowBlank="1" showInputMessage="1" showErrorMessage="1"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H29:I29" xr:uid="{00000000-0002-0000-0000-000015000000}">
      <formula1>"S,H,R"</formula1>
    </dataValidation>
    <dataValidation type="custom" imeMode="halfAlpha" showInputMessage="1" showErrorMessage="1" errorTitle="未入力です。" error="日付の数字6桁を入力してください。" promptTitle="大阪府への異動転入日、採用日を入力" prompt="以下の例の場合、異動日は「R3.4.1」になります。_x000a__x000a_～R3.3.31　△△市町村教育委員会在籍_x000a_R3.4.1～　　大阪府△△市〇〇小学校へ赴任" sqref="J40:P40" xr:uid="{00000000-0002-0000-0000-000016000000}">
      <formula1>$J$40&lt;&gt;""</formula1>
    </dataValidation>
    <dataValidation type="custom" imeMode="hiragana" showInputMessage="1" showErrorMessage="1" errorTitle="未入力です。" error="入力必須項目です。" promptTitle="前職における賃金支払者の名称を入力" prompt="ご不明な場合は、前職より発行を受けた源泉徴収票をご参照ください。" sqref="H38:P38" xr:uid="{00000000-0002-0000-0000-000017000000}">
      <formula1>$H$38&lt;&gt;""</formula1>
    </dataValidation>
    <dataValidation type="custom" imeMode="hiragana" showInputMessage="1" showErrorMessage="1" errorTitle="未入力です。" error="入力必須項目です。" promptTitle="前職における賃金支払者の住所を入力" prompt="ご不明な場合は、前職より発行を受けた源泉徴収票をご参照ください。" sqref="H37:P37" xr:uid="{00000000-0002-0000-0000-000018000000}">
      <formula1>$H$37&lt;&gt;""</formula1>
    </dataValidation>
    <dataValidation type="custom" imeMode="hiragana" showInputMessage="1" showErrorMessage="1" errorTitle="未入力です。" error="入力必須項目です。" promptTitle="前勤務先の名称を入力" prompt="例：〇〇市教育委員会_x000a_　　　□□県教育委員会" sqref="H36:P36" xr:uid="{00000000-0002-0000-0000-000019000000}">
      <formula1>$H$36&lt;&gt;""</formula1>
    </dataValidation>
    <dataValidation type="custom" imeMode="hiragana" showInputMessage="1" showErrorMessage="1" errorTitle="未入力です。" error="入力必須項目です。" promptTitle="前勤務先の住所を入力" prompt="　" sqref="H35:P35" xr:uid="{00000000-0002-0000-0000-00001A000000}">
      <formula1>$H$35&lt;&gt;""</formula1>
    </dataValidation>
    <dataValidation type="list" allowBlank="1" showInputMessage="1" showErrorMessage="1" promptTitle="大阪府へ異動転入日、採用日を入力" prompt="　" sqref="H40:I40" xr:uid="{00000000-0002-0000-0000-00001B000000}">
      <formula1>"H,R"</formula1>
    </dataValidation>
  </dataValidations>
  <printOptions horizontalCentered="1"/>
  <pageMargins left="0.31496062992125984" right="0.31496062992125984"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H55"/>
  <sheetViews>
    <sheetView showGridLines="0" showRowColHeaders="0" zoomScaleNormal="100" workbookViewId="0">
      <selection sqref="A1:F1"/>
    </sheetView>
  </sheetViews>
  <sheetFormatPr defaultColWidth="3.6640625" defaultRowHeight="13.2"/>
  <sheetData>
    <row r="1" spans="1:34" ht="20.25" customHeight="1" thickBot="1">
      <c r="A1" s="375" t="s">
        <v>1174</v>
      </c>
      <c r="B1" s="376"/>
      <c r="C1" s="376"/>
      <c r="D1" s="376"/>
      <c r="E1" s="376"/>
      <c r="F1" s="377"/>
    </row>
    <row r="2" spans="1:34" ht="4.5" customHeight="1">
      <c r="A2" s="161"/>
      <c r="B2" s="161"/>
      <c r="C2" s="161"/>
      <c r="D2" s="161"/>
      <c r="E2" s="161"/>
      <c r="F2" s="161"/>
      <c r="G2" s="162"/>
    </row>
    <row r="3" spans="1:34" ht="22.8">
      <c r="A3" s="163" t="s">
        <v>1165</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4" ht="4.5" customHeight="1">
      <c r="A4" s="165"/>
      <c r="B4" s="165"/>
      <c r="C4" s="165"/>
      <c r="D4" s="165"/>
      <c r="E4" s="165"/>
      <c r="F4" s="165"/>
      <c r="G4" s="165"/>
      <c r="H4" s="165"/>
      <c r="I4" s="165"/>
      <c r="J4" s="165"/>
      <c r="K4" s="165"/>
      <c r="L4" s="165"/>
      <c r="M4" s="164"/>
      <c r="N4" s="164"/>
      <c r="O4" s="164"/>
      <c r="P4" s="164"/>
      <c r="Q4" s="164"/>
      <c r="R4" s="164"/>
      <c r="S4" s="164"/>
      <c r="T4" s="164"/>
      <c r="U4" s="164"/>
      <c r="V4" s="164"/>
      <c r="W4" s="164"/>
      <c r="X4" s="164"/>
      <c r="Y4" s="164"/>
      <c r="Z4" s="164"/>
      <c r="AA4" s="164"/>
      <c r="AB4" s="164"/>
      <c r="AC4" s="164"/>
      <c r="AD4" s="164"/>
      <c r="AE4" s="164"/>
      <c r="AF4" s="164"/>
      <c r="AG4" s="164"/>
      <c r="AH4" s="164"/>
    </row>
    <row r="5" spans="1:34">
      <c r="A5" s="166" t="s">
        <v>72</v>
      </c>
      <c r="B5" s="167" t="s">
        <v>1052</v>
      </c>
      <c r="C5" s="167"/>
      <c r="D5" s="167"/>
      <c r="E5" s="167"/>
      <c r="F5" s="166"/>
      <c r="G5" s="166"/>
      <c r="H5" s="168" t="s">
        <v>1055</v>
      </c>
      <c r="I5" s="164" t="s">
        <v>1166</v>
      </c>
      <c r="J5" s="164"/>
      <c r="K5" s="164"/>
      <c r="L5" s="164"/>
      <c r="M5" s="164"/>
      <c r="N5" s="164" t="s">
        <v>1167</v>
      </c>
      <c r="O5" s="164"/>
      <c r="P5" s="164"/>
      <c r="Q5" s="164"/>
      <c r="R5" s="164"/>
      <c r="S5" s="164"/>
      <c r="T5" s="164"/>
      <c r="U5" s="164"/>
      <c r="V5" s="164"/>
      <c r="W5" s="164"/>
      <c r="X5" s="164"/>
      <c r="Y5" s="164"/>
      <c r="Z5" s="164"/>
      <c r="AA5" s="164"/>
      <c r="AB5" s="164"/>
      <c r="AC5" s="164"/>
      <c r="AD5" s="164"/>
      <c r="AE5" s="164"/>
      <c r="AF5" s="164"/>
      <c r="AG5" s="164"/>
      <c r="AH5" s="164"/>
    </row>
    <row r="6" spans="1:34">
      <c r="A6" s="166" t="s">
        <v>73</v>
      </c>
      <c r="B6" s="167" t="s">
        <v>1053</v>
      </c>
      <c r="C6" s="167"/>
      <c r="D6" s="167"/>
      <c r="E6" s="167"/>
      <c r="F6" s="166"/>
      <c r="G6" s="166"/>
      <c r="H6" s="168" t="s">
        <v>1055</v>
      </c>
      <c r="I6" s="164" t="s">
        <v>1168</v>
      </c>
      <c r="J6" s="164"/>
      <c r="K6" s="164"/>
      <c r="L6" s="164"/>
      <c r="M6" s="164" t="s">
        <v>1169</v>
      </c>
      <c r="N6" s="164"/>
      <c r="O6" s="164"/>
      <c r="P6" s="164"/>
      <c r="Q6" s="164"/>
      <c r="R6" s="164"/>
      <c r="S6" s="164"/>
      <c r="T6" s="164"/>
      <c r="U6" s="164"/>
      <c r="V6" s="164"/>
      <c r="W6" s="164"/>
      <c r="X6" s="164"/>
      <c r="Y6" s="164"/>
      <c r="Z6" s="164"/>
      <c r="AA6" s="164"/>
      <c r="AB6" s="164"/>
      <c r="AC6" s="164"/>
      <c r="AD6" s="164"/>
      <c r="AE6" s="164"/>
      <c r="AF6" s="164"/>
      <c r="AG6" s="164"/>
      <c r="AH6" s="164"/>
    </row>
    <row r="7" spans="1:34">
      <c r="A7" s="166" t="s">
        <v>74</v>
      </c>
      <c r="B7" s="167" t="s">
        <v>1054</v>
      </c>
      <c r="C7" s="167"/>
      <c r="D7" s="167"/>
      <c r="E7" s="167"/>
      <c r="F7" s="166"/>
      <c r="G7" s="166"/>
      <c r="H7" s="168" t="s">
        <v>1055</v>
      </c>
      <c r="I7" s="164" t="s">
        <v>1170</v>
      </c>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row>
    <row r="8" spans="1:34">
      <c r="A8" s="166" t="s">
        <v>75</v>
      </c>
      <c r="B8" s="378" t="s">
        <v>1171</v>
      </c>
      <c r="C8" s="378"/>
      <c r="D8" s="378"/>
      <c r="E8" s="378"/>
      <c r="F8" s="378"/>
      <c r="G8" s="378"/>
      <c r="H8" s="168" t="s">
        <v>1055</v>
      </c>
      <c r="I8" s="164" t="s">
        <v>1172</v>
      </c>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row>
    <row r="9" spans="1:34" ht="21.75" customHeight="1">
      <c r="A9" s="169" t="s">
        <v>1173</v>
      </c>
      <c r="B9" s="167"/>
      <c r="C9" s="167"/>
      <c r="D9" s="167"/>
      <c r="E9" s="167"/>
      <c r="F9" s="167"/>
      <c r="G9" s="167"/>
      <c r="H9" s="168"/>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row>
    <row r="10" spans="1:34" s="46" customFormat="1" ht="4.5" customHeight="1">
      <c r="A10" s="170"/>
      <c r="B10" s="171"/>
      <c r="C10" s="171"/>
      <c r="D10" s="171"/>
      <c r="E10" s="171"/>
      <c r="F10" s="171"/>
      <c r="G10" s="171"/>
      <c r="H10" s="172"/>
    </row>
    <row r="11" spans="1:34" ht="21" customHeight="1">
      <c r="A11" s="173" t="s">
        <v>1135</v>
      </c>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5"/>
      <c r="AF11" s="174"/>
      <c r="AG11" s="174"/>
      <c r="AH11" s="174"/>
    </row>
    <row r="12" spans="1:34" s="125" customFormat="1" ht="12.6" customHeight="1">
      <c r="A12" s="177" t="s">
        <v>1138</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6"/>
      <c r="AF12" s="177"/>
      <c r="AG12" s="177"/>
      <c r="AH12" s="177"/>
    </row>
    <row r="13" spans="1:34" s="125" customFormat="1" ht="12.6" customHeight="1">
      <c r="A13" s="178" t="s">
        <v>1137</v>
      </c>
      <c r="B13" s="177"/>
      <c r="C13" s="177"/>
      <c r="D13" s="177"/>
      <c r="E13" s="177"/>
      <c r="F13" s="177"/>
      <c r="G13" s="177"/>
      <c r="H13" s="177"/>
      <c r="I13" s="177"/>
      <c r="J13" s="177"/>
      <c r="K13" s="177"/>
      <c r="L13" s="177"/>
      <c r="M13" s="177"/>
      <c r="N13" s="177"/>
      <c r="O13" s="177"/>
      <c r="P13" s="179"/>
      <c r="Q13" s="177"/>
      <c r="R13" s="177"/>
      <c r="S13" s="177"/>
      <c r="T13" s="177"/>
      <c r="U13" s="177"/>
      <c r="V13" s="177"/>
      <c r="W13" s="177"/>
      <c r="X13" s="177"/>
      <c r="Y13" s="177"/>
      <c r="Z13" s="177"/>
      <c r="AA13" s="177"/>
      <c r="AB13" s="177"/>
      <c r="AC13" s="177"/>
      <c r="AD13" s="177"/>
      <c r="AE13" s="176"/>
      <c r="AF13" s="177"/>
      <c r="AG13" s="177"/>
      <c r="AH13" s="177"/>
    </row>
    <row r="14" spans="1:34" ht="12.75" customHeight="1">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5"/>
      <c r="AF14" s="174"/>
      <c r="AG14" s="174"/>
      <c r="AH14" s="174"/>
    </row>
    <row r="15" spans="1:34" ht="4.5" customHeight="1">
      <c r="B15" s="180"/>
      <c r="AE15" s="1"/>
      <c r="AF15" s="1"/>
    </row>
    <row r="16" spans="1:34" ht="21" customHeight="1">
      <c r="A16" s="181" t="s">
        <v>1175</v>
      </c>
      <c r="AE16" s="1"/>
    </row>
    <row r="17" spans="1:32" ht="4.5" customHeight="1">
      <c r="AE17" s="1"/>
      <c r="AF17" s="1"/>
    </row>
    <row r="18" spans="1:32" ht="15">
      <c r="A18" s="45" t="s">
        <v>1130</v>
      </c>
    </row>
    <row r="19" spans="1:32" s="125" customFormat="1" ht="12.6" customHeight="1">
      <c r="A19" s="126" t="s">
        <v>1196</v>
      </c>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row>
    <row r="20" spans="1:32" s="125" customFormat="1" ht="12.6" customHeight="1">
      <c r="A20" s="126" t="s">
        <v>1197</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row>
    <row r="21" spans="1:32" s="125" customFormat="1" ht="12.6" customHeight="1">
      <c r="A21" s="125" t="s">
        <v>1131</v>
      </c>
    </row>
    <row r="22" spans="1:32" s="125" customFormat="1" ht="12.6" customHeight="1">
      <c r="A22" s="125" t="s">
        <v>1132</v>
      </c>
    </row>
    <row r="23" spans="1:32" ht="15" customHeight="1">
      <c r="AE23" s="1"/>
      <c r="AF23" s="1"/>
    </row>
    <row r="24" spans="1:32" ht="16.5" customHeight="1">
      <c r="A24" s="182" t="s">
        <v>1035</v>
      </c>
      <c r="AE24" s="1"/>
      <c r="AF24" s="1"/>
    </row>
    <row r="25" spans="1:32" ht="15" customHeight="1">
      <c r="A25" s="125" t="s">
        <v>1176</v>
      </c>
      <c r="AE25" s="1"/>
      <c r="AF25" s="1"/>
    </row>
    <row r="26" spans="1:32" ht="15" customHeight="1">
      <c r="A26" t="s">
        <v>1177</v>
      </c>
      <c r="AE26" s="1"/>
      <c r="AF26" s="1"/>
    </row>
    <row r="27" spans="1:32" ht="15" customHeight="1">
      <c r="A27" t="s">
        <v>1178</v>
      </c>
      <c r="AE27" s="1"/>
      <c r="AF27" s="1"/>
    </row>
    <row r="28" spans="1:32" s="125" customFormat="1" ht="12.75" customHeight="1">
      <c r="A28" s="125" t="s">
        <v>1134</v>
      </c>
    </row>
    <row r="29" spans="1:32" s="125" customFormat="1" ht="15" customHeight="1">
      <c r="A29" s="125" t="s">
        <v>1034</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E29" s="127"/>
    </row>
    <row r="30" spans="1:32" ht="15" customHeight="1">
      <c r="AE30" s="1"/>
      <c r="AF30" s="1"/>
    </row>
    <row r="31" spans="1:32" ht="16.5" customHeight="1">
      <c r="A31" s="182" t="s">
        <v>1036</v>
      </c>
      <c r="AE31" s="1"/>
      <c r="AF31" s="1"/>
    </row>
    <row r="32" spans="1:32" ht="15" customHeight="1">
      <c r="A32" t="s">
        <v>1192</v>
      </c>
      <c r="AE32" s="1"/>
      <c r="AF32" s="1"/>
    </row>
    <row r="33" spans="1:32" ht="15" customHeight="1">
      <c r="A33" t="s">
        <v>1056</v>
      </c>
      <c r="AE33" s="1"/>
      <c r="AF33" s="1"/>
    </row>
    <row r="34" spans="1:32" ht="15" customHeight="1">
      <c r="A34" t="s">
        <v>1182</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128"/>
      <c r="AF34" s="1"/>
    </row>
    <row r="35" spans="1:32" ht="15" customHeight="1">
      <c r="A35" s="46" t="s">
        <v>1179</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128"/>
      <c r="AF35" s="1"/>
    </row>
    <row r="36" spans="1:32" ht="15" customHeight="1">
      <c r="A36" t="s">
        <v>76</v>
      </c>
      <c r="AE36" s="1"/>
      <c r="AF36" s="1"/>
    </row>
    <row r="37" spans="1:32" s="125" customFormat="1" ht="15" customHeight="1">
      <c r="A37" s="46" t="s">
        <v>1180</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E37" s="127"/>
    </row>
    <row r="38" spans="1:32" ht="15" customHeight="1">
      <c r="AC38" s="46"/>
      <c r="AD38" s="46"/>
      <c r="AE38" s="128"/>
      <c r="AF38" s="1"/>
    </row>
    <row r="39" spans="1:32" ht="16.5" customHeight="1">
      <c r="A39" s="182" t="s">
        <v>1037</v>
      </c>
      <c r="G39" s="46"/>
      <c r="H39" s="46"/>
      <c r="I39" s="46"/>
      <c r="J39" s="46"/>
      <c r="K39" s="46"/>
      <c r="L39" s="46"/>
      <c r="M39" s="46"/>
      <c r="N39" s="46"/>
      <c r="O39" s="46"/>
      <c r="P39" s="46"/>
      <c r="Q39" s="46"/>
      <c r="R39" s="46"/>
      <c r="S39" s="46"/>
      <c r="T39" s="46"/>
      <c r="U39" s="46"/>
      <c r="V39" s="46"/>
      <c r="W39" s="46"/>
      <c r="X39" s="46"/>
      <c r="AC39" s="46"/>
      <c r="AD39" s="46"/>
      <c r="AE39" s="128"/>
      <c r="AF39" s="1"/>
    </row>
    <row r="40" spans="1:32" ht="15" customHeight="1">
      <c r="A40" s="125" t="s">
        <v>1183</v>
      </c>
      <c r="B40" s="183"/>
      <c r="G40" s="46"/>
      <c r="H40" s="46"/>
      <c r="I40" s="46"/>
      <c r="J40" s="46"/>
      <c r="K40" s="46"/>
      <c r="L40" s="46"/>
      <c r="M40" s="46"/>
      <c r="N40" s="46"/>
      <c r="O40" s="46"/>
      <c r="P40" s="46"/>
      <c r="Q40" s="46"/>
      <c r="R40" s="46"/>
      <c r="S40" s="46"/>
      <c r="T40" s="46"/>
      <c r="U40" s="46"/>
      <c r="V40" s="46"/>
      <c r="W40" s="46"/>
      <c r="X40" s="46"/>
      <c r="AE40" s="1"/>
      <c r="AF40" s="1"/>
    </row>
    <row r="41" spans="1:32" ht="15" customHeight="1">
      <c r="A41" s="125" t="s">
        <v>1184</v>
      </c>
      <c r="B41" s="183"/>
      <c r="G41" s="46"/>
      <c r="H41" s="46"/>
      <c r="I41" s="46"/>
      <c r="J41" s="46"/>
      <c r="K41" s="46"/>
      <c r="L41" s="46"/>
      <c r="M41" s="46"/>
      <c r="N41" s="46"/>
      <c r="O41" s="46"/>
      <c r="P41" s="46"/>
      <c r="Q41" s="46"/>
      <c r="R41" s="46"/>
      <c r="S41" s="46"/>
      <c r="T41" s="46"/>
      <c r="U41" s="46"/>
      <c r="V41" s="46"/>
      <c r="W41" s="46"/>
      <c r="X41" s="46"/>
      <c r="AE41" s="1"/>
      <c r="AF41" s="1"/>
    </row>
    <row r="42" spans="1:32" ht="15" customHeight="1">
      <c r="A42" s="183" t="s">
        <v>1185</v>
      </c>
      <c r="B42" s="183"/>
      <c r="G42" s="46"/>
      <c r="H42" s="46"/>
      <c r="I42" s="46"/>
      <c r="J42" s="46"/>
      <c r="K42" s="46"/>
      <c r="L42" s="46"/>
      <c r="M42" s="46"/>
      <c r="N42" s="46"/>
      <c r="O42" s="46"/>
      <c r="P42" s="46"/>
      <c r="Q42" s="46"/>
      <c r="R42" s="46"/>
      <c r="S42" s="46"/>
      <c r="T42" s="46"/>
      <c r="U42" s="46"/>
      <c r="V42" s="46"/>
      <c r="W42" s="46"/>
      <c r="X42" s="46"/>
      <c r="AE42" s="1"/>
      <c r="AF42" s="1"/>
    </row>
    <row r="43" spans="1:32" ht="15" customHeight="1">
      <c r="A43" s="183" t="s">
        <v>1057</v>
      </c>
      <c r="B43" s="183"/>
      <c r="G43" s="46"/>
      <c r="H43" s="46"/>
      <c r="I43" s="46"/>
      <c r="J43" s="46"/>
      <c r="K43" s="46"/>
      <c r="L43" s="46"/>
      <c r="M43" s="46"/>
      <c r="N43" s="46"/>
      <c r="O43" s="46"/>
      <c r="P43" s="46"/>
      <c r="Q43" s="46"/>
      <c r="R43" s="46"/>
      <c r="S43" s="46"/>
      <c r="T43" s="46"/>
      <c r="U43" s="46"/>
      <c r="V43" s="46"/>
      <c r="W43" s="46"/>
      <c r="X43" s="46"/>
      <c r="AE43" s="1"/>
      <c r="AF43" s="1"/>
    </row>
    <row r="44" spans="1:32" ht="15" customHeight="1">
      <c r="A44" s="183" t="s">
        <v>1186</v>
      </c>
      <c r="B44" s="183"/>
      <c r="G44" s="46"/>
      <c r="H44" s="46"/>
      <c r="I44" s="46"/>
      <c r="J44" s="46"/>
      <c r="K44" s="46"/>
      <c r="L44" s="46"/>
      <c r="M44" s="46"/>
      <c r="N44" s="46"/>
      <c r="O44" s="46"/>
      <c r="P44" s="46"/>
      <c r="Q44" s="46"/>
      <c r="R44" s="46"/>
      <c r="S44" s="46"/>
      <c r="T44" s="46"/>
      <c r="U44" s="46"/>
      <c r="V44" s="46"/>
      <c r="W44" s="46"/>
      <c r="X44" s="46"/>
      <c r="AE44" s="1"/>
      <c r="AF44" s="1"/>
    </row>
    <row r="45" spans="1:32" ht="15" customHeight="1">
      <c r="A45" s="183" t="s">
        <v>1187</v>
      </c>
      <c r="B45" s="183"/>
      <c r="G45" s="46"/>
      <c r="H45" s="46"/>
      <c r="I45" s="46"/>
      <c r="J45" s="46"/>
      <c r="K45" s="46"/>
      <c r="L45" s="46"/>
      <c r="M45" s="46"/>
      <c r="N45" s="46"/>
      <c r="O45" s="46"/>
      <c r="P45" s="46"/>
      <c r="Q45" s="46"/>
      <c r="R45" s="46"/>
      <c r="S45" s="46"/>
      <c r="T45" s="46"/>
      <c r="U45" s="46"/>
      <c r="V45" s="46"/>
      <c r="W45" s="46"/>
      <c r="X45" s="46"/>
      <c r="AE45" s="1"/>
      <c r="AF45" s="1"/>
    </row>
    <row r="46" spans="1:32" ht="15" customHeight="1">
      <c r="A46" s="183" t="s">
        <v>1200</v>
      </c>
      <c r="B46" s="183"/>
      <c r="G46" s="46"/>
      <c r="H46" s="46"/>
      <c r="I46" s="46"/>
      <c r="J46" s="46"/>
      <c r="K46" s="46"/>
      <c r="L46" s="46"/>
      <c r="M46" s="46"/>
      <c r="N46" s="46"/>
      <c r="O46" s="46"/>
      <c r="P46" s="46"/>
      <c r="Q46" s="46"/>
      <c r="R46" s="46"/>
      <c r="S46" s="46"/>
      <c r="T46" s="46"/>
      <c r="U46" s="46"/>
      <c r="V46" s="46"/>
      <c r="W46" s="46"/>
      <c r="X46" s="46"/>
      <c r="AF46" s="1"/>
    </row>
    <row r="47" spans="1:32" ht="15" customHeight="1">
      <c r="A47" s="183" t="s">
        <v>1188</v>
      </c>
      <c r="B47" s="183"/>
      <c r="G47" s="46"/>
      <c r="H47" s="46"/>
      <c r="I47" s="46"/>
      <c r="J47" s="46"/>
      <c r="K47" s="46"/>
      <c r="L47" s="46"/>
      <c r="M47" s="46"/>
      <c r="N47" s="46"/>
      <c r="O47" s="46"/>
      <c r="P47" s="46"/>
      <c r="Q47" s="46"/>
      <c r="R47" s="46"/>
      <c r="S47" s="46"/>
      <c r="T47" s="46"/>
      <c r="U47" s="46"/>
      <c r="V47" s="46"/>
      <c r="W47" s="46"/>
      <c r="X47" s="46"/>
      <c r="AF47" s="1"/>
    </row>
    <row r="48" spans="1:32" ht="15" customHeight="1">
      <c r="AF48" s="1"/>
    </row>
    <row r="49" spans="1:32" ht="16.2">
      <c r="A49" s="182" t="s">
        <v>1044</v>
      </c>
      <c r="AF49" s="1"/>
    </row>
    <row r="50" spans="1:32" ht="15" customHeight="1">
      <c r="A50" s="183" t="s">
        <v>1189</v>
      </c>
      <c r="AF50" s="1"/>
    </row>
    <row r="51" spans="1:32" ht="15" customHeight="1">
      <c r="A51" s="183" t="s">
        <v>1190</v>
      </c>
      <c r="AF51" s="1"/>
    </row>
    <row r="52" spans="1:32" ht="15" customHeight="1">
      <c r="A52" s="183" t="s">
        <v>1191</v>
      </c>
    </row>
    <row r="53" spans="1:32" ht="15" customHeight="1">
      <c r="A53" s="183" t="s">
        <v>1133</v>
      </c>
    </row>
    <row r="54" spans="1:32" s="125" customFormat="1" ht="12.6" customHeight="1">
      <c r="AE54"/>
    </row>
    <row r="55" spans="1:32" s="125" customFormat="1" ht="12.6" customHeight="1">
      <c r="A55"/>
      <c r="B55"/>
      <c r="C55"/>
      <c r="D55"/>
      <c r="E55"/>
      <c r="F55"/>
      <c r="G55"/>
      <c r="H55"/>
      <c r="I55"/>
      <c r="J55"/>
      <c r="K55"/>
      <c r="L55"/>
      <c r="M55"/>
      <c r="N55"/>
      <c r="O55"/>
      <c r="P55"/>
      <c r="Q55"/>
      <c r="R55"/>
      <c r="S55"/>
      <c r="T55"/>
      <c r="U55"/>
      <c r="V55"/>
      <c r="W55"/>
      <c r="X55"/>
      <c r="Y55"/>
      <c r="Z55"/>
      <c r="AA55"/>
      <c r="AB55"/>
      <c r="AC55"/>
      <c r="AD55"/>
      <c r="AE55"/>
    </row>
  </sheetData>
  <sheetProtection algorithmName="SHA-512" hashValue="waeuk00q79gnr2NyNNymo64ycPawo3VRa71tMlcNfSf9dW/KC7lgfFXzXDI2fU6uWLJ1+MgpizU8BEGWtfE06A==" saltValue="J3l9heP5yRBb37u/illPDg==" spinCount="100000" sheet="1" objects="1" scenarios="1"/>
  <mergeCells count="2">
    <mergeCell ref="A1:F1"/>
    <mergeCell ref="B8:G8"/>
  </mergeCells>
  <phoneticPr fontId="2"/>
  <pageMargins left="0.31496062992125984" right="0.31496062992125984" top="0.35433070866141736" bottom="0.15748031496062992"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068"/>
  <sheetViews>
    <sheetView showGridLines="0" workbookViewId="0">
      <selection activeCell="C2" sqref="C2"/>
    </sheetView>
  </sheetViews>
  <sheetFormatPr defaultColWidth="9" defaultRowHeight="13.2"/>
  <cols>
    <col min="1" max="1" width="5" style="216" customWidth="1"/>
    <col min="2" max="2" width="10.77734375" style="216" customWidth="1"/>
    <col min="3" max="3" width="25.77734375" style="217" customWidth="1"/>
    <col min="4" max="4" width="26.109375" customWidth="1"/>
    <col min="5" max="5" width="4.6640625" style="87" customWidth="1"/>
    <col min="6" max="6" width="3.44140625" style="87" bestFit="1" customWidth="1"/>
    <col min="7" max="7" width="7.77734375" style="88" bestFit="1" customWidth="1"/>
    <col min="8" max="8" width="17.33203125" style="89" customWidth="1"/>
    <col min="9" max="9" width="37.44140625" style="90" customWidth="1"/>
    <col min="10" max="16384" width="9" style="50"/>
  </cols>
  <sheetData>
    <row r="1" spans="1:11">
      <c r="A1" s="202" t="s">
        <v>1205</v>
      </c>
      <c r="B1" s="203" t="s">
        <v>97</v>
      </c>
      <c r="C1" s="204" t="s">
        <v>1401</v>
      </c>
      <c r="D1" s="145"/>
      <c r="E1" s="51" t="s">
        <v>98</v>
      </c>
      <c r="F1" s="52" t="s">
        <v>96</v>
      </c>
      <c r="G1" s="53" t="s">
        <v>99</v>
      </c>
      <c r="H1" s="54" t="s">
        <v>100</v>
      </c>
      <c r="I1" s="55" t="s">
        <v>101</v>
      </c>
    </row>
    <row r="2" spans="1:11" ht="13.5" customHeight="1">
      <c r="A2" s="205">
        <v>1</v>
      </c>
      <c r="B2" s="206">
        <v>52701</v>
      </c>
      <c r="C2" s="207" t="s">
        <v>1140</v>
      </c>
      <c r="E2" s="379" t="s">
        <v>102</v>
      </c>
      <c r="F2" s="56">
        <v>1</v>
      </c>
      <c r="G2" s="57" t="s">
        <v>103</v>
      </c>
      <c r="H2" s="58" t="s">
        <v>104</v>
      </c>
      <c r="I2" s="59" t="s">
        <v>105</v>
      </c>
    </row>
    <row r="3" spans="1:11">
      <c r="A3" s="208">
        <v>2</v>
      </c>
      <c r="B3" s="209">
        <v>52702</v>
      </c>
      <c r="C3" s="210" t="s">
        <v>106</v>
      </c>
      <c r="E3" s="380"/>
      <c r="F3" s="60">
        <v>2</v>
      </c>
      <c r="G3" s="61" t="s">
        <v>107</v>
      </c>
      <c r="H3" s="62" t="s">
        <v>104</v>
      </c>
      <c r="I3" s="63" t="s">
        <v>108</v>
      </c>
      <c r="K3" s="64"/>
    </row>
    <row r="4" spans="1:11">
      <c r="A4" s="208">
        <v>3</v>
      </c>
      <c r="B4" s="209">
        <v>52703</v>
      </c>
      <c r="C4" s="210" t="s">
        <v>109</v>
      </c>
      <c r="E4" s="380"/>
      <c r="F4" s="60">
        <v>3</v>
      </c>
      <c r="G4" s="61" t="s">
        <v>1069</v>
      </c>
      <c r="H4" s="62" t="s">
        <v>110</v>
      </c>
      <c r="I4" s="63" t="s">
        <v>1070</v>
      </c>
      <c r="K4" s="64"/>
    </row>
    <row r="5" spans="1:11">
      <c r="A5" s="208">
        <v>4</v>
      </c>
      <c r="B5" s="209">
        <v>52704</v>
      </c>
      <c r="C5" s="211" t="s">
        <v>111</v>
      </c>
      <c r="E5" s="380"/>
      <c r="F5" s="60">
        <v>4</v>
      </c>
      <c r="G5" s="61" t="s">
        <v>1071</v>
      </c>
      <c r="H5" s="62" t="s">
        <v>110</v>
      </c>
      <c r="I5" s="63" t="s">
        <v>1072</v>
      </c>
    </row>
    <row r="6" spans="1:11" ht="13.5" customHeight="1">
      <c r="A6" s="208">
        <v>5</v>
      </c>
      <c r="B6" s="209">
        <v>52705</v>
      </c>
      <c r="C6" s="210" t="s">
        <v>112</v>
      </c>
      <c r="E6" s="380"/>
      <c r="F6" s="60">
        <v>5</v>
      </c>
      <c r="G6" s="61" t="s">
        <v>1073</v>
      </c>
      <c r="H6" s="62" t="s">
        <v>113</v>
      </c>
      <c r="I6" s="63" t="s">
        <v>1074</v>
      </c>
    </row>
    <row r="7" spans="1:11">
      <c r="A7" s="208">
        <v>6</v>
      </c>
      <c r="B7" s="209">
        <v>52706</v>
      </c>
      <c r="C7" s="210" t="s">
        <v>114</v>
      </c>
      <c r="E7" s="380"/>
      <c r="F7" s="60">
        <v>6</v>
      </c>
      <c r="G7" s="61" t="s">
        <v>115</v>
      </c>
      <c r="H7" s="62" t="s">
        <v>113</v>
      </c>
      <c r="I7" s="63" t="s">
        <v>116</v>
      </c>
    </row>
    <row r="8" spans="1:11">
      <c r="A8" s="208">
        <v>7</v>
      </c>
      <c r="B8" s="209">
        <v>52707</v>
      </c>
      <c r="C8" s="210" t="s">
        <v>117</v>
      </c>
      <c r="E8" s="381"/>
      <c r="F8" s="65">
        <v>7</v>
      </c>
      <c r="G8" s="66" t="s">
        <v>118</v>
      </c>
      <c r="H8" s="67" t="s">
        <v>119</v>
      </c>
      <c r="I8" s="68" t="s">
        <v>120</v>
      </c>
    </row>
    <row r="9" spans="1:11">
      <c r="A9" s="208">
        <v>8</v>
      </c>
      <c r="B9" s="209">
        <v>52708</v>
      </c>
      <c r="C9" s="210" t="s">
        <v>121</v>
      </c>
      <c r="E9" s="382" t="s">
        <v>122</v>
      </c>
      <c r="F9" s="69">
        <v>8</v>
      </c>
      <c r="G9" s="70" t="s">
        <v>123</v>
      </c>
      <c r="H9" s="71" t="s">
        <v>124</v>
      </c>
      <c r="I9" s="72"/>
    </row>
    <row r="10" spans="1:11">
      <c r="A10" s="208">
        <v>9</v>
      </c>
      <c r="B10" s="209">
        <v>52709</v>
      </c>
      <c r="C10" s="210" t="s">
        <v>125</v>
      </c>
      <c r="E10" s="380"/>
      <c r="F10" s="60">
        <v>9</v>
      </c>
      <c r="G10" s="61" t="s">
        <v>126</v>
      </c>
      <c r="H10" s="62" t="s">
        <v>127</v>
      </c>
      <c r="I10" s="63" t="s">
        <v>128</v>
      </c>
    </row>
    <row r="11" spans="1:11">
      <c r="A11" s="208">
        <v>10</v>
      </c>
      <c r="B11" s="209">
        <v>52710</v>
      </c>
      <c r="C11" s="210" t="s">
        <v>129</v>
      </c>
      <c r="E11" s="380"/>
      <c r="F11" s="60">
        <v>10</v>
      </c>
      <c r="G11" s="61" t="s">
        <v>130</v>
      </c>
      <c r="H11" s="62" t="s">
        <v>131</v>
      </c>
      <c r="I11" s="63"/>
    </row>
    <row r="12" spans="1:11" ht="13.5" customHeight="1">
      <c r="A12" s="208">
        <v>11</v>
      </c>
      <c r="B12" s="209">
        <v>52711</v>
      </c>
      <c r="C12" s="210" t="s">
        <v>979</v>
      </c>
      <c r="E12" s="380"/>
      <c r="F12" s="60">
        <v>11</v>
      </c>
      <c r="G12" s="61" t="s">
        <v>133</v>
      </c>
      <c r="H12" s="62" t="s">
        <v>134</v>
      </c>
      <c r="I12" s="63"/>
    </row>
    <row r="13" spans="1:11">
      <c r="A13" s="208">
        <v>12</v>
      </c>
      <c r="B13" s="209">
        <v>52712</v>
      </c>
      <c r="C13" s="210" t="s">
        <v>132</v>
      </c>
      <c r="E13" s="380"/>
      <c r="F13" s="60">
        <v>12</v>
      </c>
      <c r="G13" s="61" t="s">
        <v>136</v>
      </c>
      <c r="H13" s="62" t="s">
        <v>137</v>
      </c>
      <c r="I13" s="63"/>
    </row>
    <row r="14" spans="1:11">
      <c r="A14" s="208">
        <v>13</v>
      </c>
      <c r="B14" s="209">
        <v>52713</v>
      </c>
      <c r="C14" s="210" t="s">
        <v>135</v>
      </c>
      <c r="E14" s="380"/>
      <c r="F14" s="60">
        <v>13</v>
      </c>
      <c r="G14" s="61" t="s">
        <v>1075</v>
      </c>
      <c r="H14" s="62" t="s">
        <v>127</v>
      </c>
      <c r="I14" s="63" t="s">
        <v>1076</v>
      </c>
    </row>
    <row r="15" spans="1:11">
      <c r="A15" s="208">
        <v>14</v>
      </c>
      <c r="B15" s="209">
        <v>52714</v>
      </c>
      <c r="C15" s="210" t="s">
        <v>138</v>
      </c>
      <c r="E15" s="383"/>
      <c r="F15" s="73">
        <v>14</v>
      </c>
      <c r="G15" s="74" t="s">
        <v>140</v>
      </c>
      <c r="H15" s="75" t="s">
        <v>141</v>
      </c>
      <c r="I15" s="76"/>
    </row>
    <row r="16" spans="1:11">
      <c r="A16" s="208">
        <v>15</v>
      </c>
      <c r="B16" s="209">
        <v>52715</v>
      </c>
      <c r="C16" s="210" t="s">
        <v>139</v>
      </c>
      <c r="E16" s="382" t="s">
        <v>143</v>
      </c>
      <c r="F16" s="69">
        <v>15</v>
      </c>
      <c r="G16" s="70" t="s">
        <v>144</v>
      </c>
      <c r="H16" s="71" t="s">
        <v>145</v>
      </c>
      <c r="I16" s="72"/>
    </row>
    <row r="17" spans="1:9">
      <c r="A17" s="208">
        <v>16</v>
      </c>
      <c r="B17" s="209">
        <v>52716</v>
      </c>
      <c r="C17" s="210" t="s">
        <v>142</v>
      </c>
      <c r="E17" s="380"/>
      <c r="F17" s="60">
        <v>16</v>
      </c>
      <c r="G17" s="61" t="s">
        <v>147</v>
      </c>
      <c r="H17" s="62" t="s">
        <v>148</v>
      </c>
      <c r="I17" s="63"/>
    </row>
    <row r="18" spans="1:9" ht="13.5" customHeight="1">
      <c r="A18" s="208">
        <v>17</v>
      </c>
      <c r="B18" s="209">
        <v>52717</v>
      </c>
      <c r="C18" s="210" t="s">
        <v>146</v>
      </c>
      <c r="E18" s="380"/>
      <c r="F18" s="60">
        <v>17</v>
      </c>
      <c r="G18" s="61" t="s">
        <v>150</v>
      </c>
      <c r="H18" s="62" t="s">
        <v>151</v>
      </c>
      <c r="I18" s="63"/>
    </row>
    <row r="19" spans="1:9">
      <c r="A19" s="208">
        <v>18</v>
      </c>
      <c r="B19" s="209">
        <v>52718</v>
      </c>
      <c r="C19" s="210" t="s">
        <v>149</v>
      </c>
      <c r="E19" s="383"/>
      <c r="F19" s="73">
        <v>18</v>
      </c>
      <c r="G19" s="74" t="s">
        <v>153</v>
      </c>
      <c r="H19" s="75" t="s">
        <v>154</v>
      </c>
      <c r="I19" s="76"/>
    </row>
    <row r="20" spans="1:9" ht="13.5" customHeight="1">
      <c r="A20" s="208">
        <v>19</v>
      </c>
      <c r="B20" s="209">
        <v>52719</v>
      </c>
      <c r="C20" s="210" t="s">
        <v>152</v>
      </c>
      <c r="E20" s="77" t="s">
        <v>156</v>
      </c>
      <c r="F20" s="78">
        <v>19</v>
      </c>
      <c r="G20" s="79" t="s">
        <v>157</v>
      </c>
      <c r="H20" s="80" t="s">
        <v>158</v>
      </c>
      <c r="I20" s="81"/>
    </row>
    <row r="21" spans="1:9">
      <c r="A21" s="208">
        <v>20</v>
      </c>
      <c r="B21" s="209">
        <v>52720</v>
      </c>
      <c r="C21" s="210" t="s">
        <v>982</v>
      </c>
      <c r="E21" s="82" t="s">
        <v>160</v>
      </c>
      <c r="F21" s="52">
        <v>20</v>
      </c>
      <c r="G21" s="83" t="s">
        <v>161</v>
      </c>
      <c r="H21" s="84" t="s">
        <v>162</v>
      </c>
      <c r="I21" s="85"/>
    </row>
    <row r="22" spans="1:9" ht="13.5" customHeight="1">
      <c r="A22" s="208">
        <v>21</v>
      </c>
      <c r="B22" s="209">
        <v>52721</v>
      </c>
      <c r="C22" s="210" t="s">
        <v>155</v>
      </c>
      <c r="E22" s="379" t="s">
        <v>1077</v>
      </c>
      <c r="F22" s="56">
        <v>21</v>
      </c>
      <c r="G22" s="57" t="s">
        <v>1078</v>
      </c>
      <c r="H22" s="58" t="s">
        <v>1079</v>
      </c>
      <c r="I22" s="59"/>
    </row>
    <row r="23" spans="1:9">
      <c r="A23" s="208">
        <v>22</v>
      </c>
      <c r="B23" s="209">
        <v>52722</v>
      </c>
      <c r="C23" s="210" t="s">
        <v>159</v>
      </c>
      <c r="E23" s="380"/>
      <c r="F23" s="60">
        <v>22</v>
      </c>
      <c r="G23" s="61" t="s">
        <v>1080</v>
      </c>
      <c r="H23" s="62" t="s">
        <v>1081</v>
      </c>
      <c r="I23" s="63"/>
    </row>
    <row r="24" spans="1:9">
      <c r="A24" s="208">
        <v>23</v>
      </c>
      <c r="B24" s="209">
        <v>52723</v>
      </c>
      <c r="C24" s="210" t="s">
        <v>163</v>
      </c>
      <c r="E24" s="380"/>
      <c r="F24" s="60">
        <v>23</v>
      </c>
      <c r="G24" s="61" t="s">
        <v>1082</v>
      </c>
      <c r="H24" s="62" t="s">
        <v>1083</v>
      </c>
      <c r="I24" s="63" t="s">
        <v>1084</v>
      </c>
    </row>
    <row r="25" spans="1:9">
      <c r="A25" s="208">
        <v>24</v>
      </c>
      <c r="B25" s="209">
        <v>52724</v>
      </c>
      <c r="C25" s="210" t="s">
        <v>164</v>
      </c>
      <c r="E25" s="381"/>
      <c r="F25" s="65">
        <v>24</v>
      </c>
      <c r="G25" s="66" t="s">
        <v>1085</v>
      </c>
      <c r="H25" s="67" t="s">
        <v>1083</v>
      </c>
      <c r="I25" s="68" t="s">
        <v>1086</v>
      </c>
    </row>
    <row r="26" spans="1:9">
      <c r="A26" s="208">
        <v>25</v>
      </c>
      <c r="B26" s="209">
        <v>52751</v>
      </c>
      <c r="C26" s="210" t="s">
        <v>165</v>
      </c>
      <c r="E26" s="382" t="s">
        <v>1087</v>
      </c>
      <c r="F26" s="69">
        <v>25</v>
      </c>
      <c r="G26" s="70" t="s">
        <v>168</v>
      </c>
      <c r="H26" s="71" t="s">
        <v>110</v>
      </c>
      <c r="I26" s="72" t="s">
        <v>169</v>
      </c>
    </row>
    <row r="27" spans="1:9">
      <c r="A27" s="208">
        <v>26</v>
      </c>
      <c r="B27" s="209">
        <v>52752</v>
      </c>
      <c r="C27" s="210" t="s">
        <v>166</v>
      </c>
      <c r="E27" s="380"/>
      <c r="F27" s="60">
        <v>26</v>
      </c>
      <c r="G27" s="61" t="s">
        <v>171</v>
      </c>
      <c r="H27" s="62" t="s">
        <v>172</v>
      </c>
      <c r="I27" s="63"/>
    </row>
    <row r="28" spans="1:9">
      <c r="A28" s="208">
        <v>27</v>
      </c>
      <c r="B28" s="209">
        <v>52753</v>
      </c>
      <c r="C28" s="210" t="s">
        <v>167</v>
      </c>
      <c r="E28" s="383"/>
      <c r="F28" s="73">
        <v>27</v>
      </c>
      <c r="G28" s="74" t="s">
        <v>1088</v>
      </c>
      <c r="H28" s="75" t="s">
        <v>1089</v>
      </c>
      <c r="I28" s="76"/>
    </row>
    <row r="29" spans="1:9" ht="13.5" customHeight="1">
      <c r="A29" s="208">
        <v>28</v>
      </c>
      <c r="B29" s="209">
        <v>52754</v>
      </c>
      <c r="C29" s="210" t="s">
        <v>170</v>
      </c>
      <c r="E29" s="379" t="s">
        <v>1090</v>
      </c>
      <c r="F29" s="56">
        <v>28</v>
      </c>
      <c r="G29" s="57" t="s">
        <v>1091</v>
      </c>
      <c r="H29" s="58" t="s">
        <v>1092</v>
      </c>
      <c r="I29" s="59"/>
    </row>
    <row r="30" spans="1:9">
      <c r="A30" s="208">
        <v>29</v>
      </c>
      <c r="B30" s="209">
        <v>52755</v>
      </c>
      <c r="C30" s="210" t="s">
        <v>173</v>
      </c>
      <c r="E30" s="380"/>
      <c r="F30" s="60">
        <v>29</v>
      </c>
      <c r="G30" s="61" t="s">
        <v>1093</v>
      </c>
      <c r="H30" s="62" t="s">
        <v>1094</v>
      </c>
      <c r="I30" s="63"/>
    </row>
    <row r="31" spans="1:9">
      <c r="A31" s="208">
        <v>30</v>
      </c>
      <c r="B31" s="209">
        <v>52756</v>
      </c>
      <c r="C31" s="210" t="s">
        <v>174</v>
      </c>
      <c r="E31" s="380"/>
      <c r="F31" s="60">
        <v>30</v>
      </c>
      <c r="G31" s="61" t="s">
        <v>1095</v>
      </c>
      <c r="H31" s="62" t="s">
        <v>1096</v>
      </c>
      <c r="I31" s="63"/>
    </row>
    <row r="32" spans="1:9">
      <c r="A32" s="208">
        <v>31</v>
      </c>
      <c r="B32" s="209">
        <v>52757</v>
      </c>
      <c r="C32" s="210" t="s">
        <v>175</v>
      </c>
      <c r="E32" s="380"/>
      <c r="F32" s="60">
        <v>31</v>
      </c>
      <c r="G32" s="61" t="s">
        <v>178</v>
      </c>
      <c r="H32" s="62" t="s">
        <v>179</v>
      </c>
      <c r="I32" s="63"/>
    </row>
    <row r="33" spans="1:9">
      <c r="A33" s="208">
        <v>32</v>
      </c>
      <c r="B33" s="209">
        <v>52758</v>
      </c>
      <c r="C33" s="210" t="s">
        <v>176</v>
      </c>
      <c r="E33" s="380"/>
      <c r="F33" s="60">
        <v>32</v>
      </c>
      <c r="G33" s="61" t="s">
        <v>181</v>
      </c>
      <c r="H33" s="62" t="s">
        <v>182</v>
      </c>
      <c r="I33" s="63"/>
    </row>
    <row r="34" spans="1:9">
      <c r="A34" s="208">
        <v>33</v>
      </c>
      <c r="B34" s="209">
        <v>52759</v>
      </c>
      <c r="C34" s="210" t="s">
        <v>177</v>
      </c>
      <c r="E34" s="381"/>
      <c r="F34" s="65">
        <v>33</v>
      </c>
      <c r="G34" s="66" t="s">
        <v>1097</v>
      </c>
      <c r="H34" s="67" t="s">
        <v>1098</v>
      </c>
      <c r="I34" s="68"/>
    </row>
    <row r="35" spans="1:9">
      <c r="A35" s="208">
        <v>34</v>
      </c>
      <c r="B35" s="209">
        <v>52760</v>
      </c>
      <c r="C35" s="210" t="s">
        <v>180</v>
      </c>
      <c r="E35" s="382" t="s">
        <v>185</v>
      </c>
      <c r="F35" s="69">
        <v>34</v>
      </c>
      <c r="G35" s="70" t="s">
        <v>186</v>
      </c>
      <c r="H35" s="71" t="s">
        <v>187</v>
      </c>
      <c r="I35" s="72"/>
    </row>
    <row r="36" spans="1:9">
      <c r="A36" s="208">
        <v>35</v>
      </c>
      <c r="B36" s="209">
        <v>52761</v>
      </c>
      <c r="C36" s="210" t="s">
        <v>183</v>
      </c>
      <c r="E36" s="380"/>
      <c r="F36" s="60">
        <v>35</v>
      </c>
      <c r="G36" s="61" t="s">
        <v>1099</v>
      </c>
      <c r="H36" s="62" t="s">
        <v>1100</v>
      </c>
      <c r="I36" s="63" t="s">
        <v>1101</v>
      </c>
    </row>
    <row r="37" spans="1:9">
      <c r="A37" s="208">
        <v>36</v>
      </c>
      <c r="B37" s="209">
        <v>52781</v>
      </c>
      <c r="C37" s="210" t="s">
        <v>184</v>
      </c>
      <c r="E37" s="380"/>
      <c r="F37" s="60">
        <v>36</v>
      </c>
      <c r="G37" s="61" t="s">
        <v>1102</v>
      </c>
      <c r="H37" s="62" t="s">
        <v>1100</v>
      </c>
      <c r="I37" s="63" t="s">
        <v>1103</v>
      </c>
    </row>
    <row r="38" spans="1:9">
      <c r="A38" s="208">
        <v>37</v>
      </c>
      <c r="B38" s="209">
        <v>52801</v>
      </c>
      <c r="C38" s="210" t="s">
        <v>188</v>
      </c>
      <c r="E38" s="380"/>
      <c r="F38" s="60">
        <v>37</v>
      </c>
      <c r="G38" s="61" t="s">
        <v>191</v>
      </c>
      <c r="H38" s="62" t="s">
        <v>192</v>
      </c>
      <c r="I38" s="63"/>
    </row>
    <row r="39" spans="1:9">
      <c r="A39" s="208">
        <v>38</v>
      </c>
      <c r="B39" s="209">
        <v>52802</v>
      </c>
      <c r="C39" s="210" t="s">
        <v>189</v>
      </c>
      <c r="E39" s="380"/>
      <c r="F39" s="60">
        <v>38</v>
      </c>
      <c r="G39" s="61" t="s">
        <v>1104</v>
      </c>
      <c r="H39" s="62" t="s">
        <v>1105</v>
      </c>
      <c r="I39" s="63"/>
    </row>
    <row r="40" spans="1:9">
      <c r="A40" s="208">
        <v>39</v>
      </c>
      <c r="B40" s="209">
        <v>52803</v>
      </c>
      <c r="C40" s="210" t="s">
        <v>190</v>
      </c>
      <c r="E40" s="380"/>
      <c r="F40" s="60">
        <v>39</v>
      </c>
      <c r="G40" s="61" t="s">
        <v>195</v>
      </c>
      <c r="H40" s="62" t="s">
        <v>196</v>
      </c>
      <c r="I40" s="63"/>
    </row>
    <row r="41" spans="1:9">
      <c r="A41" s="208">
        <v>40</v>
      </c>
      <c r="B41" s="209">
        <v>52804</v>
      </c>
      <c r="C41" s="210" t="s">
        <v>193</v>
      </c>
      <c r="E41" s="380"/>
      <c r="F41" s="60">
        <v>40</v>
      </c>
      <c r="G41" s="61" t="s">
        <v>198</v>
      </c>
      <c r="H41" s="62" t="s">
        <v>199</v>
      </c>
      <c r="I41" s="63"/>
    </row>
    <row r="42" spans="1:9">
      <c r="A42" s="208">
        <v>41</v>
      </c>
      <c r="B42" s="209">
        <v>52805</v>
      </c>
      <c r="C42" s="210" t="s">
        <v>194</v>
      </c>
      <c r="E42" s="380"/>
      <c r="F42" s="60">
        <v>41</v>
      </c>
      <c r="G42" s="61" t="s">
        <v>201</v>
      </c>
      <c r="H42" s="62" t="s">
        <v>202</v>
      </c>
      <c r="I42" s="63"/>
    </row>
    <row r="43" spans="1:9">
      <c r="A43" s="208">
        <v>42</v>
      </c>
      <c r="B43" s="209">
        <v>52806</v>
      </c>
      <c r="C43" s="210" t="s">
        <v>197</v>
      </c>
      <c r="E43" s="383"/>
      <c r="F43" s="73">
        <v>42</v>
      </c>
      <c r="G43" s="74" t="s">
        <v>204</v>
      </c>
      <c r="H43" s="75" t="s">
        <v>205</v>
      </c>
      <c r="I43" s="76"/>
    </row>
    <row r="44" spans="1:9">
      <c r="A44" s="208">
        <v>43</v>
      </c>
      <c r="B44" s="209">
        <v>52807</v>
      </c>
      <c r="C44" s="210" t="s">
        <v>200</v>
      </c>
      <c r="E44" s="82" t="s">
        <v>207</v>
      </c>
      <c r="F44" s="52">
        <v>43</v>
      </c>
      <c r="G44" s="83" t="s">
        <v>208</v>
      </c>
      <c r="H44" s="84" t="s">
        <v>77</v>
      </c>
      <c r="I44" s="85"/>
    </row>
    <row r="45" spans="1:9">
      <c r="A45" s="208">
        <v>44</v>
      </c>
      <c r="B45" s="209">
        <v>52808</v>
      </c>
      <c r="C45" s="210" t="s">
        <v>203</v>
      </c>
      <c r="E45" s="379" t="s">
        <v>1106</v>
      </c>
      <c r="F45" s="56">
        <v>44</v>
      </c>
      <c r="G45" s="57" t="s">
        <v>1107</v>
      </c>
      <c r="H45" s="58" t="s">
        <v>1108</v>
      </c>
      <c r="I45" s="59"/>
    </row>
    <row r="46" spans="1:9">
      <c r="A46" s="208">
        <v>45</v>
      </c>
      <c r="B46" s="209">
        <v>52809</v>
      </c>
      <c r="C46" s="210" t="s">
        <v>206</v>
      </c>
      <c r="E46" s="380"/>
      <c r="F46" s="60">
        <v>45</v>
      </c>
      <c r="G46" s="61" t="s">
        <v>1109</v>
      </c>
      <c r="H46" s="62" t="s">
        <v>1110</v>
      </c>
      <c r="I46" s="63"/>
    </row>
    <row r="47" spans="1:9">
      <c r="A47" s="208">
        <v>46</v>
      </c>
      <c r="B47" s="209">
        <v>52810</v>
      </c>
      <c r="C47" s="210" t="s">
        <v>209</v>
      </c>
      <c r="E47" s="380"/>
      <c r="F47" s="60">
        <v>46</v>
      </c>
      <c r="G47" s="61" t="s">
        <v>1111</v>
      </c>
      <c r="H47" s="62" t="s">
        <v>1112</v>
      </c>
      <c r="I47" s="63"/>
    </row>
    <row r="48" spans="1:9">
      <c r="A48" s="208">
        <v>47</v>
      </c>
      <c r="B48" s="209">
        <v>52811</v>
      </c>
      <c r="C48" s="210" t="s">
        <v>210</v>
      </c>
      <c r="E48" s="380"/>
      <c r="F48" s="60">
        <v>47</v>
      </c>
      <c r="G48" s="61" t="s">
        <v>1113</v>
      </c>
      <c r="H48" s="62" t="s">
        <v>213</v>
      </c>
      <c r="I48" s="63" t="s">
        <v>1114</v>
      </c>
    </row>
    <row r="49" spans="1:9">
      <c r="A49" s="208">
        <v>48</v>
      </c>
      <c r="B49" s="209">
        <v>52812</v>
      </c>
      <c r="C49" s="210" t="s">
        <v>211</v>
      </c>
      <c r="E49" s="380"/>
      <c r="F49" s="60">
        <v>48</v>
      </c>
      <c r="G49" s="61" t="s">
        <v>1115</v>
      </c>
      <c r="H49" s="62" t="s">
        <v>1116</v>
      </c>
      <c r="I49" s="63" t="s">
        <v>1117</v>
      </c>
    </row>
    <row r="50" spans="1:9">
      <c r="A50" s="208">
        <v>49</v>
      </c>
      <c r="B50" s="209">
        <v>52813</v>
      </c>
      <c r="C50" s="210" t="s">
        <v>212</v>
      </c>
      <c r="E50" s="383"/>
      <c r="F50" s="73">
        <v>49</v>
      </c>
      <c r="G50" s="86" t="s">
        <v>215</v>
      </c>
      <c r="H50" s="75" t="s">
        <v>213</v>
      </c>
      <c r="I50" s="76" t="s">
        <v>216</v>
      </c>
    </row>
    <row r="51" spans="1:9">
      <c r="A51" s="208">
        <v>50</v>
      </c>
      <c r="B51" s="209">
        <v>52814</v>
      </c>
      <c r="C51" s="210" t="s">
        <v>214</v>
      </c>
    </row>
    <row r="52" spans="1:9">
      <c r="A52" s="208">
        <v>51</v>
      </c>
      <c r="B52" s="209">
        <v>52816</v>
      </c>
      <c r="C52" s="210" t="s">
        <v>217</v>
      </c>
    </row>
    <row r="53" spans="1:9">
      <c r="A53" s="208">
        <v>52</v>
      </c>
      <c r="B53" s="209">
        <v>52817</v>
      </c>
      <c r="C53" s="210" t="s">
        <v>218</v>
      </c>
    </row>
    <row r="54" spans="1:9">
      <c r="A54" s="208">
        <v>53</v>
      </c>
      <c r="B54" s="209">
        <v>52820</v>
      </c>
      <c r="C54" s="210" t="s">
        <v>965</v>
      </c>
    </row>
    <row r="55" spans="1:9">
      <c r="A55" s="208">
        <v>54</v>
      </c>
      <c r="B55" s="209">
        <v>52821</v>
      </c>
      <c r="C55" s="210" t="s">
        <v>219</v>
      </c>
    </row>
    <row r="56" spans="1:9">
      <c r="A56" s="208">
        <v>55</v>
      </c>
      <c r="B56" s="209">
        <v>52822</v>
      </c>
      <c r="C56" s="210" t="s">
        <v>220</v>
      </c>
    </row>
    <row r="57" spans="1:9">
      <c r="A57" s="208">
        <v>56</v>
      </c>
      <c r="B57" s="209">
        <v>52823</v>
      </c>
      <c r="C57" s="210" t="s">
        <v>221</v>
      </c>
    </row>
    <row r="58" spans="1:9">
      <c r="A58" s="208">
        <v>57</v>
      </c>
      <c r="B58" s="209">
        <v>52824</v>
      </c>
      <c r="C58" s="210" t="s">
        <v>222</v>
      </c>
    </row>
    <row r="59" spans="1:9">
      <c r="A59" s="208">
        <v>58</v>
      </c>
      <c r="B59" s="209">
        <v>52825</v>
      </c>
      <c r="C59" s="210" t="s">
        <v>223</v>
      </c>
    </row>
    <row r="60" spans="1:9">
      <c r="A60" s="208">
        <v>59</v>
      </c>
      <c r="B60" s="209">
        <v>52826</v>
      </c>
      <c r="C60" s="210" t="s">
        <v>224</v>
      </c>
    </row>
    <row r="61" spans="1:9">
      <c r="A61" s="208">
        <v>60</v>
      </c>
      <c r="B61" s="209">
        <v>52827</v>
      </c>
      <c r="C61" s="210" t="s">
        <v>225</v>
      </c>
    </row>
    <row r="62" spans="1:9">
      <c r="A62" s="208">
        <v>61</v>
      </c>
      <c r="B62" s="209">
        <v>52828</v>
      </c>
      <c r="C62" s="210" t="s">
        <v>226</v>
      </c>
    </row>
    <row r="63" spans="1:9">
      <c r="A63" s="208">
        <v>62</v>
      </c>
      <c r="B63" s="209">
        <v>52829</v>
      </c>
      <c r="C63" s="210" t="s">
        <v>227</v>
      </c>
    </row>
    <row r="64" spans="1:9">
      <c r="A64" s="208">
        <v>63</v>
      </c>
      <c r="B64" s="209">
        <v>52830</v>
      </c>
      <c r="C64" s="210" t="s">
        <v>228</v>
      </c>
    </row>
    <row r="65" spans="1:3">
      <c r="A65" s="208">
        <v>64</v>
      </c>
      <c r="B65" s="209">
        <v>52831</v>
      </c>
      <c r="C65" s="210" t="s">
        <v>229</v>
      </c>
    </row>
    <row r="66" spans="1:3">
      <c r="A66" s="208">
        <v>65</v>
      </c>
      <c r="B66" s="209">
        <v>52832</v>
      </c>
      <c r="C66" s="210" t="s">
        <v>230</v>
      </c>
    </row>
    <row r="67" spans="1:3">
      <c r="A67" s="208">
        <v>66</v>
      </c>
      <c r="B67" s="209">
        <v>52833</v>
      </c>
      <c r="C67" s="210" t="s">
        <v>231</v>
      </c>
    </row>
    <row r="68" spans="1:3">
      <c r="A68" s="208">
        <v>67</v>
      </c>
      <c r="B68" s="209">
        <v>52834</v>
      </c>
      <c r="C68" s="210" t="s">
        <v>232</v>
      </c>
    </row>
    <row r="69" spans="1:3">
      <c r="A69" s="208">
        <v>68</v>
      </c>
      <c r="B69" s="209">
        <v>52835</v>
      </c>
      <c r="C69" s="210" t="s">
        <v>233</v>
      </c>
    </row>
    <row r="70" spans="1:3">
      <c r="A70" s="208">
        <v>69</v>
      </c>
      <c r="B70" s="209">
        <v>52836</v>
      </c>
      <c r="C70" s="210" t="s">
        <v>234</v>
      </c>
    </row>
    <row r="71" spans="1:3">
      <c r="A71" s="208">
        <v>70</v>
      </c>
      <c r="B71" s="209">
        <v>52837</v>
      </c>
      <c r="C71" s="210" t="s">
        <v>235</v>
      </c>
    </row>
    <row r="72" spans="1:3">
      <c r="A72" s="208">
        <v>71</v>
      </c>
      <c r="B72" s="209">
        <v>52838</v>
      </c>
      <c r="C72" s="210" t="s">
        <v>236</v>
      </c>
    </row>
    <row r="73" spans="1:3">
      <c r="A73" s="208">
        <v>72</v>
      </c>
      <c r="B73" s="209">
        <v>52839</v>
      </c>
      <c r="C73" s="210" t="s">
        <v>237</v>
      </c>
    </row>
    <row r="74" spans="1:3">
      <c r="A74" s="208">
        <v>73</v>
      </c>
      <c r="B74" s="209">
        <v>52840</v>
      </c>
      <c r="C74" s="210" t="s">
        <v>238</v>
      </c>
    </row>
    <row r="75" spans="1:3">
      <c r="A75" s="208">
        <v>74</v>
      </c>
      <c r="B75" s="209">
        <v>52841</v>
      </c>
      <c r="C75" s="210" t="s">
        <v>239</v>
      </c>
    </row>
    <row r="76" spans="1:3">
      <c r="A76" s="208">
        <v>75</v>
      </c>
      <c r="B76" s="209">
        <v>52842</v>
      </c>
      <c r="C76" s="210" t="s">
        <v>1402</v>
      </c>
    </row>
    <row r="77" spans="1:3">
      <c r="A77" s="208">
        <v>76</v>
      </c>
      <c r="B77" s="209">
        <v>52851</v>
      </c>
      <c r="C77" s="210" t="s">
        <v>240</v>
      </c>
    </row>
    <row r="78" spans="1:3">
      <c r="A78" s="208">
        <v>77</v>
      </c>
      <c r="B78" s="209">
        <v>52852</v>
      </c>
      <c r="C78" s="210" t="s">
        <v>241</v>
      </c>
    </row>
    <row r="79" spans="1:3">
      <c r="A79" s="208">
        <v>78</v>
      </c>
      <c r="B79" s="209">
        <v>52853</v>
      </c>
      <c r="C79" s="210" t="s">
        <v>242</v>
      </c>
    </row>
    <row r="80" spans="1:3">
      <c r="A80" s="208">
        <v>79</v>
      </c>
      <c r="B80" s="209">
        <v>52854</v>
      </c>
      <c r="C80" s="210" t="s">
        <v>243</v>
      </c>
    </row>
    <row r="81" spans="1:3">
      <c r="A81" s="208">
        <v>80</v>
      </c>
      <c r="B81" s="209">
        <v>52855</v>
      </c>
      <c r="C81" s="210" t="s">
        <v>244</v>
      </c>
    </row>
    <row r="82" spans="1:3">
      <c r="A82" s="208">
        <v>81</v>
      </c>
      <c r="B82" s="209">
        <v>52857</v>
      </c>
      <c r="C82" s="210" t="s">
        <v>245</v>
      </c>
    </row>
    <row r="83" spans="1:3">
      <c r="A83" s="208">
        <v>82</v>
      </c>
      <c r="B83" s="209">
        <v>52858</v>
      </c>
      <c r="C83" s="210" t="s">
        <v>246</v>
      </c>
    </row>
    <row r="84" spans="1:3">
      <c r="A84" s="208">
        <v>83</v>
      </c>
      <c r="B84" s="209">
        <v>52859</v>
      </c>
      <c r="C84" s="210" t="s">
        <v>247</v>
      </c>
    </row>
    <row r="85" spans="1:3">
      <c r="A85" s="208">
        <v>84</v>
      </c>
      <c r="B85" s="209">
        <v>52861</v>
      </c>
      <c r="C85" s="210" t="s">
        <v>248</v>
      </c>
    </row>
    <row r="86" spans="1:3">
      <c r="A86" s="208">
        <v>85</v>
      </c>
      <c r="B86" s="209">
        <v>52862</v>
      </c>
      <c r="C86" s="210" t="s">
        <v>962</v>
      </c>
    </row>
    <row r="87" spans="1:3">
      <c r="A87" s="208">
        <v>86</v>
      </c>
      <c r="B87" s="209">
        <v>52863</v>
      </c>
      <c r="C87" s="210" t="s">
        <v>249</v>
      </c>
    </row>
    <row r="88" spans="1:3">
      <c r="A88" s="208">
        <v>87</v>
      </c>
      <c r="B88" s="209">
        <v>52864</v>
      </c>
      <c r="C88" s="210" t="s">
        <v>250</v>
      </c>
    </row>
    <row r="89" spans="1:3">
      <c r="A89" s="208">
        <v>88</v>
      </c>
      <c r="B89" s="209">
        <v>52865</v>
      </c>
      <c r="C89" s="210" t="s">
        <v>251</v>
      </c>
    </row>
    <row r="90" spans="1:3">
      <c r="A90" s="208">
        <v>89</v>
      </c>
      <c r="B90" s="209">
        <v>52866</v>
      </c>
      <c r="C90" s="210" t="s">
        <v>252</v>
      </c>
    </row>
    <row r="91" spans="1:3">
      <c r="A91" s="208">
        <v>90</v>
      </c>
      <c r="B91" s="209">
        <v>52867</v>
      </c>
      <c r="C91" s="210" t="s">
        <v>253</v>
      </c>
    </row>
    <row r="92" spans="1:3">
      <c r="A92" s="208">
        <v>91</v>
      </c>
      <c r="B92" s="209">
        <v>52868</v>
      </c>
      <c r="C92" s="210" t="s">
        <v>254</v>
      </c>
    </row>
    <row r="93" spans="1:3">
      <c r="A93" s="208">
        <v>92</v>
      </c>
      <c r="B93" s="209">
        <v>52869</v>
      </c>
      <c r="C93" s="210" t="s">
        <v>1403</v>
      </c>
    </row>
    <row r="94" spans="1:3">
      <c r="A94" s="208">
        <v>93</v>
      </c>
      <c r="B94" s="209">
        <v>53001</v>
      </c>
      <c r="C94" s="210" t="s">
        <v>255</v>
      </c>
    </row>
    <row r="95" spans="1:3">
      <c r="A95" s="208">
        <v>94</v>
      </c>
      <c r="B95" s="209">
        <v>53003</v>
      </c>
      <c r="C95" s="210" t="s">
        <v>256</v>
      </c>
    </row>
    <row r="96" spans="1:3">
      <c r="A96" s="208">
        <v>95</v>
      </c>
      <c r="B96" s="209">
        <v>53004</v>
      </c>
      <c r="C96" s="210" t="s">
        <v>257</v>
      </c>
    </row>
    <row r="97" spans="1:3">
      <c r="A97" s="208">
        <v>96</v>
      </c>
      <c r="B97" s="209">
        <v>53005</v>
      </c>
      <c r="C97" s="210" t="s">
        <v>258</v>
      </c>
    </row>
    <row r="98" spans="1:3">
      <c r="A98" s="208">
        <v>97</v>
      </c>
      <c r="B98" s="209">
        <v>53006</v>
      </c>
      <c r="C98" s="210" t="s">
        <v>259</v>
      </c>
    </row>
    <row r="99" spans="1:3">
      <c r="A99" s="208">
        <v>98</v>
      </c>
      <c r="B99" s="209">
        <v>53007</v>
      </c>
      <c r="C99" s="210" t="s">
        <v>260</v>
      </c>
    </row>
    <row r="100" spans="1:3">
      <c r="A100" s="208">
        <v>99</v>
      </c>
      <c r="B100" s="209">
        <v>53008</v>
      </c>
      <c r="C100" s="210" t="s">
        <v>261</v>
      </c>
    </row>
    <row r="101" spans="1:3">
      <c r="A101" s="208">
        <v>100</v>
      </c>
      <c r="B101" s="209">
        <v>53009</v>
      </c>
      <c r="C101" s="210" t="s">
        <v>262</v>
      </c>
    </row>
    <row r="102" spans="1:3">
      <c r="A102" s="208">
        <v>101</v>
      </c>
      <c r="B102" s="209">
        <v>53010</v>
      </c>
      <c r="C102" s="210" t="s">
        <v>263</v>
      </c>
    </row>
    <row r="103" spans="1:3">
      <c r="A103" s="208">
        <v>102</v>
      </c>
      <c r="B103" s="209">
        <v>53013</v>
      </c>
      <c r="C103" s="210" t="s">
        <v>967</v>
      </c>
    </row>
    <row r="104" spans="1:3">
      <c r="A104" s="208">
        <v>103</v>
      </c>
      <c r="B104" s="209">
        <v>53051</v>
      </c>
      <c r="C104" s="210" t="s">
        <v>264</v>
      </c>
    </row>
    <row r="105" spans="1:3">
      <c r="A105" s="208">
        <v>104</v>
      </c>
      <c r="B105" s="209">
        <v>53052</v>
      </c>
      <c r="C105" s="210" t="s">
        <v>265</v>
      </c>
    </row>
    <row r="106" spans="1:3">
      <c r="A106" s="208">
        <v>105</v>
      </c>
      <c r="B106" s="209">
        <v>53053</v>
      </c>
      <c r="C106" s="210" t="s">
        <v>266</v>
      </c>
    </row>
    <row r="107" spans="1:3">
      <c r="A107" s="208">
        <v>106</v>
      </c>
      <c r="B107" s="209">
        <v>53054</v>
      </c>
      <c r="C107" s="210" t="s">
        <v>267</v>
      </c>
    </row>
    <row r="108" spans="1:3">
      <c r="A108" s="208">
        <v>107</v>
      </c>
      <c r="B108" s="209">
        <v>53057</v>
      </c>
      <c r="C108" s="210" t="s">
        <v>968</v>
      </c>
    </row>
    <row r="109" spans="1:3">
      <c r="A109" s="208">
        <v>108</v>
      </c>
      <c r="B109" s="209">
        <v>53101</v>
      </c>
      <c r="C109" s="210" t="s">
        <v>268</v>
      </c>
    </row>
    <row r="110" spans="1:3">
      <c r="A110" s="208">
        <v>109</v>
      </c>
      <c r="B110" s="209">
        <v>53102</v>
      </c>
      <c r="C110" s="210" t="s">
        <v>963</v>
      </c>
    </row>
    <row r="111" spans="1:3">
      <c r="A111" s="208">
        <v>110</v>
      </c>
      <c r="B111" s="209">
        <v>53103</v>
      </c>
      <c r="C111" s="210" t="s">
        <v>985</v>
      </c>
    </row>
    <row r="112" spans="1:3">
      <c r="A112" s="208">
        <v>111</v>
      </c>
      <c r="B112" s="209">
        <v>53104</v>
      </c>
      <c r="C112" s="210" t="s">
        <v>269</v>
      </c>
    </row>
    <row r="113" spans="1:3">
      <c r="A113" s="208">
        <v>112</v>
      </c>
      <c r="B113" s="209">
        <v>53105</v>
      </c>
      <c r="C113" s="210" t="s">
        <v>964</v>
      </c>
    </row>
    <row r="114" spans="1:3">
      <c r="A114" s="208">
        <v>113</v>
      </c>
      <c r="B114" s="209">
        <v>53106</v>
      </c>
      <c r="C114" s="210" t="s">
        <v>270</v>
      </c>
    </row>
    <row r="115" spans="1:3">
      <c r="A115" s="208">
        <v>114</v>
      </c>
      <c r="B115" s="209">
        <v>53107</v>
      </c>
      <c r="C115" s="210" t="s">
        <v>271</v>
      </c>
    </row>
    <row r="116" spans="1:3">
      <c r="A116" s="208">
        <v>115</v>
      </c>
      <c r="B116" s="209">
        <v>53108</v>
      </c>
      <c r="C116" s="210" t="s">
        <v>272</v>
      </c>
    </row>
    <row r="117" spans="1:3">
      <c r="A117" s="208">
        <v>116</v>
      </c>
      <c r="B117" s="209">
        <v>53109</v>
      </c>
      <c r="C117" s="210" t="s">
        <v>273</v>
      </c>
    </row>
    <row r="118" spans="1:3">
      <c r="A118" s="208">
        <v>117</v>
      </c>
      <c r="B118" s="209">
        <v>53110</v>
      </c>
      <c r="C118" s="210" t="s">
        <v>274</v>
      </c>
    </row>
    <row r="119" spans="1:3">
      <c r="A119" s="208">
        <v>118</v>
      </c>
      <c r="B119" s="209">
        <v>53111</v>
      </c>
      <c r="C119" s="210" t="s">
        <v>275</v>
      </c>
    </row>
    <row r="120" spans="1:3">
      <c r="A120" s="208">
        <v>119</v>
      </c>
      <c r="B120" s="209">
        <v>53112</v>
      </c>
      <c r="C120" s="210" t="s">
        <v>276</v>
      </c>
    </row>
    <row r="121" spans="1:3">
      <c r="A121" s="208">
        <v>120</v>
      </c>
      <c r="B121" s="209">
        <v>53113</v>
      </c>
      <c r="C121" s="210" t="s">
        <v>986</v>
      </c>
    </row>
    <row r="122" spans="1:3">
      <c r="A122" s="208">
        <v>121</v>
      </c>
      <c r="B122" s="209">
        <v>53114</v>
      </c>
      <c r="C122" s="210" t="s">
        <v>277</v>
      </c>
    </row>
    <row r="123" spans="1:3">
      <c r="A123" s="208">
        <v>122</v>
      </c>
      <c r="B123" s="209">
        <v>53115</v>
      </c>
      <c r="C123" s="210" t="s">
        <v>278</v>
      </c>
    </row>
    <row r="124" spans="1:3">
      <c r="A124" s="208">
        <v>123</v>
      </c>
      <c r="B124" s="209">
        <v>53116</v>
      </c>
      <c r="C124" s="210" t="s">
        <v>279</v>
      </c>
    </row>
    <row r="125" spans="1:3">
      <c r="A125" s="208">
        <v>124</v>
      </c>
      <c r="B125" s="209">
        <v>53117</v>
      </c>
      <c r="C125" s="210" t="s">
        <v>280</v>
      </c>
    </row>
    <row r="126" spans="1:3">
      <c r="A126" s="208">
        <v>125</v>
      </c>
      <c r="B126" s="209">
        <v>53118</v>
      </c>
      <c r="C126" s="210" t="s">
        <v>281</v>
      </c>
    </row>
    <row r="127" spans="1:3">
      <c r="A127" s="208">
        <v>126</v>
      </c>
      <c r="B127" s="209">
        <v>53119</v>
      </c>
      <c r="C127" s="210" t="s">
        <v>282</v>
      </c>
    </row>
    <row r="128" spans="1:3">
      <c r="A128" s="208">
        <v>127</v>
      </c>
      <c r="B128" s="209">
        <v>53120</v>
      </c>
      <c r="C128" s="210" t="s">
        <v>283</v>
      </c>
    </row>
    <row r="129" spans="1:3">
      <c r="A129" s="208">
        <v>128</v>
      </c>
      <c r="B129" s="209">
        <v>53121</v>
      </c>
      <c r="C129" s="210" t="s">
        <v>284</v>
      </c>
    </row>
    <row r="130" spans="1:3">
      <c r="A130" s="208">
        <v>129</v>
      </c>
      <c r="B130" s="209">
        <v>53122</v>
      </c>
      <c r="C130" s="210" t="s">
        <v>987</v>
      </c>
    </row>
    <row r="131" spans="1:3">
      <c r="A131" s="208">
        <v>130</v>
      </c>
      <c r="B131" s="209">
        <v>53123</v>
      </c>
      <c r="C131" s="210" t="s">
        <v>285</v>
      </c>
    </row>
    <row r="132" spans="1:3">
      <c r="A132" s="208">
        <v>131</v>
      </c>
      <c r="B132" s="209">
        <v>53124</v>
      </c>
      <c r="C132" s="210" t="s">
        <v>286</v>
      </c>
    </row>
    <row r="133" spans="1:3">
      <c r="A133" s="208">
        <v>132</v>
      </c>
      <c r="B133" s="209">
        <v>53126</v>
      </c>
      <c r="C133" s="210" t="s">
        <v>1208</v>
      </c>
    </row>
    <row r="134" spans="1:3">
      <c r="A134" s="208">
        <v>133</v>
      </c>
      <c r="B134" s="209">
        <v>53127</v>
      </c>
      <c r="C134" s="210" t="s">
        <v>287</v>
      </c>
    </row>
    <row r="135" spans="1:3">
      <c r="A135" s="208">
        <v>134</v>
      </c>
      <c r="B135" s="209">
        <v>53129</v>
      </c>
      <c r="C135" s="210" t="s">
        <v>288</v>
      </c>
    </row>
    <row r="136" spans="1:3">
      <c r="A136" s="208">
        <v>135</v>
      </c>
      <c r="B136" s="209">
        <v>53130</v>
      </c>
      <c r="C136" s="210" t="s">
        <v>289</v>
      </c>
    </row>
    <row r="137" spans="1:3">
      <c r="A137" s="208">
        <v>136</v>
      </c>
      <c r="B137" s="209">
        <v>53131</v>
      </c>
      <c r="C137" s="210" t="s">
        <v>290</v>
      </c>
    </row>
    <row r="138" spans="1:3">
      <c r="A138" s="208">
        <v>137</v>
      </c>
      <c r="B138" s="209">
        <v>53132</v>
      </c>
      <c r="C138" s="210" t="s">
        <v>291</v>
      </c>
    </row>
    <row r="139" spans="1:3">
      <c r="A139" s="208">
        <v>138</v>
      </c>
      <c r="B139" s="209">
        <v>53133</v>
      </c>
      <c r="C139" s="210" t="s">
        <v>292</v>
      </c>
    </row>
    <row r="140" spans="1:3">
      <c r="A140" s="208">
        <v>139</v>
      </c>
      <c r="B140" s="209">
        <v>53134</v>
      </c>
      <c r="C140" s="210" t="s">
        <v>293</v>
      </c>
    </row>
    <row r="141" spans="1:3">
      <c r="A141" s="208">
        <v>140</v>
      </c>
      <c r="B141" s="209">
        <v>53135</v>
      </c>
      <c r="C141" s="210" t="s">
        <v>294</v>
      </c>
    </row>
    <row r="142" spans="1:3">
      <c r="A142" s="208">
        <v>141</v>
      </c>
      <c r="B142" s="209">
        <v>53136</v>
      </c>
      <c r="C142" s="210" t="s">
        <v>295</v>
      </c>
    </row>
    <row r="143" spans="1:3">
      <c r="A143" s="208">
        <v>142</v>
      </c>
      <c r="B143" s="209">
        <v>53138</v>
      </c>
      <c r="C143" s="210" t="s">
        <v>969</v>
      </c>
    </row>
    <row r="144" spans="1:3">
      <c r="A144" s="208">
        <v>143</v>
      </c>
      <c r="B144" s="209">
        <v>53151</v>
      </c>
      <c r="C144" s="210" t="s">
        <v>296</v>
      </c>
    </row>
    <row r="145" spans="1:3">
      <c r="A145" s="208">
        <v>144</v>
      </c>
      <c r="B145" s="209">
        <v>53152</v>
      </c>
      <c r="C145" s="210" t="s">
        <v>297</v>
      </c>
    </row>
    <row r="146" spans="1:3">
      <c r="A146" s="208">
        <v>145</v>
      </c>
      <c r="B146" s="209">
        <v>53153</v>
      </c>
      <c r="C146" s="210" t="s">
        <v>988</v>
      </c>
    </row>
    <row r="147" spans="1:3">
      <c r="A147" s="208">
        <v>146</v>
      </c>
      <c r="B147" s="209">
        <v>53154</v>
      </c>
      <c r="C147" s="210" t="s">
        <v>298</v>
      </c>
    </row>
    <row r="148" spans="1:3">
      <c r="A148" s="208">
        <v>147</v>
      </c>
      <c r="B148" s="209">
        <v>53155</v>
      </c>
      <c r="C148" s="210" t="s">
        <v>299</v>
      </c>
    </row>
    <row r="149" spans="1:3">
      <c r="A149" s="208">
        <v>148</v>
      </c>
      <c r="B149" s="209">
        <v>53156</v>
      </c>
      <c r="C149" s="210" t="s">
        <v>300</v>
      </c>
    </row>
    <row r="150" spans="1:3">
      <c r="A150" s="208">
        <v>149</v>
      </c>
      <c r="B150" s="209">
        <v>53157</v>
      </c>
      <c r="C150" s="210" t="s">
        <v>301</v>
      </c>
    </row>
    <row r="151" spans="1:3">
      <c r="A151" s="208">
        <v>150</v>
      </c>
      <c r="B151" s="209">
        <v>53158</v>
      </c>
      <c r="C151" s="210" t="s">
        <v>302</v>
      </c>
    </row>
    <row r="152" spans="1:3">
      <c r="A152" s="208">
        <v>151</v>
      </c>
      <c r="B152" s="209">
        <v>53159</v>
      </c>
      <c r="C152" s="210" t="s">
        <v>303</v>
      </c>
    </row>
    <row r="153" spans="1:3">
      <c r="A153" s="208">
        <v>152</v>
      </c>
      <c r="B153" s="209">
        <v>53160</v>
      </c>
      <c r="C153" s="210" t="s">
        <v>304</v>
      </c>
    </row>
    <row r="154" spans="1:3">
      <c r="A154" s="208">
        <v>153</v>
      </c>
      <c r="B154" s="209">
        <v>53161</v>
      </c>
      <c r="C154" s="210" t="s">
        <v>305</v>
      </c>
    </row>
    <row r="155" spans="1:3">
      <c r="A155" s="208">
        <v>154</v>
      </c>
      <c r="B155" s="209">
        <v>53162</v>
      </c>
      <c r="C155" s="210" t="s">
        <v>306</v>
      </c>
    </row>
    <row r="156" spans="1:3">
      <c r="A156" s="208">
        <v>155</v>
      </c>
      <c r="B156" s="209">
        <v>53163</v>
      </c>
      <c r="C156" s="210" t="s">
        <v>307</v>
      </c>
    </row>
    <row r="157" spans="1:3">
      <c r="A157" s="208">
        <v>156</v>
      </c>
      <c r="B157" s="209">
        <v>53164</v>
      </c>
      <c r="C157" s="210" t="s">
        <v>308</v>
      </c>
    </row>
    <row r="158" spans="1:3">
      <c r="A158" s="208">
        <v>157</v>
      </c>
      <c r="B158" s="209">
        <v>53165</v>
      </c>
      <c r="C158" s="210" t="s">
        <v>309</v>
      </c>
    </row>
    <row r="159" spans="1:3">
      <c r="A159" s="208">
        <v>158</v>
      </c>
      <c r="B159" s="209">
        <v>53166</v>
      </c>
      <c r="C159" s="210" t="s">
        <v>310</v>
      </c>
    </row>
    <row r="160" spans="1:3">
      <c r="A160" s="208">
        <v>159</v>
      </c>
      <c r="B160" s="209">
        <v>53167</v>
      </c>
      <c r="C160" s="210" t="s">
        <v>311</v>
      </c>
    </row>
    <row r="161" spans="1:3">
      <c r="A161" s="208">
        <v>160</v>
      </c>
      <c r="B161" s="209">
        <v>53168</v>
      </c>
      <c r="C161" s="210" t="s">
        <v>312</v>
      </c>
    </row>
    <row r="162" spans="1:3">
      <c r="A162" s="208">
        <v>161</v>
      </c>
      <c r="B162" s="209">
        <v>53201</v>
      </c>
      <c r="C162" s="210" t="s">
        <v>313</v>
      </c>
    </row>
    <row r="163" spans="1:3">
      <c r="A163" s="208">
        <v>162</v>
      </c>
      <c r="B163" s="209">
        <v>53203</v>
      </c>
      <c r="C163" s="210" t="s">
        <v>314</v>
      </c>
    </row>
    <row r="164" spans="1:3">
      <c r="A164" s="208">
        <v>163</v>
      </c>
      <c r="B164" s="209">
        <v>53204</v>
      </c>
      <c r="C164" s="210" t="s">
        <v>315</v>
      </c>
    </row>
    <row r="165" spans="1:3">
      <c r="A165" s="208">
        <v>164</v>
      </c>
      <c r="B165" s="209">
        <v>53205</v>
      </c>
      <c r="C165" s="210" t="s">
        <v>966</v>
      </c>
    </row>
    <row r="166" spans="1:3">
      <c r="A166" s="208">
        <v>165</v>
      </c>
      <c r="B166" s="209">
        <v>53206</v>
      </c>
      <c r="C166" s="210" t="s">
        <v>316</v>
      </c>
    </row>
    <row r="167" spans="1:3">
      <c r="A167" s="208">
        <v>166</v>
      </c>
      <c r="B167" s="209">
        <v>53207</v>
      </c>
      <c r="C167" s="210" t="s">
        <v>317</v>
      </c>
    </row>
    <row r="168" spans="1:3">
      <c r="A168" s="208">
        <v>167</v>
      </c>
      <c r="B168" s="209">
        <v>53208</v>
      </c>
      <c r="C168" s="210" t="s">
        <v>318</v>
      </c>
    </row>
    <row r="169" spans="1:3">
      <c r="A169" s="208">
        <v>168</v>
      </c>
      <c r="B169" s="209">
        <v>53209</v>
      </c>
      <c r="C169" s="210" t="s">
        <v>319</v>
      </c>
    </row>
    <row r="170" spans="1:3">
      <c r="A170" s="208">
        <v>169</v>
      </c>
      <c r="B170" s="209">
        <v>53251</v>
      </c>
      <c r="C170" s="210" t="s">
        <v>320</v>
      </c>
    </row>
    <row r="171" spans="1:3">
      <c r="A171" s="208">
        <v>170</v>
      </c>
      <c r="B171" s="209">
        <v>53252</v>
      </c>
      <c r="C171" s="210" t="s">
        <v>321</v>
      </c>
    </row>
    <row r="172" spans="1:3">
      <c r="A172" s="208">
        <v>171</v>
      </c>
      <c r="B172" s="209">
        <v>53253</v>
      </c>
      <c r="C172" s="210" t="s">
        <v>322</v>
      </c>
    </row>
    <row r="173" spans="1:3">
      <c r="A173" s="208">
        <v>172</v>
      </c>
      <c r="B173" s="209">
        <v>53301</v>
      </c>
      <c r="C173" s="210" t="s">
        <v>323</v>
      </c>
    </row>
    <row r="174" spans="1:3">
      <c r="A174" s="208">
        <v>173</v>
      </c>
      <c r="B174" s="209">
        <v>53302</v>
      </c>
      <c r="C174" s="210" t="s">
        <v>324</v>
      </c>
    </row>
    <row r="175" spans="1:3">
      <c r="A175" s="208">
        <v>174</v>
      </c>
      <c r="B175" s="209">
        <v>53303</v>
      </c>
      <c r="C175" s="210" t="s">
        <v>325</v>
      </c>
    </row>
    <row r="176" spans="1:3">
      <c r="A176" s="208">
        <v>175</v>
      </c>
      <c r="B176" s="209">
        <v>53304</v>
      </c>
      <c r="C176" s="210" t="s">
        <v>326</v>
      </c>
    </row>
    <row r="177" spans="1:3">
      <c r="A177" s="208">
        <v>176</v>
      </c>
      <c r="B177" s="209">
        <v>53305</v>
      </c>
      <c r="C177" s="210" t="s">
        <v>327</v>
      </c>
    </row>
    <row r="178" spans="1:3">
      <c r="A178" s="208">
        <v>177</v>
      </c>
      <c r="B178" s="209">
        <v>53306</v>
      </c>
      <c r="C178" s="210" t="s">
        <v>328</v>
      </c>
    </row>
    <row r="179" spans="1:3">
      <c r="A179" s="208">
        <v>178</v>
      </c>
      <c r="B179" s="209">
        <v>53307</v>
      </c>
      <c r="C179" s="210" t="s">
        <v>329</v>
      </c>
    </row>
    <row r="180" spans="1:3">
      <c r="A180" s="208">
        <v>179</v>
      </c>
      <c r="B180" s="209">
        <v>53308</v>
      </c>
      <c r="C180" s="210" t="s">
        <v>330</v>
      </c>
    </row>
    <row r="181" spans="1:3">
      <c r="A181" s="208">
        <v>180</v>
      </c>
      <c r="B181" s="209">
        <v>53309</v>
      </c>
      <c r="C181" s="210" t="s">
        <v>331</v>
      </c>
    </row>
    <row r="182" spans="1:3">
      <c r="A182" s="208">
        <v>181</v>
      </c>
      <c r="B182" s="209">
        <v>53310</v>
      </c>
      <c r="C182" s="210" t="s">
        <v>332</v>
      </c>
    </row>
    <row r="183" spans="1:3">
      <c r="A183" s="208">
        <v>182</v>
      </c>
      <c r="B183" s="209">
        <v>53311</v>
      </c>
      <c r="C183" s="210" t="s">
        <v>333</v>
      </c>
    </row>
    <row r="184" spans="1:3">
      <c r="A184" s="208">
        <v>183</v>
      </c>
      <c r="B184" s="209">
        <v>53312</v>
      </c>
      <c r="C184" s="210" t="s">
        <v>334</v>
      </c>
    </row>
    <row r="185" spans="1:3">
      <c r="A185" s="208">
        <v>184</v>
      </c>
      <c r="B185" s="209">
        <v>53313</v>
      </c>
      <c r="C185" s="210" t="s">
        <v>335</v>
      </c>
    </row>
    <row r="186" spans="1:3">
      <c r="A186" s="208">
        <v>185</v>
      </c>
      <c r="B186" s="209">
        <v>53314</v>
      </c>
      <c r="C186" s="210" t="s">
        <v>989</v>
      </c>
    </row>
    <row r="187" spans="1:3">
      <c r="A187" s="208">
        <v>186</v>
      </c>
      <c r="B187" s="209">
        <v>53315</v>
      </c>
      <c r="C187" s="210" t="s">
        <v>336</v>
      </c>
    </row>
    <row r="188" spans="1:3">
      <c r="A188" s="208">
        <v>187</v>
      </c>
      <c r="B188" s="209">
        <v>53316</v>
      </c>
      <c r="C188" s="210" t="s">
        <v>337</v>
      </c>
    </row>
    <row r="189" spans="1:3">
      <c r="A189" s="208">
        <v>188</v>
      </c>
      <c r="B189" s="209">
        <v>53317</v>
      </c>
      <c r="C189" s="210" t="s">
        <v>338</v>
      </c>
    </row>
    <row r="190" spans="1:3">
      <c r="A190" s="208">
        <v>189</v>
      </c>
      <c r="B190" s="209">
        <v>53318</v>
      </c>
      <c r="C190" s="210" t="s">
        <v>339</v>
      </c>
    </row>
    <row r="191" spans="1:3">
      <c r="A191" s="208">
        <v>190</v>
      </c>
      <c r="B191" s="209">
        <v>53319</v>
      </c>
      <c r="C191" s="210" t="s">
        <v>340</v>
      </c>
    </row>
    <row r="192" spans="1:3">
      <c r="A192" s="208">
        <v>191</v>
      </c>
      <c r="B192" s="209">
        <v>53320</v>
      </c>
      <c r="C192" s="210" t="s">
        <v>341</v>
      </c>
    </row>
    <row r="193" spans="1:3">
      <c r="A193" s="208">
        <v>192</v>
      </c>
      <c r="B193" s="209">
        <v>53321</v>
      </c>
      <c r="C193" s="210" t="s">
        <v>342</v>
      </c>
    </row>
    <row r="194" spans="1:3">
      <c r="A194" s="208">
        <v>193</v>
      </c>
      <c r="B194" s="209">
        <v>53322</v>
      </c>
      <c r="C194" s="210" t="s">
        <v>978</v>
      </c>
    </row>
    <row r="195" spans="1:3">
      <c r="A195" s="208">
        <v>194</v>
      </c>
      <c r="B195" s="209">
        <v>53323</v>
      </c>
      <c r="C195" s="210" t="s">
        <v>343</v>
      </c>
    </row>
    <row r="196" spans="1:3">
      <c r="A196" s="208">
        <v>195</v>
      </c>
      <c r="B196" s="209">
        <v>53324</v>
      </c>
      <c r="C196" s="210" t="s">
        <v>344</v>
      </c>
    </row>
    <row r="197" spans="1:3">
      <c r="A197" s="208">
        <v>196</v>
      </c>
      <c r="B197" s="209">
        <v>53325</v>
      </c>
      <c r="C197" s="210" t="s">
        <v>345</v>
      </c>
    </row>
    <row r="198" spans="1:3">
      <c r="A198" s="208">
        <v>197</v>
      </c>
      <c r="B198" s="209">
        <v>53326</v>
      </c>
      <c r="C198" s="210" t="s">
        <v>346</v>
      </c>
    </row>
    <row r="199" spans="1:3">
      <c r="A199" s="208">
        <v>198</v>
      </c>
      <c r="B199" s="209">
        <v>53327</v>
      </c>
      <c r="C199" s="210" t="s">
        <v>347</v>
      </c>
    </row>
    <row r="200" spans="1:3">
      <c r="A200" s="208">
        <v>199</v>
      </c>
      <c r="B200" s="209">
        <v>53328</v>
      </c>
      <c r="C200" s="210" t="s">
        <v>348</v>
      </c>
    </row>
    <row r="201" spans="1:3">
      <c r="A201" s="208">
        <v>200</v>
      </c>
      <c r="B201" s="209">
        <v>53329</v>
      </c>
      <c r="C201" s="210" t="s">
        <v>349</v>
      </c>
    </row>
    <row r="202" spans="1:3">
      <c r="A202" s="208">
        <v>201</v>
      </c>
      <c r="B202" s="209">
        <v>53330</v>
      </c>
      <c r="C202" s="210" t="s">
        <v>350</v>
      </c>
    </row>
    <row r="203" spans="1:3">
      <c r="A203" s="208">
        <v>202</v>
      </c>
      <c r="B203" s="209">
        <v>53331</v>
      </c>
      <c r="C203" s="210" t="s">
        <v>351</v>
      </c>
    </row>
    <row r="204" spans="1:3">
      <c r="A204" s="208">
        <v>203</v>
      </c>
      <c r="B204" s="209">
        <v>53332</v>
      </c>
      <c r="C204" s="210" t="s">
        <v>352</v>
      </c>
    </row>
    <row r="205" spans="1:3">
      <c r="A205" s="208">
        <v>204</v>
      </c>
      <c r="B205" s="209">
        <v>53334</v>
      </c>
      <c r="C205" s="210" t="s">
        <v>353</v>
      </c>
    </row>
    <row r="206" spans="1:3">
      <c r="A206" s="208">
        <v>205</v>
      </c>
      <c r="B206" s="209">
        <v>53335</v>
      </c>
      <c r="C206" s="210" t="s">
        <v>354</v>
      </c>
    </row>
    <row r="207" spans="1:3">
      <c r="A207" s="208">
        <v>206</v>
      </c>
      <c r="B207" s="209">
        <v>53336</v>
      </c>
      <c r="C207" s="210" t="s">
        <v>355</v>
      </c>
    </row>
    <row r="208" spans="1:3">
      <c r="A208" s="208">
        <v>207</v>
      </c>
      <c r="B208" s="209">
        <v>53337</v>
      </c>
      <c r="C208" s="210" t="s">
        <v>356</v>
      </c>
    </row>
    <row r="209" spans="1:3">
      <c r="A209" s="208">
        <v>208</v>
      </c>
      <c r="B209" s="209">
        <v>53338</v>
      </c>
      <c r="C209" s="210" t="s">
        <v>357</v>
      </c>
    </row>
    <row r="210" spans="1:3">
      <c r="A210" s="208">
        <v>209</v>
      </c>
      <c r="B210" s="209">
        <v>53341</v>
      </c>
      <c r="C210" s="210" t="s">
        <v>955</v>
      </c>
    </row>
    <row r="211" spans="1:3">
      <c r="A211" s="208">
        <v>210</v>
      </c>
      <c r="B211" s="209">
        <v>53342</v>
      </c>
      <c r="C211" s="210" t="s">
        <v>358</v>
      </c>
    </row>
    <row r="212" spans="1:3">
      <c r="A212" s="208">
        <v>211</v>
      </c>
      <c r="B212" s="209">
        <v>53343</v>
      </c>
      <c r="C212" s="210" t="s">
        <v>359</v>
      </c>
    </row>
    <row r="213" spans="1:3">
      <c r="A213" s="208">
        <v>212</v>
      </c>
      <c r="B213" s="209">
        <v>53344</v>
      </c>
      <c r="C213" s="210" t="s">
        <v>1013</v>
      </c>
    </row>
    <row r="214" spans="1:3">
      <c r="A214" s="208">
        <v>213</v>
      </c>
      <c r="B214" s="209">
        <v>53351</v>
      </c>
      <c r="C214" s="210" t="s">
        <v>360</v>
      </c>
    </row>
    <row r="215" spans="1:3">
      <c r="A215" s="208">
        <v>214</v>
      </c>
      <c r="B215" s="209">
        <v>53352</v>
      </c>
      <c r="C215" s="210" t="s">
        <v>361</v>
      </c>
    </row>
    <row r="216" spans="1:3">
      <c r="A216" s="208">
        <v>215</v>
      </c>
      <c r="B216" s="209">
        <v>53353</v>
      </c>
      <c r="C216" s="210" t="s">
        <v>362</v>
      </c>
    </row>
    <row r="217" spans="1:3">
      <c r="A217" s="208">
        <v>216</v>
      </c>
      <c r="B217" s="209">
        <v>53354</v>
      </c>
      <c r="C217" s="210" t="s">
        <v>363</v>
      </c>
    </row>
    <row r="218" spans="1:3">
      <c r="A218" s="208">
        <v>217</v>
      </c>
      <c r="B218" s="209">
        <v>53356</v>
      </c>
      <c r="C218" s="210" t="s">
        <v>364</v>
      </c>
    </row>
    <row r="219" spans="1:3">
      <c r="A219" s="208">
        <v>218</v>
      </c>
      <c r="B219" s="209">
        <v>53357</v>
      </c>
      <c r="C219" s="210" t="s">
        <v>365</v>
      </c>
    </row>
    <row r="220" spans="1:3">
      <c r="A220" s="208">
        <v>219</v>
      </c>
      <c r="B220" s="209">
        <v>53358</v>
      </c>
      <c r="C220" s="210" t="s">
        <v>366</v>
      </c>
    </row>
    <row r="221" spans="1:3">
      <c r="A221" s="208">
        <v>220</v>
      </c>
      <c r="B221" s="209">
        <v>53359</v>
      </c>
      <c r="C221" s="210" t="s">
        <v>367</v>
      </c>
    </row>
    <row r="222" spans="1:3">
      <c r="A222" s="208">
        <v>221</v>
      </c>
      <c r="B222" s="209">
        <v>53360</v>
      </c>
      <c r="C222" s="210" t="s">
        <v>368</v>
      </c>
    </row>
    <row r="223" spans="1:3">
      <c r="A223" s="208">
        <v>222</v>
      </c>
      <c r="B223" s="209">
        <v>53361</v>
      </c>
      <c r="C223" s="210" t="s">
        <v>369</v>
      </c>
    </row>
    <row r="224" spans="1:3">
      <c r="A224" s="208">
        <v>223</v>
      </c>
      <c r="B224" s="209">
        <v>53362</v>
      </c>
      <c r="C224" s="210" t="s">
        <v>370</v>
      </c>
    </row>
    <row r="225" spans="1:3">
      <c r="A225" s="208">
        <v>224</v>
      </c>
      <c r="B225" s="209">
        <v>53363</v>
      </c>
      <c r="C225" s="210" t="s">
        <v>371</v>
      </c>
    </row>
    <row r="226" spans="1:3">
      <c r="A226" s="208">
        <v>225</v>
      </c>
      <c r="B226" s="209">
        <v>53364</v>
      </c>
      <c r="C226" s="210" t="s">
        <v>372</v>
      </c>
    </row>
    <row r="227" spans="1:3">
      <c r="A227" s="208">
        <v>226</v>
      </c>
      <c r="B227" s="209">
        <v>53365</v>
      </c>
      <c r="C227" s="210" t="s">
        <v>373</v>
      </c>
    </row>
    <row r="228" spans="1:3">
      <c r="A228" s="208">
        <v>227</v>
      </c>
      <c r="B228" s="209">
        <v>53366</v>
      </c>
      <c r="C228" s="210" t="s">
        <v>374</v>
      </c>
    </row>
    <row r="229" spans="1:3">
      <c r="A229" s="208">
        <v>228</v>
      </c>
      <c r="B229" s="209">
        <v>53367</v>
      </c>
      <c r="C229" s="210" t="s">
        <v>375</v>
      </c>
    </row>
    <row r="230" spans="1:3">
      <c r="A230" s="208">
        <v>229</v>
      </c>
      <c r="B230" s="209">
        <v>53368</v>
      </c>
      <c r="C230" s="210" t="s">
        <v>376</v>
      </c>
    </row>
    <row r="231" spans="1:3">
      <c r="A231" s="208">
        <v>230</v>
      </c>
      <c r="B231" s="209">
        <v>53369</v>
      </c>
      <c r="C231" s="210" t="s">
        <v>377</v>
      </c>
    </row>
    <row r="232" spans="1:3">
      <c r="A232" s="208">
        <v>231</v>
      </c>
      <c r="B232" s="209">
        <v>53401</v>
      </c>
      <c r="C232" s="210" t="s">
        <v>378</v>
      </c>
    </row>
    <row r="233" spans="1:3">
      <c r="A233" s="208">
        <v>232</v>
      </c>
      <c r="B233" s="209">
        <v>53402</v>
      </c>
      <c r="C233" s="210" t="s">
        <v>379</v>
      </c>
    </row>
    <row r="234" spans="1:3">
      <c r="A234" s="208">
        <v>233</v>
      </c>
      <c r="B234" s="209">
        <v>53403</v>
      </c>
      <c r="C234" s="210" t="s">
        <v>380</v>
      </c>
    </row>
    <row r="235" spans="1:3">
      <c r="A235" s="208">
        <v>234</v>
      </c>
      <c r="B235" s="209">
        <v>53404</v>
      </c>
      <c r="C235" s="210" t="s">
        <v>381</v>
      </c>
    </row>
    <row r="236" spans="1:3">
      <c r="A236" s="208">
        <v>235</v>
      </c>
      <c r="B236" s="209">
        <v>53405</v>
      </c>
      <c r="C236" s="210" t="s">
        <v>382</v>
      </c>
    </row>
    <row r="237" spans="1:3">
      <c r="A237" s="208">
        <v>236</v>
      </c>
      <c r="B237" s="209">
        <v>53406</v>
      </c>
      <c r="C237" s="210" t="s">
        <v>383</v>
      </c>
    </row>
    <row r="238" spans="1:3">
      <c r="A238" s="208">
        <v>237</v>
      </c>
      <c r="B238" s="209">
        <v>53407</v>
      </c>
      <c r="C238" s="210" t="s">
        <v>384</v>
      </c>
    </row>
    <row r="239" spans="1:3">
      <c r="A239" s="208">
        <v>238</v>
      </c>
      <c r="B239" s="209">
        <v>53409</v>
      </c>
      <c r="C239" s="210" t="s">
        <v>385</v>
      </c>
    </row>
    <row r="240" spans="1:3">
      <c r="A240" s="208">
        <v>239</v>
      </c>
      <c r="B240" s="209">
        <v>53410</v>
      </c>
      <c r="C240" s="210" t="s">
        <v>386</v>
      </c>
    </row>
    <row r="241" spans="1:3">
      <c r="A241" s="208">
        <v>240</v>
      </c>
      <c r="B241" s="209">
        <v>53412</v>
      </c>
      <c r="C241" s="210" t="s">
        <v>953</v>
      </c>
    </row>
    <row r="242" spans="1:3">
      <c r="A242" s="208">
        <v>241</v>
      </c>
      <c r="B242" s="209">
        <v>53413</v>
      </c>
      <c r="C242" s="210" t="s">
        <v>1404</v>
      </c>
    </row>
    <row r="243" spans="1:3">
      <c r="A243" s="208">
        <v>242</v>
      </c>
      <c r="B243" s="209">
        <v>53451</v>
      </c>
      <c r="C243" s="210" t="s">
        <v>387</v>
      </c>
    </row>
    <row r="244" spans="1:3">
      <c r="A244" s="208">
        <v>243</v>
      </c>
      <c r="B244" s="209">
        <v>53452</v>
      </c>
      <c r="C244" s="210" t="s">
        <v>388</v>
      </c>
    </row>
    <row r="245" spans="1:3">
      <c r="A245" s="208">
        <v>244</v>
      </c>
      <c r="B245" s="209">
        <v>53453</v>
      </c>
      <c r="C245" s="210" t="s">
        <v>389</v>
      </c>
    </row>
    <row r="246" spans="1:3">
      <c r="A246" s="208">
        <v>245</v>
      </c>
      <c r="B246" s="209">
        <v>53454</v>
      </c>
      <c r="C246" s="210" t="s">
        <v>390</v>
      </c>
    </row>
    <row r="247" spans="1:3">
      <c r="A247" s="208">
        <v>246</v>
      </c>
      <c r="B247" s="209">
        <v>53456</v>
      </c>
      <c r="C247" s="210" t="s">
        <v>1405</v>
      </c>
    </row>
    <row r="248" spans="1:3">
      <c r="A248" s="208">
        <v>247</v>
      </c>
      <c r="B248" s="209">
        <v>53501</v>
      </c>
      <c r="C248" s="210" t="s">
        <v>391</v>
      </c>
    </row>
    <row r="249" spans="1:3">
      <c r="A249" s="208">
        <v>248</v>
      </c>
      <c r="B249" s="209">
        <v>53508</v>
      </c>
      <c r="C249" s="210" t="s">
        <v>394</v>
      </c>
    </row>
    <row r="250" spans="1:3">
      <c r="A250" s="208">
        <v>249</v>
      </c>
      <c r="B250" s="209">
        <v>53509</v>
      </c>
      <c r="C250" s="210" t="s">
        <v>395</v>
      </c>
    </row>
    <row r="251" spans="1:3">
      <c r="A251" s="208">
        <v>250</v>
      </c>
      <c r="B251" s="209">
        <v>53511</v>
      </c>
      <c r="C251" s="210" t="s">
        <v>396</v>
      </c>
    </row>
    <row r="252" spans="1:3">
      <c r="A252" s="208">
        <v>251</v>
      </c>
      <c r="B252" s="209">
        <v>53513</v>
      </c>
      <c r="C252" s="210" t="s">
        <v>397</v>
      </c>
    </row>
    <row r="253" spans="1:3">
      <c r="A253" s="208">
        <v>252</v>
      </c>
      <c r="B253" s="209">
        <v>53514</v>
      </c>
      <c r="C253" s="210" t="s">
        <v>398</v>
      </c>
    </row>
    <row r="254" spans="1:3">
      <c r="A254" s="208">
        <v>253</v>
      </c>
      <c r="B254" s="209">
        <v>53515</v>
      </c>
      <c r="C254" s="210" t="s">
        <v>399</v>
      </c>
    </row>
    <row r="255" spans="1:3">
      <c r="A255" s="208">
        <v>254</v>
      </c>
      <c r="B255" s="209">
        <v>53517</v>
      </c>
      <c r="C255" s="210" t="s">
        <v>400</v>
      </c>
    </row>
    <row r="256" spans="1:3">
      <c r="A256" s="208">
        <v>255</v>
      </c>
      <c r="B256" s="209">
        <v>53518</v>
      </c>
      <c r="C256" s="210" t="s">
        <v>401</v>
      </c>
    </row>
    <row r="257" spans="1:3">
      <c r="A257" s="208">
        <v>256</v>
      </c>
      <c r="B257" s="209">
        <v>53521</v>
      </c>
      <c r="C257" s="210" t="s">
        <v>973</v>
      </c>
    </row>
    <row r="258" spans="1:3">
      <c r="A258" s="208">
        <v>257</v>
      </c>
      <c r="B258" s="209">
        <v>53522</v>
      </c>
      <c r="C258" s="210" t="s">
        <v>974</v>
      </c>
    </row>
    <row r="259" spans="1:3">
      <c r="A259" s="208">
        <v>258</v>
      </c>
      <c r="B259" s="209">
        <v>53523</v>
      </c>
      <c r="C259" s="210" t="s">
        <v>393</v>
      </c>
    </row>
    <row r="260" spans="1:3">
      <c r="A260" s="208">
        <v>259</v>
      </c>
      <c r="B260" s="209">
        <v>53524</v>
      </c>
      <c r="C260" s="210" t="s">
        <v>392</v>
      </c>
    </row>
    <row r="261" spans="1:3">
      <c r="A261" s="208">
        <v>260</v>
      </c>
      <c r="B261" s="209">
        <v>53551</v>
      </c>
      <c r="C261" s="210" t="s">
        <v>402</v>
      </c>
    </row>
    <row r="262" spans="1:3">
      <c r="A262" s="208">
        <v>261</v>
      </c>
      <c r="B262" s="209">
        <v>53555</v>
      </c>
      <c r="C262" s="210" t="s">
        <v>403</v>
      </c>
    </row>
    <row r="263" spans="1:3">
      <c r="A263" s="208">
        <v>262</v>
      </c>
      <c r="B263" s="209">
        <v>53556</v>
      </c>
      <c r="C263" s="210" t="s">
        <v>404</v>
      </c>
    </row>
    <row r="264" spans="1:3">
      <c r="A264" s="208">
        <v>263</v>
      </c>
      <c r="B264" s="209">
        <v>53557</v>
      </c>
      <c r="C264" s="210" t="s">
        <v>405</v>
      </c>
    </row>
    <row r="265" spans="1:3">
      <c r="A265" s="208">
        <v>264</v>
      </c>
      <c r="B265" s="209">
        <v>53558</v>
      </c>
      <c r="C265" s="210" t="s">
        <v>406</v>
      </c>
    </row>
    <row r="266" spans="1:3">
      <c r="A266" s="208">
        <v>265</v>
      </c>
      <c r="B266" s="209">
        <v>53560</v>
      </c>
      <c r="C266" s="210" t="s">
        <v>407</v>
      </c>
    </row>
    <row r="267" spans="1:3">
      <c r="A267" s="208">
        <v>266</v>
      </c>
      <c r="B267" s="209">
        <v>53561</v>
      </c>
      <c r="C267" s="210" t="s">
        <v>970</v>
      </c>
    </row>
    <row r="268" spans="1:3">
      <c r="A268" s="208">
        <v>267</v>
      </c>
      <c r="B268" s="209">
        <v>53562</v>
      </c>
      <c r="C268" s="210" t="s">
        <v>975</v>
      </c>
    </row>
    <row r="269" spans="1:3">
      <c r="A269" s="208">
        <v>268</v>
      </c>
      <c r="B269" s="209">
        <v>53601</v>
      </c>
      <c r="C269" s="210" t="s">
        <v>408</v>
      </c>
    </row>
    <row r="270" spans="1:3">
      <c r="A270" s="208">
        <v>269</v>
      </c>
      <c r="B270" s="209">
        <v>53602</v>
      </c>
      <c r="C270" s="210" t="s">
        <v>409</v>
      </c>
    </row>
    <row r="271" spans="1:3">
      <c r="A271" s="208">
        <v>270</v>
      </c>
      <c r="B271" s="209">
        <v>53603</v>
      </c>
      <c r="C271" s="210" t="s">
        <v>1141</v>
      </c>
    </row>
    <row r="272" spans="1:3">
      <c r="A272" s="208">
        <v>271</v>
      </c>
      <c r="B272" s="209">
        <v>53604</v>
      </c>
      <c r="C272" s="210" t="s">
        <v>410</v>
      </c>
    </row>
    <row r="273" spans="1:3">
      <c r="A273" s="208">
        <v>272</v>
      </c>
      <c r="B273" s="209">
        <v>53605</v>
      </c>
      <c r="C273" s="210" t="s">
        <v>411</v>
      </c>
    </row>
    <row r="274" spans="1:3">
      <c r="A274" s="208">
        <v>273</v>
      </c>
      <c r="B274" s="209">
        <v>53606</v>
      </c>
      <c r="C274" s="210" t="s">
        <v>412</v>
      </c>
    </row>
    <row r="275" spans="1:3">
      <c r="A275" s="208">
        <v>274</v>
      </c>
      <c r="B275" s="209">
        <v>53607</v>
      </c>
      <c r="C275" s="211" t="s">
        <v>413</v>
      </c>
    </row>
    <row r="276" spans="1:3">
      <c r="A276" s="208">
        <v>275</v>
      </c>
      <c r="B276" s="209">
        <v>53608</v>
      </c>
      <c r="C276" s="210" t="s">
        <v>414</v>
      </c>
    </row>
    <row r="277" spans="1:3">
      <c r="A277" s="208">
        <v>276</v>
      </c>
      <c r="B277" s="209">
        <v>53609</v>
      </c>
      <c r="C277" s="210" t="s">
        <v>415</v>
      </c>
    </row>
    <row r="278" spans="1:3">
      <c r="A278" s="208">
        <v>277</v>
      </c>
      <c r="B278" s="209">
        <v>53610</v>
      </c>
      <c r="C278" s="210" t="s">
        <v>416</v>
      </c>
    </row>
    <row r="279" spans="1:3">
      <c r="A279" s="208">
        <v>278</v>
      </c>
      <c r="B279" s="209">
        <v>53611</v>
      </c>
      <c r="C279" s="210" t="s">
        <v>417</v>
      </c>
    </row>
    <row r="280" spans="1:3">
      <c r="A280" s="208">
        <v>279</v>
      </c>
      <c r="B280" s="209">
        <v>53612</v>
      </c>
      <c r="C280" s="210" t="s">
        <v>418</v>
      </c>
    </row>
    <row r="281" spans="1:3">
      <c r="A281" s="208">
        <v>280</v>
      </c>
      <c r="B281" s="209">
        <v>53613</v>
      </c>
      <c r="C281" s="210" t="s">
        <v>419</v>
      </c>
    </row>
    <row r="282" spans="1:3">
      <c r="A282" s="208">
        <v>281</v>
      </c>
      <c r="B282" s="209">
        <v>53614</v>
      </c>
      <c r="C282" s="210" t="s">
        <v>1006</v>
      </c>
    </row>
    <row r="283" spans="1:3">
      <c r="A283" s="208">
        <v>282</v>
      </c>
      <c r="B283" s="209">
        <v>53615</v>
      </c>
      <c r="C283" s="210" t="s">
        <v>420</v>
      </c>
    </row>
    <row r="284" spans="1:3">
      <c r="A284" s="208">
        <v>283</v>
      </c>
      <c r="B284" s="209">
        <v>53616</v>
      </c>
      <c r="C284" s="210" t="s">
        <v>421</v>
      </c>
    </row>
    <row r="285" spans="1:3">
      <c r="A285" s="208">
        <v>284</v>
      </c>
      <c r="B285" s="209">
        <v>53618</v>
      </c>
      <c r="C285" s="210" t="s">
        <v>422</v>
      </c>
    </row>
    <row r="286" spans="1:3">
      <c r="A286" s="208">
        <v>285</v>
      </c>
      <c r="B286" s="209">
        <v>53619</v>
      </c>
      <c r="C286" s="210" t="s">
        <v>1007</v>
      </c>
    </row>
    <row r="287" spans="1:3">
      <c r="A287" s="208">
        <v>286</v>
      </c>
      <c r="B287" s="209">
        <v>53620</v>
      </c>
      <c r="C287" s="210" t="s">
        <v>423</v>
      </c>
    </row>
    <row r="288" spans="1:3">
      <c r="A288" s="208">
        <v>287</v>
      </c>
      <c r="B288" s="209">
        <v>53621</v>
      </c>
      <c r="C288" s="210" t="s">
        <v>424</v>
      </c>
    </row>
    <row r="289" spans="1:3">
      <c r="A289" s="208">
        <v>288</v>
      </c>
      <c r="B289" s="209">
        <v>53623</v>
      </c>
      <c r="C289" s="210" t="s">
        <v>425</v>
      </c>
    </row>
    <row r="290" spans="1:3">
      <c r="A290" s="208">
        <v>289</v>
      </c>
      <c r="B290" s="209">
        <v>53624</v>
      </c>
      <c r="C290" s="210" t="s">
        <v>426</v>
      </c>
    </row>
    <row r="291" spans="1:3">
      <c r="A291" s="208">
        <v>290</v>
      </c>
      <c r="B291" s="209">
        <v>53625</v>
      </c>
      <c r="C291" s="210" t="s">
        <v>427</v>
      </c>
    </row>
    <row r="292" spans="1:3">
      <c r="A292" s="208">
        <v>291</v>
      </c>
      <c r="B292" s="209">
        <v>53626</v>
      </c>
      <c r="C292" s="210" t="s">
        <v>428</v>
      </c>
    </row>
    <row r="293" spans="1:3">
      <c r="A293" s="208">
        <v>292</v>
      </c>
      <c r="B293" s="209">
        <v>53627</v>
      </c>
      <c r="C293" s="210" t="s">
        <v>429</v>
      </c>
    </row>
    <row r="294" spans="1:3">
      <c r="A294" s="208">
        <v>293</v>
      </c>
      <c r="B294" s="209">
        <v>53628</v>
      </c>
      <c r="C294" s="210" t="s">
        <v>1142</v>
      </c>
    </row>
    <row r="295" spans="1:3">
      <c r="A295" s="208">
        <v>294</v>
      </c>
      <c r="B295" s="209">
        <v>53630</v>
      </c>
      <c r="C295" s="210" t="s">
        <v>430</v>
      </c>
    </row>
    <row r="296" spans="1:3">
      <c r="A296" s="208">
        <v>295</v>
      </c>
      <c r="B296" s="209">
        <v>53631</v>
      </c>
      <c r="C296" s="210" t="s">
        <v>431</v>
      </c>
    </row>
    <row r="297" spans="1:3">
      <c r="A297" s="208">
        <v>296</v>
      </c>
      <c r="B297" s="209">
        <v>53632</v>
      </c>
      <c r="C297" s="210" t="s">
        <v>432</v>
      </c>
    </row>
    <row r="298" spans="1:3">
      <c r="A298" s="208">
        <v>297</v>
      </c>
      <c r="B298" s="209">
        <v>53633</v>
      </c>
      <c r="C298" s="210" t="s">
        <v>433</v>
      </c>
    </row>
    <row r="299" spans="1:3">
      <c r="A299" s="208">
        <v>298</v>
      </c>
      <c r="B299" s="209">
        <v>53634</v>
      </c>
      <c r="C299" s="211" t="s">
        <v>1143</v>
      </c>
    </row>
    <row r="300" spans="1:3">
      <c r="A300" s="208">
        <v>299</v>
      </c>
      <c r="B300" s="209">
        <v>53635</v>
      </c>
      <c r="C300" s="210" t="s">
        <v>434</v>
      </c>
    </row>
    <row r="301" spans="1:3">
      <c r="A301" s="208">
        <v>300</v>
      </c>
      <c r="B301" s="209">
        <v>53636</v>
      </c>
      <c r="C301" s="210" t="s">
        <v>435</v>
      </c>
    </row>
    <row r="302" spans="1:3">
      <c r="A302" s="208">
        <v>301</v>
      </c>
      <c r="B302" s="209">
        <v>53637</v>
      </c>
      <c r="C302" s="210" t="s">
        <v>436</v>
      </c>
    </row>
    <row r="303" spans="1:3">
      <c r="A303" s="208">
        <v>302</v>
      </c>
      <c r="B303" s="209">
        <v>53638</v>
      </c>
      <c r="C303" s="210" t="s">
        <v>437</v>
      </c>
    </row>
    <row r="304" spans="1:3">
      <c r="A304" s="208">
        <v>303</v>
      </c>
      <c r="B304" s="209">
        <v>53639</v>
      </c>
      <c r="C304" s="211" t="s">
        <v>438</v>
      </c>
    </row>
    <row r="305" spans="1:3">
      <c r="A305" s="208">
        <v>304</v>
      </c>
      <c r="B305" s="209">
        <v>53641</v>
      </c>
      <c r="C305" s="210" t="s">
        <v>439</v>
      </c>
    </row>
    <row r="306" spans="1:3">
      <c r="A306" s="208">
        <v>305</v>
      </c>
      <c r="B306" s="209">
        <v>53642</v>
      </c>
      <c r="C306" s="210" t="s">
        <v>440</v>
      </c>
    </row>
    <row r="307" spans="1:3">
      <c r="A307" s="208">
        <v>306</v>
      </c>
      <c r="B307" s="209">
        <v>53643</v>
      </c>
      <c r="C307" s="210" t="s">
        <v>441</v>
      </c>
    </row>
    <row r="308" spans="1:3">
      <c r="A308" s="208">
        <v>307</v>
      </c>
      <c r="B308" s="209">
        <v>53644</v>
      </c>
      <c r="C308" s="210" t="s">
        <v>442</v>
      </c>
    </row>
    <row r="309" spans="1:3">
      <c r="A309" s="208">
        <v>308</v>
      </c>
      <c r="B309" s="209">
        <v>53645</v>
      </c>
      <c r="C309" s="210" t="s">
        <v>443</v>
      </c>
    </row>
    <row r="310" spans="1:3">
      <c r="A310" s="208">
        <v>309</v>
      </c>
      <c r="B310" s="209">
        <v>53646</v>
      </c>
      <c r="C310" s="210" t="s">
        <v>444</v>
      </c>
    </row>
    <row r="311" spans="1:3">
      <c r="A311" s="208">
        <v>310</v>
      </c>
      <c r="B311" s="209">
        <v>53647</v>
      </c>
      <c r="C311" s="210" t="s">
        <v>445</v>
      </c>
    </row>
    <row r="312" spans="1:3">
      <c r="A312" s="208">
        <v>311</v>
      </c>
      <c r="B312" s="209">
        <v>53648</v>
      </c>
      <c r="C312" s="210" t="s">
        <v>1144</v>
      </c>
    </row>
    <row r="313" spans="1:3">
      <c r="A313" s="208">
        <v>312</v>
      </c>
      <c r="B313" s="209">
        <v>53651</v>
      </c>
      <c r="C313" s="210" t="s">
        <v>446</v>
      </c>
    </row>
    <row r="314" spans="1:3">
      <c r="A314" s="208">
        <v>313</v>
      </c>
      <c r="B314" s="209">
        <v>53652</v>
      </c>
      <c r="C314" s="210" t="s">
        <v>447</v>
      </c>
    </row>
    <row r="315" spans="1:3">
      <c r="A315" s="208">
        <v>314</v>
      </c>
      <c r="B315" s="209">
        <v>53653</v>
      </c>
      <c r="C315" s="210" t="s">
        <v>448</v>
      </c>
    </row>
    <row r="316" spans="1:3">
      <c r="A316" s="208">
        <v>315</v>
      </c>
      <c r="B316" s="209">
        <v>53654</v>
      </c>
      <c r="C316" s="210" t="s">
        <v>449</v>
      </c>
    </row>
    <row r="317" spans="1:3">
      <c r="A317" s="208">
        <v>316</v>
      </c>
      <c r="B317" s="209">
        <v>53655</v>
      </c>
      <c r="C317" s="210" t="s">
        <v>450</v>
      </c>
    </row>
    <row r="318" spans="1:3">
      <c r="A318" s="208">
        <v>317</v>
      </c>
      <c r="B318" s="209">
        <v>53656</v>
      </c>
      <c r="C318" s="210" t="s">
        <v>451</v>
      </c>
    </row>
    <row r="319" spans="1:3">
      <c r="A319" s="208">
        <v>318</v>
      </c>
      <c r="B319" s="209">
        <v>53657</v>
      </c>
      <c r="C319" s="210" t="s">
        <v>452</v>
      </c>
    </row>
    <row r="320" spans="1:3">
      <c r="A320" s="208">
        <v>319</v>
      </c>
      <c r="B320" s="209">
        <v>53658</v>
      </c>
      <c r="C320" s="210" t="s">
        <v>453</v>
      </c>
    </row>
    <row r="321" spans="1:3">
      <c r="A321" s="208">
        <v>320</v>
      </c>
      <c r="B321" s="209">
        <v>53659</v>
      </c>
      <c r="C321" s="210" t="s">
        <v>454</v>
      </c>
    </row>
    <row r="322" spans="1:3">
      <c r="A322" s="208">
        <v>321</v>
      </c>
      <c r="B322" s="209">
        <v>53661</v>
      </c>
      <c r="C322" s="210" t="s">
        <v>455</v>
      </c>
    </row>
    <row r="323" spans="1:3">
      <c r="A323" s="208">
        <v>322</v>
      </c>
      <c r="B323" s="209">
        <v>53662</v>
      </c>
      <c r="C323" s="210" t="s">
        <v>456</v>
      </c>
    </row>
    <row r="324" spans="1:3">
      <c r="A324" s="208">
        <v>323</v>
      </c>
      <c r="B324" s="209">
        <v>53663</v>
      </c>
      <c r="C324" s="210" t="s">
        <v>457</v>
      </c>
    </row>
    <row r="325" spans="1:3">
      <c r="A325" s="208">
        <v>324</v>
      </c>
      <c r="B325" s="209">
        <v>53664</v>
      </c>
      <c r="C325" s="210" t="s">
        <v>458</v>
      </c>
    </row>
    <row r="326" spans="1:3">
      <c r="A326" s="208">
        <v>325</v>
      </c>
      <c r="B326" s="209">
        <v>53665</v>
      </c>
      <c r="C326" s="210" t="s">
        <v>459</v>
      </c>
    </row>
    <row r="327" spans="1:3">
      <c r="A327" s="208">
        <v>326</v>
      </c>
      <c r="B327" s="209">
        <v>53666</v>
      </c>
      <c r="C327" s="210" t="s">
        <v>460</v>
      </c>
    </row>
    <row r="328" spans="1:3">
      <c r="A328" s="208">
        <v>327</v>
      </c>
      <c r="B328" s="209">
        <v>53667</v>
      </c>
      <c r="C328" s="210" t="s">
        <v>461</v>
      </c>
    </row>
    <row r="329" spans="1:3">
      <c r="A329" s="208">
        <v>328</v>
      </c>
      <c r="B329" s="209">
        <v>53668</v>
      </c>
      <c r="C329" s="210" t="s">
        <v>1145</v>
      </c>
    </row>
    <row r="330" spans="1:3">
      <c r="A330" s="208">
        <v>329</v>
      </c>
      <c r="B330" s="209">
        <v>53669</v>
      </c>
      <c r="C330" s="210" t="s">
        <v>462</v>
      </c>
    </row>
    <row r="331" spans="1:3">
      <c r="A331" s="208">
        <v>330</v>
      </c>
      <c r="B331" s="209">
        <v>53670</v>
      </c>
      <c r="C331" s="210" t="s">
        <v>463</v>
      </c>
    </row>
    <row r="332" spans="1:3">
      <c r="A332" s="208">
        <v>331</v>
      </c>
      <c r="B332" s="209">
        <v>53701</v>
      </c>
      <c r="C332" s="210" t="s">
        <v>1023</v>
      </c>
    </row>
    <row r="333" spans="1:3">
      <c r="A333" s="208">
        <v>332</v>
      </c>
      <c r="B333" s="209">
        <v>53702</v>
      </c>
      <c r="C333" s="210" t="s">
        <v>464</v>
      </c>
    </row>
    <row r="334" spans="1:3">
      <c r="A334" s="208">
        <v>333</v>
      </c>
      <c r="B334" s="209">
        <v>53703</v>
      </c>
      <c r="C334" s="211" t="s">
        <v>465</v>
      </c>
    </row>
    <row r="335" spans="1:3">
      <c r="A335" s="208">
        <v>334</v>
      </c>
      <c r="B335" s="209">
        <v>53704</v>
      </c>
      <c r="C335" s="210" t="s">
        <v>466</v>
      </c>
    </row>
    <row r="336" spans="1:3">
      <c r="A336" s="208">
        <v>335</v>
      </c>
      <c r="B336" s="209">
        <v>53705</v>
      </c>
      <c r="C336" s="210" t="s">
        <v>467</v>
      </c>
    </row>
    <row r="337" spans="1:3">
      <c r="A337" s="208">
        <v>336</v>
      </c>
      <c r="B337" s="209">
        <v>53706</v>
      </c>
      <c r="C337" s="210" t="s">
        <v>468</v>
      </c>
    </row>
    <row r="338" spans="1:3">
      <c r="A338" s="208">
        <v>337</v>
      </c>
      <c r="B338" s="209">
        <v>53707</v>
      </c>
      <c r="C338" s="210" t="s">
        <v>469</v>
      </c>
    </row>
    <row r="339" spans="1:3">
      <c r="A339" s="208">
        <v>338</v>
      </c>
      <c r="B339" s="209">
        <v>53708</v>
      </c>
      <c r="C339" s="210" t="s">
        <v>470</v>
      </c>
    </row>
    <row r="340" spans="1:3">
      <c r="A340" s="208">
        <v>339</v>
      </c>
      <c r="B340" s="209">
        <v>53709</v>
      </c>
      <c r="C340" s="210" t="s">
        <v>471</v>
      </c>
    </row>
    <row r="341" spans="1:3">
      <c r="A341" s="208">
        <v>340</v>
      </c>
      <c r="B341" s="209">
        <v>53710</v>
      </c>
      <c r="C341" s="210" t="s">
        <v>472</v>
      </c>
    </row>
    <row r="342" spans="1:3">
      <c r="A342" s="208">
        <v>341</v>
      </c>
      <c r="B342" s="209">
        <v>53711</v>
      </c>
      <c r="C342" s="210" t="s">
        <v>473</v>
      </c>
    </row>
    <row r="343" spans="1:3">
      <c r="A343" s="208">
        <v>342</v>
      </c>
      <c r="B343" s="209">
        <v>53712</v>
      </c>
      <c r="C343" s="210" t="s">
        <v>474</v>
      </c>
    </row>
    <row r="344" spans="1:3">
      <c r="A344" s="208">
        <v>343</v>
      </c>
      <c r="B344" s="209">
        <v>53713</v>
      </c>
      <c r="C344" s="210" t="s">
        <v>475</v>
      </c>
    </row>
    <row r="345" spans="1:3">
      <c r="A345" s="208">
        <v>344</v>
      </c>
      <c r="B345" s="209">
        <v>53714</v>
      </c>
      <c r="C345" s="210" t="s">
        <v>476</v>
      </c>
    </row>
    <row r="346" spans="1:3">
      <c r="A346" s="208">
        <v>345</v>
      </c>
      <c r="B346" s="209">
        <v>53715</v>
      </c>
      <c r="C346" s="210" t="s">
        <v>477</v>
      </c>
    </row>
    <row r="347" spans="1:3">
      <c r="A347" s="208">
        <v>346</v>
      </c>
      <c r="B347" s="209">
        <v>53716</v>
      </c>
      <c r="C347" s="210" t="s">
        <v>990</v>
      </c>
    </row>
    <row r="348" spans="1:3">
      <c r="A348" s="208">
        <v>347</v>
      </c>
      <c r="B348" s="209">
        <v>53717</v>
      </c>
      <c r="C348" s="210" t="s">
        <v>478</v>
      </c>
    </row>
    <row r="349" spans="1:3">
      <c r="A349" s="208">
        <v>348</v>
      </c>
      <c r="B349" s="209">
        <v>53718</v>
      </c>
      <c r="C349" s="210" t="s">
        <v>479</v>
      </c>
    </row>
    <row r="350" spans="1:3">
      <c r="A350" s="208">
        <v>349</v>
      </c>
      <c r="B350" s="209">
        <v>53719</v>
      </c>
      <c r="C350" s="210" t="s">
        <v>480</v>
      </c>
    </row>
    <row r="351" spans="1:3">
      <c r="A351" s="208">
        <v>350</v>
      </c>
      <c r="B351" s="209">
        <v>53720</v>
      </c>
      <c r="C351" s="210" t="s">
        <v>481</v>
      </c>
    </row>
    <row r="352" spans="1:3">
      <c r="A352" s="208">
        <v>351</v>
      </c>
      <c r="B352" s="209">
        <v>53721</v>
      </c>
      <c r="C352" s="210" t="s">
        <v>482</v>
      </c>
    </row>
    <row r="353" spans="1:3">
      <c r="A353" s="208">
        <v>352</v>
      </c>
      <c r="B353" s="209">
        <v>53722</v>
      </c>
      <c r="C353" s="210" t="s">
        <v>483</v>
      </c>
    </row>
    <row r="354" spans="1:3">
      <c r="A354" s="208">
        <v>353</v>
      </c>
      <c r="B354" s="209">
        <v>53723</v>
      </c>
      <c r="C354" s="210" t="s">
        <v>484</v>
      </c>
    </row>
    <row r="355" spans="1:3">
      <c r="A355" s="208">
        <v>354</v>
      </c>
      <c r="B355" s="209">
        <v>53724</v>
      </c>
      <c r="C355" s="210" t="s">
        <v>485</v>
      </c>
    </row>
    <row r="356" spans="1:3">
      <c r="A356" s="208">
        <v>355</v>
      </c>
      <c r="B356" s="209">
        <v>53725</v>
      </c>
      <c r="C356" s="210" t="s">
        <v>486</v>
      </c>
    </row>
    <row r="357" spans="1:3">
      <c r="A357" s="208">
        <v>356</v>
      </c>
      <c r="B357" s="209">
        <v>53726</v>
      </c>
      <c r="C357" s="210" t="s">
        <v>487</v>
      </c>
    </row>
    <row r="358" spans="1:3">
      <c r="A358" s="208">
        <v>357</v>
      </c>
      <c r="B358" s="209">
        <v>53727</v>
      </c>
      <c r="C358" s="210" t="s">
        <v>488</v>
      </c>
    </row>
    <row r="359" spans="1:3">
      <c r="A359" s="208">
        <v>358</v>
      </c>
      <c r="B359" s="209">
        <v>53728</v>
      </c>
      <c r="C359" s="210" t="s">
        <v>489</v>
      </c>
    </row>
    <row r="360" spans="1:3">
      <c r="A360" s="208">
        <v>359</v>
      </c>
      <c r="B360" s="209">
        <v>53729</v>
      </c>
      <c r="C360" s="210" t="s">
        <v>490</v>
      </c>
    </row>
    <row r="361" spans="1:3">
      <c r="A361" s="208">
        <v>360</v>
      </c>
      <c r="B361" s="209">
        <v>53730</v>
      </c>
      <c r="C361" s="210" t="s">
        <v>491</v>
      </c>
    </row>
    <row r="362" spans="1:3">
      <c r="A362" s="208">
        <v>361</v>
      </c>
      <c r="B362" s="209">
        <v>53731</v>
      </c>
      <c r="C362" s="210" t="s">
        <v>492</v>
      </c>
    </row>
    <row r="363" spans="1:3">
      <c r="A363" s="208">
        <v>362</v>
      </c>
      <c r="B363" s="209">
        <v>53732</v>
      </c>
      <c r="C363" s="210" t="s">
        <v>951</v>
      </c>
    </row>
    <row r="364" spans="1:3">
      <c r="A364" s="208">
        <v>363</v>
      </c>
      <c r="B364" s="209">
        <v>53751</v>
      </c>
      <c r="C364" s="210" t="s">
        <v>493</v>
      </c>
    </row>
    <row r="365" spans="1:3">
      <c r="A365" s="208">
        <v>364</v>
      </c>
      <c r="B365" s="209">
        <v>53752</v>
      </c>
      <c r="C365" s="210" t="s">
        <v>494</v>
      </c>
    </row>
    <row r="366" spans="1:3">
      <c r="A366" s="208">
        <v>365</v>
      </c>
      <c r="B366" s="209">
        <v>53754</v>
      </c>
      <c r="C366" s="210" t="s">
        <v>495</v>
      </c>
    </row>
    <row r="367" spans="1:3">
      <c r="A367" s="208">
        <v>366</v>
      </c>
      <c r="B367" s="209">
        <v>53755</v>
      </c>
      <c r="C367" s="210" t="s">
        <v>496</v>
      </c>
    </row>
    <row r="368" spans="1:3">
      <c r="A368" s="208">
        <v>367</v>
      </c>
      <c r="B368" s="209">
        <v>53756</v>
      </c>
      <c r="C368" s="210" t="s">
        <v>991</v>
      </c>
    </row>
    <row r="369" spans="1:3">
      <c r="A369" s="208">
        <v>368</v>
      </c>
      <c r="B369" s="209">
        <v>53757</v>
      </c>
      <c r="C369" s="210" t="s">
        <v>497</v>
      </c>
    </row>
    <row r="370" spans="1:3">
      <c r="A370" s="208">
        <v>369</v>
      </c>
      <c r="B370" s="209">
        <v>53758</v>
      </c>
      <c r="C370" s="210" t="s">
        <v>498</v>
      </c>
    </row>
    <row r="371" spans="1:3">
      <c r="A371" s="208">
        <v>370</v>
      </c>
      <c r="B371" s="209">
        <v>53759</v>
      </c>
      <c r="C371" s="210" t="s">
        <v>499</v>
      </c>
    </row>
    <row r="372" spans="1:3">
      <c r="A372" s="208">
        <v>371</v>
      </c>
      <c r="B372" s="209">
        <v>53760</v>
      </c>
      <c r="C372" s="210" t="s">
        <v>500</v>
      </c>
    </row>
    <row r="373" spans="1:3">
      <c r="A373" s="208">
        <v>372</v>
      </c>
      <c r="B373" s="209">
        <v>53761</v>
      </c>
      <c r="C373" s="210" t="s">
        <v>501</v>
      </c>
    </row>
    <row r="374" spans="1:3">
      <c r="A374" s="208">
        <v>373</v>
      </c>
      <c r="B374" s="209">
        <v>53762</v>
      </c>
      <c r="C374" s="210" t="s">
        <v>502</v>
      </c>
    </row>
    <row r="375" spans="1:3">
      <c r="A375" s="208">
        <v>374</v>
      </c>
      <c r="B375" s="209">
        <v>53763</v>
      </c>
      <c r="C375" s="210" t="s">
        <v>503</v>
      </c>
    </row>
    <row r="376" spans="1:3">
      <c r="A376" s="208">
        <v>375</v>
      </c>
      <c r="B376" s="209">
        <v>53764</v>
      </c>
      <c r="C376" s="210" t="s">
        <v>504</v>
      </c>
    </row>
    <row r="377" spans="1:3">
      <c r="A377" s="208">
        <v>376</v>
      </c>
      <c r="B377" s="209">
        <v>53765</v>
      </c>
      <c r="C377" s="210" t="s">
        <v>952</v>
      </c>
    </row>
    <row r="378" spans="1:3">
      <c r="A378" s="208">
        <v>377</v>
      </c>
      <c r="B378" s="209">
        <v>53801</v>
      </c>
      <c r="C378" s="210" t="s">
        <v>505</v>
      </c>
    </row>
    <row r="379" spans="1:3">
      <c r="A379" s="208">
        <v>378</v>
      </c>
      <c r="B379" s="209">
        <v>53802</v>
      </c>
      <c r="C379" s="210" t="s">
        <v>506</v>
      </c>
    </row>
    <row r="380" spans="1:3">
      <c r="A380" s="208">
        <v>379</v>
      </c>
      <c r="B380" s="209">
        <v>53803</v>
      </c>
      <c r="C380" s="210" t="s">
        <v>507</v>
      </c>
    </row>
    <row r="381" spans="1:3">
      <c r="A381" s="208">
        <v>380</v>
      </c>
      <c r="B381" s="209">
        <v>53804</v>
      </c>
      <c r="C381" s="210" t="s">
        <v>508</v>
      </c>
    </row>
    <row r="382" spans="1:3">
      <c r="A382" s="208">
        <v>381</v>
      </c>
      <c r="B382" s="209">
        <v>53805</v>
      </c>
      <c r="C382" s="210" t="s">
        <v>509</v>
      </c>
    </row>
    <row r="383" spans="1:3">
      <c r="A383" s="208">
        <v>382</v>
      </c>
      <c r="B383" s="209">
        <v>53806</v>
      </c>
      <c r="C383" s="210" t="s">
        <v>510</v>
      </c>
    </row>
    <row r="384" spans="1:3">
      <c r="A384" s="208">
        <v>383</v>
      </c>
      <c r="B384" s="209">
        <v>53807</v>
      </c>
      <c r="C384" s="210" t="s">
        <v>511</v>
      </c>
    </row>
    <row r="385" spans="1:3">
      <c r="A385" s="208">
        <v>384</v>
      </c>
      <c r="B385" s="209">
        <v>53808</v>
      </c>
      <c r="C385" s="210" t="s">
        <v>512</v>
      </c>
    </row>
    <row r="386" spans="1:3">
      <c r="A386" s="208">
        <v>385</v>
      </c>
      <c r="B386" s="209">
        <v>53809</v>
      </c>
      <c r="C386" s="210" t="s">
        <v>513</v>
      </c>
    </row>
    <row r="387" spans="1:3">
      <c r="A387" s="208">
        <v>386</v>
      </c>
      <c r="B387" s="209">
        <v>53810</v>
      </c>
      <c r="C387" s="210" t="s">
        <v>514</v>
      </c>
    </row>
    <row r="388" spans="1:3">
      <c r="A388" s="208">
        <v>387</v>
      </c>
      <c r="B388" s="209">
        <v>53813</v>
      </c>
      <c r="C388" s="210" t="s">
        <v>515</v>
      </c>
    </row>
    <row r="389" spans="1:3">
      <c r="A389" s="208">
        <v>388</v>
      </c>
      <c r="B389" s="209">
        <v>53814</v>
      </c>
      <c r="C389" s="210" t="s">
        <v>516</v>
      </c>
    </row>
    <row r="390" spans="1:3">
      <c r="A390" s="208">
        <v>389</v>
      </c>
      <c r="B390" s="209">
        <v>53815</v>
      </c>
      <c r="C390" s="210" t="s">
        <v>517</v>
      </c>
    </row>
    <row r="391" spans="1:3">
      <c r="A391" s="208">
        <v>390</v>
      </c>
      <c r="B391" s="209">
        <v>53816</v>
      </c>
      <c r="C391" s="210" t="s">
        <v>1000</v>
      </c>
    </row>
    <row r="392" spans="1:3">
      <c r="A392" s="208">
        <v>391</v>
      </c>
      <c r="B392" s="209">
        <v>53817</v>
      </c>
      <c r="C392" s="210" t="s">
        <v>518</v>
      </c>
    </row>
    <row r="393" spans="1:3">
      <c r="A393" s="208">
        <v>392</v>
      </c>
      <c r="B393" s="209">
        <v>53818</v>
      </c>
      <c r="C393" s="210" t="s">
        <v>519</v>
      </c>
    </row>
    <row r="394" spans="1:3">
      <c r="A394" s="208">
        <v>393</v>
      </c>
      <c r="B394" s="209">
        <v>53819</v>
      </c>
      <c r="C394" s="210" t="s">
        <v>520</v>
      </c>
    </row>
    <row r="395" spans="1:3">
      <c r="A395" s="208">
        <v>394</v>
      </c>
      <c r="B395" s="209">
        <v>53820</v>
      </c>
      <c r="C395" s="210" t="s">
        <v>521</v>
      </c>
    </row>
    <row r="396" spans="1:3">
      <c r="A396" s="208">
        <v>395</v>
      </c>
      <c r="B396" s="209">
        <v>53821</v>
      </c>
      <c r="C396" s="210" t="s">
        <v>522</v>
      </c>
    </row>
    <row r="397" spans="1:3">
      <c r="A397" s="208">
        <v>396</v>
      </c>
      <c r="B397" s="209">
        <v>53822</v>
      </c>
      <c r="C397" s="210" t="s">
        <v>1001</v>
      </c>
    </row>
    <row r="398" spans="1:3">
      <c r="A398" s="208">
        <v>397</v>
      </c>
      <c r="B398" s="209">
        <v>53823</v>
      </c>
      <c r="C398" s="210" t="s">
        <v>523</v>
      </c>
    </row>
    <row r="399" spans="1:3">
      <c r="A399" s="208">
        <v>398</v>
      </c>
      <c r="B399" s="209">
        <v>53824</v>
      </c>
      <c r="C399" s="210" t="s">
        <v>524</v>
      </c>
    </row>
    <row r="400" spans="1:3">
      <c r="A400" s="208">
        <v>399</v>
      </c>
      <c r="B400" s="209">
        <v>53825</v>
      </c>
      <c r="C400" s="210" t="s">
        <v>525</v>
      </c>
    </row>
    <row r="401" spans="1:3">
      <c r="A401" s="208">
        <v>400</v>
      </c>
      <c r="B401" s="209">
        <v>53826</v>
      </c>
      <c r="C401" s="210" t="s">
        <v>526</v>
      </c>
    </row>
    <row r="402" spans="1:3">
      <c r="A402" s="208">
        <v>401</v>
      </c>
      <c r="B402" s="209">
        <v>53827</v>
      </c>
      <c r="C402" s="210" t="s">
        <v>527</v>
      </c>
    </row>
    <row r="403" spans="1:3">
      <c r="A403" s="208">
        <v>402</v>
      </c>
      <c r="B403" s="209">
        <v>53828</v>
      </c>
      <c r="C403" s="210" t="s">
        <v>528</v>
      </c>
    </row>
    <row r="404" spans="1:3">
      <c r="A404" s="208">
        <v>403</v>
      </c>
      <c r="B404" s="209">
        <v>53829</v>
      </c>
      <c r="C404" s="210" t="s">
        <v>529</v>
      </c>
    </row>
    <row r="405" spans="1:3">
      <c r="A405" s="208">
        <v>404</v>
      </c>
      <c r="B405" s="209">
        <v>53831</v>
      </c>
      <c r="C405" s="210" t="s">
        <v>1018</v>
      </c>
    </row>
    <row r="406" spans="1:3">
      <c r="A406" s="208">
        <v>405</v>
      </c>
      <c r="B406" s="209">
        <v>53851</v>
      </c>
      <c r="C406" s="210" t="s">
        <v>530</v>
      </c>
    </row>
    <row r="407" spans="1:3">
      <c r="A407" s="208">
        <v>406</v>
      </c>
      <c r="B407" s="209">
        <v>53852</v>
      </c>
      <c r="C407" s="210" t="s">
        <v>531</v>
      </c>
    </row>
    <row r="408" spans="1:3">
      <c r="A408" s="208">
        <v>407</v>
      </c>
      <c r="B408" s="209">
        <v>53853</v>
      </c>
      <c r="C408" s="210" t="s">
        <v>532</v>
      </c>
    </row>
    <row r="409" spans="1:3">
      <c r="A409" s="208">
        <v>408</v>
      </c>
      <c r="B409" s="209">
        <v>53854</v>
      </c>
      <c r="C409" s="210" t="s">
        <v>533</v>
      </c>
    </row>
    <row r="410" spans="1:3">
      <c r="A410" s="208">
        <v>409</v>
      </c>
      <c r="B410" s="209">
        <v>53855</v>
      </c>
      <c r="C410" s="210" t="s">
        <v>534</v>
      </c>
    </row>
    <row r="411" spans="1:3">
      <c r="A411" s="208">
        <v>410</v>
      </c>
      <c r="B411" s="209">
        <v>53856</v>
      </c>
      <c r="C411" s="210" t="s">
        <v>535</v>
      </c>
    </row>
    <row r="412" spans="1:3">
      <c r="A412" s="208">
        <v>411</v>
      </c>
      <c r="B412" s="209">
        <v>53858</v>
      </c>
      <c r="C412" s="210" t="s">
        <v>536</v>
      </c>
    </row>
    <row r="413" spans="1:3">
      <c r="A413" s="208">
        <v>412</v>
      </c>
      <c r="B413" s="209">
        <v>53859</v>
      </c>
      <c r="C413" s="210" t="s">
        <v>537</v>
      </c>
    </row>
    <row r="414" spans="1:3">
      <c r="A414" s="208">
        <v>413</v>
      </c>
      <c r="B414" s="209">
        <v>53860</v>
      </c>
      <c r="C414" s="210" t="s">
        <v>538</v>
      </c>
    </row>
    <row r="415" spans="1:3">
      <c r="A415" s="208">
        <v>414</v>
      </c>
      <c r="B415" s="209">
        <v>53861</v>
      </c>
      <c r="C415" s="210" t="s">
        <v>539</v>
      </c>
    </row>
    <row r="416" spans="1:3">
      <c r="A416" s="208">
        <v>415</v>
      </c>
      <c r="B416" s="209">
        <v>53862</v>
      </c>
      <c r="C416" s="210" t="s">
        <v>540</v>
      </c>
    </row>
    <row r="417" spans="1:3">
      <c r="A417" s="208">
        <v>416</v>
      </c>
      <c r="B417" s="209">
        <v>53863</v>
      </c>
      <c r="C417" s="210" t="s">
        <v>541</v>
      </c>
    </row>
    <row r="418" spans="1:3">
      <c r="A418" s="208">
        <v>417</v>
      </c>
      <c r="B418" s="209">
        <v>53864</v>
      </c>
      <c r="C418" s="210" t="s">
        <v>542</v>
      </c>
    </row>
    <row r="419" spans="1:3">
      <c r="A419" s="208">
        <v>418</v>
      </c>
      <c r="B419" s="209">
        <v>53865</v>
      </c>
      <c r="C419" s="210" t="s">
        <v>543</v>
      </c>
    </row>
    <row r="420" spans="1:3">
      <c r="A420" s="208">
        <v>419</v>
      </c>
      <c r="B420" s="209">
        <v>53866</v>
      </c>
      <c r="C420" s="210" t="s">
        <v>1019</v>
      </c>
    </row>
    <row r="421" spans="1:3">
      <c r="A421" s="208">
        <v>420</v>
      </c>
      <c r="B421" s="209">
        <v>53901</v>
      </c>
      <c r="C421" s="210" t="s">
        <v>544</v>
      </c>
    </row>
    <row r="422" spans="1:3">
      <c r="A422" s="208">
        <v>421</v>
      </c>
      <c r="B422" s="209">
        <v>53902</v>
      </c>
      <c r="C422" s="210" t="s">
        <v>545</v>
      </c>
    </row>
    <row r="423" spans="1:3">
      <c r="A423" s="208">
        <v>422</v>
      </c>
      <c r="B423" s="209">
        <v>53903</v>
      </c>
      <c r="C423" s="210" t="s">
        <v>546</v>
      </c>
    </row>
    <row r="424" spans="1:3">
      <c r="A424" s="208">
        <v>423</v>
      </c>
      <c r="B424" s="209">
        <v>53904</v>
      </c>
      <c r="C424" s="210" t="s">
        <v>547</v>
      </c>
    </row>
    <row r="425" spans="1:3">
      <c r="A425" s="208">
        <v>424</v>
      </c>
      <c r="B425" s="209">
        <v>53905</v>
      </c>
      <c r="C425" s="210" t="s">
        <v>548</v>
      </c>
    </row>
    <row r="426" spans="1:3">
      <c r="A426" s="208">
        <v>425</v>
      </c>
      <c r="B426" s="209">
        <v>53906</v>
      </c>
      <c r="C426" s="210" t="s">
        <v>549</v>
      </c>
    </row>
    <row r="427" spans="1:3">
      <c r="A427" s="208">
        <v>426</v>
      </c>
      <c r="B427" s="209">
        <v>53907</v>
      </c>
      <c r="C427" s="210" t="s">
        <v>550</v>
      </c>
    </row>
    <row r="428" spans="1:3">
      <c r="A428" s="208">
        <v>427</v>
      </c>
      <c r="B428" s="209">
        <v>53908</v>
      </c>
      <c r="C428" s="210" t="s">
        <v>551</v>
      </c>
    </row>
    <row r="429" spans="1:3">
      <c r="A429" s="208">
        <v>428</v>
      </c>
      <c r="B429" s="209">
        <v>53909</v>
      </c>
      <c r="C429" s="210" t="s">
        <v>552</v>
      </c>
    </row>
    <row r="430" spans="1:3">
      <c r="A430" s="208">
        <v>429</v>
      </c>
      <c r="B430" s="209">
        <v>53910</v>
      </c>
      <c r="C430" s="210" t="s">
        <v>553</v>
      </c>
    </row>
    <row r="431" spans="1:3">
      <c r="A431" s="208">
        <v>430</v>
      </c>
      <c r="B431" s="209">
        <v>53911</v>
      </c>
      <c r="C431" s="210" t="s">
        <v>554</v>
      </c>
    </row>
    <row r="432" spans="1:3">
      <c r="A432" s="208">
        <v>431</v>
      </c>
      <c r="B432" s="209">
        <v>53912</v>
      </c>
      <c r="C432" s="210" t="s">
        <v>555</v>
      </c>
    </row>
    <row r="433" spans="1:3">
      <c r="A433" s="208">
        <v>432</v>
      </c>
      <c r="B433" s="209">
        <v>53913</v>
      </c>
      <c r="C433" s="210" t="s">
        <v>556</v>
      </c>
    </row>
    <row r="434" spans="1:3">
      <c r="A434" s="208">
        <v>433</v>
      </c>
      <c r="B434" s="209">
        <v>53951</v>
      </c>
      <c r="C434" s="210" t="s">
        <v>995</v>
      </c>
    </row>
    <row r="435" spans="1:3">
      <c r="A435" s="208">
        <v>434</v>
      </c>
      <c r="B435" s="209">
        <v>53952</v>
      </c>
      <c r="C435" s="210" t="s">
        <v>557</v>
      </c>
    </row>
    <row r="436" spans="1:3">
      <c r="A436" s="208">
        <v>435</v>
      </c>
      <c r="B436" s="209">
        <v>53953</v>
      </c>
      <c r="C436" s="210" t="s">
        <v>558</v>
      </c>
    </row>
    <row r="437" spans="1:3">
      <c r="A437" s="208">
        <v>436</v>
      </c>
      <c r="B437" s="209">
        <v>53954</v>
      </c>
      <c r="C437" s="210" t="s">
        <v>559</v>
      </c>
    </row>
    <row r="438" spans="1:3">
      <c r="A438" s="208">
        <v>437</v>
      </c>
      <c r="B438" s="209">
        <v>53955</v>
      </c>
      <c r="C438" s="210" t="s">
        <v>560</v>
      </c>
    </row>
    <row r="439" spans="1:3">
      <c r="A439" s="208">
        <v>438</v>
      </c>
      <c r="B439" s="209">
        <v>54001</v>
      </c>
      <c r="C439" s="210" t="s">
        <v>561</v>
      </c>
    </row>
    <row r="440" spans="1:3">
      <c r="A440" s="208">
        <v>439</v>
      </c>
      <c r="B440" s="209">
        <v>54002</v>
      </c>
      <c r="C440" s="210" t="s">
        <v>562</v>
      </c>
    </row>
    <row r="441" spans="1:3">
      <c r="A441" s="208">
        <v>440</v>
      </c>
      <c r="B441" s="209">
        <v>54003</v>
      </c>
      <c r="C441" s="210" t="s">
        <v>563</v>
      </c>
    </row>
    <row r="442" spans="1:3">
      <c r="A442" s="208">
        <v>441</v>
      </c>
      <c r="B442" s="209">
        <v>54004</v>
      </c>
      <c r="C442" s="210" t="s">
        <v>564</v>
      </c>
    </row>
    <row r="443" spans="1:3">
      <c r="A443" s="208">
        <v>442</v>
      </c>
      <c r="B443" s="209">
        <v>54005</v>
      </c>
      <c r="C443" s="210" t="s">
        <v>565</v>
      </c>
    </row>
    <row r="444" spans="1:3">
      <c r="A444" s="208">
        <v>443</v>
      </c>
      <c r="B444" s="209">
        <v>54006</v>
      </c>
      <c r="C444" s="210" t="s">
        <v>566</v>
      </c>
    </row>
    <row r="445" spans="1:3">
      <c r="A445" s="208">
        <v>444</v>
      </c>
      <c r="B445" s="209">
        <v>54007</v>
      </c>
      <c r="C445" s="210" t="s">
        <v>567</v>
      </c>
    </row>
    <row r="446" spans="1:3">
      <c r="A446" s="208">
        <v>445</v>
      </c>
      <c r="B446" s="209">
        <v>54008</v>
      </c>
      <c r="C446" s="210" t="s">
        <v>568</v>
      </c>
    </row>
    <row r="447" spans="1:3">
      <c r="A447" s="208">
        <v>446</v>
      </c>
      <c r="B447" s="209">
        <v>54009</v>
      </c>
      <c r="C447" s="210" t="s">
        <v>569</v>
      </c>
    </row>
    <row r="448" spans="1:3">
      <c r="A448" s="208">
        <v>447</v>
      </c>
      <c r="B448" s="209">
        <v>54010</v>
      </c>
      <c r="C448" s="210" t="s">
        <v>570</v>
      </c>
    </row>
    <row r="449" spans="1:3">
      <c r="A449" s="208">
        <v>448</v>
      </c>
      <c r="B449" s="209">
        <v>54011</v>
      </c>
      <c r="C449" s="210" t="s">
        <v>571</v>
      </c>
    </row>
    <row r="450" spans="1:3">
      <c r="A450" s="208">
        <v>449</v>
      </c>
      <c r="B450" s="209">
        <v>54012</v>
      </c>
      <c r="C450" s="210" t="s">
        <v>572</v>
      </c>
    </row>
    <row r="451" spans="1:3">
      <c r="A451" s="208">
        <v>450</v>
      </c>
      <c r="B451" s="209">
        <v>54013</v>
      </c>
      <c r="C451" s="210" t="s">
        <v>573</v>
      </c>
    </row>
    <row r="452" spans="1:3">
      <c r="A452" s="208">
        <v>451</v>
      </c>
      <c r="B452" s="209">
        <v>54014</v>
      </c>
      <c r="C452" s="210" t="s">
        <v>574</v>
      </c>
    </row>
    <row r="453" spans="1:3">
      <c r="A453" s="208">
        <v>452</v>
      </c>
      <c r="B453" s="209">
        <v>54015</v>
      </c>
      <c r="C453" s="210" t="s">
        <v>575</v>
      </c>
    </row>
    <row r="454" spans="1:3">
      <c r="A454" s="208">
        <v>453</v>
      </c>
      <c r="B454" s="209">
        <v>54016</v>
      </c>
      <c r="C454" s="210" t="s">
        <v>576</v>
      </c>
    </row>
    <row r="455" spans="1:3">
      <c r="A455" s="208">
        <v>454</v>
      </c>
      <c r="B455" s="209">
        <v>54051</v>
      </c>
      <c r="C455" s="210" t="s">
        <v>577</v>
      </c>
    </row>
    <row r="456" spans="1:3">
      <c r="A456" s="208">
        <v>455</v>
      </c>
      <c r="B456" s="209">
        <v>54052</v>
      </c>
      <c r="C456" s="210" t="s">
        <v>578</v>
      </c>
    </row>
    <row r="457" spans="1:3">
      <c r="A457" s="208">
        <v>456</v>
      </c>
      <c r="B457" s="209">
        <v>54053</v>
      </c>
      <c r="C457" s="210" t="s">
        <v>579</v>
      </c>
    </row>
    <row r="458" spans="1:3">
      <c r="A458" s="208">
        <v>457</v>
      </c>
      <c r="B458" s="209">
        <v>54054</v>
      </c>
      <c r="C458" s="210" t="s">
        <v>580</v>
      </c>
    </row>
    <row r="459" spans="1:3">
      <c r="A459" s="208">
        <v>458</v>
      </c>
      <c r="B459" s="209">
        <v>54055</v>
      </c>
      <c r="C459" s="210" t="s">
        <v>581</v>
      </c>
    </row>
    <row r="460" spans="1:3">
      <c r="A460" s="208">
        <v>459</v>
      </c>
      <c r="B460" s="209">
        <v>54056</v>
      </c>
      <c r="C460" s="210" t="s">
        <v>582</v>
      </c>
    </row>
    <row r="461" spans="1:3">
      <c r="A461" s="208">
        <v>460</v>
      </c>
      <c r="B461" s="209">
        <v>54057</v>
      </c>
      <c r="C461" s="210" t="s">
        <v>583</v>
      </c>
    </row>
    <row r="462" spans="1:3">
      <c r="A462" s="208">
        <v>461</v>
      </c>
      <c r="B462" s="209">
        <v>54058</v>
      </c>
      <c r="C462" s="210" t="s">
        <v>584</v>
      </c>
    </row>
    <row r="463" spans="1:3">
      <c r="A463" s="208">
        <v>462</v>
      </c>
      <c r="B463" s="209">
        <v>54101</v>
      </c>
      <c r="C463" s="210" t="s">
        <v>585</v>
      </c>
    </row>
    <row r="464" spans="1:3">
      <c r="A464" s="208">
        <v>463</v>
      </c>
      <c r="B464" s="209">
        <v>54102</v>
      </c>
      <c r="C464" s="210" t="s">
        <v>586</v>
      </c>
    </row>
    <row r="465" spans="1:3">
      <c r="A465" s="208">
        <v>464</v>
      </c>
      <c r="B465" s="209">
        <v>54103</v>
      </c>
      <c r="C465" s="210" t="s">
        <v>587</v>
      </c>
    </row>
    <row r="466" spans="1:3">
      <c r="A466" s="208">
        <v>465</v>
      </c>
      <c r="B466" s="209">
        <v>54104</v>
      </c>
      <c r="C466" s="210" t="s">
        <v>1008</v>
      </c>
    </row>
    <row r="467" spans="1:3">
      <c r="A467" s="208">
        <v>466</v>
      </c>
      <c r="B467" s="209">
        <v>54105</v>
      </c>
      <c r="C467" s="210" t="s">
        <v>588</v>
      </c>
    </row>
    <row r="468" spans="1:3">
      <c r="A468" s="208">
        <v>467</v>
      </c>
      <c r="B468" s="209">
        <v>54106</v>
      </c>
      <c r="C468" s="210" t="s">
        <v>589</v>
      </c>
    </row>
    <row r="469" spans="1:3">
      <c r="A469" s="208">
        <v>468</v>
      </c>
      <c r="B469" s="209">
        <v>54108</v>
      </c>
      <c r="C469" s="210" t="s">
        <v>590</v>
      </c>
    </row>
    <row r="470" spans="1:3">
      <c r="A470" s="208">
        <v>469</v>
      </c>
      <c r="B470" s="209">
        <v>54109</v>
      </c>
      <c r="C470" s="210" t="s">
        <v>591</v>
      </c>
    </row>
    <row r="471" spans="1:3">
      <c r="A471" s="208">
        <v>470</v>
      </c>
      <c r="B471" s="209">
        <v>54110</v>
      </c>
      <c r="C471" s="210" t="s">
        <v>592</v>
      </c>
    </row>
    <row r="472" spans="1:3">
      <c r="A472" s="208">
        <v>471</v>
      </c>
      <c r="B472" s="209">
        <v>54111</v>
      </c>
      <c r="C472" s="210" t="s">
        <v>593</v>
      </c>
    </row>
    <row r="473" spans="1:3">
      <c r="A473" s="208">
        <v>472</v>
      </c>
      <c r="B473" s="209">
        <v>54112</v>
      </c>
      <c r="C473" s="210" t="s">
        <v>594</v>
      </c>
    </row>
    <row r="474" spans="1:3">
      <c r="A474" s="208">
        <v>473</v>
      </c>
      <c r="B474" s="209">
        <v>54113</v>
      </c>
      <c r="C474" s="210" t="s">
        <v>595</v>
      </c>
    </row>
    <row r="475" spans="1:3">
      <c r="A475" s="208">
        <v>474</v>
      </c>
      <c r="B475" s="209">
        <v>54114</v>
      </c>
      <c r="C475" s="210" t="s">
        <v>596</v>
      </c>
    </row>
    <row r="476" spans="1:3">
      <c r="A476" s="208">
        <v>475</v>
      </c>
      <c r="B476" s="209">
        <v>54115</v>
      </c>
      <c r="C476" s="210" t="s">
        <v>981</v>
      </c>
    </row>
    <row r="477" spans="1:3">
      <c r="A477" s="208">
        <v>476</v>
      </c>
      <c r="B477" s="209">
        <v>54116</v>
      </c>
      <c r="C477" s="210" t="s">
        <v>597</v>
      </c>
    </row>
    <row r="478" spans="1:3">
      <c r="A478" s="208">
        <v>477</v>
      </c>
      <c r="B478" s="209">
        <v>54117</v>
      </c>
      <c r="C478" s="210" t="s">
        <v>598</v>
      </c>
    </row>
    <row r="479" spans="1:3">
      <c r="A479" s="208">
        <v>478</v>
      </c>
      <c r="B479" s="209">
        <v>54119</v>
      </c>
      <c r="C479" s="210" t="s">
        <v>599</v>
      </c>
    </row>
    <row r="480" spans="1:3">
      <c r="A480" s="208">
        <v>479</v>
      </c>
      <c r="B480" s="209">
        <v>54121</v>
      </c>
      <c r="C480" s="210" t="s">
        <v>1009</v>
      </c>
    </row>
    <row r="481" spans="1:3">
      <c r="A481" s="208">
        <v>480</v>
      </c>
      <c r="B481" s="209">
        <v>54122</v>
      </c>
      <c r="C481" s="210" t="s">
        <v>600</v>
      </c>
    </row>
    <row r="482" spans="1:3">
      <c r="A482" s="208">
        <v>481</v>
      </c>
      <c r="B482" s="209">
        <v>54123</v>
      </c>
      <c r="C482" s="210" t="s">
        <v>601</v>
      </c>
    </row>
    <row r="483" spans="1:3">
      <c r="A483" s="208">
        <v>482</v>
      </c>
      <c r="B483" s="209">
        <v>54126</v>
      </c>
      <c r="C483" s="210" t="s">
        <v>602</v>
      </c>
    </row>
    <row r="484" spans="1:3">
      <c r="A484" s="208">
        <v>483</v>
      </c>
      <c r="B484" s="209">
        <v>54127</v>
      </c>
      <c r="C484" s="210" t="s">
        <v>603</v>
      </c>
    </row>
    <row r="485" spans="1:3">
      <c r="A485" s="208">
        <v>484</v>
      </c>
      <c r="B485" s="209">
        <v>54128</v>
      </c>
      <c r="C485" s="210" t="s">
        <v>1206</v>
      </c>
    </row>
    <row r="486" spans="1:3">
      <c r="A486" s="208">
        <v>485</v>
      </c>
      <c r="B486" s="209">
        <v>54151</v>
      </c>
      <c r="C486" s="210" t="s">
        <v>604</v>
      </c>
    </row>
    <row r="487" spans="1:3">
      <c r="A487" s="208">
        <v>486</v>
      </c>
      <c r="B487" s="209">
        <v>54152</v>
      </c>
      <c r="C487" s="210" t="s">
        <v>605</v>
      </c>
    </row>
    <row r="488" spans="1:3">
      <c r="A488" s="208">
        <v>487</v>
      </c>
      <c r="B488" s="209">
        <v>54153</v>
      </c>
      <c r="C488" s="210" t="s">
        <v>606</v>
      </c>
    </row>
    <row r="489" spans="1:3">
      <c r="A489" s="208">
        <v>488</v>
      </c>
      <c r="B489" s="209">
        <v>54155</v>
      </c>
      <c r="C489" s="210" t="s">
        <v>607</v>
      </c>
    </row>
    <row r="490" spans="1:3">
      <c r="A490" s="208">
        <v>489</v>
      </c>
      <c r="B490" s="209">
        <v>54156</v>
      </c>
      <c r="C490" s="210" t="s">
        <v>608</v>
      </c>
    </row>
    <row r="491" spans="1:3">
      <c r="A491" s="208">
        <v>490</v>
      </c>
      <c r="B491" s="209">
        <v>54157</v>
      </c>
      <c r="C491" s="210" t="s">
        <v>609</v>
      </c>
    </row>
    <row r="492" spans="1:3">
      <c r="A492" s="208">
        <v>491</v>
      </c>
      <c r="B492" s="209">
        <v>54158</v>
      </c>
      <c r="C492" s="210" t="s">
        <v>610</v>
      </c>
    </row>
    <row r="493" spans="1:3">
      <c r="A493" s="208">
        <v>492</v>
      </c>
      <c r="B493" s="209">
        <v>54159</v>
      </c>
      <c r="C493" s="210" t="s">
        <v>611</v>
      </c>
    </row>
    <row r="494" spans="1:3">
      <c r="A494" s="208">
        <v>493</v>
      </c>
      <c r="B494" s="209">
        <v>54160</v>
      </c>
      <c r="C494" s="210" t="s">
        <v>612</v>
      </c>
    </row>
    <row r="495" spans="1:3">
      <c r="A495" s="208">
        <v>494</v>
      </c>
      <c r="B495" s="209">
        <v>54161</v>
      </c>
      <c r="C495" s="210" t="s">
        <v>613</v>
      </c>
    </row>
    <row r="496" spans="1:3">
      <c r="A496" s="208">
        <v>495</v>
      </c>
      <c r="B496" s="209">
        <v>54162</v>
      </c>
      <c r="C496" s="210" t="s">
        <v>614</v>
      </c>
    </row>
    <row r="497" spans="1:3">
      <c r="A497" s="208">
        <v>496</v>
      </c>
      <c r="B497" s="209">
        <v>54163</v>
      </c>
      <c r="C497" s="210" t="s">
        <v>1207</v>
      </c>
    </row>
    <row r="498" spans="1:3">
      <c r="A498" s="208">
        <v>497</v>
      </c>
      <c r="B498" s="209">
        <v>54201</v>
      </c>
      <c r="C498" s="210" t="s">
        <v>615</v>
      </c>
    </row>
    <row r="499" spans="1:3">
      <c r="A499" s="208">
        <v>498</v>
      </c>
      <c r="B499" s="209">
        <v>54202</v>
      </c>
      <c r="C499" s="210" t="s">
        <v>616</v>
      </c>
    </row>
    <row r="500" spans="1:3">
      <c r="A500" s="208">
        <v>499</v>
      </c>
      <c r="B500" s="209">
        <v>54203</v>
      </c>
      <c r="C500" s="210" t="s">
        <v>617</v>
      </c>
    </row>
    <row r="501" spans="1:3">
      <c r="A501" s="208">
        <v>500</v>
      </c>
      <c r="B501" s="209">
        <v>54204</v>
      </c>
      <c r="C501" s="210" t="s">
        <v>618</v>
      </c>
    </row>
    <row r="502" spans="1:3">
      <c r="A502" s="208">
        <v>501</v>
      </c>
      <c r="B502" s="209">
        <v>54205</v>
      </c>
      <c r="C502" s="210" t="s">
        <v>619</v>
      </c>
    </row>
    <row r="503" spans="1:3">
      <c r="A503" s="208">
        <v>502</v>
      </c>
      <c r="B503" s="209">
        <v>54207</v>
      </c>
      <c r="C503" s="210" t="s">
        <v>620</v>
      </c>
    </row>
    <row r="504" spans="1:3">
      <c r="A504" s="208">
        <v>503</v>
      </c>
      <c r="B504" s="209">
        <v>54208</v>
      </c>
      <c r="C504" s="210" t="s">
        <v>621</v>
      </c>
    </row>
    <row r="505" spans="1:3">
      <c r="A505" s="208">
        <v>504</v>
      </c>
      <c r="B505" s="209">
        <v>54209</v>
      </c>
      <c r="C505" s="210" t="s">
        <v>622</v>
      </c>
    </row>
    <row r="506" spans="1:3">
      <c r="A506" s="208">
        <v>505</v>
      </c>
      <c r="B506" s="209">
        <v>54212</v>
      </c>
      <c r="C506" s="210" t="s">
        <v>623</v>
      </c>
    </row>
    <row r="507" spans="1:3">
      <c r="A507" s="208">
        <v>506</v>
      </c>
      <c r="B507" s="209">
        <v>54213</v>
      </c>
      <c r="C507" s="210" t="s">
        <v>996</v>
      </c>
    </row>
    <row r="508" spans="1:3">
      <c r="A508" s="208">
        <v>507</v>
      </c>
      <c r="B508" s="209">
        <v>54215</v>
      </c>
      <c r="C508" s="210" t="s">
        <v>624</v>
      </c>
    </row>
    <row r="509" spans="1:3">
      <c r="A509" s="208">
        <v>508</v>
      </c>
      <c r="B509" s="209">
        <v>54216</v>
      </c>
      <c r="C509" s="210" t="s">
        <v>625</v>
      </c>
    </row>
    <row r="510" spans="1:3">
      <c r="A510" s="208">
        <v>509</v>
      </c>
      <c r="B510" s="209">
        <v>54218</v>
      </c>
      <c r="C510" s="210" t="s">
        <v>961</v>
      </c>
    </row>
    <row r="511" spans="1:3">
      <c r="A511" s="208">
        <v>510</v>
      </c>
      <c r="B511" s="209">
        <v>54251</v>
      </c>
      <c r="C511" s="210" t="s">
        <v>626</v>
      </c>
    </row>
    <row r="512" spans="1:3">
      <c r="A512" s="208">
        <v>511</v>
      </c>
      <c r="B512" s="209">
        <v>54252</v>
      </c>
      <c r="C512" s="210" t="s">
        <v>627</v>
      </c>
    </row>
    <row r="513" spans="1:3">
      <c r="A513" s="208">
        <v>512</v>
      </c>
      <c r="B513" s="209">
        <v>54253</v>
      </c>
      <c r="C513" s="210" t="s">
        <v>628</v>
      </c>
    </row>
    <row r="514" spans="1:3">
      <c r="A514" s="208">
        <v>513</v>
      </c>
      <c r="B514" s="209">
        <v>54254</v>
      </c>
      <c r="C514" s="210" t="s">
        <v>984</v>
      </c>
    </row>
    <row r="515" spans="1:3">
      <c r="A515" s="208">
        <v>514</v>
      </c>
      <c r="B515" s="209">
        <v>54255</v>
      </c>
      <c r="C515" s="210" t="s">
        <v>629</v>
      </c>
    </row>
    <row r="516" spans="1:3">
      <c r="A516" s="208">
        <v>515</v>
      </c>
      <c r="B516" s="209">
        <v>54256</v>
      </c>
      <c r="C516" s="210" t="s">
        <v>630</v>
      </c>
    </row>
    <row r="517" spans="1:3">
      <c r="A517" s="208">
        <v>516</v>
      </c>
      <c r="B517" s="209">
        <v>54257</v>
      </c>
      <c r="C517" s="210" t="s">
        <v>997</v>
      </c>
    </row>
    <row r="518" spans="1:3">
      <c r="A518" s="208">
        <v>517</v>
      </c>
      <c r="B518" s="209">
        <v>54301</v>
      </c>
      <c r="C518" s="210" t="s">
        <v>631</v>
      </c>
    </row>
    <row r="519" spans="1:3">
      <c r="A519" s="208">
        <v>518</v>
      </c>
      <c r="B519" s="209">
        <v>54302</v>
      </c>
      <c r="C519" s="210" t="s">
        <v>632</v>
      </c>
    </row>
    <row r="520" spans="1:3">
      <c r="A520" s="208">
        <v>519</v>
      </c>
      <c r="B520" s="209">
        <v>54303</v>
      </c>
      <c r="C520" s="210" t="s">
        <v>633</v>
      </c>
    </row>
    <row r="521" spans="1:3">
      <c r="A521" s="208">
        <v>520</v>
      </c>
      <c r="B521" s="209">
        <v>54304</v>
      </c>
      <c r="C521" s="210" t="s">
        <v>634</v>
      </c>
    </row>
    <row r="522" spans="1:3">
      <c r="A522" s="208">
        <v>521</v>
      </c>
      <c r="B522" s="209">
        <v>54305</v>
      </c>
      <c r="C522" s="210" t="s">
        <v>635</v>
      </c>
    </row>
    <row r="523" spans="1:3">
      <c r="A523" s="208">
        <v>522</v>
      </c>
      <c r="B523" s="209">
        <v>54306</v>
      </c>
      <c r="C523" s="210" t="s">
        <v>636</v>
      </c>
    </row>
    <row r="524" spans="1:3">
      <c r="A524" s="208">
        <v>523</v>
      </c>
      <c r="B524" s="209">
        <v>54310</v>
      </c>
      <c r="C524" s="210" t="s">
        <v>638</v>
      </c>
    </row>
    <row r="525" spans="1:3">
      <c r="A525" s="208">
        <v>524</v>
      </c>
      <c r="B525" s="209">
        <v>54311</v>
      </c>
      <c r="C525" s="210" t="s">
        <v>639</v>
      </c>
    </row>
    <row r="526" spans="1:3">
      <c r="A526" s="208">
        <v>525</v>
      </c>
      <c r="B526" s="209">
        <v>54312</v>
      </c>
      <c r="C526" s="210" t="s">
        <v>640</v>
      </c>
    </row>
    <row r="527" spans="1:3">
      <c r="A527" s="208">
        <v>526</v>
      </c>
      <c r="B527" s="209">
        <v>54313</v>
      </c>
      <c r="C527" s="210" t="s">
        <v>1014</v>
      </c>
    </row>
    <row r="528" spans="1:3">
      <c r="A528" s="208">
        <v>527</v>
      </c>
      <c r="B528" s="209">
        <v>54314</v>
      </c>
      <c r="C528" s="210" t="s">
        <v>641</v>
      </c>
    </row>
    <row r="529" spans="1:3">
      <c r="A529" s="208">
        <v>528</v>
      </c>
      <c r="B529" s="209">
        <v>54315</v>
      </c>
      <c r="C529" s="210" t="s">
        <v>642</v>
      </c>
    </row>
    <row r="530" spans="1:3">
      <c r="A530" s="208">
        <v>529</v>
      </c>
      <c r="B530" s="209">
        <v>54316</v>
      </c>
      <c r="C530" s="210" t="s">
        <v>643</v>
      </c>
    </row>
    <row r="531" spans="1:3">
      <c r="A531" s="208">
        <v>530</v>
      </c>
      <c r="B531" s="209">
        <v>54317</v>
      </c>
      <c r="C531" s="210" t="s">
        <v>644</v>
      </c>
    </row>
    <row r="532" spans="1:3">
      <c r="A532" s="208">
        <v>531</v>
      </c>
      <c r="B532" s="209">
        <v>54318</v>
      </c>
      <c r="C532" s="210" t="s">
        <v>645</v>
      </c>
    </row>
    <row r="533" spans="1:3">
      <c r="A533" s="208">
        <v>532</v>
      </c>
      <c r="B533" s="209">
        <v>54319</v>
      </c>
      <c r="C533" s="210" t="s">
        <v>646</v>
      </c>
    </row>
    <row r="534" spans="1:3">
      <c r="A534" s="208">
        <v>533</v>
      </c>
      <c r="B534" s="209">
        <v>54320</v>
      </c>
      <c r="C534" s="210" t="s">
        <v>647</v>
      </c>
    </row>
    <row r="535" spans="1:3">
      <c r="A535" s="208">
        <v>534</v>
      </c>
      <c r="B535" s="209">
        <v>54321</v>
      </c>
      <c r="C535" s="210" t="s">
        <v>994</v>
      </c>
    </row>
    <row r="536" spans="1:3">
      <c r="A536" s="208">
        <v>535</v>
      </c>
      <c r="B536" s="209">
        <v>54322</v>
      </c>
      <c r="C536" s="210" t="s">
        <v>637</v>
      </c>
    </row>
    <row r="537" spans="1:3">
      <c r="A537" s="208">
        <v>536</v>
      </c>
      <c r="B537" s="209">
        <v>54323</v>
      </c>
      <c r="C537" s="210" t="s">
        <v>1209</v>
      </c>
    </row>
    <row r="538" spans="1:3">
      <c r="A538" s="208">
        <v>537</v>
      </c>
      <c r="B538" s="209">
        <v>54351</v>
      </c>
      <c r="C538" s="210" t="s">
        <v>648</v>
      </c>
    </row>
    <row r="539" spans="1:3">
      <c r="A539" s="208">
        <v>538</v>
      </c>
      <c r="B539" s="209">
        <v>54352</v>
      </c>
      <c r="C539" s="210" t="s">
        <v>649</v>
      </c>
    </row>
    <row r="540" spans="1:3">
      <c r="A540" s="208">
        <v>539</v>
      </c>
      <c r="B540" s="209">
        <v>54355</v>
      </c>
      <c r="C540" s="210" t="s">
        <v>651</v>
      </c>
    </row>
    <row r="541" spans="1:3">
      <c r="A541" s="208">
        <v>540</v>
      </c>
      <c r="B541" s="209">
        <v>54356</v>
      </c>
      <c r="C541" s="210" t="s">
        <v>652</v>
      </c>
    </row>
    <row r="542" spans="1:3">
      <c r="A542" s="208">
        <v>541</v>
      </c>
      <c r="B542" s="209">
        <v>54357</v>
      </c>
      <c r="C542" s="210" t="s">
        <v>653</v>
      </c>
    </row>
    <row r="543" spans="1:3">
      <c r="A543" s="208">
        <v>542</v>
      </c>
      <c r="B543" s="209">
        <v>54358</v>
      </c>
      <c r="C543" s="210" t="s">
        <v>654</v>
      </c>
    </row>
    <row r="544" spans="1:3">
      <c r="A544" s="208">
        <v>543</v>
      </c>
      <c r="B544" s="209">
        <v>54359</v>
      </c>
      <c r="C544" s="210" t="s">
        <v>655</v>
      </c>
    </row>
    <row r="545" spans="1:3">
      <c r="A545" s="208">
        <v>544</v>
      </c>
      <c r="B545" s="209">
        <v>54360</v>
      </c>
      <c r="C545" s="210" t="s">
        <v>656</v>
      </c>
    </row>
    <row r="546" spans="1:3">
      <c r="A546" s="208">
        <v>545</v>
      </c>
      <c r="B546" s="209">
        <v>54361</v>
      </c>
      <c r="C546" s="210" t="s">
        <v>650</v>
      </c>
    </row>
    <row r="547" spans="1:3">
      <c r="A547" s="208">
        <v>546</v>
      </c>
      <c r="B547" s="209">
        <v>54362</v>
      </c>
      <c r="C547" s="210" t="s">
        <v>1406</v>
      </c>
    </row>
    <row r="548" spans="1:3">
      <c r="A548" s="208">
        <v>547</v>
      </c>
      <c r="B548" s="209">
        <v>60101</v>
      </c>
      <c r="C548" s="210" t="s">
        <v>657</v>
      </c>
    </row>
    <row r="549" spans="1:3">
      <c r="A549" s="208">
        <v>548</v>
      </c>
      <c r="B549" s="209">
        <v>60102</v>
      </c>
      <c r="C549" s="210" t="s">
        <v>658</v>
      </c>
    </row>
    <row r="550" spans="1:3">
      <c r="A550" s="208">
        <v>549</v>
      </c>
      <c r="B550" s="209">
        <v>60103</v>
      </c>
      <c r="C550" s="210" t="s">
        <v>659</v>
      </c>
    </row>
    <row r="551" spans="1:3">
      <c r="A551" s="208">
        <v>550</v>
      </c>
      <c r="B551" s="209">
        <v>60104</v>
      </c>
      <c r="C551" s="210" t="s">
        <v>660</v>
      </c>
    </row>
    <row r="552" spans="1:3">
      <c r="A552" s="208">
        <v>551</v>
      </c>
      <c r="B552" s="209">
        <v>60151</v>
      </c>
      <c r="C552" s="210" t="s">
        <v>661</v>
      </c>
    </row>
    <row r="553" spans="1:3">
      <c r="A553" s="208">
        <v>552</v>
      </c>
      <c r="B553" s="209">
        <v>60152</v>
      </c>
      <c r="C553" s="210" t="s">
        <v>992</v>
      </c>
    </row>
    <row r="554" spans="1:3">
      <c r="A554" s="208">
        <v>553</v>
      </c>
      <c r="B554" s="209">
        <v>60201</v>
      </c>
      <c r="C554" s="210" t="s">
        <v>993</v>
      </c>
    </row>
    <row r="555" spans="1:3">
      <c r="A555" s="208">
        <v>554</v>
      </c>
      <c r="B555" s="209">
        <v>60202</v>
      </c>
      <c r="C555" s="210" t="s">
        <v>662</v>
      </c>
    </row>
    <row r="556" spans="1:3">
      <c r="A556" s="208">
        <v>555</v>
      </c>
      <c r="B556" s="209">
        <v>60203</v>
      </c>
      <c r="C556" s="210" t="s">
        <v>663</v>
      </c>
    </row>
    <row r="557" spans="1:3">
      <c r="A557" s="208">
        <v>556</v>
      </c>
      <c r="B557" s="209">
        <v>60204</v>
      </c>
      <c r="C557" s="210" t="s">
        <v>664</v>
      </c>
    </row>
    <row r="558" spans="1:3">
      <c r="A558" s="208">
        <v>557</v>
      </c>
      <c r="B558" s="209">
        <v>60205</v>
      </c>
      <c r="C558" s="210" t="s">
        <v>1015</v>
      </c>
    </row>
    <row r="559" spans="1:3">
      <c r="A559" s="208">
        <v>558</v>
      </c>
      <c r="B559" s="209">
        <v>60206</v>
      </c>
      <c r="C559" s="210" t="s">
        <v>665</v>
      </c>
    </row>
    <row r="560" spans="1:3">
      <c r="A560" s="208">
        <v>559</v>
      </c>
      <c r="B560" s="209">
        <v>60207</v>
      </c>
      <c r="C560" s="210" t="s">
        <v>666</v>
      </c>
    </row>
    <row r="561" spans="1:3">
      <c r="A561" s="208">
        <v>560</v>
      </c>
      <c r="B561" s="209">
        <v>60209</v>
      </c>
      <c r="C561" s="210" t="s">
        <v>667</v>
      </c>
    </row>
    <row r="562" spans="1:3">
      <c r="A562" s="208">
        <v>561</v>
      </c>
      <c r="B562" s="209">
        <v>60211</v>
      </c>
      <c r="C562" s="210" t="s">
        <v>668</v>
      </c>
    </row>
    <row r="563" spans="1:3">
      <c r="A563" s="208">
        <v>562</v>
      </c>
      <c r="B563" s="209">
        <v>60212</v>
      </c>
      <c r="C563" s="210" t="s">
        <v>669</v>
      </c>
    </row>
    <row r="564" spans="1:3">
      <c r="A564" s="208">
        <v>563</v>
      </c>
      <c r="B564" s="209">
        <v>60251</v>
      </c>
      <c r="C564" s="210" t="s">
        <v>670</v>
      </c>
    </row>
    <row r="565" spans="1:3">
      <c r="A565" s="208">
        <v>564</v>
      </c>
      <c r="B565" s="209">
        <v>60252</v>
      </c>
      <c r="C565" s="210" t="s">
        <v>671</v>
      </c>
    </row>
    <row r="566" spans="1:3">
      <c r="A566" s="208">
        <v>565</v>
      </c>
      <c r="B566" s="209">
        <v>60253</v>
      </c>
      <c r="C566" s="210" t="s">
        <v>672</v>
      </c>
    </row>
    <row r="567" spans="1:3">
      <c r="A567" s="208">
        <v>566</v>
      </c>
      <c r="B567" s="209">
        <v>60254</v>
      </c>
      <c r="C567" s="210" t="s">
        <v>673</v>
      </c>
    </row>
    <row r="568" spans="1:3">
      <c r="A568" s="208">
        <v>567</v>
      </c>
      <c r="B568" s="209">
        <v>60255</v>
      </c>
      <c r="C568" s="210" t="s">
        <v>674</v>
      </c>
    </row>
    <row r="569" spans="1:3">
      <c r="A569" s="208">
        <v>568</v>
      </c>
      <c r="B569" s="209">
        <v>61101</v>
      </c>
      <c r="C569" s="210" t="s">
        <v>675</v>
      </c>
    </row>
    <row r="570" spans="1:3">
      <c r="A570" s="208">
        <v>569</v>
      </c>
      <c r="B570" s="209">
        <v>61102</v>
      </c>
      <c r="C570" s="210" t="s">
        <v>676</v>
      </c>
    </row>
    <row r="571" spans="1:3">
      <c r="A571" s="208">
        <v>570</v>
      </c>
      <c r="B571" s="209">
        <v>61103</v>
      </c>
      <c r="C571" s="210" t="s">
        <v>677</v>
      </c>
    </row>
    <row r="572" spans="1:3">
      <c r="A572" s="208">
        <v>571</v>
      </c>
      <c r="B572" s="209">
        <v>61104</v>
      </c>
      <c r="C572" s="210" t="s">
        <v>678</v>
      </c>
    </row>
    <row r="573" spans="1:3">
      <c r="A573" s="208">
        <v>572</v>
      </c>
      <c r="B573" s="209">
        <v>61105</v>
      </c>
      <c r="C573" s="210" t="s">
        <v>679</v>
      </c>
    </row>
    <row r="574" spans="1:3">
      <c r="A574" s="208">
        <v>573</v>
      </c>
      <c r="B574" s="209">
        <v>61106</v>
      </c>
      <c r="C574" s="210" t="s">
        <v>680</v>
      </c>
    </row>
    <row r="575" spans="1:3">
      <c r="A575" s="208">
        <v>574</v>
      </c>
      <c r="B575" s="209">
        <v>61107</v>
      </c>
      <c r="C575" s="210" t="s">
        <v>681</v>
      </c>
    </row>
    <row r="576" spans="1:3">
      <c r="A576" s="208">
        <v>575</v>
      </c>
      <c r="B576" s="209">
        <v>61108</v>
      </c>
      <c r="C576" s="210" t="s">
        <v>682</v>
      </c>
    </row>
    <row r="577" spans="1:3">
      <c r="A577" s="208">
        <v>576</v>
      </c>
      <c r="B577" s="209">
        <v>61109</v>
      </c>
      <c r="C577" s="210" t="s">
        <v>683</v>
      </c>
    </row>
    <row r="578" spans="1:3">
      <c r="A578" s="208">
        <v>577</v>
      </c>
      <c r="B578" s="209">
        <v>61110</v>
      </c>
      <c r="C578" s="210" t="s">
        <v>684</v>
      </c>
    </row>
    <row r="579" spans="1:3">
      <c r="A579" s="208">
        <v>578</v>
      </c>
      <c r="B579" s="209">
        <v>61111</v>
      </c>
      <c r="C579" s="210" t="s">
        <v>685</v>
      </c>
    </row>
    <row r="580" spans="1:3">
      <c r="A580" s="208">
        <v>579</v>
      </c>
      <c r="B580" s="209">
        <v>61112</v>
      </c>
      <c r="C580" s="210" t="s">
        <v>686</v>
      </c>
    </row>
    <row r="581" spans="1:3">
      <c r="A581" s="208">
        <v>580</v>
      </c>
      <c r="B581" s="209">
        <v>61113</v>
      </c>
      <c r="C581" s="210" t="s">
        <v>687</v>
      </c>
    </row>
    <row r="582" spans="1:3">
      <c r="A582" s="208">
        <v>581</v>
      </c>
      <c r="B582" s="209">
        <v>61114</v>
      </c>
      <c r="C582" s="210" t="s">
        <v>956</v>
      </c>
    </row>
    <row r="583" spans="1:3">
      <c r="A583" s="208">
        <v>582</v>
      </c>
      <c r="B583" s="209">
        <v>61151</v>
      </c>
      <c r="C583" s="210" t="s">
        <v>688</v>
      </c>
    </row>
    <row r="584" spans="1:3">
      <c r="A584" s="208">
        <v>583</v>
      </c>
      <c r="B584" s="209">
        <v>61152</v>
      </c>
      <c r="C584" s="210" t="s">
        <v>689</v>
      </c>
    </row>
    <row r="585" spans="1:3">
      <c r="A585" s="208">
        <v>584</v>
      </c>
      <c r="B585" s="209">
        <v>61153</v>
      </c>
      <c r="C585" s="210" t="s">
        <v>690</v>
      </c>
    </row>
    <row r="586" spans="1:3">
      <c r="A586" s="208">
        <v>585</v>
      </c>
      <c r="B586" s="209">
        <v>61154</v>
      </c>
      <c r="C586" s="210" t="s">
        <v>691</v>
      </c>
    </row>
    <row r="587" spans="1:3">
      <c r="A587" s="208">
        <v>586</v>
      </c>
      <c r="B587" s="209">
        <v>61155</v>
      </c>
      <c r="C587" s="210" t="s">
        <v>692</v>
      </c>
    </row>
    <row r="588" spans="1:3">
      <c r="A588" s="208">
        <v>587</v>
      </c>
      <c r="B588" s="209">
        <v>61156</v>
      </c>
      <c r="C588" s="210" t="s">
        <v>693</v>
      </c>
    </row>
    <row r="589" spans="1:3">
      <c r="A589" s="208">
        <v>588</v>
      </c>
      <c r="B589" s="209">
        <v>61157</v>
      </c>
      <c r="C589" s="210" t="s">
        <v>694</v>
      </c>
    </row>
    <row r="590" spans="1:3">
      <c r="A590" s="208">
        <v>589</v>
      </c>
      <c r="B590" s="209">
        <v>61158</v>
      </c>
      <c r="C590" s="210" t="s">
        <v>695</v>
      </c>
    </row>
    <row r="591" spans="1:3">
      <c r="A591" s="208">
        <v>590</v>
      </c>
      <c r="B591" s="209">
        <v>61208</v>
      </c>
      <c r="C591" s="210" t="s">
        <v>1146</v>
      </c>
    </row>
    <row r="592" spans="1:3">
      <c r="A592" s="208">
        <v>591</v>
      </c>
      <c r="B592" s="209">
        <v>61255</v>
      </c>
      <c r="C592" s="210" t="s">
        <v>1147</v>
      </c>
    </row>
    <row r="593" spans="1:3">
      <c r="A593" s="208">
        <v>592</v>
      </c>
      <c r="B593" s="209">
        <v>61301</v>
      </c>
      <c r="C593" s="210" t="s">
        <v>696</v>
      </c>
    </row>
    <row r="594" spans="1:3">
      <c r="A594" s="208">
        <v>593</v>
      </c>
      <c r="B594" s="209">
        <v>61302</v>
      </c>
      <c r="C594" s="210" t="s">
        <v>697</v>
      </c>
    </row>
    <row r="595" spans="1:3">
      <c r="A595" s="208">
        <v>594</v>
      </c>
      <c r="B595" s="209">
        <v>61303</v>
      </c>
      <c r="C595" s="210" t="s">
        <v>698</v>
      </c>
    </row>
    <row r="596" spans="1:3">
      <c r="A596" s="208">
        <v>595</v>
      </c>
      <c r="B596" s="209">
        <v>61305</v>
      </c>
      <c r="C596" s="210" t="s">
        <v>699</v>
      </c>
    </row>
    <row r="597" spans="1:3">
      <c r="A597" s="208">
        <v>596</v>
      </c>
      <c r="B597" s="209">
        <v>61351</v>
      </c>
      <c r="C597" s="210" t="s">
        <v>700</v>
      </c>
    </row>
    <row r="598" spans="1:3">
      <c r="A598" s="208">
        <v>597</v>
      </c>
      <c r="B598" s="209">
        <v>61352</v>
      </c>
      <c r="C598" s="210" t="s">
        <v>701</v>
      </c>
    </row>
    <row r="599" spans="1:3">
      <c r="A599" s="208">
        <v>598</v>
      </c>
      <c r="B599" s="209">
        <v>62101</v>
      </c>
      <c r="C599" s="210" t="s">
        <v>702</v>
      </c>
    </row>
    <row r="600" spans="1:3">
      <c r="A600" s="208">
        <v>599</v>
      </c>
      <c r="B600" s="209">
        <v>62102</v>
      </c>
      <c r="C600" s="210" t="s">
        <v>703</v>
      </c>
    </row>
    <row r="601" spans="1:3">
      <c r="A601" s="208">
        <v>600</v>
      </c>
      <c r="B601" s="209">
        <v>62103</v>
      </c>
      <c r="C601" s="210" t="s">
        <v>704</v>
      </c>
    </row>
    <row r="602" spans="1:3">
      <c r="A602" s="208">
        <v>601</v>
      </c>
      <c r="B602" s="209">
        <v>62104</v>
      </c>
      <c r="C602" s="210" t="s">
        <v>705</v>
      </c>
    </row>
    <row r="603" spans="1:3">
      <c r="A603" s="208">
        <v>602</v>
      </c>
      <c r="B603" s="209">
        <v>62105</v>
      </c>
      <c r="C603" s="210" t="s">
        <v>706</v>
      </c>
    </row>
    <row r="604" spans="1:3">
      <c r="A604" s="208">
        <v>603</v>
      </c>
      <c r="B604" s="209">
        <v>62106</v>
      </c>
      <c r="C604" s="210" t="s">
        <v>707</v>
      </c>
    </row>
    <row r="605" spans="1:3">
      <c r="A605" s="208">
        <v>604</v>
      </c>
      <c r="B605" s="209">
        <v>62107</v>
      </c>
      <c r="C605" s="210" t="s">
        <v>708</v>
      </c>
    </row>
    <row r="606" spans="1:3">
      <c r="A606" s="208">
        <v>605</v>
      </c>
      <c r="B606" s="209">
        <v>62151</v>
      </c>
      <c r="C606" s="210" t="s">
        <v>709</v>
      </c>
    </row>
    <row r="607" spans="1:3">
      <c r="A607" s="208">
        <v>606</v>
      </c>
      <c r="B607" s="209">
        <v>62152</v>
      </c>
      <c r="C607" s="210" t="s">
        <v>710</v>
      </c>
    </row>
    <row r="608" spans="1:3">
      <c r="A608" s="208">
        <v>607</v>
      </c>
      <c r="B608" s="209">
        <v>62153</v>
      </c>
      <c r="C608" s="210" t="s">
        <v>711</v>
      </c>
    </row>
    <row r="609" spans="1:3">
      <c r="A609" s="208">
        <v>608</v>
      </c>
      <c r="B609" s="209">
        <v>62201</v>
      </c>
      <c r="C609" s="210" t="s">
        <v>712</v>
      </c>
    </row>
    <row r="610" spans="1:3">
      <c r="A610" s="208">
        <v>609</v>
      </c>
      <c r="B610" s="209">
        <v>62202</v>
      </c>
      <c r="C610" s="210" t="s">
        <v>713</v>
      </c>
    </row>
    <row r="611" spans="1:3">
      <c r="A611" s="208">
        <v>610</v>
      </c>
      <c r="B611" s="209">
        <v>62251</v>
      </c>
      <c r="C611" s="210" t="s">
        <v>714</v>
      </c>
    </row>
    <row r="612" spans="1:3">
      <c r="A612" s="208">
        <v>611</v>
      </c>
      <c r="B612" s="209">
        <v>63101</v>
      </c>
      <c r="C612" s="210" t="s">
        <v>715</v>
      </c>
    </row>
    <row r="613" spans="1:3">
      <c r="A613" s="208">
        <v>612</v>
      </c>
      <c r="B613" s="209">
        <v>63102</v>
      </c>
      <c r="C613" s="210" t="s">
        <v>716</v>
      </c>
    </row>
    <row r="614" spans="1:3">
      <c r="A614" s="208">
        <v>613</v>
      </c>
      <c r="B614" s="209">
        <v>63103</v>
      </c>
      <c r="C614" s="210" t="s">
        <v>717</v>
      </c>
    </row>
    <row r="615" spans="1:3">
      <c r="A615" s="208">
        <v>614</v>
      </c>
      <c r="B615" s="209">
        <v>63104</v>
      </c>
      <c r="C615" s="210" t="s">
        <v>718</v>
      </c>
    </row>
    <row r="616" spans="1:3">
      <c r="A616" s="208">
        <v>615</v>
      </c>
      <c r="B616" s="209">
        <v>63105</v>
      </c>
      <c r="C616" s="210" t="s">
        <v>719</v>
      </c>
    </row>
    <row r="617" spans="1:3">
      <c r="A617" s="208">
        <v>616</v>
      </c>
      <c r="B617" s="209">
        <v>63151</v>
      </c>
      <c r="C617" s="210" t="s">
        <v>720</v>
      </c>
    </row>
    <row r="618" spans="1:3">
      <c r="A618" s="208">
        <v>617</v>
      </c>
      <c r="B618" s="209">
        <v>63152</v>
      </c>
      <c r="C618" s="210" t="s">
        <v>721</v>
      </c>
    </row>
    <row r="619" spans="1:3">
      <c r="A619" s="208">
        <v>618</v>
      </c>
      <c r="B619" s="209">
        <v>63153</v>
      </c>
      <c r="C619" s="210" t="s">
        <v>722</v>
      </c>
    </row>
    <row r="620" spans="1:3">
      <c r="A620" s="208">
        <v>619</v>
      </c>
      <c r="B620" s="209">
        <v>63201</v>
      </c>
      <c r="C620" s="210" t="s">
        <v>723</v>
      </c>
    </row>
    <row r="621" spans="1:3">
      <c r="A621" s="208">
        <v>620</v>
      </c>
      <c r="B621" s="209">
        <v>63251</v>
      </c>
      <c r="C621" s="210" t="s">
        <v>724</v>
      </c>
    </row>
    <row r="622" spans="1:3">
      <c r="A622" s="208">
        <v>621</v>
      </c>
      <c r="B622" s="209">
        <v>63301</v>
      </c>
      <c r="C622" s="210" t="s">
        <v>725</v>
      </c>
    </row>
    <row r="623" spans="1:3">
      <c r="A623" s="208">
        <v>622</v>
      </c>
      <c r="B623" s="209">
        <v>63302</v>
      </c>
      <c r="C623" s="210" t="s">
        <v>726</v>
      </c>
    </row>
    <row r="624" spans="1:3">
      <c r="A624" s="208">
        <v>623</v>
      </c>
      <c r="B624" s="209">
        <v>63303</v>
      </c>
      <c r="C624" s="210" t="s">
        <v>727</v>
      </c>
    </row>
    <row r="625" spans="1:3">
      <c r="A625" s="208">
        <v>624</v>
      </c>
      <c r="B625" s="209">
        <v>63304</v>
      </c>
      <c r="C625" s="210" t="s">
        <v>728</v>
      </c>
    </row>
    <row r="626" spans="1:3">
      <c r="A626" s="208">
        <v>625</v>
      </c>
      <c r="B626" s="209">
        <v>63306</v>
      </c>
      <c r="C626" s="210" t="s">
        <v>729</v>
      </c>
    </row>
    <row r="627" spans="1:3">
      <c r="A627" s="208">
        <v>626</v>
      </c>
      <c r="B627" s="209">
        <v>63307</v>
      </c>
      <c r="C627" s="210" t="s">
        <v>730</v>
      </c>
    </row>
    <row r="628" spans="1:3">
      <c r="A628" s="208">
        <v>627</v>
      </c>
      <c r="B628" s="209">
        <v>63309</v>
      </c>
      <c r="C628" s="210" t="s">
        <v>731</v>
      </c>
    </row>
    <row r="629" spans="1:3">
      <c r="A629" s="208">
        <v>628</v>
      </c>
      <c r="B629" s="209">
        <v>63310</v>
      </c>
      <c r="C629" s="210" t="s">
        <v>732</v>
      </c>
    </row>
    <row r="630" spans="1:3">
      <c r="A630" s="208">
        <v>629</v>
      </c>
      <c r="B630" s="209">
        <v>63311</v>
      </c>
      <c r="C630" s="210" t="s">
        <v>733</v>
      </c>
    </row>
    <row r="631" spans="1:3">
      <c r="A631" s="208">
        <v>630</v>
      </c>
      <c r="B631" s="209">
        <v>63312</v>
      </c>
      <c r="C631" s="210" t="s">
        <v>958</v>
      </c>
    </row>
    <row r="632" spans="1:3">
      <c r="A632" s="208">
        <v>631</v>
      </c>
      <c r="B632" s="209">
        <v>63351</v>
      </c>
      <c r="C632" s="210" t="s">
        <v>734</v>
      </c>
    </row>
    <row r="633" spans="1:3">
      <c r="A633" s="208">
        <v>632</v>
      </c>
      <c r="B633" s="209">
        <v>63352</v>
      </c>
      <c r="C633" s="210" t="s">
        <v>983</v>
      </c>
    </row>
    <row r="634" spans="1:3">
      <c r="A634" s="208">
        <v>633</v>
      </c>
      <c r="B634" s="209">
        <v>63353</v>
      </c>
      <c r="C634" s="210" t="s">
        <v>735</v>
      </c>
    </row>
    <row r="635" spans="1:3">
      <c r="A635" s="208">
        <v>634</v>
      </c>
      <c r="B635" s="209">
        <v>63354</v>
      </c>
      <c r="C635" s="210" t="s">
        <v>736</v>
      </c>
    </row>
    <row r="636" spans="1:3">
      <c r="A636" s="208">
        <v>635</v>
      </c>
      <c r="B636" s="209">
        <v>63401</v>
      </c>
      <c r="C636" s="210" t="s">
        <v>1021</v>
      </c>
    </row>
    <row r="637" spans="1:3">
      <c r="A637" s="208">
        <v>636</v>
      </c>
      <c r="B637" s="209">
        <v>63402</v>
      </c>
      <c r="C637" s="210" t="s">
        <v>737</v>
      </c>
    </row>
    <row r="638" spans="1:3">
      <c r="A638" s="208">
        <v>637</v>
      </c>
      <c r="B638" s="209">
        <v>63403</v>
      </c>
      <c r="C638" s="210" t="s">
        <v>738</v>
      </c>
    </row>
    <row r="639" spans="1:3">
      <c r="A639" s="208">
        <v>638</v>
      </c>
      <c r="B639" s="209">
        <v>63404</v>
      </c>
      <c r="C639" s="210" t="s">
        <v>739</v>
      </c>
    </row>
    <row r="640" spans="1:3">
      <c r="A640" s="208">
        <v>639</v>
      </c>
      <c r="B640" s="209">
        <v>63406</v>
      </c>
      <c r="C640" s="210" t="s">
        <v>740</v>
      </c>
    </row>
    <row r="641" spans="1:3">
      <c r="A641" s="208">
        <v>640</v>
      </c>
      <c r="B641" s="209">
        <v>63407</v>
      </c>
      <c r="C641" s="210" t="s">
        <v>741</v>
      </c>
    </row>
    <row r="642" spans="1:3">
      <c r="A642" s="208">
        <v>641</v>
      </c>
      <c r="B642" s="209">
        <v>63409</v>
      </c>
      <c r="C642" s="210" t="s">
        <v>742</v>
      </c>
    </row>
    <row r="643" spans="1:3">
      <c r="A643" s="208">
        <v>642</v>
      </c>
      <c r="B643" s="209">
        <v>63411</v>
      </c>
      <c r="C643" s="210" t="s">
        <v>743</v>
      </c>
    </row>
    <row r="644" spans="1:3">
      <c r="A644" s="208">
        <v>643</v>
      </c>
      <c r="B644" s="209">
        <v>63451</v>
      </c>
      <c r="C644" s="210" t="s">
        <v>744</v>
      </c>
    </row>
    <row r="645" spans="1:3">
      <c r="A645" s="208">
        <v>644</v>
      </c>
      <c r="B645" s="209">
        <v>63452</v>
      </c>
      <c r="C645" s="210" t="s">
        <v>745</v>
      </c>
    </row>
    <row r="646" spans="1:3">
      <c r="A646" s="208">
        <v>645</v>
      </c>
      <c r="B646" s="209">
        <v>63454</v>
      </c>
      <c r="C646" s="210" t="s">
        <v>746</v>
      </c>
    </row>
    <row r="647" spans="1:3">
      <c r="A647" s="208">
        <v>646</v>
      </c>
      <c r="B647" s="209">
        <v>63455</v>
      </c>
      <c r="C647" s="210" t="s">
        <v>747</v>
      </c>
    </row>
    <row r="648" spans="1:3">
      <c r="A648" s="208">
        <v>647</v>
      </c>
      <c r="B648" s="209">
        <v>63501</v>
      </c>
      <c r="C648" s="210" t="s">
        <v>748</v>
      </c>
    </row>
    <row r="649" spans="1:3">
      <c r="A649" s="208">
        <v>648</v>
      </c>
      <c r="B649" s="209">
        <v>63502</v>
      </c>
      <c r="C649" s="210" t="s">
        <v>749</v>
      </c>
    </row>
    <row r="650" spans="1:3">
      <c r="A650" s="208">
        <v>649</v>
      </c>
      <c r="B650" s="209">
        <v>63504</v>
      </c>
      <c r="C650" s="210" t="s">
        <v>750</v>
      </c>
    </row>
    <row r="651" spans="1:3">
      <c r="A651" s="208">
        <v>650</v>
      </c>
      <c r="B651" s="209">
        <v>63551</v>
      </c>
      <c r="C651" s="210" t="s">
        <v>751</v>
      </c>
    </row>
    <row r="652" spans="1:3">
      <c r="A652" s="208">
        <v>651</v>
      </c>
      <c r="B652" s="209">
        <v>64101</v>
      </c>
      <c r="C652" s="210" t="s">
        <v>998</v>
      </c>
    </row>
    <row r="653" spans="1:3">
      <c r="A653" s="208">
        <v>652</v>
      </c>
      <c r="B653" s="209">
        <v>64102</v>
      </c>
      <c r="C653" s="210" t="s">
        <v>752</v>
      </c>
    </row>
    <row r="654" spans="1:3">
      <c r="A654" s="208">
        <v>653</v>
      </c>
      <c r="B654" s="209">
        <v>64103</v>
      </c>
      <c r="C654" s="210" t="s">
        <v>753</v>
      </c>
    </row>
    <row r="655" spans="1:3">
      <c r="A655" s="208">
        <v>654</v>
      </c>
      <c r="B655" s="209">
        <v>64105</v>
      </c>
      <c r="C655" s="210" t="s">
        <v>755</v>
      </c>
    </row>
    <row r="656" spans="1:3">
      <c r="A656" s="208">
        <v>655</v>
      </c>
      <c r="B656" s="209">
        <v>64106</v>
      </c>
      <c r="C656" s="210" t="s">
        <v>756</v>
      </c>
    </row>
    <row r="657" spans="1:3">
      <c r="A657" s="208">
        <v>656</v>
      </c>
      <c r="B657" s="209">
        <v>64107</v>
      </c>
      <c r="C657" s="210" t="s">
        <v>757</v>
      </c>
    </row>
    <row r="658" spans="1:3">
      <c r="A658" s="208">
        <v>657</v>
      </c>
      <c r="B658" s="209">
        <v>64108</v>
      </c>
      <c r="C658" s="210" t="s">
        <v>758</v>
      </c>
    </row>
    <row r="659" spans="1:3">
      <c r="A659" s="208">
        <v>658</v>
      </c>
      <c r="B659" s="209">
        <v>64109</v>
      </c>
      <c r="C659" s="210" t="s">
        <v>954</v>
      </c>
    </row>
    <row r="660" spans="1:3">
      <c r="A660" s="208">
        <v>659</v>
      </c>
      <c r="B660" s="209">
        <v>64110</v>
      </c>
      <c r="C660" s="210" t="s">
        <v>759</v>
      </c>
    </row>
    <row r="661" spans="1:3">
      <c r="A661" s="208">
        <v>660</v>
      </c>
      <c r="B661" s="209">
        <v>64111</v>
      </c>
      <c r="C661" s="210" t="s">
        <v>760</v>
      </c>
    </row>
    <row r="662" spans="1:3">
      <c r="A662" s="208">
        <v>661</v>
      </c>
      <c r="B662" s="209">
        <v>64112</v>
      </c>
      <c r="C662" s="210" t="s">
        <v>761</v>
      </c>
    </row>
    <row r="663" spans="1:3">
      <c r="A663" s="208">
        <v>662</v>
      </c>
      <c r="B663" s="209">
        <v>64113</v>
      </c>
      <c r="C663" s="210" t="s">
        <v>762</v>
      </c>
    </row>
    <row r="664" spans="1:3">
      <c r="A664" s="208">
        <v>663</v>
      </c>
      <c r="B664" s="209">
        <v>64114</v>
      </c>
      <c r="C664" s="210" t="s">
        <v>763</v>
      </c>
    </row>
    <row r="665" spans="1:3">
      <c r="A665" s="208">
        <v>664</v>
      </c>
      <c r="B665" s="209">
        <v>64115</v>
      </c>
      <c r="C665" s="210" t="s">
        <v>754</v>
      </c>
    </row>
    <row r="666" spans="1:3">
      <c r="A666" s="208">
        <v>665</v>
      </c>
      <c r="B666" s="209">
        <v>64151</v>
      </c>
      <c r="C666" s="210" t="s">
        <v>764</v>
      </c>
    </row>
    <row r="667" spans="1:3">
      <c r="A667" s="208">
        <v>666</v>
      </c>
      <c r="B667" s="209">
        <v>64152</v>
      </c>
      <c r="C667" s="210" t="s">
        <v>765</v>
      </c>
    </row>
    <row r="668" spans="1:3">
      <c r="A668" s="208">
        <v>667</v>
      </c>
      <c r="B668" s="209">
        <v>64154</v>
      </c>
      <c r="C668" s="210" t="s">
        <v>767</v>
      </c>
    </row>
    <row r="669" spans="1:3">
      <c r="A669" s="208">
        <v>668</v>
      </c>
      <c r="B669" s="209">
        <v>64155</v>
      </c>
      <c r="C669" s="210" t="s">
        <v>768</v>
      </c>
    </row>
    <row r="670" spans="1:3">
      <c r="A670" s="208">
        <v>669</v>
      </c>
      <c r="B670" s="209">
        <v>64156</v>
      </c>
      <c r="C670" s="210" t="s">
        <v>769</v>
      </c>
    </row>
    <row r="671" spans="1:3">
      <c r="A671" s="208">
        <v>670</v>
      </c>
      <c r="B671" s="209">
        <v>64157</v>
      </c>
      <c r="C671" s="210" t="s">
        <v>766</v>
      </c>
    </row>
    <row r="672" spans="1:3">
      <c r="A672" s="208">
        <v>671</v>
      </c>
      <c r="B672" s="209">
        <v>64201</v>
      </c>
      <c r="C672" s="210" t="s">
        <v>770</v>
      </c>
    </row>
    <row r="673" spans="1:3">
      <c r="A673" s="208">
        <v>672</v>
      </c>
      <c r="B673" s="209">
        <v>64202</v>
      </c>
      <c r="C673" s="210" t="s">
        <v>771</v>
      </c>
    </row>
    <row r="674" spans="1:3">
      <c r="A674" s="208">
        <v>673</v>
      </c>
      <c r="B674" s="209">
        <v>64251</v>
      </c>
      <c r="C674" s="210" t="s">
        <v>772</v>
      </c>
    </row>
    <row r="675" spans="1:3">
      <c r="A675" s="208">
        <v>674</v>
      </c>
      <c r="B675" s="209">
        <v>64306</v>
      </c>
      <c r="C675" s="210" t="s">
        <v>957</v>
      </c>
    </row>
    <row r="676" spans="1:3">
      <c r="A676" s="208">
        <v>675</v>
      </c>
      <c r="B676" s="209">
        <v>64307</v>
      </c>
      <c r="C676" s="210" t="s">
        <v>1020</v>
      </c>
    </row>
    <row r="677" spans="1:3">
      <c r="A677" s="208">
        <v>676</v>
      </c>
      <c r="B677" s="209">
        <v>64351</v>
      </c>
      <c r="C677" s="210" t="s">
        <v>773</v>
      </c>
    </row>
    <row r="678" spans="1:3">
      <c r="A678" s="208">
        <v>677</v>
      </c>
      <c r="B678" s="209">
        <v>64401</v>
      </c>
      <c r="C678" s="210" t="s">
        <v>774</v>
      </c>
    </row>
    <row r="679" spans="1:3">
      <c r="A679" s="208">
        <v>678</v>
      </c>
      <c r="B679" s="209">
        <v>64402</v>
      </c>
      <c r="C679" s="210" t="s">
        <v>775</v>
      </c>
    </row>
    <row r="680" spans="1:3">
      <c r="A680" s="208">
        <v>679</v>
      </c>
      <c r="B680" s="209">
        <v>64403</v>
      </c>
      <c r="C680" s="210" t="s">
        <v>776</v>
      </c>
    </row>
    <row r="681" spans="1:3">
      <c r="A681" s="208">
        <v>680</v>
      </c>
      <c r="B681" s="209">
        <v>64404</v>
      </c>
      <c r="C681" s="210" t="s">
        <v>777</v>
      </c>
    </row>
    <row r="682" spans="1:3">
      <c r="A682" s="208">
        <v>681</v>
      </c>
      <c r="B682" s="209">
        <v>64405</v>
      </c>
      <c r="C682" s="210" t="s">
        <v>778</v>
      </c>
    </row>
    <row r="683" spans="1:3">
      <c r="A683" s="208">
        <v>682</v>
      </c>
      <c r="B683" s="209">
        <v>64406</v>
      </c>
      <c r="C683" s="210" t="s">
        <v>779</v>
      </c>
    </row>
    <row r="684" spans="1:3">
      <c r="A684" s="208">
        <v>683</v>
      </c>
      <c r="B684" s="209">
        <v>64407</v>
      </c>
      <c r="C684" s="210" t="s">
        <v>780</v>
      </c>
    </row>
    <row r="685" spans="1:3">
      <c r="A685" s="208">
        <v>684</v>
      </c>
      <c r="B685" s="209">
        <v>64451</v>
      </c>
      <c r="C685" s="210" t="s">
        <v>781</v>
      </c>
    </row>
    <row r="686" spans="1:3">
      <c r="A686" s="208">
        <v>685</v>
      </c>
      <c r="B686" s="209">
        <v>64452</v>
      </c>
      <c r="C686" s="210" t="s">
        <v>782</v>
      </c>
    </row>
    <row r="687" spans="1:3">
      <c r="A687" s="208">
        <v>686</v>
      </c>
      <c r="B687" s="209">
        <v>64453</v>
      </c>
      <c r="C687" s="210" t="s">
        <v>783</v>
      </c>
    </row>
    <row r="688" spans="1:3">
      <c r="A688" s="208">
        <v>687</v>
      </c>
      <c r="B688" s="209">
        <v>64601</v>
      </c>
      <c r="C688" s="210" t="s">
        <v>784</v>
      </c>
    </row>
    <row r="689" spans="1:3">
      <c r="A689" s="208">
        <v>688</v>
      </c>
      <c r="B689" s="209">
        <v>64602</v>
      </c>
      <c r="C689" s="210" t="s">
        <v>785</v>
      </c>
    </row>
    <row r="690" spans="1:3">
      <c r="A690" s="208">
        <v>689</v>
      </c>
      <c r="B690" s="209">
        <v>64603</v>
      </c>
      <c r="C690" s="210" t="s">
        <v>786</v>
      </c>
    </row>
    <row r="691" spans="1:3">
      <c r="A691" s="208">
        <v>690</v>
      </c>
      <c r="B691" s="209">
        <v>64604</v>
      </c>
      <c r="C691" s="210" t="s">
        <v>787</v>
      </c>
    </row>
    <row r="692" spans="1:3">
      <c r="A692" s="208">
        <v>691</v>
      </c>
      <c r="B692" s="209">
        <v>64605</v>
      </c>
      <c r="C692" s="210" t="s">
        <v>788</v>
      </c>
    </row>
    <row r="693" spans="1:3">
      <c r="A693" s="208">
        <v>692</v>
      </c>
      <c r="B693" s="209">
        <v>64606</v>
      </c>
      <c r="C693" s="210" t="s">
        <v>789</v>
      </c>
    </row>
    <row r="694" spans="1:3">
      <c r="A694" s="208">
        <v>693</v>
      </c>
      <c r="B694" s="209">
        <v>64607</v>
      </c>
      <c r="C694" s="210" t="s">
        <v>790</v>
      </c>
    </row>
    <row r="695" spans="1:3">
      <c r="A695" s="208">
        <v>694</v>
      </c>
      <c r="B695" s="209">
        <v>64651</v>
      </c>
      <c r="C695" s="210" t="s">
        <v>791</v>
      </c>
    </row>
    <row r="696" spans="1:3">
      <c r="A696" s="208">
        <v>695</v>
      </c>
      <c r="B696" s="209">
        <v>64652</v>
      </c>
      <c r="C696" s="210" t="s">
        <v>792</v>
      </c>
    </row>
    <row r="697" spans="1:3">
      <c r="A697" s="208">
        <v>696</v>
      </c>
      <c r="B697" s="209">
        <v>64653</v>
      </c>
      <c r="C697" s="210" t="s">
        <v>793</v>
      </c>
    </row>
    <row r="698" spans="1:3">
      <c r="A698" s="208">
        <v>697</v>
      </c>
      <c r="B698" s="209">
        <v>64703</v>
      </c>
      <c r="C698" s="210" t="s">
        <v>794</v>
      </c>
    </row>
    <row r="699" spans="1:3">
      <c r="A699" s="208">
        <v>698</v>
      </c>
      <c r="B699" s="209">
        <v>64704</v>
      </c>
      <c r="C699" s="210" t="s">
        <v>795</v>
      </c>
    </row>
    <row r="700" spans="1:3">
      <c r="A700" s="208">
        <v>699</v>
      </c>
      <c r="B700" s="209">
        <v>64751</v>
      </c>
      <c r="C700" s="210" t="s">
        <v>796</v>
      </c>
    </row>
    <row r="701" spans="1:3">
      <c r="A701" s="208">
        <v>700</v>
      </c>
      <c r="B701" s="209">
        <v>65101</v>
      </c>
      <c r="C701" s="210" t="s">
        <v>797</v>
      </c>
    </row>
    <row r="702" spans="1:3">
      <c r="A702" s="208">
        <v>701</v>
      </c>
      <c r="B702" s="209">
        <v>65102</v>
      </c>
      <c r="C702" s="210" t="s">
        <v>798</v>
      </c>
    </row>
    <row r="703" spans="1:3">
      <c r="A703" s="208">
        <v>702</v>
      </c>
      <c r="B703" s="209">
        <v>65103</v>
      </c>
      <c r="C703" s="210" t="s">
        <v>799</v>
      </c>
    </row>
    <row r="704" spans="1:3">
      <c r="A704" s="208">
        <v>703</v>
      </c>
      <c r="B704" s="209">
        <v>65104</v>
      </c>
      <c r="C704" s="210" t="s">
        <v>800</v>
      </c>
    </row>
    <row r="705" spans="1:3">
      <c r="A705" s="208">
        <v>704</v>
      </c>
      <c r="B705" s="209">
        <v>65105</v>
      </c>
      <c r="C705" s="210" t="s">
        <v>801</v>
      </c>
    </row>
    <row r="706" spans="1:3">
      <c r="A706" s="208">
        <v>705</v>
      </c>
      <c r="B706" s="209">
        <v>65106</v>
      </c>
      <c r="C706" s="210" t="s">
        <v>802</v>
      </c>
    </row>
    <row r="707" spans="1:3">
      <c r="A707" s="208">
        <v>706</v>
      </c>
      <c r="B707" s="209">
        <v>65107</v>
      </c>
      <c r="C707" s="210" t="s">
        <v>803</v>
      </c>
    </row>
    <row r="708" spans="1:3">
      <c r="A708" s="208">
        <v>707</v>
      </c>
      <c r="B708" s="209">
        <v>65108</v>
      </c>
      <c r="C708" s="210" t="s">
        <v>804</v>
      </c>
    </row>
    <row r="709" spans="1:3">
      <c r="A709" s="208">
        <v>708</v>
      </c>
      <c r="B709" s="209">
        <v>65109</v>
      </c>
      <c r="C709" s="210" t="s">
        <v>805</v>
      </c>
    </row>
    <row r="710" spans="1:3">
      <c r="A710" s="208">
        <v>709</v>
      </c>
      <c r="B710" s="209">
        <v>65110</v>
      </c>
      <c r="C710" s="210" t="s">
        <v>806</v>
      </c>
    </row>
    <row r="711" spans="1:3">
      <c r="A711" s="208">
        <v>710</v>
      </c>
      <c r="B711" s="209">
        <v>65111</v>
      </c>
      <c r="C711" s="210" t="s">
        <v>807</v>
      </c>
    </row>
    <row r="712" spans="1:3">
      <c r="A712" s="208">
        <v>711</v>
      </c>
      <c r="B712" s="209">
        <v>65112</v>
      </c>
      <c r="C712" s="210" t="s">
        <v>808</v>
      </c>
    </row>
    <row r="713" spans="1:3">
      <c r="A713" s="208">
        <v>712</v>
      </c>
      <c r="B713" s="209">
        <v>65113</v>
      </c>
      <c r="C713" s="210" t="s">
        <v>999</v>
      </c>
    </row>
    <row r="714" spans="1:3">
      <c r="A714" s="208">
        <v>713</v>
      </c>
      <c r="B714" s="209">
        <v>65114</v>
      </c>
      <c r="C714" s="210" t="s">
        <v>809</v>
      </c>
    </row>
    <row r="715" spans="1:3">
      <c r="A715" s="208">
        <v>714</v>
      </c>
      <c r="B715" s="209">
        <v>65115</v>
      </c>
      <c r="C715" s="210" t="s">
        <v>810</v>
      </c>
    </row>
    <row r="716" spans="1:3">
      <c r="A716" s="208">
        <v>715</v>
      </c>
      <c r="B716" s="209">
        <v>65151</v>
      </c>
      <c r="C716" s="210" t="s">
        <v>811</v>
      </c>
    </row>
    <row r="717" spans="1:3">
      <c r="A717" s="208">
        <v>716</v>
      </c>
      <c r="B717" s="209">
        <v>65152</v>
      </c>
      <c r="C717" s="210" t="s">
        <v>812</v>
      </c>
    </row>
    <row r="718" spans="1:3">
      <c r="A718" s="208">
        <v>717</v>
      </c>
      <c r="B718" s="209">
        <v>65153</v>
      </c>
      <c r="C718" s="210" t="s">
        <v>813</v>
      </c>
    </row>
    <row r="719" spans="1:3">
      <c r="A719" s="208">
        <v>718</v>
      </c>
      <c r="B719" s="209">
        <v>65154</v>
      </c>
      <c r="C719" s="210" t="s">
        <v>814</v>
      </c>
    </row>
    <row r="720" spans="1:3">
      <c r="A720" s="208">
        <v>719</v>
      </c>
      <c r="B720" s="209">
        <v>65155</v>
      </c>
      <c r="C720" s="210" t="s">
        <v>815</v>
      </c>
    </row>
    <row r="721" spans="1:3">
      <c r="A721" s="208">
        <v>720</v>
      </c>
      <c r="B721" s="209">
        <v>65156</v>
      </c>
      <c r="C721" s="210" t="s">
        <v>816</v>
      </c>
    </row>
    <row r="722" spans="1:3">
      <c r="A722" s="208">
        <v>721</v>
      </c>
      <c r="B722" s="209">
        <v>65157</v>
      </c>
      <c r="C722" s="210" t="s">
        <v>817</v>
      </c>
    </row>
    <row r="723" spans="1:3">
      <c r="A723" s="208">
        <v>722</v>
      </c>
      <c r="B723" s="209">
        <v>65201</v>
      </c>
      <c r="C723" s="210" t="s">
        <v>818</v>
      </c>
    </row>
    <row r="724" spans="1:3">
      <c r="A724" s="208">
        <v>723</v>
      </c>
      <c r="B724" s="209">
        <v>65202</v>
      </c>
      <c r="C724" s="210" t="s">
        <v>819</v>
      </c>
    </row>
    <row r="725" spans="1:3">
      <c r="A725" s="208">
        <v>724</v>
      </c>
      <c r="B725" s="209">
        <v>65204</v>
      </c>
      <c r="C725" s="210" t="s">
        <v>820</v>
      </c>
    </row>
    <row r="726" spans="1:3">
      <c r="A726" s="208">
        <v>725</v>
      </c>
      <c r="B726" s="209">
        <v>65205</v>
      </c>
      <c r="C726" s="210" t="s">
        <v>821</v>
      </c>
    </row>
    <row r="727" spans="1:3">
      <c r="A727" s="208">
        <v>726</v>
      </c>
      <c r="B727" s="209">
        <v>65208</v>
      </c>
      <c r="C727" s="210" t="s">
        <v>823</v>
      </c>
    </row>
    <row r="728" spans="1:3">
      <c r="A728" s="208">
        <v>727</v>
      </c>
      <c r="B728" s="209">
        <v>65209</v>
      </c>
      <c r="C728" s="210" t="s">
        <v>824</v>
      </c>
    </row>
    <row r="729" spans="1:3">
      <c r="A729" s="208">
        <v>728</v>
      </c>
      <c r="B729" s="209">
        <v>65210</v>
      </c>
      <c r="C729" s="210" t="s">
        <v>825</v>
      </c>
    </row>
    <row r="730" spans="1:3">
      <c r="A730" s="208">
        <v>729</v>
      </c>
      <c r="B730" s="209">
        <v>65211</v>
      </c>
      <c r="C730" s="210" t="s">
        <v>826</v>
      </c>
    </row>
    <row r="731" spans="1:3">
      <c r="A731" s="208">
        <v>730</v>
      </c>
      <c r="B731" s="209">
        <v>65212</v>
      </c>
      <c r="C731" s="210" t="s">
        <v>827</v>
      </c>
    </row>
    <row r="732" spans="1:3">
      <c r="A732" s="208">
        <v>731</v>
      </c>
      <c r="B732" s="209">
        <v>65213</v>
      </c>
      <c r="C732" s="210" t="s">
        <v>828</v>
      </c>
    </row>
    <row r="733" spans="1:3">
      <c r="A733" s="208">
        <v>732</v>
      </c>
      <c r="B733" s="209">
        <v>65214</v>
      </c>
      <c r="C733" s="210" t="s">
        <v>829</v>
      </c>
    </row>
    <row r="734" spans="1:3">
      <c r="A734" s="208">
        <v>733</v>
      </c>
      <c r="B734" s="209">
        <v>65215</v>
      </c>
      <c r="C734" s="210" t="s">
        <v>830</v>
      </c>
    </row>
    <row r="735" spans="1:3">
      <c r="A735" s="208">
        <v>734</v>
      </c>
      <c r="B735" s="209">
        <v>65216</v>
      </c>
      <c r="C735" s="210" t="s">
        <v>831</v>
      </c>
    </row>
    <row r="736" spans="1:3">
      <c r="A736" s="208">
        <v>735</v>
      </c>
      <c r="B736" s="209">
        <v>65218</v>
      </c>
      <c r="C736" s="210" t="s">
        <v>832</v>
      </c>
    </row>
    <row r="737" spans="1:3">
      <c r="A737" s="208">
        <v>736</v>
      </c>
      <c r="B737" s="209">
        <v>65219</v>
      </c>
      <c r="C737" s="210" t="s">
        <v>1022</v>
      </c>
    </row>
    <row r="738" spans="1:3">
      <c r="A738" s="208">
        <v>737</v>
      </c>
      <c r="B738" s="209">
        <v>65220</v>
      </c>
      <c r="C738" s="210" t="s">
        <v>833</v>
      </c>
    </row>
    <row r="739" spans="1:3">
      <c r="A739" s="208">
        <v>738</v>
      </c>
      <c r="B739" s="209">
        <v>65221</v>
      </c>
      <c r="C739" s="210" t="s">
        <v>834</v>
      </c>
    </row>
    <row r="740" spans="1:3">
      <c r="A740" s="208">
        <v>739</v>
      </c>
      <c r="B740" s="209">
        <v>65222</v>
      </c>
      <c r="C740" s="210" t="s">
        <v>1002</v>
      </c>
    </row>
    <row r="741" spans="1:3">
      <c r="A741" s="208">
        <v>740</v>
      </c>
      <c r="B741" s="209">
        <v>65223</v>
      </c>
      <c r="C741" s="210" t="s">
        <v>835</v>
      </c>
    </row>
    <row r="742" spans="1:3">
      <c r="A742" s="208">
        <v>741</v>
      </c>
      <c r="B742" s="209">
        <v>65224</v>
      </c>
      <c r="C742" s="210" t="s">
        <v>836</v>
      </c>
    </row>
    <row r="743" spans="1:3">
      <c r="A743" s="208">
        <v>742</v>
      </c>
      <c r="B743" s="209">
        <v>65225</v>
      </c>
      <c r="C743" s="210" t="s">
        <v>837</v>
      </c>
    </row>
    <row r="744" spans="1:3">
      <c r="A744" s="208">
        <v>743</v>
      </c>
      <c r="B744" s="209">
        <v>65226</v>
      </c>
      <c r="C744" s="210" t="s">
        <v>838</v>
      </c>
    </row>
    <row r="745" spans="1:3">
      <c r="A745" s="208">
        <v>744</v>
      </c>
      <c r="B745" s="209">
        <v>65227</v>
      </c>
      <c r="C745" s="210" t="s">
        <v>839</v>
      </c>
    </row>
    <row r="746" spans="1:3">
      <c r="A746" s="208">
        <v>745</v>
      </c>
      <c r="B746" s="209">
        <v>65228</v>
      </c>
      <c r="C746" s="210" t="s">
        <v>840</v>
      </c>
    </row>
    <row r="747" spans="1:3">
      <c r="A747" s="208">
        <v>746</v>
      </c>
      <c r="B747" s="209">
        <v>65229</v>
      </c>
      <c r="C747" s="210" t="s">
        <v>841</v>
      </c>
    </row>
    <row r="748" spans="1:3">
      <c r="A748" s="208">
        <v>747</v>
      </c>
      <c r="B748" s="209">
        <v>65230</v>
      </c>
      <c r="C748" s="210" t="s">
        <v>842</v>
      </c>
    </row>
    <row r="749" spans="1:3">
      <c r="A749" s="208">
        <v>748</v>
      </c>
      <c r="B749" s="209">
        <v>65231</v>
      </c>
      <c r="C749" s="210" t="s">
        <v>843</v>
      </c>
    </row>
    <row r="750" spans="1:3">
      <c r="A750" s="208">
        <v>749</v>
      </c>
      <c r="B750" s="209">
        <v>65232</v>
      </c>
      <c r="C750" s="210" t="s">
        <v>844</v>
      </c>
    </row>
    <row r="751" spans="1:3">
      <c r="A751" s="208">
        <v>750</v>
      </c>
      <c r="B751" s="209">
        <v>65234</v>
      </c>
      <c r="C751" s="210" t="s">
        <v>845</v>
      </c>
    </row>
    <row r="752" spans="1:3">
      <c r="A752" s="208">
        <v>751</v>
      </c>
      <c r="B752" s="209">
        <v>65235</v>
      </c>
      <c r="C752" s="210" t="s">
        <v>846</v>
      </c>
    </row>
    <row r="753" spans="1:3">
      <c r="A753" s="208">
        <v>752</v>
      </c>
      <c r="B753" s="209">
        <v>65236</v>
      </c>
      <c r="C753" s="210" t="s">
        <v>847</v>
      </c>
    </row>
    <row r="754" spans="1:3">
      <c r="A754" s="208">
        <v>753</v>
      </c>
      <c r="B754" s="209">
        <v>65237</v>
      </c>
      <c r="C754" s="210" t="s">
        <v>848</v>
      </c>
    </row>
    <row r="755" spans="1:3">
      <c r="A755" s="208">
        <v>754</v>
      </c>
      <c r="B755" s="209">
        <v>65239</v>
      </c>
      <c r="C755" s="210" t="s">
        <v>849</v>
      </c>
    </row>
    <row r="756" spans="1:3">
      <c r="A756" s="208">
        <v>755</v>
      </c>
      <c r="B756" s="209">
        <v>65240</v>
      </c>
      <c r="C756" s="210" t="s">
        <v>850</v>
      </c>
    </row>
    <row r="757" spans="1:3">
      <c r="A757" s="208">
        <v>756</v>
      </c>
      <c r="B757" s="209">
        <v>65241</v>
      </c>
      <c r="C757" s="210" t="s">
        <v>851</v>
      </c>
    </row>
    <row r="758" spans="1:3">
      <c r="A758" s="208">
        <v>757</v>
      </c>
      <c r="B758" s="209">
        <v>65242</v>
      </c>
      <c r="C758" s="210" t="s">
        <v>852</v>
      </c>
    </row>
    <row r="759" spans="1:3">
      <c r="A759" s="208">
        <v>758</v>
      </c>
      <c r="B759" s="209">
        <v>65244</v>
      </c>
      <c r="C759" s="210" t="s">
        <v>853</v>
      </c>
    </row>
    <row r="760" spans="1:3">
      <c r="A760" s="208">
        <v>759</v>
      </c>
      <c r="B760" s="209">
        <v>65245</v>
      </c>
      <c r="C760" s="210" t="s">
        <v>854</v>
      </c>
    </row>
    <row r="761" spans="1:3">
      <c r="A761" s="208">
        <v>760</v>
      </c>
      <c r="B761" s="209">
        <v>65246</v>
      </c>
      <c r="C761" s="210" t="s">
        <v>855</v>
      </c>
    </row>
    <row r="762" spans="1:3">
      <c r="A762" s="208">
        <v>761</v>
      </c>
      <c r="B762" s="209">
        <v>65247</v>
      </c>
      <c r="C762" s="210" t="s">
        <v>856</v>
      </c>
    </row>
    <row r="763" spans="1:3">
      <c r="A763" s="208">
        <v>762</v>
      </c>
      <c r="B763" s="209">
        <v>65248</v>
      </c>
      <c r="C763" s="210" t="s">
        <v>1003</v>
      </c>
    </row>
    <row r="764" spans="1:3">
      <c r="A764" s="208">
        <v>763</v>
      </c>
      <c r="B764" s="209">
        <v>65251</v>
      </c>
      <c r="C764" s="210" t="s">
        <v>857</v>
      </c>
    </row>
    <row r="765" spans="1:3">
      <c r="A765" s="208">
        <v>764</v>
      </c>
      <c r="B765" s="209">
        <v>65252</v>
      </c>
      <c r="C765" s="210" t="s">
        <v>858</v>
      </c>
    </row>
    <row r="766" spans="1:3">
      <c r="A766" s="208">
        <v>765</v>
      </c>
      <c r="B766" s="209">
        <v>65253</v>
      </c>
      <c r="C766" s="210" t="s">
        <v>859</v>
      </c>
    </row>
    <row r="767" spans="1:3">
      <c r="A767" s="208">
        <v>766</v>
      </c>
      <c r="B767" s="209">
        <v>65256</v>
      </c>
      <c r="C767" s="210" t="s">
        <v>860</v>
      </c>
    </row>
    <row r="768" spans="1:3">
      <c r="A768" s="208">
        <v>767</v>
      </c>
      <c r="B768" s="209">
        <v>65257</v>
      </c>
      <c r="C768" s="210" t="s">
        <v>1004</v>
      </c>
    </row>
    <row r="769" spans="1:3">
      <c r="A769" s="208">
        <v>768</v>
      </c>
      <c r="B769" s="209">
        <v>65258</v>
      </c>
      <c r="C769" s="210" t="s">
        <v>861</v>
      </c>
    </row>
    <row r="770" spans="1:3">
      <c r="A770" s="208">
        <v>769</v>
      </c>
      <c r="B770" s="209">
        <v>65259</v>
      </c>
      <c r="C770" s="210" t="s">
        <v>862</v>
      </c>
    </row>
    <row r="771" spans="1:3">
      <c r="A771" s="208">
        <v>770</v>
      </c>
      <c r="B771" s="209">
        <v>65260</v>
      </c>
      <c r="C771" s="210" t="s">
        <v>863</v>
      </c>
    </row>
    <row r="772" spans="1:3">
      <c r="A772" s="208">
        <v>771</v>
      </c>
      <c r="B772" s="209">
        <v>65261</v>
      </c>
      <c r="C772" s="210" t="s">
        <v>864</v>
      </c>
    </row>
    <row r="773" spans="1:3">
      <c r="A773" s="208">
        <v>772</v>
      </c>
      <c r="B773" s="209">
        <v>65262</v>
      </c>
      <c r="C773" s="210" t="s">
        <v>865</v>
      </c>
    </row>
    <row r="774" spans="1:3">
      <c r="A774" s="208">
        <v>773</v>
      </c>
      <c r="B774" s="209">
        <v>65263</v>
      </c>
      <c r="C774" s="210" t="s">
        <v>866</v>
      </c>
    </row>
    <row r="775" spans="1:3">
      <c r="A775" s="208">
        <v>774</v>
      </c>
      <c r="B775" s="209">
        <v>65264</v>
      </c>
      <c r="C775" s="210" t="s">
        <v>867</v>
      </c>
    </row>
    <row r="776" spans="1:3">
      <c r="A776" s="208">
        <v>775</v>
      </c>
      <c r="B776" s="209">
        <v>65265</v>
      </c>
      <c r="C776" s="210" t="s">
        <v>868</v>
      </c>
    </row>
    <row r="777" spans="1:3">
      <c r="A777" s="208">
        <v>776</v>
      </c>
      <c r="B777" s="209">
        <v>65266</v>
      </c>
      <c r="C777" s="210" t="s">
        <v>869</v>
      </c>
    </row>
    <row r="778" spans="1:3">
      <c r="A778" s="208">
        <v>777</v>
      </c>
      <c r="B778" s="209">
        <v>65267</v>
      </c>
      <c r="C778" s="210" t="s">
        <v>870</v>
      </c>
    </row>
    <row r="779" spans="1:3">
      <c r="A779" s="208">
        <v>778</v>
      </c>
      <c r="B779" s="209">
        <v>65268</v>
      </c>
      <c r="C779" s="210" t="s">
        <v>871</v>
      </c>
    </row>
    <row r="780" spans="1:3">
      <c r="A780" s="208">
        <v>779</v>
      </c>
      <c r="B780" s="209">
        <v>65269</v>
      </c>
      <c r="C780" s="210" t="s">
        <v>872</v>
      </c>
    </row>
    <row r="781" spans="1:3">
      <c r="A781" s="208">
        <v>780</v>
      </c>
      <c r="B781" s="209">
        <v>65270</v>
      </c>
      <c r="C781" s="210" t="s">
        <v>873</v>
      </c>
    </row>
    <row r="782" spans="1:3">
      <c r="A782" s="208">
        <v>781</v>
      </c>
      <c r="B782" s="209">
        <v>65271</v>
      </c>
      <c r="C782" s="210" t="s">
        <v>874</v>
      </c>
    </row>
    <row r="783" spans="1:3">
      <c r="A783" s="208">
        <v>782</v>
      </c>
      <c r="B783" s="209">
        <v>65273</v>
      </c>
      <c r="C783" s="210" t="s">
        <v>875</v>
      </c>
    </row>
    <row r="784" spans="1:3">
      <c r="A784" s="208">
        <v>783</v>
      </c>
      <c r="B784" s="209">
        <v>65274</v>
      </c>
      <c r="C784" s="210" t="s">
        <v>876</v>
      </c>
    </row>
    <row r="785" spans="1:3">
      <c r="A785" s="208">
        <v>784</v>
      </c>
      <c r="B785" s="209">
        <v>65275</v>
      </c>
      <c r="C785" s="210" t="s">
        <v>877</v>
      </c>
    </row>
    <row r="786" spans="1:3">
      <c r="A786" s="208">
        <v>785</v>
      </c>
      <c r="B786" s="209">
        <v>65277</v>
      </c>
      <c r="C786" s="210" t="s">
        <v>977</v>
      </c>
    </row>
    <row r="787" spans="1:3">
      <c r="A787" s="208">
        <v>786</v>
      </c>
      <c r="B787" s="209">
        <v>65278</v>
      </c>
      <c r="C787" s="210" t="s">
        <v>1148</v>
      </c>
    </row>
    <row r="788" spans="1:3">
      <c r="A788" s="208">
        <v>787</v>
      </c>
      <c r="B788" s="209">
        <v>65279</v>
      </c>
      <c r="C788" s="210" t="s">
        <v>1017</v>
      </c>
    </row>
    <row r="789" spans="1:3">
      <c r="A789" s="208">
        <v>788</v>
      </c>
      <c r="B789" s="209">
        <v>65281</v>
      </c>
      <c r="C789" s="210" t="s">
        <v>878</v>
      </c>
    </row>
    <row r="790" spans="1:3">
      <c r="A790" s="208">
        <v>789</v>
      </c>
      <c r="B790" s="209">
        <v>65301</v>
      </c>
      <c r="C790" s="210" t="s">
        <v>879</v>
      </c>
    </row>
    <row r="791" spans="1:3">
      <c r="A791" s="208">
        <v>790</v>
      </c>
      <c r="B791" s="209">
        <v>65302</v>
      </c>
      <c r="C791" s="210" t="s">
        <v>880</v>
      </c>
    </row>
    <row r="792" spans="1:3">
      <c r="A792" s="208">
        <v>791</v>
      </c>
      <c r="B792" s="209">
        <v>65303</v>
      </c>
      <c r="C792" s="210" t="s">
        <v>881</v>
      </c>
    </row>
    <row r="793" spans="1:3">
      <c r="A793" s="208">
        <v>792</v>
      </c>
      <c r="B793" s="209">
        <v>65304</v>
      </c>
      <c r="C793" s="211" t="s">
        <v>882</v>
      </c>
    </row>
    <row r="794" spans="1:3">
      <c r="A794" s="208">
        <v>793</v>
      </c>
      <c r="B794" s="209">
        <v>65305</v>
      </c>
      <c r="C794" s="210" t="s">
        <v>883</v>
      </c>
    </row>
    <row r="795" spans="1:3">
      <c r="A795" s="208">
        <v>794</v>
      </c>
      <c r="B795" s="209">
        <v>65306</v>
      </c>
      <c r="C795" s="210" t="s">
        <v>971</v>
      </c>
    </row>
    <row r="796" spans="1:3">
      <c r="A796" s="208">
        <v>795</v>
      </c>
      <c r="B796" s="209">
        <v>65307</v>
      </c>
      <c r="C796" s="210" t="s">
        <v>976</v>
      </c>
    </row>
    <row r="797" spans="1:3">
      <c r="A797" s="208">
        <v>796</v>
      </c>
      <c r="B797" s="209">
        <v>65308</v>
      </c>
      <c r="C797" s="210" t="s">
        <v>822</v>
      </c>
    </row>
    <row r="798" spans="1:3">
      <c r="A798" s="208">
        <v>797</v>
      </c>
      <c r="B798" s="209">
        <v>65309</v>
      </c>
      <c r="C798" s="210" t="s">
        <v>1149</v>
      </c>
    </row>
    <row r="799" spans="1:3">
      <c r="A799" s="208">
        <v>798</v>
      </c>
      <c r="B799" s="209">
        <v>65310</v>
      </c>
      <c r="C799" s="210" t="s">
        <v>1016</v>
      </c>
    </row>
    <row r="800" spans="1:3">
      <c r="A800" s="208">
        <v>799</v>
      </c>
      <c r="B800" s="209">
        <v>65401</v>
      </c>
      <c r="C800" s="210" t="s">
        <v>884</v>
      </c>
    </row>
    <row r="801" spans="1:3">
      <c r="A801" s="208">
        <v>800</v>
      </c>
      <c r="B801" s="209">
        <v>65402</v>
      </c>
      <c r="C801" s="210" t="s">
        <v>885</v>
      </c>
    </row>
    <row r="802" spans="1:3">
      <c r="A802" s="208">
        <v>801</v>
      </c>
      <c r="B802" s="209">
        <v>65403</v>
      </c>
      <c r="C802" s="210" t="s">
        <v>886</v>
      </c>
    </row>
    <row r="803" spans="1:3">
      <c r="A803" s="208">
        <v>802</v>
      </c>
      <c r="B803" s="209">
        <v>65404</v>
      </c>
      <c r="C803" s="210" t="s">
        <v>887</v>
      </c>
    </row>
    <row r="804" spans="1:3">
      <c r="A804" s="208">
        <v>803</v>
      </c>
      <c r="B804" s="209">
        <v>65405</v>
      </c>
      <c r="C804" s="211" t="s">
        <v>888</v>
      </c>
    </row>
    <row r="805" spans="1:3">
      <c r="A805" s="208">
        <v>804</v>
      </c>
      <c r="B805" s="209">
        <v>65406</v>
      </c>
      <c r="C805" s="210" t="s">
        <v>972</v>
      </c>
    </row>
    <row r="806" spans="1:3">
      <c r="A806" s="208">
        <v>805</v>
      </c>
      <c r="B806" s="209">
        <v>65407</v>
      </c>
      <c r="C806" s="210" t="s">
        <v>889</v>
      </c>
    </row>
    <row r="807" spans="1:3">
      <c r="A807" s="208">
        <v>806</v>
      </c>
      <c r="B807" s="209">
        <v>65408</v>
      </c>
      <c r="C807" s="210" t="s">
        <v>890</v>
      </c>
    </row>
    <row r="808" spans="1:3">
      <c r="A808" s="208">
        <v>807</v>
      </c>
      <c r="B808" s="209">
        <v>65409</v>
      </c>
      <c r="C808" s="210" t="s">
        <v>891</v>
      </c>
    </row>
    <row r="809" spans="1:3">
      <c r="A809" s="208">
        <v>808</v>
      </c>
      <c r="B809" s="209">
        <v>65411</v>
      </c>
      <c r="C809" s="210" t="s">
        <v>960</v>
      </c>
    </row>
    <row r="810" spans="1:3">
      <c r="A810" s="208">
        <v>809</v>
      </c>
      <c r="B810" s="209">
        <v>65451</v>
      </c>
      <c r="C810" s="210" t="s">
        <v>892</v>
      </c>
    </row>
    <row r="811" spans="1:3">
      <c r="A811" s="208">
        <v>810</v>
      </c>
      <c r="B811" s="209">
        <v>65452</v>
      </c>
      <c r="C811" s="210" t="s">
        <v>893</v>
      </c>
    </row>
    <row r="812" spans="1:3">
      <c r="A812" s="208">
        <v>811</v>
      </c>
      <c r="B812" s="209">
        <v>65453</v>
      </c>
      <c r="C812" s="210" t="s">
        <v>894</v>
      </c>
    </row>
    <row r="813" spans="1:3">
      <c r="A813" s="208">
        <v>812</v>
      </c>
      <c r="B813" s="209">
        <v>65454</v>
      </c>
      <c r="C813" s="210" t="s">
        <v>895</v>
      </c>
    </row>
    <row r="814" spans="1:3">
      <c r="A814" s="208">
        <v>813</v>
      </c>
      <c r="B814" s="209">
        <v>65455</v>
      </c>
      <c r="C814" s="210" t="s">
        <v>896</v>
      </c>
    </row>
    <row r="815" spans="1:3">
      <c r="A815" s="208">
        <v>814</v>
      </c>
      <c r="B815" s="209">
        <v>65456</v>
      </c>
      <c r="C815" s="210" t="s">
        <v>1005</v>
      </c>
    </row>
    <row r="816" spans="1:3">
      <c r="A816" s="208">
        <v>815</v>
      </c>
      <c r="B816" s="209">
        <v>65457</v>
      </c>
      <c r="C816" s="210" t="s">
        <v>980</v>
      </c>
    </row>
    <row r="817" spans="1:3">
      <c r="A817" s="208">
        <v>816</v>
      </c>
      <c r="B817" s="209">
        <v>66101</v>
      </c>
      <c r="C817" s="210" t="s">
        <v>897</v>
      </c>
    </row>
    <row r="818" spans="1:3">
      <c r="A818" s="208">
        <v>817</v>
      </c>
      <c r="B818" s="209">
        <v>66102</v>
      </c>
      <c r="C818" s="210" t="s">
        <v>898</v>
      </c>
    </row>
    <row r="819" spans="1:3">
      <c r="A819" s="208">
        <v>818</v>
      </c>
      <c r="B819" s="209">
        <v>66103</v>
      </c>
      <c r="C819" s="210" t="s">
        <v>899</v>
      </c>
    </row>
    <row r="820" spans="1:3">
      <c r="A820" s="208">
        <v>819</v>
      </c>
      <c r="B820" s="209">
        <v>66104</v>
      </c>
      <c r="C820" s="210" t="s">
        <v>900</v>
      </c>
    </row>
    <row r="821" spans="1:3">
      <c r="A821" s="208">
        <v>820</v>
      </c>
      <c r="B821" s="209">
        <v>66105</v>
      </c>
      <c r="C821" s="210" t="s">
        <v>1010</v>
      </c>
    </row>
    <row r="822" spans="1:3">
      <c r="A822" s="208">
        <v>821</v>
      </c>
      <c r="B822" s="209">
        <v>66106</v>
      </c>
      <c r="C822" s="210" t="s">
        <v>901</v>
      </c>
    </row>
    <row r="823" spans="1:3">
      <c r="A823" s="208">
        <v>822</v>
      </c>
      <c r="B823" s="209">
        <v>66107</v>
      </c>
      <c r="C823" s="210" t="s">
        <v>902</v>
      </c>
    </row>
    <row r="824" spans="1:3">
      <c r="A824" s="208">
        <v>823</v>
      </c>
      <c r="B824" s="209">
        <v>66108</v>
      </c>
      <c r="C824" s="210" t="s">
        <v>903</v>
      </c>
    </row>
    <row r="825" spans="1:3">
      <c r="A825" s="208">
        <v>824</v>
      </c>
      <c r="B825" s="209">
        <v>66109</v>
      </c>
      <c r="C825" s="210" t="s">
        <v>904</v>
      </c>
    </row>
    <row r="826" spans="1:3">
      <c r="A826" s="208">
        <v>825</v>
      </c>
      <c r="B826" s="209">
        <v>66110</v>
      </c>
      <c r="C826" s="210" t="s">
        <v>905</v>
      </c>
    </row>
    <row r="827" spans="1:3">
      <c r="A827" s="208">
        <v>826</v>
      </c>
      <c r="B827" s="209">
        <v>66113</v>
      </c>
      <c r="C827" s="210" t="s">
        <v>906</v>
      </c>
    </row>
    <row r="828" spans="1:3">
      <c r="A828" s="208">
        <v>827</v>
      </c>
      <c r="B828" s="209">
        <v>66115</v>
      </c>
      <c r="C828" s="210" t="s">
        <v>907</v>
      </c>
    </row>
    <row r="829" spans="1:3">
      <c r="A829" s="208">
        <v>828</v>
      </c>
      <c r="B829" s="209">
        <v>66151</v>
      </c>
      <c r="C829" s="210" t="s">
        <v>908</v>
      </c>
    </row>
    <row r="830" spans="1:3">
      <c r="A830" s="208">
        <v>829</v>
      </c>
      <c r="B830" s="209">
        <v>66152</v>
      </c>
      <c r="C830" s="210" t="s">
        <v>909</v>
      </c>
    </row>
    <row r="831" spans="1:3">
      <c r="A831" s="208">
        <v>830</v>
      </c>
      <c r="B831" s="209">
        <v>66153</v>
      </c>
      <c r="C831" s="210" t="s">
        <v>910</v>
      </c>
    </row>
    <row r="832" spans="1:3">
      <c r="A832" s="208">
        <v>831</v>
      </c>
      <c r="B832" s="209">
        <v>66154</v>
      </c>
      <c r="C832" s="210" t="s">
        <v>1011</v>
      </c>
    </row>
    <row r="833" spans="1:3">
      <c r="A833" s="208">
        <v>832</v>
      </c>
      <c r="B833" s="209">
        <v>66155</v>
      </c>
      <c r="C833" s="210" t="s">
        <v>911</v>
      </c>
    </row>
    <row r="834" spans="1:3">
      <c r="A834" s="208">
        <v>833</v>
      </c>
      <c r="B834" s="209">
        <v>66156</v>
      </c>
      <c r="C834" s="210" t="s">
        <v>912</v>
      </c>
    </row>
    <row r="835" spans="1:3">
      <c r="A835" s="208">
        <v>834</v>
      </c>
      <c r="B835" s="209">
        <v>66157</v>
      </c>
      <c r="C835" s="210" t="s">
        <v>913</v>
      </c>
    </row>
    <row r="836" spans="1:3">
      <c r="A836" s="208">
        <v>835</v>
      </c>
      <c r="B836" s="209">
        <v>66158</v>
      </c>
      <c r="C836" s="210" t="s">
        <v>914</v>
      </c>
    </row>
    <row r="837" spans="1:3">
      <c r="A837" s="208">
        <v>836</v>
      </c>
      <c r="B837" s="209">
        <v>66201</v>
      </c>
      <c r="C837" s="210" t="s">
        <v>915</v>
      </c>
    </row>
    <row r="838" spans="1:3">
      <c r="A838" s="208">
        <v>837</v>
      </c>
      <c r="B838" s="209">
        <v>66203</v>
      </c>
      <c r="C838" s="210" t="s">
        <v>916</v>
      </c>
    </row>
    <row r="839" spans="1:3">
      <c r="A839" s="208">
        <v>838</v>
      </c>
      <c r="B839" s="209">
        <v>66204</v>
      </c>
      <c r="C839" s="210" t="s">
        <v>917</v>
      </c>
    </row>
    <row r="840" spans="1:3">
      <c r="A840" s="208">
        <v>839</v>
      </c>
      <c r="B840" s="209">
        <v>66205</v>
      </c>
      <c r="C840" s="210" t="s">
        <v>918</v>
      </c>
    </row>
    <row r="841" spans="1:3">
      <c r="A841" s="208">
        <v>840</v>
      </c>
      <c r="B841" s="209">
        <v>66206</v>
      </c>
      <c r="C841" s="210" t="s">
        <v>919</v>
      </c>
    </row>
    <row r="842" spans="1:3">
      <c r="A842" s="208">
        <v>841</v>
      </c>
      <c r="B842" s="209">
        <v>66209</v>
      </c>
      <c r="C842" s="210" t="s">
        <v>920</v>
      </c>
    </row>
    <row r="843" spans="1:3">
      <c r="A843" s="208">
        <v>842</v>
      </c>
      <c r="B843" s="209">
        <v>66210</v>
      </c>
      <c r="C843" s="210" t="s">
        <v>921</v>
      </c>
    </row>
    <row r="844" spans="1:3">
      <c r="A844" s="208">
        <v>843</v>
      </c>
      <c r="B844" s="209">
        <v>66211</v>
      </c>
      <c r="C844" s="210" t="s">
        <v>922</v>
      </c>
    </row>
    <row r="845" spans="1:3">
      <c r="A845" s="208">
        <v>844</v>
      </c>
      <c r="B845" s="209">
        <v>66212</v>
      </c>
      <c r="C845" s="210" t="s">
        <v>923</v>
      </c>
    </row>
    <row r="846" spans="1:3">
      <c r="A846" s="208">
        <v>845</v>
      </c>
      <c r="B846" s="209">
        <v>66214</v>
      </c>
      <c r="C846" s="210" t="s">
        <v>924</v>
      </c>
    </row>
    <row r="847" spans="1:3">
      <c r="A847" s="208">
        <v>846</v>
      </c>
      <c r="B847" s="209">
        <v>66216</v>
      </c>
      <c r="C847" s="210" t="s">
        <v>925</v>
      </c>
    </row>
    <row r="848" spans="1:3">
      <c r="A848" s="208">
        <v>847</v>
      </c>
      <c r="B848" s="209">
        <v>66217</v>
      </c>
      <c r="C848" s="210" t="s">
        <v>926</v>
      </c>
    </row>
    <row r="849" spans="1:3">
      <c r="A849" s="208">
        <v>848</v>
      </c>
      <c r="B849" s="209">
        <v>66218</v>
      </c>
      <c r="C849" s="210" t="s">
        <v>1407</v>
      </c>
    </row>
    <row r="850" spans="1:3">
      <c r="A850" s="208">
        <v>849</v>
      </c>
      <c r="B850" s="209">
        <v>66252</v>
      </c>
      <c r="C850" s="210" t="s">
        <v>927</v>
      </c>
    </row>
    <row r="851" spans="1:3">
      <c r="A851" s="208">
        <v>850</v>
      </c>
      <c r="B851" s="209">
        <v>66253</v>
      </c>
      <c r="C851" s="210" t="s">
        <v>928</v>
      </c>
    </row>
    <row r="852" spans="1:3">
      <c r="A852" s="208">
        <v>851</v>
      </c>
      <c r="B852" s="209">
        <v>66254</v>
      </c>
      <c r="C852" s="210" t="s">
        <v>929</v>
      </c>
    </row>
    <row r="853" spans="1:3">
      <c r="A853" s="208">
        <v>852</v>
      </c>
      <c r="B853" s="209">
        <v>66255</v>
      </c>
      <c r="C853" s="210" t="s">
        <v>930</v>
      </c>
    </row>
    <row r="854" spans="1:3">
      <c r="A854" s="208">
        <v>853</v>
      </c>
      <c r="B854" s="209">
        <v>66257</v>
      </c>
      <c r="C854" s="210" t="s">
        <v>931</v>
      </c>
    </row>
    <row r="855" spans="1:3">
      <c r="A855" s="208">
        <v>854</v>
      </c>
      <c r="B855" s="209">
        <v>66258</v>
      </c>
      <c r="C855" s="210" t="s">
        <v>959</v>
      </c>
    </row>
    <row r="856" spans="1:3">
      <c r="A856" s="208">
        <v>855</v>
      </c>
      <c r="B856" s="209">
        <v>66302</v>
      </c>
      <c r="C856" s="210" t="s">
        <v>932</v>
      </c>
    </row>
    <row r="857" spans="1:3">
      <c r="A857" s="208">
        <v>856</v>
      </c>
      <c r="B857" s="209">
        <v>66303</v>
      </c>
      <c r="C857" s="210" t="s">
        <v>933</v>
      </c>
    </row>
    <row r="858" spans="1:3">
      <c r="A858" s="208">
        <v>857</v>
      </c>
      <c r="B858" s="209">
        <v>66304</v>
      </c>
      <c r="C858" s="210" t="s">
        <v>934</v>
      </c>
    </row>
    <row r="859" spans="1:3">
      <c r="A859" s="208">
        <v>858</v>
      </c>
      <c r="B859" s="209">
        <v>66305</v>
      </c>
      <c r="C859" s="210" t="s">
        <v>935</v>
      </c>
    </row>
    <row r="860" spans="1:3">
      <c r="A860" s="208">
        <v>859</v>
      </c>
      <c r="B860" s="209">
        <v>66306</v>
      </c>
      <c r="C860" s="210" t="s">
        <v>936</v>
      </c>
    </row>
    <row r="861" spans="1:3">
      <c r="A861" s="208">
        <v>860</v>
      </c>
      <c r="B861" s="209">
        <v>66308</v>
      </c>
      <c r="C861" s="210" t="s">
        <v>937</v>
      </c>
    </row>
    <row r="862" spans="1:3">
      <c r="A862" s="208">
        <v>861</v>
      </c>
      <c r="B862" s="209">
        <v>66309</v>
      </c>
      <c r="C862" s="210" t="s">
        <v>938</v>
      </c>
    </row>
    <row r="863" spans="1:3">
      <c r="A863" s="208">
        <v>862</v>
      </c>
      <c r="B863" s="209">
        <v>66310</v>
      </c>
      <c r="C863" s="210" t="s">
        <v>939</v>
      </c>
    </row>
    <row r="864" spans="1:3">
      <c r="A864" s="208">
        <v>863</v>
      </c>
      <c r="B864" s="209">
        <v>66312</v>
      </c>
      <c r="C864" s="210" t="s">
        <v>1408</v>
      </c>
    </row>
    <row r="865" spans="1:4">
      <c r="A865" s="208">
        <v>864</v>
      </c>
      <c r="B865" s="209">
        <v>66352</v>
      </c>
      <c r="C865" s="210" t="s">
        <v>1012</v>
      </c>
    </row>
    <row r="866" spans="1:4">
      <c r="A866" s="208">
        <v>865</v>
      </c>
      <c r="B866" s="209">
        <v>66353</v>
      </c>
      <c r="C866" s="210" t="s">
        <v>940</v>
      </c>
    </row>
    <row r="867" spans="1:4">
      <c r="A867" s="208">
        <v>866</v>
      </c>
      <c r="B867" s="209">
        <v>66354</v>
      </c>
      <c r="C867" s="210" t="s">
        <v>941</v>
      </c>
    </row>
    <row r="868" spans="1:4">
      <c r="A868" s="208">
        <v>867</v>
      </c>
      <c r="B868" s="209">
        <v>66355</v>
      </c>
      <c r="C868" s="210" t="s">
        <v>1409</v>
      </c>
    </row>
    <row r="869" spans="1:4">
      <c r="A869" s="208">
        <v>868</v>
      </c>
      <c r="B869" s="209">
        <v>66401</v>
      </c>
      <c r="C869" s="210" t="s">
        <v>942</v>
      </c>
    </row>
    <row r="870" spans="1:4">
      <c r="A870" s="208">
        <v>869</v>
      </c>
      <c r="B870" s="209">
        <v>66402</v>
      </c>
      <c r="C870" s="210" t="s">
        <v>943</v>
      </c>
    </row>
    <row r="871" spans="1:4">
      <c r="A871" s="208">
        <v>870</v>
      </c>
      <c r="B871" s="209">
        <v>66403</v>
      </c>
      <c r="C871" s="210" t="s">
        <v>944</v>
      </c>
    </row>
    <row r="872" spans="1:4">
      <c r="A872" s="208">
        <v>871</v>
      </c>
      <c r="B872" s="209">
        <v>66404</v>
      </c>
      <c r="C872" s="210" t="s">
        <v>945</v>
      </c>
    </row>
    <row r="873" spans="1:4">
      <c r="A873" s="208">
        <v>872</v>
      </c>
      <c r="B873" s="209">
        <v>66405</v>
      </c>
      <c r="C873" s="210" t="s">
        <v>946</v>
      </c>
    </row>
    <row r="874" spans="1:4">
      <c r="A874" s="208">
        <v>873</v>
      </c>
      <c r="B874" s="209">
        <v>66407</v>
      </c>
      <c r="C874" s="210" t="s">
        <v>947</v>
      </c>
    </row>
    <row r="875" spans="1:4">
      <c r="A875" s="208">
        <v>874</v>
      </c>
      <c r="B875" s="209">
        <v>66452</v>
      </c>
      <c r="C875" s="210" t="s">
        <v>948</v>
      </c>
    </row>
    <row r="876" spans="1:4">
      <c r="A876" s="208">
        <v>875</v>
      </c>
      <c r="B876" s="209">
        <v>66454</v>
      </c>
      <c r="C876" s="210" t="s">
        <v>949</v>
      </c>
    </row>
    <row r="877" spans="1:4">
      <c r="A877" s="208">
        <v>876</v>
      </c>
      <c r="B877" s="209">
        <v>66455</v>
      </c>
      <c r="C877" s="210" t="s">
        <v>950</v>
      </c>
    </row>
    <row r="878" spans="1:4">
      <c r="A878" s="208">
        <v>877</v>
      </c>
      <c r="B878" s="209">
        <v>16001</v>
      </c>
      <c r="C878" s="210" t="s">
        <v>1210</v>
      </c>
      <c r="D878" s="212"/>
    </row>
    <row r="879" spans="1:4">
      <c r="A879" s="208">
        <v>878</v>
      </c>
      <c r="B879" s="209">
        <v>16002</v>
      </c>
      <c r="C879" s="210" t="s">
        <v>1211</v>
      </c>
      <c r="D879" s="212"/>
    </row>
    <row r="880" spans="1:4">
      <c r="A880" s="208">
        <v>879</v>
      </c>
      <c r="B880" s="209">
        <v>16004</v>
      </c>
      <c r="C880" s="210" t="s">
        <v>1212</v>
      </c>
      <c r="D880" s="212"/>
    </row>
    <row r="881" spans="1:9">
      <c r="A881" s="208">
        <v>880</v>
      </c>
      <c r="B881" s="209">
        <v>16005</v>
      </c>
      <c r="C881" s="210" t="s">
        <v>1213</v>
      </c>
      <c r="D881" s="212"/>
    </row>
    <row r="882" spans="1:9">
      <c r="A882" s="208">
        <v>881</v>
      </c>
      <c r="B882" s="209">
        <v>16006</v>
      </c>
      <c r="C882" s="210" t="s">
        <v>1214</v>
      </c>
      <c r="D882" s="212"/>
      <c r="E882" s="89"/>
      <c r="F882" s="90"/>
      <c r="G882" s="50"/>
      <c r="H882" s="50"/>
      <c r="I882" s="50"/>
    </row>
    <row r="883" spans="1:9">
      <c r="A883" s="208">
        <v>882</v>
      </c>
      <c r="B883" s="209">
        <v>16007</v>
      </c>
      <c r="C883" s="210" t="s">
        <v>1215</v>
      </c>
      <c r="D883" s="212"/>
      <c r="E883" s="89"/>
      <c r="F883" s="90"/>
      <c r="G883" s="50"/>
      <c r="H883" s="50"/>
      <c r="I883" s="50"/>
    </row>
    <row r="884" spans="1:9">
      <c r="A884" s="208">
        <v>883</v>
      </c>
      <c r="B884" s="209">
        <v>16009</v>
      </c>
      <c r="C884" s="210" t="s">
        <v>1216</v>
      </c>
      <c r="D884" s="212"/>
    </row>
    <row r="885" spans="1:9">
      <c r="A885" s="208">
        <v>884</v>
      </c>
      <c r="B885" s="209">
        <v>16010</v>
      </c>
      <c r="C885" s="210" t="s">
        <v>1217</v>
      </c>
      <c r="D885" s="212"/>
    </row>
    <row r="886" spans="1:9">
      <c r="A886" s="208">
        <v>885</v>
      </c>
      <c r="B886" s="209">
        <v>16011</v>
      </c>
      <c r="C886" s="210" t="s">
        <v>1218</v>
      </c>
      <c r="D886" s="212"/>
    </row>
    <row r="887" spans="1:9">
      <c r="A887" s="208">
        <v>886</v>
      </c>
      <c r="B887" s="209">
        <v>16012</v>
      </c>
      <c r="C887" s="210" t="s">
        <v>1219</v>
      </c>
      <c r="D887" s="212"/>
    </row>
    <row r="888" spans="1:9">
      <c r="A888" s="208">
        <v>887</v>
      </c>
      <c r="B888" s="209">
        <v>16013</v>
      </c>
      <c r="C888" s="210" t="s">
        <v>1220</v>
      </c>
      <c r="D888" s="212"/>
    </row>
    <row r="889" spans="1:9">
      <c r="A889" s="208">
        <v>888</v>
      </c>
      <c r="B889" s="209">
        <v>16014</v>
      </c>
      <c r="C889" s="210" t="s">
        <v>1221</v>
      </c>
      <c r="D889" s="212"/>
    </row>
    <row r="890" spans="1:9">
      <c r="A890" s="208">
        <v>889</v>
      </c>
      <c r="B890" s="209">
        <v>16016</v>
      </c>
      <c r="C890" s="210" t="s">
        <v>1222</v>
      </c>
      <c r="D890" s="212"/>
    </row>
    <row r="891" spans="1:9">
      <c r="A891" s="208">
        <v>890</v>
      </c>
      <c r="B891" s="209">
        <v>16017</v>
      </c>
      <c r="C891" s="210" t="s">
        <v>1223</v>
      </c>
      <c r="D891" s="212"/>
    </row>
    <row r="892" spans="1:9">
      <c r="A892" s="208">
        <v>891</v>
      </c>
      <c r="B892" s="209">
        <v>16018</v>
      </c>
      <c r="C892" s="210" t="s">
        <v>1224</v>
      </c>
      <c r="D892" s="212"/>
    </row>
    <row r="893" spans="1:9">
      <c r="A893" s="208">
        <v>892</v>
      </c>
      <c r="B893" s="209">
        <v>16019</v>
      </c>
      <c r="C893" s="210" t="s">
        <v>1225</v>
      </c>
      <c r="D893" s="212"/>
    </row>
    <row r="894" spans="1:9">
      <c r="A894" s="208">
        <v>893</v>
      </c>
      <c r="B894" s="209">
        <v>16021</v>
      </c>
      <c r="C894" s="210" t="s">
        <v>1226</v>
      </c>
      <c r="D894" s="212"/>
    </row>
    <row r="895" spans="1:9">
      <c r="A895" s="208">
        <v>894</v>
      </c>
      <c r="B895" s="209">
        <v>16022</v>
      </c>
      <c r="C895" s="210" t="s">
        <v>1227</v>
      </c>
      <c r="D895" s="212"/>
    </row>
    <row r="896" spans="1:9">
      <c r="A896" s="208">
        <v>895</v>
      </c>
      <c r="B896" s="209">
        <v>16023</v>
      </c>
      <c r="C896" s="210" t="s">
        <v>1228</v>
      </c>
      <c r="D896" s="212"/>
    </row>
    <row r="897" spans="1:4">
      <c r="A897" s="208">
        <v>896</v>
      </c>
      <c r="B897" s="209">
        <v>16024</v>
      </c>
      <c r="C897" s="210" t="s">
        <v>1229</v>
      </c>
      <c r="D897" s="212"/>
    </row>
    <row r="898" spans="1:4">
      <c r="A898" s="208">
        <v>897</v>
      </c>
      <c r="B898" s="209">
        <v>16025</v>
      </c>
      <c r="C898" s="210" t="s">
        <v>1230</v>
      </c>
      <c r="D898" s="212"/>
    </row>
    <row r="899" spans="1:4">
      <c r="A899" s="208">
        <v>898</v>
      </c>
      <c r="B899" s="209">
        <v>16026</v>
      </c>
      <c r="C899" s="210" t="s">
        <v>1231</v>
      </c>
      <c r="D899" s="212"/>
    </row>
    <row r="900" spans="1:4">
      <c r="A900" s="208">
        <v>899</v>
      </c>
      <c r="B900" s="209">
        <v>16027</v>
      </c>
      <c r="C900" s="210" t="s">
        <v>1232</v>
      </c>
      <c r="D900" s="212"/>
    </row>
    <row r="901" spans="1:4">
      <c r="A901" s="208">
        <v>900</v>
      </c>
      <c r="B901" s="209">
        <v>16029</v>
      </c>
      <c r="C901" s="210" t="s">
        <v>1233</v>
      </c>
      <c r="D901" s="212"/>
    </row>
    <row r="902" spans="1:4">
      <c r="A902" s="208">
        <v>901</v>
      </c>
      <c r="B902" s="209">
        <v>16030</v>
      </c>
      <c r="C902" s="210" t="s">
        <v>1234</v>
      </c>
      <c r="D902" s="212"/>
    </row>
    <row r="903" spans="1:4">
      <c r="A903" s="208">
        <v>902</v>
      </c>
      <c r="B903" s="209">
        <v>16032</v>
      </c>
      <c r="C903" s="210" t="s">
        <v>1235</v>
      </c>
      <c r="D903" s="212"/>
    </row>
    <row r="904" spans="1:4">
      <c r="A904" s="208">
        <v>903</v>
      </c>
      <c r="B904" s="209">
        <v>16033</v>
      </c>
      <c r="C904" s="210" t="s">
        <v>1236</v>
      </c>
      <c r="D904" s="212"/>
    </row>
    <row r="905" spans="1:4">
      <c r="A905" s="208">
        <v>904</v>
      </c>
      <c r="B905" s="209">
        <v>16034</v>
      </c>
      <c r="C905" s="210" t="s">
        <v>1237</v>
      </c>
      <c r="D905" s="212"/>
    </row>
    <row r="906" spans="1:4">
      <c r="A906" s="208">
        <v>905</v>
      </c>
      <c r="B906" s="209">
        <v>16035</v>
      </c>
      <c r="C906" s="210" t="s">
        <v>1238</v>
      </c>
      <c r="D906" s="212"/>
    </row>
    <row r="907" spans="1:4">
      <c r="A907" s="208">
        <v>906</v>
      </c>
      <c r="B907" s="209">
        <v>16036</v>
      </c>
      <c r="C907" s="210" t="s">
        <v>1239</v>
      </c>
      <c r="D907" s="212"/>
    </row>
    <row r="908" spans="1:4">
      <c r="A908" s="208">
        <v>907</v>
      </c>
      <c r="B908" s="209">
        <v>16037</v>
      </c>
      <c r="C908" s="210" t="s">
        <v>1240</v>
      </c>
      <c r="D908" s="212"/>
    </row>
    <row r="909" spans="1:4">
      <c r="A909" s="208">
        <v>908</v>
      </c>
      <c r="B909" s="209">
        <v>16038</v>
      </c>
      <c r="C909" s="210" t="s">
        <v>1241</v>
      </c>
      <c r="D909" s="212"/>
    </row>
    <row r="910" spans="1:4">
      <c r="A910" s="208">
        <v>909</v>
      </c>
      <c r="B910" s="209">
        <v>16039</v>
      </c>
      <c r="C910" s="210" t="s">
        <v>1242</v>
      </c>
      <c r="D910" s="212"/>
    </row>
    <row r="911" spans="1:4">
      <c r="A911" s="208">
        <v>910</v>
      </c>
      <c r="B911" s="209">
        <v>16040</v>
      </c>
      <c r="C911" s="210" t="s">
        <v>1243</v>
      </c>
      <c r="D911" s="212"/>
    </row>
    <row r="912" spans="1:4">
      <c r="A912" s="208">
        <v>911</v>
      </c>
      <c r="B912" s="209">
        <v>16041</v>
      </c>
      <c r="C912" s="210" t="s">
        <v>1244</v>
      </c>
      <c r="D912" s="212"/>
    </row>
    <row r="913" spans="1:4">
      <c r="A913" s="208">
        <v>912</v>
      </c>
      <c r="B913" s="209">
        <v>16042</v>
      </c>
      <c r="C913" s="210" t="s">
        <v>1245</v>
      </c>
      <c r="D913" s="212"/>
    </row>
    <row r="914" spans="1:4">
      <c r="A914" s="208">
        <v>913</v>
      </c>
      <c r="B914" s="209">
        <v>16043</v>
      </c>
      <c r="C914" s="210" t="s">
        <v>1246</v>
      </c>
      <c r="D914" s="212"/>
    </row>
    <row r="915" spans="1:4">
      <c r="A915" s="208">
        <v>914</v>
      </c>
      <c r="B915" s="209">
        <v>16044</v>
      </c>
      <c r="C915" s="210" t="s">
        <v>1247</v>
      </c>
      <c r="D915" s="212"/>
    </row>
    <row r="916" spans="1:4">
      <c r="A916" s="208">
        <v>915</v>
      </c>
      <c r="B916" s="209">
        <v>16045</v>
      </c>
      <c r="C916" s="210" t="s">
        <v>1248</v>
      </c>
      <c r="D916" s="212"/>
    </row>
    <row r="917" spans="1:4">
      <c r="A917" s="208">
        <v>916</v>
      </c>
      <c r="B917" s="209">
        <v>16046</v>
      </c>
      <c r="C917" s="210" t="s">
        <v>1249</v>
      </c>
      <c r="D917" s="212"/>
    </row>
    <row r="918" spans="1:4">
      <c r="A918" s="208">
        <v>917</v>
      </c>
      <c r="B918" s="209">
        <v>16048</v>
      </c>
      <c r="C918" s="210" t="s">
        <v>1250</v>
      </c>
      <c r="D918" s="212"/>
    </row>
    <row r="919" spans="1:4">
      <c r="A919" s="208">
        <v>918</v>
      </c>
      <c r="B919" s="209">
        <v>16049</v>
      </c>
      <c r="C919" s="210" t="s">
        <v>1251</v>
      </c>
      <c r="D919" s="212"/>
    </row>
    <row r="920" spans="1:4">
      <c r="A920" s="208">
        <v>919</v>
      </c>
      <c r="B920" s="209">
        <v>16050</v>
      </c>
      <c r="C920" s="210" t="s">
        <v>1252</v>
      </c>
      <c r="D920" s="212"/>
    </row>
    <row r="921" spans="1:4">
      <c r="A921" s="208">
        <v>920</v>
      </c>
      <c r="B921" s="209">
        <v>16064</v>
      </c>
      <c r="C921" s="210" t="s">
        <v>1253</v>
      </c>
      <c r="D921" s="212"/>
    </row>
    <row r="922" spans="1:4">
      <c r="A922" s="208">
        <v>921</v>
      </c>
      <c r="B922" s="209">
        <v>16065</v>
      </c>
      <c r="C922" s="210" t="s">
        <v>1254</v>
      </c>
      <c r="D922" s="212"/>
    </row>
    <row r="923" spans="1:4">
      <c r="A923" s="208">
        <v>922</v>
      </c>
      <c r="B923" s="209">
        <v>16068</v>
      </c>
      <c r="C923" s="210" t="s">
        <v>1255</v>
      </c>
      <c r="D923" s="212"/>
    </row>
    <row r="924" spans="1:4">
      <c r="A924" s="208">
        <v>923</v>
      </c>
      <c r="B924" s="209">
        <v>16069</v>
      </c>
      <c r="C924" s="210" t="s">
        <v>1256</v>
      </c>
      <c r="D924" s="212"/>
    </row>
    <row r="925" spans="1:4">
      <c r="A925" s="208">
        <v>924</v>
      </c>
      <c r="B925" s="209">
        <v>16074</v>
      </c>
      <c r="C925" s="210" t="s">
        <v>1257</v>
      </c>
      <c r="D925" s="212"/>
    </row>
    <row r="926" spans="1:4">
      <c r="A926" s="208">
        <v>925</v>
      </c>
      <c r="B926" s="209">
        <v>16076</v>
      </c>
      <c r="C926" s="210" t="s">
        <v>1258</v>
      </c>
      <c r="D926" s="212"/>
    </row>
    <row r="927" spans="1:4">
      <c r="A927" s="208">
        <v>926</v>
      </c>
      <c r="B927" s="209">
        <v>16080</v>
      </c>
      <c r="C927" s="210" t="s">
        <v>1259</v>
      </c>
      <c r="D927" s="212"/>
    </row>
    <row r="928" spans="1:4">
      <c r="A928" s="208">
        <v>927</v>
      </c>
      <c r="B928" s="209">
        <v>16082</v>
      </c>
      <c r="C928" s="210" t="s">
        <v>1260</v>
      </c>
      <c r="D928" s="212"/>
    </row>
    <row r="929" spans="1:4">
      <c r="A929" s="208">
        <v>928</v>
      </c>
      <c r="B929" s="209">
        <v>16091</v>
      </c>
      <c r="C929" s="210" t="s">
        <v>1261</v>
      </c>
      <c r="D929" s="212"/>
    </row>
    <row r="930" spans="1:4">
      <c r="A930" s="208">
        <v>929</v>
      </c>
      <c r="B930" s="209">
        <v>16092</v>
      </c>
      <c r="C930" s="210" t="s">
        <v>1262</v>
      </c>
      <c r="D930" s="212"/>
    </row>
    <row r="931" spans="1:4">
      <c r="A931" s="208">
        <v>930</v>
      </c>
      <c r="B931" s="209">
        <v>16093</v>
      </c>
      <c r="C931" s="210" t="s">
        <v>1263</v>
      </c>
      <c r="D931" s="212"/>
    </row>
    <row r="932" spans="1:4">
      <c r="A932" s="208">
        <v>931</v>
      </c>
      <c r="B932" s="209">
        <v>16094</v>
      </c>
      <c r="C932" s="210" t="s">
        <v>1264</v>
      </c>
      <c r="D932" s="212"/>
    </row>
    <row r="933" spans="1:4">
      <c r="A933" s="208">
        <v>932</v>
      </c>
      <c r="B933" s="209">
        <v>16095</v>
      </c>
      <c r="C933" s="210" t="s">
        <v>1265</v>
      </c>
      <c r="D933" s="212"/>
    </row>
    <row r="934" spans="1:4">
      <c r="A934" s="208">
        <v>933</v>
      </c>
      <c r="B934" s="209">
        <v>16096</v>
      </c>
      <c r="C934" s="210" t="s">
        <v>1266</v>
      </c>
      <c r="D934" s="212"/>
    </row>
    <row r="935" spans="1:4">
      <c r="A935" s="208">
        <v>934</v>
      </c>
      <c r="B935" s="209">
        <v>16097</v>
      </c>
      <c r="C935" s="210" t="s">
        <v>1267</v>
      </c>
      <c r="D935" s="212"/>
    </row>
    <row r="936" spans="1:4">
      <c r="A936" s="208">
        <v>935</v>
      </c>
      <c r="B936" s="209">
        <v>16098</v>
      </c>
      <c r="C936" s="210" t="s">
        <v>1268</v>
      </c>
      <c r="D936" s="212"/>
    </row>
    <row r="937" spans="1:4">
      <c r="A937" s="208">
        <v>936</v>
      </c>
      <c r="B937" s="209">
        <v>16099</v>
      </c>
      <c r="C937" s="210" t="s">
        <v>1269</v>
      </c>
      <c r="D937" s="212"/>
    </row>
    <row r="938" spans="1:4">
      <c r="A938" s="208">
        <v>937</v>
      </c>
      <c r="B938" s="209">
        <v>40083</v>
      </c>
      <c r="C938" s="210" t="s">
        <v>1270</v>
      </c>
      <c r="D938" s="212"/>
    </row>
    <row r="939" spans="1:4">
      <c r="A939" s="208">
        <v>938</v>
      </c>
      <c r="B939" s="209">
        <v>40084</v>
      </c>
      <c r="C939" s="210" t="s">
        <v>1271</v>
      </c>
      <c r="D939" s="212"/>
    </row>
    <row r="940" spans="1:4">
      <c r="A940" s="208">
        <v>939</v>
      </c>
      <c r="B940" s="209">
        <v>40086</v>
      </c>
      <c r="C940" s="210" t="s">
        <v>1272</v>
      </c>
      <c r="D940" s="212"/>
    </row>
    <row r="941" spans="1:4">
      <c r="A941" s="208">
        <v>940</v>
      </c>
      <c r="B941" s="209">
        <v>40087</v>
      </c>
      <c r="C941" s="210" t="s">
        <v>1273</v>
      </c>
      <c r="D941" s="212"/>
    </row>
    <row r="942" spans="1:4">
      <c r="A942" s="208">
        <v>941</v>
      </c>
      <c r="B942" s="209">
        <v>40089</v>
      </c>
      <c r="C942" s="210" t="s">
        <v>1274</v>
      </c>
      <c r="D942" s="212"/>
    </row>
    <row r="943" spans="1:4">
      <c r="A943" s="208">
        <v>942</v>
      </c>
      <c r="B943" s="209">
        <v>40090</v>
      </c>
      <c r="C943" s="210" t="s">
        <v>1275</v>
      </c>
      <c r="D943" s="212"/>
    </row>
    <row r="944" spans="1:4">
      <c r="A944" s="208">
        <v>943</v>
      </c>
      <c r="B944" s="209">
        <v>40091</v>
      </c>
      <c r="C944" s="210" t="s">
        <v>1276</v>
      </c>
      <c r="D944" s="212"/>
    </row>
    <row r="945" spans="1:4">
      <c r="A945" s="208">
        <v>944</v>
      </c>
      <c r="B945" s="209">
        <v>40093</v>
      </c>
      <c r="C945" s="210" t="s">
        <v>1277</v>
      </c>
      <c r="D945" s="212"/>
    </row>
    <row r="946" spans="1:4">
      <c r="A946" s="208">
        <v>945</v>
      </c>
      <c r="B946" s="209">
        <v>40094</v>
      </c>
      <c r="C946" s="210" t="s">
        <v>1278</v>
      </c>
      <c r="D946" s="212"/>
    </row>
    <row r="947" spans="1:4">
      <c r="A947" s="208">
        <v>946</v>
      </c>
      <c r="B947" s="209">
        <v>40095</v>
      </c>
      <c r="C947" s="210" t="s">
        <v>1279</v>
      </c>
      <c r="D947" s="212"/>
    </row>
    <row r="948" spans="1:4">
      <c r="A948" s="208">
        <v>947</v>
      </c>
      <c r="B948" s="209">
        <v>40097</v>
      </c>
      <c r="C948" s="210" t="s">
        <v>1280</v>
      </c>
      <c r="D948" s="212"/>
    </row>
    <row r="949" spans="1:4">
      <c r="A949" s="208">
        <v>948</v>
      </c>
      <c r="B949" s="209">
        <v>40098</v>
      </c>
      <c r="C949" s="210" t="s">
        <v>1281</v>
      </c>
      <c r="D949" s="212"/>
    </row>
    <row r="950" spans="1:4">
      <c r="A950" s="208">
        <v>949</v>
      </c>
      <c r="B950" s="209">
        <v>40099</v>
      </c>
      <c r="C950" s="210" t="s">
        <v>1282</v>
      </c>
      <c r="D950" s="212"/>
    </row>
    <row r="951" spans="1:4">
      <c r="A951" s="208">
        <v>950</v>
      </c>
      <c r="B951" s="209">
        <v>40100</v>
      </c>
      <c r="C951" s="210" t="s">
        <v>1283</v>
      </c>
      <c r="D951" s="212"/>
    </row>
    <row r="952" spans="1:4">
      <c r="A952" s="208">
        <v>951</v>
      </c>
      <c r="B952" s="209">
        <v>40101</v>
      </c>
      <c r="C952" s="210" t="s">
        <v>1284</v>
      </c>
      <c r="D952" s="212"/>
    </row>
    <row r="953" spans="1:4">
      <c r="A953" s="208">
        <v>952</v>
      </c>
      <c r="B953" s="209">
        <v>40102</v>
      </c>
      <c r="C953" s="210" t="s">
        <v>1285</v>
      </c>
      <c r="D953" s="212"/>
    </row>
    <row r="954" spans="1:4">
      <c r="A954" s="208">
        <v>953</v>
      </c>
      <c r="B954" s="209">
        <v>40103</v>
      </c>
      <c r="C954" s="210" t="s">
        <v>1286</v>
      </c>
      <c r="D954" s="212"/>
    </row>
    <row r="955" spans="1:4">
      <c r="A955" s="208">
        <v>954</v>
      </c>
      <c r="B955" s="209">
        <v>40106</v>
      </c>
      <c r="C955" s="210" t="s">
        <v>1287</v>
      </c>
      <c r="D955" s="212"/>
    </row>
    <row r="956" spans="1:4">
      <c r="A956" s="208">
        <v>955</v>
      </c>
      <c r="B956" s="209">
        <v>40107</v>
      </c>
      <c r="C956" s="210" t="s">
        <v>1288</v>
      </c>
      <c r="D956" s="212"/>
    </row>
    <row r="957" spans="1:4">
      <c r="A957" s="208">
        <v>956</v>
      </c>
      <c r="B957" s="209">
        <v>40108</v>
      </c>
      <c r="C957" s="210" t="s">
        <v>1289</v>
      </c>
      <c r="D957" s="212"/>
    </row>
    <row r="958" spans="1:4">
      <c r="A958" s="208">
        <v>957</v>
      </c>
      <c r="B958" s="209">
        <v>40111</v>
      </c>
      <c r="C958" s="210" t="s">
        <v>1290</v>
      </c>
      <c r="D958" s="212"/>
    </row>
    <row r="959" spans="1:4">
      <c r="A959" s="208">
        <v>958</v>
      </c>
      <c r="B959" s="209">
        <v>40113</v>
      </c>
      <c r="C959" s="210" t="s">
        <v>1291</v>
      </c>
      <c r="D959" s="212"/>
    </row>
    <row r="960" spans="1:4">
      <c r="A960" s="208">
        <v>959</v>
      </c>
      <c r="B960" s="209">
        <v>40117</v>
      </c>
      <c r="C960" s="210" t="s">
        <v>1292</v>
      </c>
      <c r="D960" s="212"/>
    </row>
    <row r="961" spans="1:4">
      <c r="A961" s="208">
        <v>960</v>
      </c>
      <c r="B961" s="209">
        <v>40119</v>
      </c>
      <c r="C961" s="210" t="s">
        <v>1293</v>
      </c>
      <c r="D961" s="212"/>
    </row>
    <row r="962" spans="1:4">
      <c r="A962" s="208">
        <v>961</v>
      </c>
      <c r="B962" s="209">
        <v>40120</v>
      </c>
      <c r="C962" s="210" t="s">
        <v>1294</v>
      </c>
      <c r="D962" s="212"/>
    </row>
    <row r="963" spans="1:4">
      <c r="A963" s="208">
        <v>962</v>
      </c>
      <c r="B963" s="209">
        <v>40121</v>
      </c>
      <c r="C963" s="210" t="s">
        <v>1295</v>
      </c>
      <c r="D963" s="212"/>
    </row>
    <row r="964" spans="1:4">
      <c r="A964" s="208">
        <v>963</v>
      </c>
      <c r="B964" s="209">
        <v>40125</v>
      </c>
      <c r="C964" s="210" t="s">
        <v>1296</v>
      </c>
      <c r="D964" s="212"/>
    </row>
    <row r="965" spans="1:4">
      <c r="A965" s="208">
        <v>964</v>
      </c>
      <c r="B965" s="209">
        <v>40127</v>
      </c>
      <c r="C965" s="210" t="s">
        <v>1297</v>
      </c>
      <c r="D965" s="212"/>
    </row>
    <row r="966" spans="1:4">
      <c r="A966" s="208">
        <v>965</v>
      </c>
      <c r="B966" s="209">
        <v>40129</v>
      </c>
      <c r="C966" s="210" t="s">
        <v>1298</v>
      </c>
      <c r="D966" s="212"/>
    </row>
    <row r="967" spans="1:4">
      <c r="A967" s="208">
        <v>966</v>
      </c>
      <c r="B967" s="209">
        <v>40130</v>
      </c>
      <c r="C967" s="210" t="s">
        <v>1299</v>
      </c>
      <c r="D967" s="212"/>
    </row>
    <row r="968" spans="1:4">
      <c r="A968" s="208">
        <v>967</v>
      </c>
      <c r="B968" s="209">
        <v>40133</v>
      </c>
      <c r="C968" s="210" t="s">
        <v>1300</v>
      </c>
      <c r="D968" s="212"/>
    </row>
    <row r="969" spans="1:4">
      <c r="A969" s="208">
        <v>968</v>
      </c>
      <c r="B969" s="209">
        <v>40134</v>
      </c>
      <c r="C969" s="210" t="s">
        <v>1301</v>
      </c>
      <c r="D969" s="212"/>
    </row>
    <row r="970" spans="1:4">
      <c r="A970" s="208">
        <v>969</v>
      </c>
      <c r="B970" s="209">
        <v>40135</v>
      </c>
      <c r="C970" s="210" t="s">
        <v>1302</v>
      </c>
      <c r="D970" s="212"/>
    </row>
    <row r="971" spans="1:4">
      <c r="A971" s="208">
        <v>970</v>
      </c>
      <c r="B971" s="209">
        <v>40138</v>
      </c>
      <c r="C971" s="210" t="s">
        <v>1303</v>
      </c>
      <c r="D971" s="212"/>
    </row>
    <row r="972" spans="1:4">
      <c r="A972" s="208">
        <v>971</v>
      </c>
      <c r="B972" s="209">
        <v>40139</v>
      </c>
      <c r="C972" s="210" t="s">
        <v>1304</v>
      </c>
      <c r="D972" s="212"/>
    </row>
    <row r="973" spans="1:4">
      <c r="A973" s="208">
        <v>972</v>
      </c>
      <c r="B973" s="209">
        <v>40141</v>
      </c>
      <c r="C973" s="210" t="s">
        <v>1305</v>
      </c>
      <c r="D973" s="212"/>
    </row>
    <row r="974" spans="1:4">
      <c r="A974" s="208">
        <v>973</v>
      </c>
      <c r="B974" s="209">
        <v>40143</v>
      </c>
      <c r="C974" s="210" t="s">
        <v>1306</v>
      </c>
      <c r="D974" s="212"/>
    </row>
    <row r="975" spans="1:4">
      <c r="A975" s="208">
        <v>974</v>
      </c>
      <c r="B975" s="209">
        <v>40146</v>
      </c>
      <c r="C975" s="210" t="s">
        <v>1307</v>
      </c>
      <c r="D975" s="212"/>
    </row>
    <row r="976" spans="1:4">
      <c r="A976" s="208">
        <v>975</v>
      </c>
      <c r="B976" s="209">
        <v>40147</v>
      </c>
      <c r="C976" s="210" t="s">
        <v>1308</v>
      </c>
      <c r="D976" s="212"/>
    </row>
    <row r="977" spans="1:4">
      <c r="A977" s="208">
        <v>976</v>
      </c>
      <c r="B977" s="209">
        <v>40150</v>
      </c>
      <c r="C977" s="210" t="s">
        <v>1309</v>
      </c>
      <c r="D977" s="212"/>
    </row>
    <row r="978" spans="1:4">
      <c r="A978" s="208">
        <v>977</v>
      </c>
      <c r="B978" s="209">
        <v>40151</v>
      </c>
      <c r="C978" s="210" t="s">
        <v>1310</v>
      </c>
      <c r="D978" s="212"/>
    </row>
    <row r="979" spans="1:4">
      <c r="A979" s="208">
        <v>978</v>
      </c>
      <c r="B979" s="209">
        <v>40153</v>
      </c>
      <c r="C979" s="210" t="s">
        <v>1311</v>
      </c>
      <c r="D979" s="212"/>
    </row>
    <row r="980" spans="1:4">
      <c r="A980" s="208">
        <v>979</v>
      </c>
      <c r="B980" s="209">
        <v>40154</v>
      </c>
      <c r="C980" s="210" t="s">
        <v>1312</v>
      </c>
      <c r="D980" s="212"/>
    </row>
    <row r="981" spans="1:4">
      <c r="A981" s="208">
        <v>980</v>
      </c>
      <c r="B981" s="209">
        <v>40155</v>
      </c>
      <c r="C981" s="210" t="s">
        <v>1313</v>
      </c>
      <c r="D981" s="212"/>
    </row>
    <row r="982" spans="1:4">
      <c r="A982" s="208">
        <v>981</v>
      </c>
      <c r="B982" s="209">
        <v>40156</v>
      </c>
      <c r="C982" s="210" t="s">
        <v>1314</v>
      </c>
      <c r="D982" s="212"/>
    </row>
    <row r="983" spans="1:4">
      <c r="A983" s="208">
        <v>982</v>
      </c>
      <c r="B983" s="209">
        <v>40157</v>
      </c>
      <c r="C983" s="210" t="s">
        <v>1315</v>
      </c>
      <c r="D983" s="212"/>
    </row>
    <row r="984" spans="1:4">
      <c r="A984" s="208">
        <v>983</v>
      </c>
      <c r="B984" s="209">
        <v>40158</v>
      </c>
      <c r="C984" s="210" t="s">
        <v>1316</v>
      </c>
      <c r="D984" s="212"/>
    </row>
    <row r="985" spans="1:4">
      <c r="A985" s="208">
        <v>984</v>
      </c>
      <c r="B985" s="209">
        <v>40160</v>
      </c>
      <c r="C985" s="210" t="s">
        <v>1317</v>
      </c>
      <c r="D985" s="212"/>
    </row>
    <row r="986" spans="1:4">
      <c r="A986" s="208">
        <v>985</v>
      </c>
      <c r="B986" s="209">
        <v>40161</v>
      </c>
      <c r="C986" s="210" t="s">
        <v>1318</v>
      </c>
      <c r="D986" s="212"/>
    </row>
    <row r="987" spans="1:4">
      <c r="A987" s="208">
        <v>986</v>
      </c>
      <c r="B987" s="209">
        <v>40162</v>
      </c>
      <c r="C987" s="210" t="s">
        <v>1319</v>
      </c>
      <c r="D987" s="212"/>
    </row>
    <row r="988" spans="1:4">
      <c r="A988" s="208">
        <v>987</v>
      </c>
      <c r="B988" s="209">
        <v>40163</v>
      </c>
      <c r="C988" s="210" t="s">
        <v>1320</v>
      </c>
      <c r="D988" s="212"/>
    </row>
    <row r="989" spans="1:4">
      <c r="A989" s="208">
        <v>988</v>
      </c>
      <c r="B989" s="209">
        <v>40164</v>
      </c>
      <c r="C989" s="210" t="s">
        <v>1321</v>
      </c>
      <c r="D989" s="212"/>
    </row>
    <row r="990" spans="1:4">
      <c r="A990" s="208">
        <v>989</v>
      </c>
      <c r="B990" s="209">
        <v>40165</v>
      </c>
      <c r="C990" s="210" t="s">
        <v>1322</v>
      </c>
      <c r="D990" s="212"/>
    </row>
    <row r="991" spans="1:4">
      <c r="A991" s="208">
        <v>990</v>
      </c>
      <c r="B991" s="209">
        <v>40166</v>
      </c>
      <c r="C991" s="210" t="s">
        <v>1323</v>
      </c>
      <c r="D991" s="212"/>
    </row>
    <row r="992" spans="1:4">
      <c r="A992" s="208">
        <v>991</v>
      </c>
      <c r="B992" s="209">
        <v>40167</v>
      </c>
      <c r="C992" s="210" t="s">
        <v>1324</v>
      </c>
      <c r="D992" s="212"/>
    </row>
    <row r="993" spans="1:4">
      <c r="A993" s="208">
        <v>992</v>
      </c>
      <c r="B993" s="209">
        <v>40168</v>
      </c>
      <c r="C993" s="210" t="s">
        <v>1325</v>
      </c>
      <c r="D993" s="212"/>
    </row>
    <row r="994" spans="1:4">
      <c r="A994" s="208">
        <v>993</v>
      </c>
      <c r="B994" s="209">
        <v>40169</v>
      </c>
      <c r="C994" s="210" t="s">
        <v>1326</v>
      </c>
      <c r="D994" s="212"/>
    </row>
    <row r="995" spans="1:4">
      <c r="A995" s="208">
        <v>994</v>
      </c>
      <c r="B995" s="209">
        <v>40170</v>
      </c>
      <c r="C995" s="210" t="s">
        <v>1327</v>
      </c>
      <c r="D995" s="212"/>
    </row>
    <row r="996" spans="1:4">
      <c r="A996" s="208">
        <v>995</v>
      </c>
      <c r="B996" s="209">
        <v>40171</v>
      </c>
      <c r="C996" s="210" t="s">
        <v>1328</v>
      </c>
      <c r="D996" s="212"/>
    </row>
    <row r="997" spans="1:4">
      <c r="A997" s="208">
        <v>996</v>
      </c>
      <c r="B997" s="209">
        <v>40172</v>
      </c>
      <c r="C997" s="210" t="s">
        <v>1329</v>
      </c>
      <c r="D997" s="212"/>
    </row>
    <row r="998" spans="1:4">
      <c r="A998" s="208">
        <v>997</v>
      </c>
      <c r="B998" s="209">
        <v>40173</v>
      </c>
      <c r="C998" s="210" t="s">
        <v>1330</v>
      </c>
      <c r="D998" s="212"/>
    </row>
    <row r="999" spans="1:4">
      <c r="A999" s="208">
        <v>998</v>
      </c>
      <c r="B999" s="209">
        <v>40174</v>
      </c>
      <c r="C999" s="210" t="s">
        <v>1331</v>
      </c>
      <c r="D999" s="212"/>
    </row>
    <row r="1000" spans="1:4">
      <c r="A1000" s="208">
        <v>999</v>
      </c>
      <c r="B1000" s="209">
        <v>40175</v>
      </c>
      <c r="C1000" s="210" t="s">
        <v>1332</v>
      </c>
      <c r="D1000" s="212"/>
    </row>
    <row r="1001" spans="1:4">
      <c r="A1001" s="208">
        <v>1000</v>
      </c>
      <c r="B1001" s="209">
        <v>40176</v>
      </c>
      <c r="C1001" s="210" t="s">
        <v>1333</v>
      </c>
      <c r="D1001" s="212"/>
    </row>
    <row r="1002" spans="1:4">
      <c r="A1002" s="208">
        <v>1001</v>
      </c>
      <c r="B1002" s="209">
        <v>40177</v>
      </c>
      <c r="C1002" s="210" t="s">
        <v>1334</v>
      </c>
      <c r="D1002" s="212"/>
    </row>
    <row r="1003" spans="1:4">
      <c r="A1003" s="208">
        <v>1002</v>
      </c>
      <c r="B1003" s="209">
        <v>40178</v>
      </c>
      <c r="C1003" s="210" t="s">
        <v>1335</v>
      </c>
      <c r="D1003" s="212"/>
    </row>
    <row r="1004" spans="1:4">
      <c r="A1004" s="208">
        <v>1003</v>
      </c>
      <c r="B1004" s="209">
        <v>40179</v>
      </c>
      <c r="C1004" s="210" t="s">
        <v>1336</v>
      </c>
      <c r="D1004" s="212"/>
    </row>
    <row r="1005" spans="1:4">
      <c r="A1005" s="208">
        <v>1004</v>
      </c>
      <c r="B1005" s="209">
        <v>40180</v>
      </c>
      <c r="C1005" s="210" t="s">
        <v>1337</v>
      </c>
      <c r="D1005" s="212"/>
    </row>
    <row r="1006" spans="1:4">
      <c r="A1006" s="208">
        <v>1005</v>
      </c>
      <c r="B1006" s="209">
        <v>40181</v>
      </c>
      <c r="C1006" s="210" t="s">
        <v>1338</v>
      </c>
      <c r="D1006" s="212"/>
    </row>
    <row r="1007" spans="1:4">
      <c r="A1007" s="208">
        <v>1006</v>
      </c>
      <c r="B1007" s="209">
        <v>40182</v>
      </c>
      <c r="C1007" s="210" t="s">
        <v>1339</v>
      </c>
      <c r="D1007" s="212"/>
    </row>
    <row r="1008" spans="1:4">
      <c r="A1008" s="208">
        <v>1007</v>
      </c>
      <c r="B1008" s="209">
        <v>40183</v>
      </c>
      <c r="C1008" s="210" t="s">
        <v>1340</v>
      </c>
      <c r="D1008" s="212"/>
    </row>
    <row r="1009" spans="1:4">
      <c r="A1009" s="208">
        <v>1008</v>
      </c>
      <c r="B1009" s="209">
        <v>40191</v>
      </c>
      <c r="C1009" s="210" t="s">
        <v>1341</v>
      </c>
      <c r="D1009" s="212"/>
    </row>
    <row r="1010" spans="1:4">
      <c r="A1010" s="208">
        <v>1009</v>
      </c>
      <c r="B1010" s="209">
        <v>40192</v>
      </c>
      <c r="C1010" s="210" t="s">
        <v>1342</v>
      </c>
      <c r="D1010" s="212"/>
    </row>
    <row r="1011" spans="1:4">
      <c r="A1011" s="208">
        <v>1010</v>
      </c>
      <c r="B1011" s="209">
        <v>40193</v>
      </c>
      <c r="C1011" s="210" t="s">
        <v>1343</v>
      </c>
      <c r="D1011" s="212"/>
    </row>
    <row r="1012" spans="1:4">
      <c r="A1012" s="208">
        <v>1011</v>
      </c>
      <c r="B1012" s="209">
        <v>40194</v>
      </c>
      <c r="C1012" s="210" t="s">
        <v>1344</v>
      </c>
      <c r="D1012" s="212"/>
    </row>
    <row r="1013" spans="1:4">
      <c r="A1013" s="208">
        <v>1012</v>
      </c>
      <c r="B1013" s="209">
        <v>40195</v>
      </c>
      <c r="C1013" s="210" t="s">
        <v>1345</v>
      </c>
      <c r="D1013" s="212"/>
    </row>
    <row r="1014" spans="1:4">
      <c r="A1014" s="208">
        <v>1013</v>
      </c>
      <c r="B1014" s="209">
        <v>40196</v>
      </c>
      <c r="C1014" s="210" t="s">
        <v>1346</v>
      </c>
      <c r="D1014" s="212"/>
    </row>
    <row r="1015" spans="1:4">
      <c r="A1015" s="208">
        <v>1014</v>
      </c>
      <c r="B1015" s="209">
        <v>40197</v>
      </c>
      <c r="C1015" s="210" t="s">
        <v>1347</v>
      </c>
      <c r="D1015" s="212"/>
    </row>
    <row r="1016" spans="1:4">
      <c r="A1016" s="208">
        <v>1015</v>
      </c>
      <c r="B1016" s="209">
        <v>40198</v>
      </c>
      <c r="C1016" s="210" t="s">
        <v>1348</v>
      </c>
      <c r="D1016" s="212"/>
    </row>
    <row r="1017" spans="1:4">
      <c r="A1017" s="208">
        <v>1016</v>
      </c>
      <c r="B1017" s="209">
        <v>40199</v>
      </c>
      <c r="C1017" s="210" t="s">
        <v>1349</v>
      </c>
      <c r="D1017" s="212"/>
    </row>
    <row r="1018" spans="1:4">
      <c r="A1018" s="208">
        <v>1017</v>
      </c>
      <c r="B1018" s="209">
        <v>40200</v>
      </c>
      <c r="C1018" s="210" t="s">
        <v>1350</v>
      </c>
      <c r="D1018" s="212"/>
    </row>
    <row r="1019" spans="1:4">
      <c r="A1019" s="208">
        <v>1018</v>
      </c>
      <c r="B1019" s="209">
        <v>40201</v>
      </c>
      <c r="C1019" s="210" t="s">
        <v>1351</v>
      </c>
      <c r="D1019" s="212"/>
    </row>
    <row r="1020" spans="1:4">
      <c r="A1020" s="208">
        <v>1019</v>
      </c>
      <c r="B1020" s="209">
        <v>40202</v>
      </c>
      <c r="C1020" s="210" t="s">
        <v>1352</v>
      </c>
      <c r="D1020" s="212"/>
    </row>
    <row r="1021" spans="1:4">
      <c r="A1021" s="208">
        <v>1020</v>
      </c>
      <c r="B1021" s="209">
        <v>40203</v>
      </c>
      <c r="C1021" s="210" t="s">
        <v>1353</v>
      </c>
      <c r="D1021" s="212"/>
    </row>
    <row r="1022" spans="1:4">
      <c r="A1022" s="208">
        <v>1021</v>
      </c>
      <c r="B1022" s="209">
        <v>40204</v>
      </c>
      <c r="C1022" s="210" t="s">
        <v>1354</v>
      </c>
      <c r="D1022" s="212"/>
    </row>
    <row r="1023" spans="1:4">
      <c r="A1023" s="208">
        <v>1022</v>
      </c>
      <c r="B1023" s="209">
        <v>40205</v>
      </c>
      <c r="C1023" s="210" t="s">
        <v>1355</v>
      </c>
      <c r="D1023" s="212"/>
    </row>
    <row r="1024" spans="1:4">
      <c r="A1024" s="208">
        <v>1023</v>
      </c>
      <c r="B1024" s="209">
        <v>40206</v>
      </c>
      <c r="C1024" s="210" t="s">
        <v>1356</v>
      </c>
      <c r="D1024" s="212"/>
    </row>
    <row r="1025" spans="1:4">
      <c r="A1025" s="208">
        <v>1024</v>
      </c>
      <c r="B1025" s="209">
        <v>40207</v>
      </c>
      <c r="C1025" s="210" t="s">
        <v>1357</v>
      </c>
      <c r="D1025" s="212"/>
    </row>
    <row r="1026" spans="1:4">
      <c r="A1026" s="208">
        <v>1025</v>
      </c>
      <c r="B1026" s="209">
        <v>40208</v>
      </c>
      <c r="C1026" s="210" t="s">
        <v>1358</v>
      </c>
      <c r="D1026" s="212"/>
    </row>
    <row r="1027" spans="1:4">
      <c r="A1027" s="208">
        <v>1026</v>
      </c>
      <c r="B1027" s="209">
        <v>40209</v>
      </c>
      <c r="C1027" s="210" t="s">
        <v>1359</v>
      </c>
      <c r="D1027" s="212"/>
    </row>
    <row r="1028" spans="1:4">
      <c r="A1028" s="208">
        <v>1027</v>
      </c>
      <c r="B1028" s="209">
        <v>40210</v>
      </c>
      <c r="C1028" s="210" t="s">
        <v>1360</v>
      </c>
      <c r="D1028" s="212"/>
    </row>
    <row r="1029" spans="1:4">
      <c r="A1029" s="208">
        <v>1028</v>
      </c>
      <c r="B1029" s="209">
        <v>40211</v>
      </c>
      <c r="C1029" s="210" t="s">
        <v>1361</v>
      </c>
      <c r="D1029" s="212"/>
    </row>
    <row r="1030" spans="1:4">
      <c r="A1030" s="208">
        <v>1029</v>
      </c>
      <c r="B1030" s="209">
        <v>40214</v>
      </c>
      <c r="C1030" s="210" t="s">
        <v>1362</v>
      </c>
      <c r="D1030" s="212"/>
    </row>
    <row r="1031" spans="1:4">
      <c r="A1031" s="208">
        <v>1030</v>
      </c>
      <c r="B1031" s="209">
        <v>40216</v>
      </c>
      <c r="C1031" s="210" t="s">
        <v>1363</v>
      </c>
      <c r="D1031" s="212"/>
    </row>
    <row r="1032" spans="1:4">
      <c r="A1032" s="208">
        <v>1031</v>
      </c>
      <c r="B1032" s="209">
        <v>40217</v>
      </c>
      <c r="C1032" s="210" t="s">
        <v>1364</v>
      </c>
      <c r="D1032" s="212"/>
    </row>
    <row r="1033" spans="1:4">
      <c r="A1033" s="208">
        <v>1032</v>
      </c>
      <c r="B1033" s="209">
        <v>40510</v>
      </c>
      <c r="C1033" s="210" t="s">
        <v>1365</v>
      </c>
      <c r="D1033" s="212"/>
    </row>
    <row r="1034" spans="1:4">
      <c r="A1034" s="208">
        <v>1033</v>
      </c>
      <c r="B1034" s="209">
        <v>40511</v>
      </c>
      <c r="C1034" s="210" t="s">
        <v>1366</v>
      </c>
      <c r="D1034" s="212"/>
    </row>
    <row r="1035" spans="1:4">
      <c r="A1035" s="208">
        <v>1034</v>
      </c>
      <c r="B1035" s="209">
        <v>40512</v>
      </c>
      <c r="C1035" s="210" t="s">
        <v>1367</v>
      </c>
      <c r="D1035" s="212"/>
    </row>
    <row r="1036" spans="1:4">
      <c r="A1036" s="208">
        <v>1035</v>
      </c>
      <c r="B1036" s="209">
        <v>40513</v>
      </c>
      <c r="C1036" s="210" t="s">
        <v>1368</v>
      </c>
      <c r="D1036" s="212"/>
    </row>
    <row r="1037" spans="1:4">
      <c r="A1037" s="208">
        <v>1036</v>
      </c>
      <c r="B1037" s="209">
        <v>40514</v>
      </c>
      <c r="C1037" s="210" t="s">
        <v>1369</v>
      </c>
      <c r="D1037" s="212"/>
    </row>
    <row r="1038" spans="1:4">
      <c r="A1038" s="208">
        <v>1037</v>
      </c>
      <c r="B1038" s="209">
        <v>40515</v>
      </c>
      <c r="C1038" s="210" t="s">
        <v>1370</v>
      </c>
      <c r="D1038" s="212"/>
    </row>
    <row r="1039" spans="1:4">
      <c r="A1039" s="208">
        <v>1038</v>
      </c>
      <c r="B1039" s="209">
        <v>40516</v>
      </c>
      <c r="C1039" s="210" t="s">
        <v>1371</v>
      </c>
      <c r="D1039" s="212"/>
    </row>
    <row r="1040" spans="1:4">
      <c r="A1040" s="208">
        <v>1039</v>
      </c>
      <c r="B1040" s="209">
        <v>40517</v>
      </c>
      <c r="C1040" s="210" t="s">
        <v>1372</v>
      </c>
      <c r="D1040" s="212"/>
    </row>
    <row r="1041" spans="1:4">
      <c r="A1041" s="208">
        <v>1040</v>
      </c>
      <c r="B1041" s="209">
        <v>40519</v>
      </c>
      <c r="C1041" s="210" t="s">
        <v>1373</v>
      </c>
      <c r="D1041" s="212"/>
    </row>
    <row r="1042" spans="1:4">
      <c r="A1042" s="208">
        <v>1041</v>
      </c>
      <c r="B1042" s="209">
        <v>40520</v>
      </c>
      <c r="C1042" s="210" t="s">
        <v>1374</v>
      </c>
      <c r="D1042" s="212"/>
    </row>
    <row r="1043" spans="1:4">
      <c r="A1043" s="208">
        <v>1042</v>
      </c>
      <c r="B1043" s="209">
        <v>40521</v>
      </c>
      <c r="C1043" s="210" t="s">
        <v>1375</v>
      </c>
      <c r="D1043" s="212"/>
    </row>
    <row r="1044" spans="1:4">
      <c r="A1044" s="208">
        <v>1043</v>
      </c>
      <c r="B1044" s="209">
        <v>40522</v>
      </c>
      <c r="C1044" s="210" t="s">
        <v>1376</v>
      </c>
      <c r="D1044" s="212"/>
    </row>
    <row r="1045" spans="1:4">
      <c r="A1045" s="208">
        <v>1044</v>
      </c>
      <c r="B1045" s="209">
        <v>40523</v>
      </c>
      <c r="C1045" s="210" t="s">
        <v>1377</v>
      </c>
      <c r="D1045" s="212"/>
    </row>
    <row r="1046" spans="1:4">
      <c r="A1046" s="208">
        <v>1045</v>
      </c>
      <c r="B1046" s="209">
        <v>40524</v>
      </c>
      <c r="C1046" s="210" t="s">
        <v>1378</v>
      </c>
      <c r="D1046" s="212"/>
    </row>
    <row r="1047" spans="1:4">
      <c r="A1047" s="208">
        <v>1046</v>
      </c>
      <c r="B1047" s="209">
        <v>40525</v>
      </c>
      <c r="C1047" s="210" t="s">
        <v>1379</v>
      </c>
      <c r="D1047" s="212"/>
    </row>
    <row r="1048" spans="1:4">
      <c r="A1048" s="208">
        <v>1047</v>
      </c>
      <c r="B1048" s="209">
        <v>40526</v>
      </c>
      <c r="C1048" s="210" t="s">
        <v>1380</v>
      </c>
      <c r="D1048" s="212"/>
    </row>
    <row r="1049" spans="1:4">
      <c r="A1049" s="208">
        <v>1048</v>
      </c>
      <c r="B1049" s="209">
        <v>40527</v>
      </c>
      <c r="C1049" s="210" t="s">
        <v>1381</v>
      </c>
      <c r="D1049" s="212"/>
    </row>
    <row r="1050" spans="1:4">
      <c r="A1050" s="208">
        <v>1049</v>
      </c>
      <c r="B1050" s="209">
        <v>40528</v>
      </c>
      <c r="C1050" s="210" t="s">
        <v>1382</v>
      </c>
      <c r="D1050" s="212"/>
    </row>
    <row r="1051" spans="1:4">
      <c r="A1051" s="208">
        <v>1050</v>
      </c>
      <c r="B1051" s="209">
        <v>40529</v>
      </c>
      <c r="C1051" s="210" t="s">
        <v>1383</v>
      </c>
      <c r="D1051" s="212"/>
    </row>
    <row r="1052" spans="1:4">
      <c r="A1052" s="208">
        <v>1051</v>
      </c>
      <c r="B1052" s="209">
        <v>40530</v>
      </c>
      <c r="C1052" s="210" t="s">
        <v>1384</v>
      </c>
      <c r="D1052" s="212"/>
    </row>
    <row r="1053" spans="1:4">
      <c r="A1053" s="208">
        <v>1052</v>
      </c>
      <c r="B1053" s="209">
        <v>40531</v>
      </c>
      <c r="C1053" s="210" t="s">
        <v>1385</v>
      </c>
      <c r="D1053" s="212"/>
    </row>
    <row r="1054" spans="1:4">
      <c r="A1054" s="208">
        <v>1053</v>
      </c>
      <c r="B1054" s="209">
        <v>40532</v>
      </c>
      <c r="C1054" s="210" t="s">
        <v>1386</v>
      </c>
      <c r="D1054" s="212"/>
    </row>
    <row r="1055" spans="1:4">
      <c r="A1055" s="208">
        <v>1054</v>
      </c>
      <c r="B1055" s="209">
        <v>40533</v>
      </c>
      <c r="C1055" s="210" t="s">
        <v>1387</v>
      </c>
      <c r="D1055" s="212"/>
    </row>
    <row r="1056" spans="1:4">
      <c r="A1056" s="208">
        <v>1055</v>
      </c>
      <c r="B1056" s="209">
        <v>40534</v>
      </c>
      <c r="C1056" s="210" t="s">
        <v>1388</v>
      </c>
      <c r="D1056" s="212"/>
    </row>
    <row r="1057" spans="1:4">
      <c r="A1057" s="208">
        <v>1056</v>
      </c>
      <c r="B1057" s="209">
        <v>40535</v>
      </c>
      <c r="C1057" s="210" t="s">
        <v>1389</v>
      </c>
      <c r="D1057" s="212"/>
    </row>
    <row r="1058" spans="1:4">
      <c r="A1058" s="208">
        <v>1057</v>
      </c>
      <c r="B1058" s="209">
        <v>40536</v>
      </c>
      <c r="C1058" s="210" t="s">
        <v>1390</v>
      </c>
      <c r="D1058" s="212"/>
    </row>
    <row r="1059" spans="1:4">
      <c r="A1059" s="208">
        <v>1058</v>
      </c>
      <c r="B1059" s="209">
        <v>40537</v>
      </c>
      <c r="C1059" s="210" t="s">
        <v>1391</v>
      </c>
      <c r="D1059" s="212"/>
    </row>
    <row r="1060" spans="1:4">
      <c r="A1060" s="208">
        <v>1059</v>
      </c>
      <c r="B1060" s="209">
        <v>40538</v>
      </c>
      <c r="C1060" s="210" t="s">
        <v>1392</v>
      </c>
      <c r="D1060" s="212"/>
    </row>
    <row r="1061" spans="1:4">
      <c r="A1061" s="208">
        <v>1060</v>
      </c>
      <c r="B1061" s="209">
        <v>40539</v>
      </c>
      <c r="C1061" s="210" t="s">
        <v>1393</v>
      </c>
      <c r="D1061" s="212"/>
    </row>
    <row r="1062" spans="1:4">
      <c r="A1062" s="208">
        <v>1061</v>
      </c>
      <c r="B1062" s="209">
        <v>40540</v>
      </c>
      <c r="C1062" s="210" t="s">
        <v>1394</v>
      </c>
      <c r="D1062" s="212"/>
    </row>
    <row r="1063" spans="1:4">
      <c r="A1063" s="208">
        <v>1062</v>
      </c>
      <c r="B1063" s="209">
        <v>40541</v>
      </c>
      <c r="C1063" s="210" t="s">
        <v>1395</v>
      </c>
      <c r="D1063" s="212"/>
    </row>
    <row r="1064" spans="1:4">
      <c r="A1064" s="208">
        <v>1063</v>
      </c>
      <c r="B1064" s="209">
        <v>40542</v>
      </c>
      <c r="C1064" s="210" t="s">
        <v>1396</v>
      </c>
      <c r="D1064" s="212"/>
    </row>
    <row r="1065" spans="1:4">
      <c r="A1065" s="208">
        <v>1064</v>
      </c>
      <c r="B1065" s="209">
        <v>40543</v>
      </c>
      <c r="C1065" s="210" t="s">
        <v>1397</v>
      </c>
      <c r="D1065" s="212"/>
    </row>
    <row r="1066" spans="1:4">
      <c r="A1066" s="208">
        <v>1065</v>
      </c>
      <c r="B1066" s="209">
        <v>40544</v>
      </c>
      <c r="C1066" s="210" t="s">
        <v>1398</v>
      </c>
      <c r="D1066" s="212"/>
    </row>
    <row r="1067" spans="1:4">
      <c r="A1067" s="208">
        <v>1066</v>
      </c>
      <c r="B1067" s="209">
        <v>40545</v>
      </c>
      <c r="C1067" s="210" t="s">
        <v>1399</v>
      </c>
      <c r="D1067" s="212"/>
    </row>
    <row r="1068" spans="1:4">
      <c r="A1068" s="213">
        <v>1067</v>
      </c>
      <c r="B1068" s="214">
        <v>40546</v>
      </c>
      <c r="C1068" s="215" t="s">
        <v>1400</v>
      </c>
      <c r="D1068" s="212"/>
    </row>
  </sheetData>
  <sheetProtection algorithmName="SHA-512" hashValue="s5Pi88L7rqhRrRB0KVtqB7yX4deOmKTUzxGI9XSYfQl7VZjM/2bmEmFkkW4Dv6Y7FwH97LupGJwVWhqV/2nWVQ==" saltValue="N2cdgBalO7e94wJQLfmMUA==" spinCount="100000" sheet="1" autoFilter="0"/>
  <autoFilter ref="A1:K879" xr:uid="{00000000-0009-0000-0000-000002000000}"/>
  <mergeCells count="8">
    <mergeCell ref="E29:E34"/>
    <mergeCell ref="E35:E43"/>
    <mergeCell ref="E45:E50"/>
    <mergeCell ref="E2:E8"/>
    <mergeCell ref="E9:E15"/>
    <mergeCell ref="E16:E19"/>
    <mergeCell ref="E22:E25"/>
    <mergeCell ref="E26:E28"/>
  </mergeCells>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H766"/>
  <sheetViews>
    <sheetView showGridLines="0" showRowColHeaders="0" view="pageBreakPreview" zoomScale="85" zoomScaleNormal="100" zoomScaleSheetLayoutView="85" workbookViewId="0">
      <selection activeCell="BW3" sqref="BW3"/>
    </sheetView>
  </sheetViews>
  <sheetFormatPr defaultColWidth="1.6640625" defaultRowHeight="13.2"/>
  <cols>
    <col min="1" max="12" width="1.6640625" customWidth="1"/>
    <col min="13" max="13" width="1.6640625" style="1" customWidth="1"/>
    <col min="14" max="22" width="1.6640625" customWidth="1"/>
    <col min="23" max="23" width="1.6640625" style="1" customWidth="1"/>
    <col min="24" max="32" width="1.6640625" customWidth="1"/>
    <col min="33" max="33" width="1.6640625" style="1" customWidth="1"/>
    <col min="34" max="42" width="1.6640625" customWidth="1"/>
    <col min="43" max="43" width="1.6640625" style="1" customWidth="1"/>
    <col min="44" max="52" width="1.6640625" customWidth="1"/>
    <col min="53" max="53" width="1.6640625" style="1" customWidth="1"/>
    <col min="54" max="62" width="1.6640625" customWidth="1"/>
    <col min="63" max="63" width="1.6640625" style="1" customWidth="1"/>
    <col min="64" max="64" width="1.6640625" customWidth="1"/>
    <col min="65" max="65" width="1.6640625" style="1" customWidth="1"/>
  </cols>
  <sheetData>
    <row r="1" spans="2:86" ht="9.75" customHeight="1">
      <c r="K1" s="1"/>
      <c r="M1"/>
      <c r="U1" s="1"/>
      <c r="W1"/>
      <c r="AA1" s="656" t="s">
        <v>1128</v>
      </c>
      <c r="AB1" s="656"/>
      <c r="AC1" s="656"/>
      <c r="AD1" s="656"/>
      <c r="AE1" s="656"/>
      <c r="AF1" s="656"/>
      <c r="AG1" s="656"/>
      <c r="AH1" s="656"/>
      <c r="AI1" s="656"/>
      <c r="AJ1" s="656"/>
      <c r="AK1" s="656"/>
      <c r="AO1" s="1"/>
      <c r="AQ1"/>
      <c r="BA1"/>
      <c r="BB1" s="1"/>
      <c r="BK1"/>
      <c r="BM1"/>
      <c r="BN1" s="1"/>
    </row>
    <row r="2" spans="2:86" ht="9.9" customHeight="1">
      <c r="B2" s="1"/>
      <c r="C2" s="1"/>
      <c r="D2" s="1"/>
      <c r="E2" s="1"/>
      <c r="F2" s="1"/>
      <c r="G2" s="5"/>
      <c r="H2" s="5"/>
      <c r="I2" s="5"/>
      <c r="J2" s="5"/>
      <c r="K2" s="5"/>
      <c r="L2" s="5"/>
      <c r="M2" s="5"/>
      <c r="N2" s="5"/>
      <c r="O2" s="5"/>
      <c r="P2" s="1"/>
      <c r="Q2" s="1"/>
      <c r="R2" s="1"/>
      <c r="S2" s="1"/>
      <c r="T2" s="1"/>
      <c r="U2" s="1"/>
      <c r="V2" s="1"/>
      <c r="X2" s="1"/>
      <c r="Y2" s="1"/>
      <c r="Z2" s="1"/>
      <c r="AA2" s="656"/>
      <c r="AB2" s="656"/>
      <c r="AC2" s="656"/>
      <c r="AD2" s="656"/>
      <c r="AE2" s="656"/>
      <c r="AF2" s="656"/>
      <c r="AG2" s="656"/>
      <c r="AH2" s="656"/>
      <c r="AI2" s="656"/>
      <c r="AJ2" s="656"/>
      <c r="AK2" s="656"/>
      <c r="AL2" s="1"/>
      <c r="AM2" s="1"/>
      <c r="AN2" s="1"/>
      <c r="AO2" s="1"/>
      <c r="AP2" s="1"/>
      <c r="AR2" s="1"/>
      <c r="AS2" s="1"/>
      <c r="AU2" s="5"/>
      <c r="AV2" s="5"/>
      <c r="AW2" s="5"/>
      <c r="AX2" s="5"/>
      <c r="AY2" s="5"/>
      <c r="AZ2" s="5"/>
      <c r="BA2" s="5"/>
      <c r="BB2" s="5"/>
      <c r="BC2" s="5"/>
      <c r="BD2" s="5"/>
      <c r="BE2" s="1"/>
      <c r="BF2" s="1"/>
      <c r="BG2" s="1"/>
      <c r="BH2" s="1"/>
      <c r="BI2" s="1"/>
      <c r="BJ2" s="1"/>
      <c r="BL2" s="1"/>
      <c r="BN2" s="1"/>
      <c r="BO2" s="1"/>
      <c r="BP2" s="1"/>
      <c r="BQ2" s="1"/>
      <c r="BR2" s="1"/>
      <c r="BS2" s="1"/>
      <c r="BT2" s="1"/>
      <c r="BU2" s="1"/>
      <c r="BV2" s="1"/>
      <c r="BW2" s="1"/>
      <c r="BX2" s="1"/>
      <c r="BY2" s="1"/>
      <c r="BZ2" s="1"/>
      <c r="CA2" s="1"/>
      <c r="CB2" s="1"/>
      <c r="CC2" s="1"/>
      <c r="CD2" s="1"/>
      <c r="CE2" s="1"/>
      <c r="CF2" s="1"/>
      <c r="CG2" s="1"/>
      <c r="CH2" s="1"/>
    </row>
    <row r="3" spans="2:86" ht="9.9" customHeight="1">
      <c r="B3" s="1"/>
      <c r="C3" s="1"/>
      <c r="D3" s="1"/>
      <c r="E3" s="1"/>
      <c r="F3" s="1"/>
      <c r="G3" s="5"/>
      <c r="H3" s="5"/>
      <c r="I3" s="5"/>
      <c r="J3" s="5"/>
      <c r="K3" s="5"/>
      <c r="L3" s="5"/>
      <c r="M3" s="5"/>
      <c r="N3" s="5"/>
      <c r="O3" s="5"/>
      <c r="P3" s="1"/>
      <c r="Q3" s="1"/>
      <c r="R3" s="1"/>
      <c r="S3" s="1"/>
      <c r="T3" s="1"/>
      <c r="U3" s="1"/>
      <c r="V3" s="1"/>
      <c r="X3" s="1"/>
      <c r="Y3" s="1"/>
      <c r="Z3" s="1"/>
      <c r="AA3" s="656"/>
      <c r="AB3" s="656"/>
      <c r="AC3" s="656"/>
      <c r="AD3" s="656"/>
      <c r="AE3" s="656"/>
      <c r="AF3" s="656"/>
      <c r="AG3" s="656"/>
      <c r="AH3" s="656"/>
      <c r="AI3" s="656"/>
      <c r="AJ3" s="656"/>
      <c r="AK3" s="656"/>
      <c r="AL3" s="1"/>
      <c r="AM3" s="1"/>
      <c r="AN3" s="1"/>
      <c r="AO3" s="1"/>
      <c r="AP3" s="1"/>
      <c r="AR3" s="1"/>
      <c r="AS3" s="1"/>
      <c r="AT3" s="5"/>
      <c r="AU3" s="5"/>
      <c r="AV3" s="5"/>
      <c r="AW3" s="5"/>
      <c r="AX3" s="5"/>
      <c r="AY3" s="5"/>
      <c r="AZ3" s="525" t="s">
        <v>25</v>
      </c>
      <c r="BA3" s="526"/>
      <c r="BB3" s="526"/>
      <c r="BC3" s="526"/>
      <c r="BD3" s="526"/>
      <c r="BE3" s="526"/>
      <c r="BF3" s="526"/>
      <c r="BG3" s="526"/>
      <c r="BH3" s="526"/>
      <c r="BI3" s="526"/>
      <c r="BJ3" s="527"/>
      <c r="BL3" s="1"/>
      <c r="BN3" s="1"/>
      <c r="BO3" s="1"/>
      <c r="BP3" s="1"/>
      <c r="BQ3" s="1"/>
      <c r="BR3" s="1"/>
      <c r="BS3" s="1"/>
      <c r="BT3" s="1"/>
      <c r="BU3" s="1"/>
      <c r="BV3" s="1"/>
      <c r="BW3" s="1"/>
      <c r="BX3" s="1"/>
      <c r="BY3" s="1"/>
      <c r="BZ3" s="1"/>
      <c r="CA3" s="1"/>
      <c r="CB3" s="1"/>
      <c r="CC3" s="1"/>
      <c r="CD3" s="1"/>
      <c r="CE3" s="1"/>
      <c r="CF3" s="1"/>
      <c r="CG3" s="1"/>
      <c r="CH3" s="1"/>
    </row>
    <row r="4" spans="2:86" ht="9.9" customHeight="1">
      <c r="B4" s="1"/>
      <c r="C4" s="1"/>
      <c r="D4" s="1"/>
      <c r="E4" s="1"/>
      <c r="F4" s="1"/>
      <c r="G4" s="5"/>
      <c r="H4" s="5"/>
      <c r="I4" s="5"/>
      <c r="J4" s="5"/>
      <c r="K4" s="5"/>
      <c r="L4" s="5"/>
      <c r="M4" s="5"/>
      <c r="O4" s="5"/>
      <c r="P4" s="5"/>
      <c r="Q4" s="5"/>
      <c r="R4" s="5"/>
      <c r="S4" s="594" t="s">
        <v>27</v>
      </c>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4"/>
      <c r="AR4" s="594"/>
      <c r="AS4" s="594"/>
      <c r="AT4" s="5"/>
      <c r="AU4" s="5"/>
      <c r="AV4" s="5"/>
      <c r="AW4" s="5"/>
      <c r="AX4" s="5"/>
      <c r="AY4" s="5"/>
      <c r="AZ4" s="528"/>
      <c r="BA4" s="529"/>
      <c r="BB4" s="529"/>
      <c r="BC4" s="529"/>
      <c r="BD4" s="529"/>
      <c r="BE4" s="529"/>
      <c r="BF4" s="529"/>
      <c r="BG4" s="529"/>
      <c r="BH4" s="529"/>
      <c r="BI4" s="529"/>
      <c r="BJ4" s="530"/>
      <c r="BL4" s="1"/>
      <c r="BN4" s="1"/>
      <c r="BO4" s="1"/>
      <c r="BP4" s="1"/>
      <c r="BQ4" s="1"/>
      <c r="BR4" s="1"/>
      <c r="BS4" s="1"/>
      <c r="BT4" s="1"/>
      <c r="BU4" s="1"/>
      <c r="BV4" s="1"/>
      <c r="BW4" s="1"/>
      <c r="BX4" s="1"/>
      <c r="BY4" s="1"/>
      <c r="BZ4" s="1"/>
      <c r="CA4" s="1"/>
      <c r="CB4" s="1"/>
      <c r="CC4" s="1"/>
      <c r="CD4" s="1"/>
      <c r="CE4" s="1"/>
      <c r="CF4" s="1"/>
      <c r="CG4" s="1"/>
      <c r="CH4" s="1"/>
    </row>
    <row r="5" spans="2:86" ht="9.9" customHeight="1">
      <c r="B5" s="1"/>
      <c r="C5" s="1"/>
      <c r="D5" s="1"/>
      <c r="E5" s="1"/>
      <c r="F5" s="1"/>
      <c r="G5" s="1"/>
      <c r="H5" s="1"/>
      <c r="I5" s="1"/>
      <c r="J5" s="1"/>
      <c r="K5" s="1"/>
      <c r="L5" s="1"/>
      <c r="N5" s="5"/>
      <c r="O5" s="5"/>
      <c r="P5" s="5"/>
      <c r="Q5" s="5"/>
      <c r="R5" s="5"/>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4"/>
      <c r="AR5" s="594"/>
      <c r="AS5" s="594"/>
      <c r="AT5" s="1"/>
      <c r="AU5" s="1"/>
      <c r="AV5" s="1"/>
      <c r="AW5" s="1"/>
      <c r="AX5" s="1"/>
      <c r="AY5" s="1"/>
      <c r="AZ5" s="1"/>
      <c r="BB5" s="1"/>
      <c r="BC5" s="1"/>
      <c r="BD5" s="1"/>
      <c r="BE5" s="1"/>
      <c r="BF5" s="1"/>
      <c r="BG5" s="1"/>
      <c r="BH5" s="1"/>
      <c r="BI5" s="1"/>
      <c r="BJ5" s="1"/>
      <c r="BL5" s="1"/>
      <c r="BN5" s="1"/>
      <c r="BO5" s="1"/>
      <c r="BP5" s="1"/>
      <c r="BQ5" s="1"/>
      <c r="BR5" s="1"/>
      <c r="BS5" s="1"/>
      <c r="BT5" s="1"/>
      <c r="BU5" s="1"/>
      <c r="BV5" s="1"/>
      <c r="BW5" s="1"/>
      <c r="BX5" s="1"/>
      <c r="BY5" s="1"/>
      <c r="BZ5" s="1"/>
      <c r="CA5" s="1"/>
      <c r="CB5" s="1"/>
      <c r="CC5" s="1"/>
      <c r="CD5" s="1"/>
      <c r="CE5" s="1"/>
      <c r="CF5" s="1"/>
      <c r="CG5" s="1"/>
      <c r="CH5" s="1"/>
    </row>
    <row r="6" spans="2:86" ht="9.9" customHeight="1">
      <c r="B6" s="1"/>
      <c r="C6" s="554" t="s">
        <v>41</v>
      </c>
      <c r="D6" s="555"/>
      <c r="E6" s="555"/>
      <c r="F6" s="555"/>
      <c r="G6" s="555"/>
      <c r="H6" s="555"/>
      <c r="I6" s="555"/>
      <c r="J6" s="555"/>
      <c r="K6" s="556"/>
      <c r="L6" s="1"/>
      <c r="S6" s="594" t="s">
        <v>28</v>
      </c>
      <c r="T6" s="594"/>
      <c r="U6" s="594"/>
      <c r="V6" s="594"/>
      <c r="W6" s="594"/>
      <c r="X6" s="594"/>
      <c r="Y6" s="594"/>
      <c r="Z6" s="594"/>
      <c r="AA6" s="594"/>
      <c r="AB6" s="594"/>
      <c r="AC6" s="594"/>
      <c r="AD6" s="594"/>
      <c r="AE6" s="594"/>
      <c r="AF6" s="594"/>
      <c r="AG6" s="594"/>
      <c r="AH6" s="594"/>
      <c r="AI6" s="594"/>
      <c r="AJ6" s="594"/>
      <c r="AK6" s="594"/>
      <c r="AL6" s="594"/>
      <c r="AM6" s="594"/>
      <c r="AN6" s="594"/>
      <c r="AO6" s="594"/>
      <c r="AP6" s="594"/>
      <c r="AQ6" s="594"/>
      <c r="AR6" s="594"/>
      <c r="AS6" s="594"/>
      <c r="AT6" s="1"/>
      <c r="AU6" s="1"/>
      <c r="AV6" s="1"/>
      <c r="AW6" s="1"/>
      <c r="AX6" s="1"/>
      <c r="BA6"/>
      <c r="BB6" s="1"/>
      <c r="BE6" s="548" t="s">
        <v>53</v>
      </c>
      <c r="BF6" s="549"/>
      <c r="BG6" s="549"/>
      <c r="BH6" s="549"/>
      <c r="BI6" s="550"/>
      <c r="BJ6" s="3"/>
      <c r="BL6" s="1"/>
      <c r="BN6" s="1"/>
      <c r="BO6" s="1"/>
      <c r="BP6" s="1"/>
      <c r="BQ6" s="1"/>
      <c r="BR6" s="1"/>
      <c r="BS6" s="1"/>
      <c r="BT6" s="1"/>
      <c r="BU6" s="1"/>
      <c r="BV6" s="1"/>
      <c r="BW6" s="1"/>
      <c r="BX6" s="1"/>
      <c r="BY6" s="1"/>
      <c r="BZ6" s="1"/>
      <c r="CA6" s="1"/>
      <c r="CB6" s="1"/>
      <c r="CC6" s="1"/>
      <c r="CD6" s="1"/>
      <c r="CE6" s="1"/>
      <c r="CF6" s="1"/>
      <c r="CG6" s="1"/>
      <c r="CH6" s="1"/>
    </row>
    <row r="7" spans="2:86" ht="9.9" customHeight="1">
      <c r="B7" s="1"/>
      <c r="C7" s="557"/>
      <c r="D7" s="558"/>
      <c r="E7" s="558"/>
      <c r="F7" s="558"/>
      <c r="G7" s="558"/>
      <c r="H7" s="558"/>
      <c r="I7" s="558"/>
      <c r="J7" s="558"/>
      <c r="K7" s="559"/>
      <c r="L7" s="1"/>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1"/>
      <c r="AU7" s="1"/>
      <c r="AV7" s="1"/>
      <c r="AW7" s="1"/>
      <c r="AX7" s="1"/>
      <c r="BA7"/>
      <c r="BB7" s="1"/>
      <c r="BE7" s="551"/>
      <c r="BF7" s="552"/>
      <c r="BG7" s="552"/>
      <c r="BH7" s="552"/>
      <c r="BI7" s="553"/>
      <c r="BJ7" s="3"/>
      <c r="BL7" s="1"/>
      <c r="BN7" s="1"/>
      <c r="BO7" s="1"/>
      <c r="BP7" s="1"/>
      <c r="BQ7" s="1"/>
      <c r="BR7" s="1"/>
      <c r="BS7" s="1"/>
      <c r="BT7" s="1"/>
      <c r="BU7" s="1"/>
      <c r="BV7" s="1"/>
      <c r="BW7" s="1"/>
      <c r="BX7" s="1"/>
      <c r="BY7" s="1"/>
      <c r="BZ7" s="1"/>
      <c r="CA7" s="1"/>
      <c r="CB7" s="1"/>
      <c r="CC7" s="1"/>
      <c r="CD7" s="1"/>
      <c r="CE7" s="1"/>
      <c r="CF7" s="1"/>
      <c r="CG7" s="1"/>
      <c r="CH7" s="1"/>
    </row>
    <row r="8" spans="2:86" ht="9.9" customHeight="1">
      <c r="B8" s="1"/>
      <c r="C8" s="5"/>
      <c r="D8" s="5"/>
      <c r="E8" s="5"/>
      <c r="F8" s="5"/>
      <c r="G8" s="5"/>
      <c r="H8" s="5"/>
      <c r="I8" s="5"/>
      <c r="J8" s="1"/>
      <c r="K8" s="1"/>
      <c r="L8" s="1"/>
      <c r="N8" s="1"/>
      <c r="O8" s="1"/>
      <c r="P8" s="1"/>
      <c r="Q8" s="1"/>
      <c r="R8" s="1"/>
      <c r="U8" s="1"/>
      <c r="W8"/>
      <c r="AE8" s="1"/>
      <c r="AG8"/>
      <c r="AH8" s="1"/>
      <c r="AI8" s="1"/>
      <c r="AJ8" s="1"/>
      <c r="AK8" s="1"/>
      <c r="AL8" s="1"/>
      <c r="AM8" s="1"/>
      <c r="AN8" s="1"/>
      <c r="AO8" s="1"/>
      <c r="AP8" s="1"/>
      <c r="AR8" s="1"/>
      <c r="AS8" s="1"/>
      <c r="AT8" s="1"/>
      <c r="AU8" s="1"/>
      <c r="AV8" s="1"/>
      <c r="AW8" s="1"/>
      <c r="AX8" s="1"/>
      <c r="AY8" s="1"/>
      <c r="AZ8" s="1"/>
      <c r="BB8" s="1"/>
      <c r="BC8" s="1"/>
      <c r="BD8" s="1"/>
      <c r="BE8" s="1"/>
      <c r="BF8" s="1"/>
      <c r="BG8" s="1"/>
      <c r="BH8" s="1"/>
      <c r="BI8" s="1"/>
      <c r="BJ8" s="1"/>
      <c r="BL8" s="1"/>
      <c r="BN8" s="1"/>
      <c r="BO8" s="1"/>
      <c r="BP8" s="1"/>
      <c r="BQ8" s="1"/>
      <c r="BR8" s="1"/>
      <c r="BS8" s="1"/>
      <c r="BT8" s="1"/>
      <c r="BU8" s="1"/>
      <c r="BV8" s="1"/>
      <c r="BW8" s="1"/>
      <c r="BX8" s="1"/>
      <c r="BY8" s="1"/>
      <c r="BZ8" s="1"/>
      <c r="CA8" s="1"/>
      <c r="CB8" s="1"/>
      <c r="CC8" s="1"/>
      <c r="CD8" s="1"/>
      <c r="CE8" s="1"/>
      <c r="CF8" s="1"/>
      <c r="CG8" s="1"/>
      <c r="CH8" s="1"/>
    </row>
    <row r="9" spans="2:86" s="9" customFormat="1" ht="9.9" customHeight="1">
      <c r="B9" s="8"/>
      <c r="C9" s="469" t="s">
        <v>23</v>
      </c>
      <c r="D9" s="474"/>
      <c r="E9" s="474"/>
      <c r="F9" s="474"/>
      <c r="G9" s="474"/>
      <c r="H9" s="474"/>
      <c r="I9" s="474"/>
      <c r="J9" s="474"/>
      <c r="K9" s="474"/>
      <c r="L9" s="474"/>
      <c r="M9" s="29"/>
      <c r="N9" s="30" t="s">
        <v>55</v>
      </c>
      <c r="O9" s="12"/>
      <c r="P9" s="13"/>
      <c r="Q9" s="31"/>
      <c r="R9" s="32" t="s">
        <v>46</v>
      </c>
      <c r="S9" s="14"/>
      <c r="T9" s="13"/>
      <c r="U9" s="31"/>
      <c r="V9" s="32" t="s">
        <v>47</v>
      </c>
      <c r="W9" s="14"/>
      <c r="X9" s="13"/>
      <c r="Y9" s="33"/>
      <c r="Z9" s="34" t="s">
        <v>48</v>
      </c>
      <c r="AA9" s="10"/>
      <c r="AB9" s="28"/>
      <c r="AC9" s="28"/>
      <c r="AE9" s="8"/>
      <c r="AH9" s="8"/>
      <c r="AI9" s="8"/>
      <c r="AJ9" s="8"/>
      <c r="AK9" s="8"/>
      <c r="AL9" s="8"/>
      <c r="AM9" s="8"/>
      <c r="AN9" s="8"/>
      <c r="AO9" s="8"/>
      <c r="AP9" s="8"/>
      <c r="AQ9" s="8"/>
      <c r="AR9" s="8"/>
      <c r="AS9" s="8"/>
      <c r="AT9" s="8"/>
      <c r="AU9" s="8"/>
      <c r="AV9" s="8"/>
      <c r="AX9" s="129"/>
      <c r="AY9" s="130"/>
      <c r="AZ9" s="130"/>
      <c r="BA9" s="130"/>
      <c r="BB9" s="130"/>
      <c r="BC9" s="130"/>
      <c r="BD9" s="130"/>
      <c r="BE9" s="130"/>
      <c r="BF9" s="130"/>
      <c r="BG9" s="130"/>
      <c r="BH9" s="130"/>
      <c r="BI9" s="131"/>
      <c r="BJ9" s="8"/>
      <c r="BK9" s="8"/>
      <c r="BL9" s="8"/>
      <c r="BM9" s="8"/>
      <c r="BN9" s="8"/>
      <c r="BO9" s="8"/>
      <c r="BP9" s="8"/>
      <c r="BQ9" s="8"/>
      <c r="BR9" s="8"/>
      <c r="BS9" s="8"/>
      <c r="BT9" s="8"/>
      <c r="BU9" s="8"/>
      <c r="BV9" s="8"/>
      <c r="BW9" s="8"/>
      <c r="BX9" s="8"/>
      <c r="BY9" s="8"/>
      <c r="BZ9" s="8"/>
      <c r="CA9" s="8"/>
      <c r="CB9" s="8"/>
      <c r="CC9" s="8"/>
      <c r="CD9" s="8"/>
      <c r="CE9" s="8"/>
      <c r="CF9" s="8"/>
      <c r="CG9" s="8"/>
      <c r="CH9" s="8"/>
    </row>
    <row r="10" spans="2:86" s="9" customFormat="1" ht="9.9" customHeight="1">
      <c r="B10" s="8"/>
      <c r="C10" s="471"/>
      <c r="D10" s="475"/>
      <c r="E10" s="475"/>
      <c r="F10" s="475"/>
      <c r="G10" s="475"/>
      <c r="H10" s="475"/>
      <c r="I10" s="475"/>
      <c r="J10" s="475"/>
      <c r="K10" s="475"/>
      <c r="L10" s="475"/>
      <c r="M10" s="480" t="str">
        <f>入力画面!$H$11</f>
        <v>R</v>
      </c>
      <c r="N10" s="546"/>
      <c r="O10" s="480" t="str">
        <f>MID(入力画面!$J$11,1,1)</f>
        <v/>
      </c>
      <c r="P10" s="481"/>
      <c r="Q10" s="483" t="str">
        <f>MID(入力画面!$J$11,2,1)</f>
        <v/>
      </c>
      <c r="R10" s="481"/>
      <c r="S10" s="483" t="str">
        <f>MID(入力画面!$J$11,3,1)</f>
        <v/>
      </c>
      <c r="T10" s="481"/>
      <c r="U10" s="483" t="str">
        <f>MID(入力画面!$J$11,4,1)</f>
        <v/>
      </c>
      <c r="V10" s="481"/>
      <c r="W10" s="483" t="str">
        <f>MID(入力画面!$J$11,5,1)</f>
        <v/>
      </c>
      <c r="X10" s="481"/>
      <c r="Y10" s="483" t="str">
        <f>MID(入力画面!$J$11,6,1)</f>
        <v/>
      </c>
      <c r="Z10" s="546"/>
      <c r="AA10" s="10"/>
      <c r="AB10" s="10"/>
      <c r="AC10" s="10"/>
      <c r="AD10" s="8"/>
      <c r="AE10" s="8"/>
      <c r="AF10" s="8"/>
      <c r="AG10" s="8"/>
      <c r="AH10" s="8"/>
      <c r="AI10" s="8"/>
      <c r="AJ10" s="8"/>
      <c r="AK10" s="8"/>
      <c r="AL10" s="8"/>
      <c r="AM10" s="8"/>
      <c r="AN10" s="8"/>
      <c r="AO10" s="8"/>
      <c r="AP10" s="8"/>
      <c r="AQ10" s="8"/>
      <c r="AR10" s="8"/>
      <c r="AS10" s="8"/>
      <c r="AT10" s="8"/>
      <c r="AU10" s="8"/>
      <c r="AV10" s="8"/>
      <c r="AX10" s="132"/>
      <c r="AY10" s="133"/>
      <c r="AZ10" s="133"/>
      <c r="BA10" s="133"/>
      <c r="BB10" s="133"/>
      <c r="BC10" s="133"/>
      <c r="BD10" s="133"/>
      <c r="BE10" s="133"/>
      <c r="BF10" s="133"/>
      <c r="BG10" s="133"/>
      <c r="BH10" s="133"/>
      <c r="BI10" s="134"/>
      <c r="BJ10" s="8"/>
      <c r="BK10" s="8"/>
      <c r="BL10" s="8"/>
      <c r="BM10" s="8"/>
      <c r="BN10" s="8"/>
      <c r="BO10" s="8"/>
      <c r="BP10" s="8"/>
      <c r="BQ10" s="8"/>
      <c r="BR10" s="8"/>
      <c r="BS10" s="8"/>
      <c r="BT10" s="8"/>
      <c r="BU10" s="8"/>
      <c r="BV10" s="8"/>
      <c r="BW10" s="8"/>
      <c r="BX10" s="8"/>
      <c r="BY10" s="8"/>
      <c r="BZ10" s="8"/>
      <c r="CA10" s="8"/>
      <c r="CB10" s="8"/>
      <c r="CC10" s="8"/>
      <c r="CD10" s="8"/>
      <c r="CE10" s="8"/>
      <c r="CF10" s="8"/>
      <c r="CG10" s="8"/>
      <c r="CH10" s="8"/>
    </row>
    <row r="11" spans="2:86" s="8" customFormat="1" ht="9.9" customHeight="1">
      <c r="C11" s="437"/>
      <c r="D11" s="438"/>
      <c r="E11" s="438"/>
      <c r="F11" s="438"/>
      <c r="G11" s="438"/>
      <c r="H11" s="438"/>
      <c r="I11" s="438"/>
      <c r="J11" s="438"/>
      <c r="K11" s="438"/>
      <c r="L11" s="438"/>
      <c r="M11" s="482"/>
      <c r="N11" s="547"/>
      <c r="O11" s="482"/>
      <c r="P11" s="410"/>
      <c r="Q11" s="409"/>
      <c r="R11" s="410"/>
      <c r="S11" s="409"/>
      <c r="T11" s="410"/>
      <c r="U11" s="409"/>
      <c r="V11" s="410"/>
      <c r="W11" s="409"/>
      <c r="X11" s="410"/>
      <c r="Y11" s="409"/>
      <c r="Z11" s="547"/>
      <c r="AA11" s="10"/>
      <c r="AB11" s="10"/>
      <c r="AC11" s="10"/>
      <c r="AX11" s="132"/>
      <c r="AY11" s="133"/>
      <c r="AZ11" s="133"/>
      <c r="BA11" s="133"/>
      <c r="BB11" s="133"/>
      <c r="BC11" s="133"/>
      <c r="BD11" s="133"/>
      <c r="BE11" s="133"/>
      <c r="BF11" s="133"/>
      <c r="BG11" s="133"/>
      <c r="BH11" s="133"/>
      <c r="BI11" s="134"/>
    </row>
    <row r="12" spans="2:86" s="9" customFormat="1" ht="9.9" customHeight="1">
      <c r="B12" s="8"/>
      <c r="K12" s="8"/>
      <c r="U12" s="8"/>
      <c r="AD12" s="8"/>
      <c r="AE12" s="8"/>
      <c r="AF12" s="8"/>
      <c r="AG12" s="8"/>
      <c r="AH12" s="8"/>
      <c r="AI12" s="8"/>
      <c r="AJ12" s="8"/>
      <c r="AK12" s="8"/>
      <c r="AL12" s="8"/>
      <c r="AM12" s="8"/>
      <c r="AN12" s="8"/>
      <c r="AO12" s="8"/>
      <c r="AP12" s="8"/>
      <c r="AQ12" s="8"/>
      <c r="AR12" s="8"/>
      <c r="AS12" s="8"/>
      <c r="AT12" s="8"/>
      <c r="AU12" s="8"/>
      <c r="AV12" s="8"/>
      <c r="AX12" s="132"/>
      <c r="AY12" s="133"/>
      <c r="AZ12" s="133"/>
      <c r="BA12" s="133"/>
      <c r="BB12" s="133"/>
      <c r="BC12" s="133"/>
      <c r="BD12" s="133"/>
      <c r="BE12" s="133"/>
      <c r="BF12" s="133"/>
      <c r="BG12" s="133"/>
      <c r="BH12" s="133"/>
      <c r="BI12" s="134"/>
      <c r="BJ12" s="8"/>
      <c r="BK12" s="8"/>
      <c r="BL12" s="8"/>
      <c r="BM12" s="8"/>
      <c r="BN12" s="8"/>
      <c r="BO12" s="8"/>
    </row>
    <row r="13" spans="2:86" s="9" customFormat="1" ht="9.9" customHeight="1">
      <c r="B13" s="8"/>
      <c r="C13" s="598" t="s">
        <v>20</v>
      </c>
      <c r="D13" s="599"/>
      <c r="E13" s="599"/>
      <c r="F13" s="599"/>
      <c r="G13" s="599"/>
      <c r="H13" s="599"/>
      <c r="I13" s="599"/>
      <c r="J13" s="600"/>
      <c r="K13" s="8"/>
      <c r="O13" s="11"/>
      <c r="P13" s="11"/>
      <c r="Q13" s="11"/>
      <c r="R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X13" s="132"/>
      <c r="AY13" s="133"/>
      <c r="AZ13" s="133"/>
      <c r="BA13" s="133"/>
      <c r="BB13" s="133"/>
      <c r="BC13" s="133"/>
      <c r="BD13" s="133"/>
      <c r="BE13" s="133"/>
      <c r="BF13" s="133"/>
      <c r="BG13" s="133"/>
      <c r="BH13" s="133"/>
      <c r="BI13" s="134"/>
      <c r="BJ13" s="8"/>
      <c r="BK13" s="8"/>
      <c r="BL13" s="8"/>
      <c r="BM13" s="8"/>
      <c r="BN13" s="8"/>
      <c r="BO13" s="8"/>
    </row>
    <row r="14" spans="2:86" s="9" customFormat="1" ht="9.9" customHeight="1">
      <c r="B14" s="8"/>
      <c r="C14" s="597" t="s">
        <v>22</v>
      </c>
      <c r="D14" s="597"/>
      <c r="E14" s="597"/>
      <c r="F14" s="597"/>
      <c r="G14" s="597" t="s">
        <v>21</v>
      </c>
      <c r="H14" s="597"/>
      <c r="I14" s="597"/>
      <c r="J14" s="597"/>
      <c r="K14" s="8"/>
      <c r="L14" s="8"/>
      <c r="M14" s="8"/>
      <c r="N14" s="11"/>
      <c r="O14" s="11"/>
      <c r="P14" s="11"/>
      <c r="Q14" s="11"/>
      <c r="R14" s="11"/>
      <c r="T14" s="11"/>
      <c r="U14" s="11"/>
      <c r="V14" s="11"/>
      <c r="W14" s="395" t="s">
        <v>56</v>
      </c>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11"/>
      <c r="AU14" s="11"/>
      <c r="AV14" s="11"/>
      <c r="AX14" s="132"/>
      <c r="AY14" s="133"/>
      <c r="AZ14" s="133"/>
      <c r="BA14" s="133"/>
      <c r="BB14" s="133"/>
      <c r="BC14" s="133"/>
      <c r="BD14" s="133"/>
      <c r="BE14" s="133"/>
      <c r="BF14" s="133"/>
      <c r="BG14" s="133"/>
      <c r="BH14" s="133"/>
      <c r="BI14" s="134"/>
      <c r="BJ14" s="8"/>
      <c r="BK14" s="8"/>
      <c r="BL14" s="8"/>
      <c r="BM14" s="8"/>
      <c r="BN14" s="8"/>
      <c r="BO14" s="8"/>
    </row>
    <row r="15" spans="2:86" s="9" customFormat="1" ht="9.9" customHeight="1">
      <c r="B15" s="8"/>
      <c r="C15" s="571"/>
      <c r="D15" s="571"/>
      <c r="E15" s="571"/>
      <c r="F15" s="571"/>
      <c r="G15" s="571"/>
      <c r="H15" s="571"/>
      <c r="I15" s="571"/>
      <c r="J15" s="571"/>
      <c r="K15" s="8"/>
      <c r="L15" s="8"/>
      <c r="N15" s="11"/>
      <c r="O15" s="11"/>
      <c r="P15" s="11"/>
      <c r="Q15" s="11"/>
      <c r="R15" s="11"/>
      <c r="S15" s="11"/>
      <c r="T15" s="11"/>
      <c r="U15" s="11"/>
      <c r="V15" s="11"/>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11"/>
      <c r="AU15" s="11"/>
      <c r="AV15" s="11"/>
      <c r="AX15" s="132"/>
      <c r="AY15" s="133"/>
      <c r="AZ15" s="133"/>
      <c r="BA15" s="133"/>
      <c r="BB15" s="133"/>
      <c r="BC15" s="133"/>
      <c r="BD15" s="133"/>
      <c r="BE15" s="133"/>
      <c r="BF15" s="133"/>
      <c r="BG15" s="133"/>
      <c r="BH15" s="133"/>
      <c r="BI15" s="134"/>
      <c r="BJ15" s="8"/>
      <c r="BK15" s="8"/>
      <c r="BL15" s="8"/>
      <c r="BM15" s="8"/>
      <c r="BN15" s="8"/>
      <c r="BO15" s="8"/>
    </row>
    <row r="16" spans="2:86" s="9" customFormat="1" ht="9.9" customHeight="1">
      <c r="B16" s="8"/>
      <c r="C16" s="571"/>
      <c r="D16" s="571"/>
      <c r="E16" s="571"/>
      <c r="F16" s="571"/>
      <c r="G16" s="571"/>
      <c r="H16" s="571"/>
      <c r="I16" s="571"/>
      <c r="J16" s="571"/>
      <c r="K16" s="8"/>
      <c r="L16" s="8"/>
      <c r="S16" s="11"/>
      <c r="T16" s="11"/>
      <c r="U16" s="11"/>
      <c r="V16" s="11"/>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X16" s="135"/>
      <c r="AY16" s="136"/>
      <c r="AZ16" s="136"/>
      <c r="BA16" s="136"/>
      <c r="BB16" s="136"/>
      <c r="BC16" s="136"/>
      <c r="BD16" s="136"/>
      <c r="BE16" s="136"/>
      <c r="BF16" s="136"/>
      <c r="BG16" s="136"/>
      <c r="BH16" s="136"/>
      <c r="BI16" s="137"/>
      <c r="BL16" s="8"/>
      <c r="BM16" s="8"/>
      <c r="BN16" s="8"/>
      <c r="BO16" s="8"/>
    </row>
    <row r="17" spans="2:72" s="9" customFormat="1" ht="9.9" customHeight="1">
      <c r="B17" s="8"/>
      <c r="C17" s="571"/>
      <c r="D17" s="571"/>
      <c r="E17" s="571"/>
      <c r="F17" s="571"/>
      <c r="G17" s="571"/>
      <c r="H17" s="571"/>
      <c r="I17" s="571"/>
      <c r="J17" s="571"/>
      <c r="K17" s="8"/>
      <c r="L17" s="8"/>
      <c r="U17" s="8"/>
      <c r="V17" s="8"/>
      <c r="W17" s="8"/>
      <c r="X17" s="11"/>
      <c r="Y17" s="11"/>
      <c r="Z17" s="11"/>
      <c r="AA17" s="11"/>
      <c r="AB17" s="11"/>
      <c r="AC17" s="11"/>
      <c r="AD17" s="11"/>
      <c r="AE17" s="11"/>
      <c r="AF17" s="11"/>
      <c r="AG17" s="11"/>
      <c r="AH17" s="11"/>
      <c r="AI17" s="11"/>
      <c r="AJ17" s="11"/>
      <c r="AK17" s="11"/>
      <c r="AL17" s="8"/>
      <c r="AO17" s="8"/>
      <c r="AX17" s="585" t="s">
        <v>57</v>
      </c>
      <c r="AY17" s="585"/>
      <c r="AZ17" s="585"/>
      <c r="BA17" s="585"/>
      <c r="BB17" s="585"/>
      <c r="BC17" s="585"/>
      <c r="BD17" s="585"/>
      <c r="BE17" s="585"/>
      <c r="BF17" s="585"/>
      <c r="BG17" s="585"/>
      <c r="BH17" s="585"/>
      <c r="BI17" s="585"/>
      <c r="BL17" s="8"/>
      <c r="BM17" s="8"/>
      <c r="BN17" s="8"/>
      <c r="BO17" s="8"/>
    </row>
    <row r="18" spans="2:72" s="9" customFormat="1" ht="9.9" customHeight="1">
      <c r="B18" s="8"/>
      <c r="C18" s="571"/>
      <c r="D18" s="571"/>
      <c r="E18" s="571"/>
      <c r="F18" s="571"/>
      <c r="G18" s="571"/>
      <c r="H18" s="571"/>
      <c r="I18" s="571"/>
      <c r="J18" s="571"/>
      <c r="K18" s="8"/>
      <c r="L18" s="8"/>
      <c r="N18" s="589" t="s">
        <v>63</v>
      </c>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X18" s="35"/>
      <c r="BB18" s="8"/>
      <c r="BL18" s="8"/>
      <c r="BM18" s="8"/>
      <c r="BN18" s="8"/>
      <c r="BO18" s="8"/>
    </row>
    <row r="19" spans="2:72" ht="9.9" customHeight="1">
      <c r="B19" s="1"/>
      <c r="K19" s="1"/>
      <c r="L19" s="1"/>
      <c r="M19"/>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590"/>
      <c r="AP19" s="590"/>
      <c r="AQ19" s="590"/>
      <c r="BA19"/>
      <c r="BB19" s="1"/>
      <c r="BK19"/>
      <c r="BL19" s="1"/>
      <c r="BN19" s="1"/>
      <c r="BO19" s="1"/>
    </row>
    <row r="20" spans="2:72" s="9" customFormat="1" ht="9.9" customHeight="1">
      <c r="B20" s="8"/>
      <c r="C20" s="542" t="s">
        <v>1049</v>
      </c>
      <c r="D20" s="543"/>
      <c r="E20" s="543"/>
      <c r="F20" s="543"/>
      <c r="G20" s="543"/>
      <c r="H20" s="543"/>
      <c r="I20" s="543"/>
      <c r="J20" s="543"/>
      <c r="K20" s="543"/>
      <c r="L20" s="544"/>
      <c r="M20" s="404" t="s">
        <v>29</v>
      </c>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6"/>
      <c r="AW20" s="404" t="s">
        <v>1038</v>
      </c>
      <c r="AX20" s="405"/>
      <c r="AY20" s="405"/>
      <c r="AZ20" s="405"/>
      <c r="BA20" s="405"/>
      <c r="BB20" s="405"/>
      <c r="BC20" s="405"/>
      <c r="BD20" s="405"/>
      <c r="BE20" s="405"/>
      <c r="BF20" s="405"/>
      <c r="BG20" s="405"/>
      <c r="BH20" s="405"/>
      <c r="BI20" s="406"/>
      <c r="BJ20" s="8"/>
      <c r="BK20" s="8"/>
      <c r="BL20" s="8"/>
      <c r="BM20" s="8"/>
      <c r="BN20" s="8"/>
      <c r="BO20" s="8"/>
      <c r="BP20" s="8"/>
      <c r="BQ20" s="8"/>
      <c r="BR20" s="8"/>
      <c r="BS20" s="8"/>
      <c r="BT20" s="8"/>
    </row>
    <row r="21" spans="2:72" s="8" customFormat="1" ht="9.9" customHeight="1">
      <c r="C21" s="492" t="str">
        <f>MID(入力画面!$H$12,1,1)</f>
        <v/>
      </c>
      <c r="D21" s="408"/>
      <c r="E21" s="407" t="str">
        <f>MID(入力画面!$H$12,2,1)</f>
        <v/>
      </c>
      <c r="F21" s="408"/>
      <c r="G21" s="407" t="str">
        <f>MID(入力画面!$H$12,3,1)</f>
        <v/>
      </c>
      <c r="H21" s="408"/>
      <c r="I21" s="407" t="str">
        <f>MID(入力画面!$H$12,4,1)</f>
        <v/>
      </c>
      <c r="J21" s="408"/>
      <c r="K21" s="407" t="str">
        <f>MID(入力画面!$H$12,5,1)</f>
        <v/>
      </c>
      <c r="L21" s="545"/>
      <c r="M21" s="451" t="str">
        <f>IF(入力画面!$H$12="","",入力画面!$H$13)</f>
        <v/>
      </c>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c r="AT21" s="452"/>
      <c r="AU21" s="452"/>
      <c r="AV21" s="453"/>
      <c r="AW21" s="451" t="str">
        <f>IF(入力画面!$H$14="","",入力画面!$H$14)</f>
        <v/>
      </c>
      <c r="AX21" s="452"/>
      <c r="AY21" s="452"/>
      <c r="AZ21" s="452"/>
      <c r="BA21" s="452"/>
      <c r="BB21" s="452"/>
      <c r="BC21" s="452"/>
      <c r="BD21" s="452"/>
      <c r="BE21" s="452"/>
      <c r="BF21" s="452"/>
      <c r="BG21" s="452"/>
      <c r="BH21" s="452"/>
      <c r="BI21" s="453"/>
    </row>
    <row r="22" spans="2:72" s="9" customFormat="1" ht="9.9" customHeight="1">
      <c r="B22" s="8"/>
      <c r="C22" s="480"/>
      <c r="D22" s="481"/>
      <c r="E22" s="483"/>
      <c r="F22" s="481"/>
      <c r="G22" s="483"/>
      <c r="H22" s="481"/>
      <c r="I22" s="483"/>
      <c r="J22" s="481"/>
      <c r="K22" s="483"/>
      <c r="L22" s="546"/>
      <c r="M22" s="414"/>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6"/>
      <c r="AW22" s="414"/>
      <c r="AX22" s="415"/>
      <c r="AY22" s="415"/>
      <c r="AZ22" s="415"/>
      <c r="BA22" s="415"/>
      <c r="BB22" s="415"/>
      <c r="BC22" s="415"/>
      <c r="BD22" s="415"/>
      <c r="BE22" s="415"/>
      <c r="BF22" s="415"/>
      <c r="BG22" s="415"/>
      <c r="BH22" s="415"/>
      <c r="BI22" s="416"/>
      <c r="BJ22" s="8"/>
      <c r="BK22" s="8"/>
      <c r="BL22" s="8"/>
      <c r="BM22" s="8"/>
      <c r="BN22" s="8"/>
      <c r="BO22" s="8"/>
      <c r="BP22" s="8"/>
      <c r="BQ22" s="8"/>
      <c r="BR22" s="8"/>
      <c r="BS22" s="8"/>
      <c r="BT22" s="8"/>
    </row>
    <row r="23" spans="2:72" s="9" customFormat="1" ht="9.9" customHeight="1">
      <c r="B23" s="8"/>
      <c r="C23" s="542" t="s">
        <v>1050</v>
      </c>
      <c r="D23" s="543"/>
      <c r="E23" s="543"/>
      <c r="F23" s="543"/>
      <c r="G23" s="543"/>
      <c r="H23" s="543"/>
      <c r="I23" s="543"/>
      <c r="J23" s="543"/>
      <c r="K23" s="543"/>
      <c r="L23" s="543"/>
      <c r="M23" s="543"/>
      <c r="N23" s="544"/>
      <c r="O23" s="404" t="s">
        <v>1136</v>
      </c>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6"/>
      <c r="AW23" s="404" t="s">
        <v>1038</v>
      </c>
      <c r="AX23" s="405"/>
      <c r="AY23" s="405"/>
      <c r="AZ23" s="405"/>
      <c r="BA23" s="405"/>
      <c r="BB23" s="405"/>
      <c r="BC23" s="405"/>
      <c r="BD23" s="405"/>
      <c r="BE23" s="405"/>
      <c r="BF23" s="405"/>
      <c r="BG23" s="405"/>
      <c r="BH23" s="405"/>
      <c r="BI23" s="406"/>
      <c r="BJ23" s="8"/>
      <c r="BK23" s="8"/>
      <c r="BL23" s="8"/>
      <c r="BM23" s="8"/>
      <c r="BN23" s="8"/>
      <c r="BO23" s="8"/>
      <c r="BP23" s="8"/>
      <c r="BQ23" s="8"/>
      <c r="BR23" s="8"/>
      <c r="BS23" s="8"/>
      <c r="BT23" s="8"/>
    </row>
    <row r="24" spans="2:72" s="9" customFormat="1" ht="9.9" customHeight="1">
      <c r="B24" s="8"/>
      <c r="C24" s="492" t="str">
        <f>MID(入力画面!$H$15,1,1)</f>
        <v/>
      </c>
      <c r="D24" s="408"/>
      <c r="E24" s="407" t="str">
        <f>MID(入力画面!$H$15,2,1)</f>
        <v/>
      </c>
      <c r="F24" s="408"/>
      <c r="G24" s="407" t="str">
        <f>MID(入力画面!$H$15,3,1)</f>
        <v/>
      </c>
      <c r="H24" s="408"/>
      <c r="I24" s="407" t="str">
        <f>MID(入力画面!$H$15,4,1)</f>
        <v/>
      </c>
      <c r="J24" s="408"/>
      <c r="K24" s="407" t="str">
        <f>MID(入力画面!$H$15,5,1)</f>
        <v/>
      </c>
      <c r="L24" s="408"/>
      <c r="M24" s="407" t="str">
        <f>MID(入力画面!$H$15,6,1)</f>
        <v/>
      </c>
      <c r="N24" s="545"/>
      <c r="O24" s="417" t="s">
        <v>1046</v>
      </c>
      <c r="P24" s="418"/>
      <c r="Q24" s="595" t="str">
        <f>IF(入力画面!$H$16="","",入力画面!$H$16)</f>
        <v/>
      </c>
      <c r="R24" s="595"/>
      <c r="S24" s="595"/>
      <c r="T24" s="122" t="s">
        <v>1047</v>
      </c>
      <c r="U24" s="595" t="str">
        <f>IF(入力画面!$L$16="","",入力画面!$L$16)</f>
        <v/>
      </c>
      <c r="V24" s="595"/>
      <c r="W24" s="595"/>
      <c r="X24" s="595"/>
      <c r="Y24" s="123"/>
      <c r="Z24" s="596" t="str">
        <f>IF(入力画面!$H$17="","","（フリガナ）")</f>
        <v/>
      </c>
      <c r="AA24" s="596"/>
      <c r="AB24" s="596"/>
      <c r="AC24" s="596"/>
      <c r="AD24" s="384" t="str">
        <f>IF(入力画面!$H$17="","",入力画面!$H$17)</f>
        <v/>
      </c>
      <c r="AE24" s="384"/>
      <c r="AF24" s="384"/>
      <c r="AG24" s="384"/>
      <c r="AH24" s="384"/>
      <c r="AI24" s="384"/>
      <c r="AJ24" s="384"/>
      <c r="AK24" s="384"/>
      <c r="AL24" s="384"/>
      <c r="AM24" s="384"/>
      <c r="AN24" s="384"/>
      <c r="AO24" s="384"/>
      <c r="AP24" s="384"/>
      <c r="AQ24" s="384"/>
      <c r="AR24" s="384"/>
      <c r="AS24" s="384"/>
      <c r="AT24" s="384"/>
      <c r="AU24" s="384"/>
      <c r="AV24" s="385"/>
      <c r="AW24" s="451" t="str">
        <f>IF(入力画面!$H$19="","",入力画面!$H$19)</f>
        <v/>
      </c>
      <c r="AX24" s="452"/>
      <c r="AY24" s="452"/>
      <c r="AZ24" s="452"/>
      <c r="BA24" s="452"/>
      <c r="BB24" s="452"/>
      <c r="BC24" s="452"/>
      <c r="BD24" s="452"/>
      <c r="BE24" s="452"/>
      <c r="BF24" s="452"/>
      <c r="BG24" s="452"/>
      <c r="BH24" s="452"/>
      <c r="BI24" s="453"/>
      <c r="BJ24" s="8"/>
      <c r="BK24" s="8"/>
      <c r="BL24" s="8"/>
      <c r="BM24" s="8"/>
      <c r="BN24" s="8"/>
      <c r="BO24" s="8"/>
      <c r="BP24" s="8"/>
      <c r="BQ24" s="8"/>
      <c r="BR24" s="8"/>
      <c r="BS24" s="8"/>
      <c r="BT24" s="8"/>
    </row>
    <row r="25" spans="2:72" s="9" customFormat="1" ht="9.9" customHeight="1">
      <c r="B25" s="8"/>
      <c r="C25" s="480"/>
      <c r="D25" s="481"/>
      <c r="E25" s="483"/>
      <c r="F25" s="481"/>
      <c r="G25" s="483"/>
      <c r="H25" s="481"/>
      <c r="I25" s="483"/>
      <c r="J25" s="481"/>
      <c r="K25" s="483"/>
      <c r="L25" s="481"/>
      <c r="M25" s="483"/>
      <c r="N25" s="546"/>
      <c r="O25" s="411" t="str">
        <f>IF(入力画面!$H$18="","",入力画面!$H$18)</f>
        <v/>
      </c>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3"/>
      <c r="AW25" s="411"/>
      <c r="AX25" s="412"/>
      <c r="AY25" s="412"/>
      <c r="AZ25" s="412"/>
      <c r="BA25" s="412"/>
      <c r="BB25" s="412"/>
      <c r="BC25" s="412"/>
      <c r="BD25" s="412"/>
      <c r="BE25" s="412"/>
      <c r="BF25" s="412"/>
      <c r="BG25" s="412"/>
      <c r="BH25" s="412"/>
      <c r="BI25" s="413"/>
      <c r="BJ25" s="8"/>
      <c r="BK25" s="8"/>
      <c r="BL25" s="8"/>
      <c r="BM25" s="8"/>
      <c r="BN25" s="8"/>
      <c r="BO25" s="8"/>
      <c r="BP25" s="8"/>
      <c r="BQ25" s="8"/>
      <c r="BR25" s="8"/>
      <c r="BS25" s="8"/>
      <c r="BT25" s="8"/>
    </row>
    <row r="26" spans="2:72" s="9" customFormat="1" ht="9.9" customHeight="1">
      <c r="B26" s="8"/>
      <c r="C26" s="482"/>
      <c r="D26" s="410"/>
      <c r="E26" s="409"/>
      <c r="F26" s="410"/>
      <c r="G26" s="409"/>
      <c r="H26" s="410"/>
      <c r="I26" s="409"/>
      <c r="J26" s="410"/>
      <c r="K26" s="409"/>
      <c r="L26" s="410"/>
      <c r="M26" s="409"/>
      <c r="N26" s="547"/>
      <c r="O26" s="414"/>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6"/>
      <c r="AW26" s="414"/>
      <c r="AX26" s="415"/>
      <c r="AY26" s="415"/>
      <c r="AZ26" s="415"/>
      <c r="BA26" s="415"/>
      <c r="BB26" s="415"/>
      <c r="BC26" s="415"/>
      <c r="BD26" s="415"/>
      <c r="BE26" s="415"/>
      <c r="BF26" s="415"/>
      <c r="BG26" s="415"/>
      <c r="BH26" s="415"/>
      <c r="BI26" s="416"/>
      <c r="BJ26" s="8"/>
      <c r="BK26" s="8"/>
      <c r="BL26" s="8"/>
      <c r="BM26" s="8"/>
      <c r="BN26" s="8"/>
      <c r="BO26" s="8"/>
      <c r="BP26" s="8"/>
      <c r="BQ26" s="8"/>
      <c r="BR26" s="8"/>
      <c r="BS26" s="8"/>
      <c r="BT26" s="8"/>
    </row>
    <row r="27" spans="2:72" s="9" customFormat="1" ht="9.9" customHeight="1">
      <c r="B27" s="8"/>
      <c r="C27" s="404" t="s">
        <v>61</v>
      </c>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6"/>
      <c r="BC27" s="586" t="s">
        <v>17</v>
      </c>
      <c r="BD27" s="587"/>
      <c r="BE27" s="587"/>
      <c r="BF27" s="587"/>
      <c r="BG27" s="587"/>
      <c r="BH27" s="587"/>
      <c r="BI27" s="588"/>
      <c r="BJ27" s="8"/>
      <c r="BK27" s="8"/>
      <c r="BL27" s="8"/>
      <c r="BM27" s="8"/>
      <c r="BN27" s="8"/>
      <c r="BO27" s="8"/>
      <c r="BP27" s="8"/>
      <c r="BQ27" s="8"/>
      <c r="BR27" s="8"/>
      <c r="BS27" s="8"/>
      <c r="BT27" s="8"/>
    </row>
    <row r="28" spans="2:72" s="9" customFormat="1" ht="9.9" customHeight="1">
      <c r="B28" s="8"/>
      <c r="C28" s="593" t="str">
        <f>MID(入力画面!$H$20,1,1)</f>
        <v/>
      </c>
      <c r="D28" s="454"/>
      <c r="E28" s="407" t="str">
        <f>MID(入力画面!$H$20,2,1)</f>
        <v/>
      </c>
      <c r="F28" s="408"/>
      <c r="G28" s="407" t="str">
        <f>MID(入力画面!$H$20,3,1)</f>
        <v/>
      </c>
      <c r="H28" s="408"/>
      <c r="I28" s="407" t="str">
        <f>MID(入力画面!$H$20,4,1)</f>
        <v/>
      </c>
      <c r="J28" s="408"/>
      <c r="K28" s="407" t="str">
        <f>MID(入力画面!$H$20,5,1)</f>
        <v/>
      </c>
      <c r="L28" s="408"/>
      <c r="M28" s="407" t="str">
        <f>MID(入力画面!$H$20,6,1)</f>
        <v/>
      </c>
      <c r="N28" s="408"/>
      <c r="O28" s="407" t="str">
        <f>MID(入力画面!$H$20,7,1)</f>
        <v/>
      </c>
      <c r="P28" s="408"/>
      <c r="Q28" s="407" t="str">
        <f>MID(入力画面!$H$20,8,1)</f>
        <v/>
      </c>
      <c r="R28" s="408"/>
      <c r="S28" s="407" t="str">
        <f>MID(入力画面!$H$20,9,1)</f>
        <v/>
      </c>
      <c r="T28" s="408"/>
      <c r="U28" s="407" t="str">
        <f>MID(入力画面!$H$20,10,1)</f>
        <v/>
      </c>
      <c r="V28" s="408"/>
      <c r="W28" s="407" t="str">
        <f>MID(入力画面!$H$20,11,1)</f>
        <v/>
      </c>
      <c r="X28" s="408"/>
      <c r="Y28" s="407" t="str">
        <f>MID(入力画面!$H$20,12,1)</f>
        <v/>
      </c>
      <c r="Z28" s="408"/>
      <c r="AA28" s="407" t="str">
        <f>MID(入力画面!$H$20,13,1)</f>
        <v/>
      </c>
      <c r="AB28" s="408"/>
      <c r="AC28" s="407" t="str">
        <f>MID(入力画面!$H$20,14,1)</f>
        <v/>
      </c>
      <c r="AD28" s="408"/>
      <c r="AE28" s="407" t="str">
        <f>MID(入力画面!$H$20,15,1)</f>
        <v/>
      </c>
      <c r="AF28" s="408"/>
      <c r="AG28" s="407" t="str">
        <f>MID(入力画面!$H$20,16,1)</f>
        <v/>
      </c>
      <c r="AH28" s="408"/>
      <c r="AI28" s="407" t="str">
        <f>MID(入力画面!$H$20,17,1)</f>
        <v/>
      </c>
      <c r="AJ28" s="408"/>
      <c r="AK28" s="407" t="str">
        <f>MID(入力画面!$H$20,18,1)</f>
        <v/>
      </c>
      <c r="AL28" s="408"/>
      <c r="AM28" s="407" t="str">
        <f>MID(入力画面!$H$20,19,1)</f>
        <v/>
      </c>
      <c r="AN28" s="408"/>
      <c r="AO28" s="407" t="str">
        <f>MID(入力画面!$H$20,20,1)</f>
        <v/>
      </c>
      <c r="AP28" s="408"/>
      <c r="AQ28" s="407" t="str">
        <f>MID(入力画面!$H$20,21,1)</f>
        <v/>
      </c>
      <c r="AR28" s="408"/>
      <c r="AS28" s="407" t="str">
        <f>MID(入力画面!$H$20,22,1)</f>
        <v/>
      </c>
      <c r="AT28" s="408"/>
      <c r="AU28" s="407" t="str">
        <f>MID(入力画面!$H$20,23,1)</f>
        <v/>
      </c>
      <c r="AV28" s="408"/>
      <c r="AW28" s="407" t="str">
        <f>MID(入力画面!$H$20,24,1)</f>
        <v/>
      </c>
      <c r="AX28" s="408"/>
      <c r="AY28" s="407" t="str">
        <f>MID(入力画面!$H$20,25,1)</f>
        <v/>
      </c>
      <c r="AZ28" s="408"/>
      <c r="BA28" s="407" t="str">
        <f>MID(入力画面!$H$20,26,1)</f>
        <v/>
      </c>
      <c r="BB28" s="477"/>
      <c r="BC28" s="193"/>
      <c r="BD28" s="194"/>
      <c r="BE28" s="194"/>
      <c r="BF28" s="194"/>
      <c r="BG28" s="194"/>
      <c r="BH28" s="194"/>
      <c r="BI28" s="195"/>
      <c r="BJ28" s="8"/>
      <c r="BK28" s="8"/>
      <c r="BL28" s="8"/>
      <c r="BM28" s="8"/>
      <c r="BN28" s="8"/>
      <c r="BO28" s="8"/>
      <c r="BP28" s="8"/>
      <c r="BQ28" s="8"/>
      <c r="BR28" s="8"/>
      <c r="BS28" s="8"/>
      <c r="BT28" s="8"/>
    </row>
    <row r="29" spans="2:72" s="9" customFormat="1" ht="9.9" customHeight="1">
      <c r="B29" s="8"/>
      <c r="C29" s="593"/>
      <c r="D29" s="454"/>
      <c r="E29" s="409"/>
      <c r="F29" s="410"/>
      <c r="G29" s="409"/>
      <c r="H29" s="410"/>
      <c r="I29" s="409"/>
      <c r="J29" s="410"/>
      <c r="K29" s="409"/>
      <c r="L29" s="410"/>
      <c r="M29" s="409"/>
      <c r="N29" s="410"/>
      <c r="O29" s="409"/>
      <c r="P29" s="410"/>
      <c r="Q29" s="409"/>
      <c r="R29" s="410"/>
      <c r="S29" s="409"/>
      <c r="T29" s="410"/>
      <c r="U29" s="409"/>
      <c r="V29" s="410"/>
      <c r="W29" s="409"/>
      <c r="X29" s="410"/>
      <c r="Y29" s="409"/>
      <c r="Z29" s="410"/>
      <c r="AA29" s="409"/>
      <c r="AB29" s="410"/>
      <c r="AC29" s="409"/>
      <c r="AD29" s="410"/>
      <c r="AE29" s="409"/>
      <c r="AF29" s="410"/>
      <c r="AG29" s="409"/>
      <c r="AH29" s="410"/>
      <c r="AI29" s="409"/>
      <c r="AJ29" s="410"/>
      <c r="AK29" s="409"/>
      <c r="AL29" s="410"/>
      <c r="AM29" s="409"/>
      <c r="AN29" s="410"/>
      <c r="AO29" s="409"/>
      <c r="AP29" s="410"/>
      <c r="AQ29" s="409"/>
      <c r="AR29" s="410"/>
      <c r="AS29" s="409"/>
      <c r="AT29" s="410"/>
      <c r="AU29" s="409"/>
      <c r="AV29" s="410"/>
      <c r="AW29" s="409"/>
      <c r="AX29" s="410"/>
      <c r="AY29" s="409"/>
      <c r="AZ29" s="410"/>
      <c r="BA29" s="409"/>
      <c r="BB29" s="479"/>
      <c r="BC29" s="196"/>
      <c r="BD29" s="197"/>
      <c r="BE29" s="197"/>
      <c r="BF29" s="197"/>
      <c r="BG29" s="197"/>
      <c r="BH29" s="197"/>
      <c r="BI29" s="198"/>
      <c r="BJ29" s="8"/>
      <c r="BK29" s="8"/>
      <c r="BL29" s="8"/>
      <c r="BM29" s="8"/>
      <c r="BN29" s="8"/>
      <c r="BO29" s="8"/>
      <c r="BP29" s="8"/>
      <c r="BQ29" s="8"/>
      <c r="BR29" s="8"/>
      <c r="BS29" s="8"/>
      <c r="BT29" s="8"/>
    </row>
    <row r="30" spans="2:72" s="9" customFormat="1" ht="9.9" customHeight="1">
      <c r="B30" s="8"/>
      <c r="C30" s="427"/>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74" t="s">
        <v>60</v>
      </c>
      <c r="AY30" s="476" t="str">
        <f>IF(入力画面!$H$22="","",入力画面!$H$22)</f>
        <v/>
      </c>
      <c r="AZ30" s="477"/>
      <c r="BA30" s="477"/>
      <c r="BB30" s="474" t="s">
        <v>59</v>
      </c>
      <c r="BC30" s="196"/>
      <c r="BD30" s="197"/>
      <c r="BE30" s="197"/>
      <c r="BF30" s="197"/>
      <c r="BG30" s="197"/>
      <c r="BH30" s="197"/>
      <c r="BI30" s="198"/>
      <c r="BJ30" s="8"/>
      <c r="BK30" s="8"/>
      <c r="BL30" s="8"/>
      <c r="BM30" s="8"/>
      <c r="BN30" s="8"/>
      <c r="BO30" s="8"/>
      <c r="BP30" s="8"/>
      <c r="BQ30" s="8"/>
      <c r="BR30" s="8"/>
      <c r="BS30" s="8"/>
      <c r="BT30" s="8"/>
    </row>
    <row r="31" spans="2:72" s="8" customFormat="1" ht="9.9" customHeight="1">
      <c r="C31" s="429"/>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75"/>
      <c r="AY31" s="478"/>
      <c r="AZ31" s="478"/>
      <c r="BA31" s="478"/>
      <c r="BB31" s="475"/>
      <c r="BC31" s="196"/>
      <c r="BD31" s="197"/>
      <c r="BE31" s="197"/>
      <c r="BF31" s="197"/>
      <c r="BG31" s="197"/>
      <c r="BH31" s="197"/>
      <c r="BI31" s="198"/>
    </row>
    <row r="32" spans="2:72" s="9" customFormat="1" ht="9.9" customHeight="1">
      <c r="B32" s="8"/>
      <c r="C32" s="431"/>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8"/>
      <c r="AY32" s="479"/>
      <c r="AZ32" s="479"/>
      <c r="BA32" s="479"/>
      <c r="BB32" s="438"/>
      <c r="BC32" s="199"/>
      <c r="BD32" s="200"/>
      <c r="BE32" s="200"/>
      <c r="BF32" s="200"/>
      <c r="BG32" s="200"/>
      <c r="BH32" s="200"/>
      <c r="BI32" s="201"/>
      <c r="BJ32" s="8"/>
      <c r="BK32" s="8"/>
      <c r="BL32" s="8"/>
      <c r="BM32" s="8"/>
      <c r="BN32" s="8"/>
      <c r="BO32" s="8"/>
      <c r="BP32" s="8"/>
      <c r="BQ32" s="8"/>
      <c r="BR32" s="8"/>
      <c r="BS32" s="8"/>
      <c r="BT32" s="8"/>
    </row>
    <row r="33" spans="2:67" s="9" customFormat="1" ht="9.9" customHeight="1">
      <c r="B33" s="8"/>
      <c r="C33" s="542" t="s">
        <v>1051</v>
      </c>
      <c r="D33" s="543"/>
      <c r="E33" s="543"/>
      <c r="F33" s="543"/>
      <c r="G33" s="543"/>
      <c r="H33" s="543"/>
      <c r="I33" s="543"/>
      <c r="J33" s="543"/>
      <c r="K33" s="543"/>
      <c r="L33" s="543"/>
      <c r="M33" s="543"/>
      <c r="N33" s="543"/>
      <c r="O33" s="543"/>
      <c r="P33" s="544"/>
      <c r="Q33" s="8"/>
      <c r="R33" s="8"/>
      <c r="S33" s="8"/>
      <c r="T33" s="8"/>
      <c r="U33" s="8"/>
      <c r="V33" s="8"/>
      <c r="W33" s="8"/>
      <c r="X33" s="8"/>
      <c r="Y33" s="8"/>
      <c r="Z33" s="8"/>
      <c r="AA33" s="8"/>
      <c r="AB33" s="8"/>
      <c r="AC33" s="8"/>
      <c r="AD33" s="8"/>
      <c r="AE33" s="8"/>
      <c r="AF33" s="8"/>
      <c r="AG33" s="8"/>
      <c r="AH33" s="8"/>
      <c r="AI33" s="8"/>
      <c r="AJ33" s="8"/>
      <c r="AK33" s="8"/>
      <c r="AL33" s="472" t="s">
        <v>58</v>
      </c>
      <c r="AM33" s="472"/>
      <c r="AN33" s="472"/>
      <c r="AO33" s="472"/>
      <c r="AP33" s="472"/>
      <c r="AQ33" s="472"/>
      <c r="AR33" s="472"/>
      <c r="AS33" s="472"/>
      <c r="AT33" s="472"/>
      <c r="AU33" s="472"/>
      <c r="AV33" s="472"/>
      <c r="AW33" s="472"/>
      <c r="AX33" s="472"/>
      <c r="AY33" s="472"/>
      <c r="AZ33" s="472"/>
      <c r="BA33" s="472"/>
      <c r="BB33" s="472"/>
      <c r="BC33" s="473"/>
      <c r="BD33" s="473"/>
      <c r="BE33" s="473"/>
      <c r="BF33" s="473"/>
      <c r="BG33" s="473"/>
      <c r="BH33" s="8"/>
      <c r="BI33" s="8"/>
      <c r="BJ33" s="8"/>
      <c r="BK33" s="8"/>
      <c r="BL33" s="8"/>
    </row>
    <row r="34" spans="2:67" s="9" customFormat="1" ht="9.9" customHeight="1">
      <c r="B34" s="8"/>
      <c r="C34" s="38"/>
      <c r="D34" s="30" t="s">
        <v>62</v>
      </c>
      <c r="E34" s="14"/>
      <c r="F34" s="13"/>
      <c r="G34" s="392" t="s">
        <v>46</v>
      </c>
      <c r="H34" s="394"/>
      <c r="I34" s="14"/>
      <c r="J34" s="13"/>
      <c r="K34" s="392" t="s">
        <v>47</v>
      </c>
      <c r="L34" s="394"/>
      <c r="M34" s="14"/>
      <c r="N34" s="13"/>
      <c r="O34" s="392" t="s">
        <v>48</v>
      </c>
      <c r="P34" s="393"/>
      <c r="Q34" s="8"/>
      <c r="R34" s="8"/>
      <c r="S34" s="8"/>
      <c r="T34" s="15"/>
      <c r="U34" s="16"/>
      <c r="V34" s="16"/>
      <c r="W34" s="16"/>
      <c r="X34" s="16"/>
      <c r="Y34" s="16"/>
      <c r="Z34" s="16"/>
      <c r="AA34" s="16"/>
      <c r="AB34" s="16"/>
      <c r="AC34" s="16"/>
      <c r="AD34" s="16"/>
      <c r="AE34" s="16"/>
      <c r="AF34" s="16"/>
      <c r="AG34" s="16"/>
      <c r="AH34" s="16"/>
      <c r="AI34" s="16"/>
      <c r="AJ34" s="16"/>
      <c r="AK34" s="16"/>
      <c r="AL34" s="473"/>
      <c r="AM34" s="473"/>
      <c r="AN34" s="473"/>
      <c r="AO34" s="473"/>
      <c r="AP34" s="473"/>
      <c r="AQ34" s="473"/>
      <c r="AR34" s="473"/>
      <c r="AS34" s="473"/>
      <c r="AT34" s="473"/>
      <c r="AU34" s="473"/>
      <c r="AV34" s="473"/>
      <c r="AW34" s="473"/>
      <c r="AX34" s="473"/>
      <c r="AY34" s="473"/>
      <c r="AZ34" s="473"/>
      <c r="BA34" s="473"/>
      <c r="BB34" s="473"/>
      <c r="BC34" s="473"/>
      <c r="BD34" s="473"/>
      <c r="BE34" s="473"/>
      <c r="BF34" s="473"/>
      <c r="BG34" s="473"/>
      <c r="BH34" s="8"/>
      <c r="BI34" s="8"/>
      <c r="BJ34" s="8"/>
      <c r="BK34" s="8"/>
      <c r="BL34" s="8"/>
    </row>
    <row r="35" spans="2:67" s="9" customFormat="1" ht="9.9" customHeight="1">
      <c r="B35" s="8"/>
      <c r="C35" s="480" t="str">
        <f>IF(入力画面!$H$24="","",入力画面!$H$24)</f>
        <v/>
      </c>
      <c r="D35" s="481"/>
      <c r="E35" s="483" t="str">
        <f>MID(入力画面!$J$24,1,1)</f>
        <v/>
      </c>
      <c r="F35" s="481"/>
      <c r="G35" s="521" t="str">
        <f>MID(入力画面!$J$24,2,1)</f>
        <v/>
      </c>
      <c r="H35" s="591"/>
      <c r="I35" s="483" t="str">
        <f>MID(入力画面!$J$24,3,1)</f>
        <v/>
      </c>
      <c r="J35" s="481"/>
      <c r="K35" s="521" t="str">
        <f>MID(入力画面!$J$24,4,1)</f>
        <v/>
      </c>
      <c r="L35" s="591"/>
      <c r="M35" s="483" t="str">
        <f>MID(入力画面!$J$24,5,1)</f>
        <v/>
      </c>
      <c r="N35" s="481"/>
      <c r="O35" s="521" t="str">
        <f>MID(入力画面!$J$24,6,1)</f>
        <v/>
      </c>
      <c r="P35" s="522"/>
      <c r="Q35" s="8"/>
      <c r="R35" s="8"/>
      <c r="S35" s="8"/>
      <c r="T35" s="15"/>
      <c r="U35" s="16"/>
      <c r="V35" s="16"/>
      <c r="W35" s="16"/>
      <c r="X35" s="16"/>
      <c r="Y35" s="16"/>
      <c r="Z35" s="16"/>
      <c r="AA35" s="16"/>
      <c r="AB35" s="16"/>
      <c r="AC35" s="16"/>
      <c r="AD35" s="16"/>
      <c r="AE35" s="16"/>
      <c r="AF35" s="16"/>
      <c r="AG35" s="16"/>
      <c r="AH35" s="16"/>
      <c r="AI35" s="16"/>
      <c r="AJ35" s="16"/>
      <c r="AK35" s="16"/>
      <c r="AL35" s="37"/>
      <c r="AM35" s="37"/>
      <c r="AN35" s="37"/>
      <c r="AO35" s="37"/>
      <c r="AP35" s="37"/>
      <c r="AQ35" s="37"/>
      <c r="AR35" s="37"/>
      <c r="AS35" s="37"/>
      <c r="AT35" s="37"/>
      <c r="AU35" s="37"/>
      <c r="AV35" s="37"/>
      <c r="AW35" s="37"/>
      <c r="AX35" s="37"/>
      <c r="AY35" s="37"/>
      <c r="AZ35" s="37"/>
      <c r="BA35" s="37"/>
      <c r="BB35" s="37"/>
      <c r="BC35" s="37"/>
      <c r="BD35" s="37"/>
      <c r="BE35" s="37"/>
      <c r="BF35" s="37"/>
      <c r="BG35" s="37"/>
      <c r="BH35" s="8"/>
      <c r="BI35" s="8"/>
      <c r="BJ35" s="8"/>
      <c r="BK35" s="8"/>
      <c r="BL35" s="8"/>
    </row>
    <row r="36" spans="2:67" s="9" customFormat="1" ht="9.9" customHeight="1">
      <c r="B36" s="8"/>
      <c r="C36" s="482"/>
      <c r="D36" s="410"/>
      <c r="E36" s="409"/>
      <c r="F36" s="410"/>
      <c r="G36" s="523"/>
      <c r="H36" s="592"/>
      <c r="I36" s="409"/>
      <c r="J36" s="410"/>
      <c r="K36" s="523"/>
      <c r="L36" s="592"/>
      <c r="M36" s="409"/>
      <c r="N36" s="410"/>
      <c r="O36" s="523"/>
      <c r="P36" s="524"/>
      <c r="Q36" s="8"/>
      <c r="R36" s="8"/>
      <c r="S36" s="8"/>
      <c r="T36" s="15"/>
      <c r="U36" s="16"/>
      <c r="V36" s="16"/>
      <c r="W36" s="16"/>
      <c r="X36" s="16"/>
      <c r="Y36" s="16"/>
      <c r="Z36" s="16"/>
      <c r="AA36" s="16"/>
      <c r="AB36" s="16"/>
      <c r="AC36" s="16"/>
      <c r="AD36" s="16"/>
      <c r="AE36" s="16"/>
      <c r="AF36" s="16"/>
      <c r="AG36" s="16"/>
      <c r="AH36" s="16"/>
      <c r="AI36" s="16"/>
      <c r="AJ36" s="16"/>
      <c r="AK36" s="16"/>
      <c r="AL36" s="16"/>
      <c r="AM36" s="16"/>
      <c r="AN36" s="15"/>
      <c r="AO36" s="15"/>
      <c r="AP36" s="15"/>
      <c r="AQ36" s="36"/>
      <c r="AR36" s="36"/>
      <c r="AS36" s="36"/>
      <c r="AT36" s="36"/>
      <c r="AU36" s="36"/>
      <c r="AV36" s="36"/>
      <c r="AW36" s="36"/>
      <c r="AX36" s="36"/>
      <c r="AY36" s="36"/>
      <c r="AZ36" s="36"/>
      <c r="BA36" s="36"/>
      <c r="BB36" s="36"/>
      <c r="BC36" s="36"/>
      <c r="BD36" s="8"/>
      <c r="BE36" s="8"/>
      <c r="BF36" s="8"/>
      <c r="BG36" s="8"/>
      <c r="BH36" s="8"/>
      <c r="BI36" s="8"/>
      <c r="BJ36" s="8"/>
      <c r="BK36" s="8"/>
      <c r="BL36" s="8"/>
    </row>
    <row r="37" spans="2:67" s="9" customFormat="1" ht="9.9"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2:67" s="9" customFormat="1" ht="9.9" customHeight="1">
      <c r="B38" s="8"/>
      <c r="C38" s="8"/>
      <c r="D38" s="584" t="s">
        <v>64</v>
      </c>
      <c r="E38" s="584"/>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584"/>
      <c r="AW38" s="584"/>
      <c r="AX38" s="584"/>
      <c r="AY38" s="584"/>
      <c r="AZ38" s="584"/>
      <c r="BA38" s="584"/>
      <c r="BB38" s="584"/>
      <c r="BC38" s="584"/>
      <c r="BD38" s="584"/>
      <c r="BE38" s="584"/>
      <c r="BF38" s="584"/>
      <c r="BG38" s="584"/>
      <c r="BH38" s="584"/>
      <c r="BI38" s="584"/>
      <c r="BJ38" s="17"/>
      <c r="BK38" s="17"/>
      <c r="BL38" s="8"/>
      <c r="BM38" s="8"/>
      <c r="BN38" s="8"/>
      <c r="BO38" s="8"/>
    </row>
    <row r="39" spans="2:67" s="9" customFormat="1" ht="9.9" customHeight="1">
      <c r="B39" s="8"/>
      <c r="C39" s="8"/>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c r="BI39" s="584"/>
      <c r="BJ39" s="17"/>
      <c r="BK39" s="17"/>
      <c r="BL39" s="8"/>
      <c r="BM39" s="8"/>
      <c r="BN39" s="8"/>
      <c r="BO39" s="8"/>
    </row>
    <row r="40" spans="2:67" s="9" customFormat="1" ht="9.9" customHeight="1">
      <c r="B40" s="8"/>
      <c r="C40" s="8"/>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4"/>
      <c r="AV40" s="584"/>
      <c r="AW40" s="584"/>
      <c r="AX40" s="584"/>
      <c r="AY40" s="584"/>
      <c r="AZ40" s="584"/>
      <c r="BA40" s="584"/>
      <c r="BB40" s="584"/>
      <c r="BC40" s="584"/>
      <c r="BD40" s="584"/>
      <c r="BE40" s="584"/>
      <c r="BF40" s="584"/>
      <c r="BG40" s="584"/>
      <c r="BH40" s="584"/>
      <c r="BI40" s="584"/>
      <c r="BJ40" s="17"/>
      <c r="BK40" s="17"/>
      <c r="BL40" s="8"/>
      <c r="BM40" s="8"/>
      <c r="BN40" s="8"/>
      <c r="BO40" s="8"/>
    </row>
    <row r="41" spans="2:67" s="9" customFormat="1" ht="9.9" customHeight="1">
      <c r="B41" s="8"/>
      <c r="C41" s="8"/>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c r="AU41" s="584"/>
      <c r="AV41" s="584"/>
      <c r="AW41" s="584"/>
      <c r="AX41" s="584"/>
      <c r="AY41" s="584"/>
      <c r="AZ41" s="584"/>
      <c r="BA41" s="584"/>
      <c r="BB41" s="584"/>
      <c r="BC41" s="584"/>
      <c r="BD41" s="584"/>
      <c r="BE41" s="584"/>
      <c r="BF41" s="584"/>
      <c r="BG41" s="584"/>
      <c r="BH41" s="584"/>
      <c r="BI41" s="584"/>
      <c r="BJ41" s="17"/>
      <c r="BK41" s="17"/>
      <c r="BL41" s="8"/>
      <c r="BM41" s="8"/>
      <c r="BN41" s="8"/>
      <c r="BO41" s="8"/>
    </row>
    <row r="42" spans="2:67" s="8" customFormat="1" ht="9.9" customHeight="1">
      <c r="D42" s="584"/>
      <c r="E42" s="58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584"/>
      <c r="AI42" s="584"/>
      <c r="AJ42" s="584"/>
      <c r="AK42" s="584"/>
      <c r="AL42" s="584"/>
      <c r="AM42" s="584"/>
      <c r="AN42" s="584"/>
      <c r="AO42" s="584"/>
      <c r="AP42" s="584"/>
      <c r="AQ42" s="584"/>
      <c r="AR42" s="584"/>
      <c r="AS42" s="584"/>
      <c r="AT42" s="584"/>
      <c r="AU42" s="584"/>
      <c r="AV42" s="584"/>
      <c r="AW42" s="584"/>
      <c r="AX42" s="584"/>
      <c r="AY42" s="584"/>
      <c r="AZ42" s="584"/>
      <c r="BA42" s="584"/>
      <c r="BB42" s="584"/>
      <c r="BC42" s="584"/>
      <c r="BD42" s="584"/>
      <c r="BE42" s="584"/>
      <c r="BF42" s="584"/>
      <c r="BG42" s="584"/>
      <c r="BH42" s="584"/>
      <c r="BI42" s="584"/>
      <c r="BJ42" s="17"/>
      <c r="BK42" s="17"/>
    </row>
    <row r="43" spans="2:67" s="9" customFormat="1" ht="9.9" customHeight="1">
      <c r="B43" s="8"/>
      <c r="C43" s="539" t="s">
        <v>26</v>
      </c>
      <c r="D43" s="539"/>
      <c r="E43" s="539"/>
      <c r="F43" s="539"/>
      <c r="G43" s="539"/>
      <c r="H43" s="539"/>
      <c r="I43" s="539"/>
      <c r="J43" s="18"/>
      <c r="K43" s="1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row>
    <row r="44" spans="2:67" s="9" customFormat="1" ht="9.9" customHeight="1">
      <c r="B44" s="8"/>
      <c r="C44" s="540"/>
      <c r="D44" s="540"/>
      <c r="E44" s="540"/>
      <c r="F44" s="540"/>
      <c r="G44" s="540"/>
      <c r="H44" s="540"/>
      <c r="I44" s="540"/>
      <c r="J44" s="19"/>
      <c r="K44" s="19"/>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row>
    <row r="45" spans="2:67" s="9" customFormat="1" ht="9.9" customHeight="1">
      <c r="B45" s="8"/>
      <c r="C45" s="463" t="s">
        <v>1041</v>
      </c>
      <c r="D45" s="464"/>
      <c r="E45" s="463" t="s">
        <v>1040</v>
      </c>
      <c r="F45" s="464"/>
      <c r="G45" s="572" t="s">
        <v>16</v>
      </c>
      <c r="H45" s="573"/>
      <c r="I45" s="573"/>
      <c r="J45" s="573"/>
      <c r="K45" s="573"/>
      <c r="L45" s="573"/>
      <c r="M45" s="573"/>
      <c r="N45" s="574"/>
      <c r="O45" s="442" t="s">
        <v>54</v>
      </c>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4"/>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2:67" s="9" customFormat="1" ht="9.9" customHeight="1">
      <c r="B46" s="8"/>
      <c r="C46" s="568"/>
      <c r="D46" s="569"/>
      <c r="E46" s="568"/>
      <c r="F46" s="569"/>
      <c r="G46" s="575"/>
      <c r="H46" s="576"/>
      <c r="I46" s="576"/>
      <c r="J46" s="576"/>
      <c r="K46" s="576"/>
      <c r="L46" s="576"/>
      <c r="M46" s="576"/>
      <c r="N46" s="577"/>
      <c r="O46" s="445"/>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7"/>
      <c r="AO46" s="8"/>
      <c r="AP46" s="8"/>
      <c r="AQ46" s="8"/>
      <c r="AR46" s="8"/>
      <c r="AS46" s="8"/>
      <c r="AT46" s="8"/>
      <c r="AU46" s="8"/>
      <c r="AV46" s="8"/>
      <c r="AW46" s="8"/>
      <c r="AX46" s="8"/>
      <c r="AY46" s="8"/>
      <c r="AZ46" s="8"/>
      <c r="BA46" s="8"/>
      <c r="BB46" s="8"/>
      <c r="BC46" s="8"/>
      <c r="BD46" s="8"/>
      <c r="BE46" s="8"/>
      <c r="BF46" s="8"/>
      <c r="BG46" s="8"/>
      <c r="BH46" s="8"/>
      <c r="BI46" s="8"/>
      <c r="BJ46" s="8"/>
      <c r="BK46" s="8"/>
      <c r="BL46" s="8"/>
    </row>
    <row r="47" spans="2:67" s="9" customFormat="1" ht="9.9" customHeight="1">
      <c r="B47" s="8"/>
      <c r="C47" s="465"/>
      <c r="D47" s="466"/>
      <c r="E47" s="465"/>
      <c r="F47" s="466"/>
      <c r="G47" s="578"/>
      <c r="H47" s="579"/>
      <c r="I47" s="579"/>
      <c r="J47" s="579"/>
      <c r="K47" s="579"/>
      <c r="L47" s="579"/>
      <c r="M47" s="579"/>
      <c r="N47" s="580"/>
      <c r="O47" s="448"/>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50"/>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2:67" s="9" customFormat="1" ht="9.9" customHeight="1">
      <c r="B48" s="8"/>
      <c r="C48" s="570" t="s">
        <v>65</v>
      </c>
      <c r="D48" s="570"/>
      <c r="E48" s="571">
        <v>1</v>
      </c>
      <c r="F48" s="571"/>
      <c r="G48" s="581" t="str">
        <f>MID(入力画面!$H$26,1,1)</f>
        <v/>
      </c>
      <c r="H48" s="582"/>
      <c r="I48" s="454" t="str">
        <f>MID(入力画面!$H$26,2,1)</f>
        <v/>
      </c>
      <c r="J48" s="454"/>
      <c r="K48" s="454" t="str">
        <f>MID(入力画面!$H$26,3,1)</f>
        <v/>
      </c>
      <c r="L48" s="454"/>
      <c r="M48" s="583" t="str">
        <f>MID(入力画面!$H$26,4,1)</f>
        <v/>
      </c>
      <c r="N48" s="581"/>
      <c r="O48" s="451" t="str">
        <f>IF(入力画面!$H$26="","",入力画面!$H$27)</f>
        <v/>
      </c>
      <c r="P48" s="452"/>
      <c r="Q48" s="452"/>
      <c r="R48" s="452"/>
      <c r="S48" s="452"/>
      <c r="T48" s="452"/>
      <c r="U48" s="452"/>
      <c r="V48" s="452"/>
      <c r="W48" s="452"/>
      <c r="X48" s="452"/>
      <c r="Y48" s="452"/>
      <c r="Z48" s="452"/>
      <c r="AA48" s="452"/>
      <c r="AB48" s="452"/>
      <c r="AC48" s="452"/>
      <c r="AD48" s="452"/>
      <c r="AE48" s="452"/>
      <c r="AF48" s="452"/>
      <c r="AG48" s="452"/>
      <c r="AH48" s="452"/>
      <c r="AI48" s="452"/>
      <c r="AJ48" s="452"/>
      <c r="AK48" s="452"/>
      <c r="AL48" s="452"/>
      <c r="AM48" s="452"/>
      <c r="AN48" s="453"/>
      <c r="AO48" s="8"/>
      <c r="AP48" s="8"/>
      <c r="AQ48" s="8"/>
      <c r="AR48" s="8"/>
      <c r="AS48" s="8"/>
      <c r="AT48" s="8"/>
      <c r="AU48" s="8"/>
      <c r="AV48" s="8"/>
      <c r="AW48" s="8"/>
      <c r="AX48" s="8"/>
      <c r="AY48" s="8"/>
      <c r="AZ48" s="8"/>
      <c r="BA48" s="8"/>
      <c r="BB48" s="8"/>
      <c r="BC48" s="8"/>
      <c r="BD48" s="8"/>
      <c r="BE48" s="8"/>
      <c r="BF48" s="8"/>
      <c r="BG48" s="8"/>
      <c r="BH48" s="8"/>
      <c r="BI48" s="8"/>
      <c r="BJ48" s="8"/>
      <c r="BK48" s="8"/>
      <c r="BL48" s="8"/>
    </row>
    <row r="49" spans="2:67" s="9" customFormat="1" ht="9.9" customHeight="1">
      <c r="B49" s="8"/>
      <c r="C49" s="570"/>
      <c r="D49" s="570"/>
      <c r="E49" s="571"/>
      <c r="F49" s="571"/>
      <c r="G49" s="581"/>
      <c r="H49" s="582"/>
      <c r="I49" s="454"/>
      <c r="J49" s="454"/>
      <c r="K49" s="454"/>
      <c r="L49" s="454"/>
      <c r="M49" s="583"/>
      <c r="N49" s="581"/>
      <c r="O49" s="411"/>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3"/>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2:67" s="9" customFormat="1" ht="9.9" customHeight="1">
      <c r="B50" s="8"/>
      <c r="C50" s="570"/>
      <c r="D50" s="570"/>
      <c r="E50" s="571"/>
      <c r="F50" s="571"/>
      <c r="G50" s="581"/>
      <c r="H50" s="582"/>
      <c r="I50" s="454"/>
      <c r="J50" s="454"/>
      <c r="K50" s="454"/>
      <c r="L50" s="454"/>
      <c r="M50" s="583"/>
      <c r="N50" s="581"/>
      <c r="O50" s="414"/>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6"/>
      <c r="AO50" s="8"/>
      <c r="AP50" s="8"/>
      <c r="AQ50" s="8"/>
      <c r="AR50" s="8"/>
      <c r="AS50" s="8"/>
      <c r="AT50" s="8"/>
      <c r="AU50" s="8"/>
      <c r="AV50" s="8"/>
      <c r="AW50" s="8"/>
      <c r="AX50" s="8"/>
      <c r="AY50" s="8"/>
      <c r="AZ50" s="8"/>
      <c r="BA50" s="8"/>
      <c r="BB50" s="8"/>
      <c r="BC50" s="8"/>
      <c r="BD50" s="8"/>
      <c r="BE50" s="8"/>
      <c r="BF50" s="8"/>
      <c r="BG50" s="8"/>
      <c r="BH50" s="8"/>
      <c r="BI50" s="8"/>
      <c r="BJ50" s="8"/>
      <c r="BK50" s="8"/>
      <c r="BL50" s="8"/>
    </row>
    <row r="51" spans="2:67" s="9" customFormat="1" ht="9.9" customHeight="1">
      <c r="B51" s="8"/>
      <c r="C51" s="437" t="s">
        <v>12</v>
      </c>
      <c r="D51" s="438"/>
      <c r="E51" s="438"/>
      <c r="F51" s="438"/>
      <c r="G51" s="438"/>
      <c r="H51" s="438"/>
      <c r="I51" s="438"/>
      <c r="J51" s="438"/>
      <c r="K51" s="438"/>
      <c r="L51" s="438"/>
      <c r="M51" s="438"/>
      <c r="N51" s="438"/>
      <c r="O51" s="439"/>
      <c r="P51" s="440"/>
      <c r="Q51" s="404" t="s">
        <v>66</v>
      </c>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6"/>
      <c r="BA51" s="8"/>
      <c r="BB51" s="8"/>
      <c r="BC51" s="8"/>
      <c r="BD51" s="8"/>
      <c r="BE51" s="8"/>
      <c r="BF51" s="8"/>
      <c r="BG51" s="8"/>
      <c r="BH51" s="8"/>
      <c r="BI51" s="8"/>
      <c r="BJ51" s="8"/>
      <c r="BK51" s="8"/>
      <c r="BL51" s="8"/>
    </row>
    <row r="52" spans="2:67" s="8" customFormat="1" ht="9.9" customHeight="1">
      <c r="C52" s="441"/>
      <c r="D52" s="439"/>
      <c r="E52" s="439"/>
      <c r="F52" s="439"/>
      <c r="G52" s="439"/>
      <c r="H52" s="439"/>
      <c r="I52" s="439"/>
      <c r="J52" s="439"/>
      <c r="K52" s="439"/>
      <c r="L52" s="439"/>
      <c r="M52" s="439"/>
      <c r="N52" s="439"/>
      <c r="O52" s="439"/>
      <c r="P52" s="440"/>
      <c r="Q52" s="404" t="s">
        <v>14</v>
      </c>
      <c r="R52" s="405"/>
      <c r="S52" s="405"/>
      <c r="T52" s="405"/>
      <c r="U52" s="405"/>
      <c r="V52" s="405"/>
      <c r="W52" s="405"/>
      <c r="X52" s="405"/>
      <c r="Y52" s="405"/>
      <c r="Z52" s="405"/>
      <c r="AA52" s="405"/>
      <c r="AB52" s="406"/>
      <c r="AC52" s="404" t="s">
        <v>68</v>
      </c>
      <c r="AD52" s="405"/>
      <c r="AE52" s="405"/>
      <c r="AF52" s="405"/>
      <c r="AG52" s="405"/>
      <c r="AH52" s="405"/>
      <c r="AI52" s="405"/>
      <c r="AJ52" s="405"/>
      <c r="AK52" s="405"/>
      <c r="AL52" s="405"/>
      <c r="AM52" s="405"/>
      <c r="AN52" s="406"/>
      <c r="AO52" s="404" t="s">
        <v>67</v>
      </c>
      <c r="AP52" s="405"/>
      <c r="AQ52" s="405"/>
      <c r="AR52" s="405"/>
      <c r="AS52" s="405"/>
      <c r="AT52" s="405"/>
      <c r="AU52" s="405"/>
      <c r="AV52" s="405"/>
      <c r="AW52" s="405"/>
      <c r="AX52" s="405"/>
      <c r="AY52" s="405"/>
      <c r="AZ52" s="406"/>
    </row>
    <row r="53" spans="2:67" s="9" customFormat="1" ht="9.9" customHeight="1">
      <c r="B53" s="8"/>
      <c r="C53" s="38"/>
      <c r="D53" s="39" t="s">
        <v>62</v>
      </c>
      <c r="E53" s="12"/>
      <c r="F53" s="13"/>
      <c r="G53" s="392" t="s">
        <v>46</v>
      </c>
      <c r="H53" s="394"/>
      <c r="I53" s="14"/>
      <c r="J53" s="13"/>
      <c r="K53" s="392" t="s">
        <v>47</v>
      </c>
      <c r="L53" s="394"/>
      <c r="M53" s="14"/>
      <c r="N53" s="13"/>
      <c r="O53" s="392" t="s">
        <v>48</v>
      </c>
      <c r="P53" s="393"/>
      <c r="Q53" s="20"/>
      <c r="R53" s="21"/>
      <c r="S53" s="22"/>
      <c r="T53" s="21"/>
      <c r="U53" s="392" t="s">
        <v>49</v>
      </c>
      <c r="V53" s="394"/>
      <c r="W53" s="23"/>
      <c r="X53" s="24"/>
      <c r="Y53" s="25"/>
      <c r="Z53" s="26"/>
      <c r="AA53" s="392" t="s">
        <v>50</v>
      </c>
      <c r="AB53" s="393"/>
      <c r="AC53" s="12"/>
      <c r="AD53" s="13"/>
      <c r="AE53" s="14"/>
      <c r="AF53" s="13"/>
      <c r="AG53" s="392" t="s">
        <v>49</v>
      </c>
      <c r="AH53" s="394"/>
      <c r="AI53" s="23"/>
      <c r="AJ53" s="24"/>
      <c r="AK53" s="25"/>
      <c r="AL53" s="26"/>
      <c r="AM53" s="392" t="s">
        <v>50</v>
      </c>
      <c r="AN53" s="393"/>
      <c r="AO53" s="12"/>
      <c r="AP53" s="13"/>
      <c r="AQ53" s="14"/>
      <c r="AR53" s="13"/>
      <c r="AS53" s="392" t="s">
        <v>49</v>
      </c>
      <c r="AT53" s="394"/>
      <c r="AU53" s="23"/>
      <c r="AV53" s="24"/>
      <c r="AW53" s="25"/>
      <c r="AX53" s="26"/>
      <c r="AY53" s="392" t="s">
        <v>50</v>
      </c>
      <c r="AZ53" s="393"/>
      <c r="BA53" s="8"/>
      <c r="BB53" s="8"/>
      <c r="BC53" s="8"/>
      <c r="BD53" s="8"/>
      <c r="BE53" s="8"/>
      <c r="BF53" s="8"/>
      <c r="BG53" s="8"/>
      <c r="BH53" s="8"/>
      <c r="BI53" s="8"/>
      <c r="BJ53" s="8"/>
      <c r="BK53" s="8"/>
      <c r="BL53" s="8"/>
    </row>
    <row r="54" spans="2:67" s="9" customFormat="1" ht="9.9" customHeight="1">
      <c r="B54" s="8"/>
      <c r="C54" s="461" t="str">
        <f>IF(入力画面!$H$29="","",入力画面!$H$29)</f>
        <v/>
      </c>
      <c r="D54" s="397"/>
      <c r="E54" s="461" t="str">
        <f>IF(入力画面!$J$29="","",MID(入力画面!$J$29,1,1))</f>
        <v/>
      </c>
      <c r="F54" s="400"/>
      <c r="G54" s="396" t="str">
        <f>IF(入力画面!$J$29="","",MID(入力画面!$J$29,2,1))</f>
        <v/>
      </c>
      <c r="H54" s="400"/>
      <c r="I54" s="396" t="str">
        <f>IF(入力画面!$J$29="","",MID(入力画面!$J$29,3,1))</f>
        <v/>
      </c>
      <c r="J54" s="400"/>
      <c r="K54" s="396" t="str">
        <f>IF(入力画面!$J$29="","",MID(入力画面!$J$29,4,1))</f>
        <v/>
      </c>
      <c r="L54" s="400"/>
      <c r="M54" s="396" t="str">
        <f>IF(入力画面!$J$29="","",MID(入力画面!$J$29,5,1))</f>
        <v/>
      </c>
      <c r="N54" s="400"/>
      <c r="O54" s="396" t="str">
        <f>IF(入力画面!$J$29="","",MID(入力画面!$J$29,6,1))</f>
        <v/>
      </c>
      <c r="P54" s="397"/>
      <c r="Q54" s="560" t="str">
        <f>IF(入力画面!$H$31="","",入力画面!$H$31)</f>
        <v/>
      </c>
      <c r="R54" s="561"/>
      <c r="S54" s="564" t="str">
        <f>IF(入力画面!$I$31="","",入力画面!$I$31)</f>
        <v/>
      </c>
      <c r="T54" s="565"/>
      <c r="U54" s="455">
        <f>入力画面!$J$31</f>
        <v>0</v>
      </c>
      <c r="V54" s="456"/>
      <c r="W54" s="433">
        <v>0</v>
      </c>
      <c r="X54" s="434"/>
      <c r="Y54" s="433">
        <v>0</v>
      </c>
      <c r="Z54" s="434"/>
      <c r="AA54" s="433">
        <v>0</v>
      </c>
      <c r="AB54" s="459"/>
      <c r="AC54" s="461" t="str">
        <f>IF(入力画面!$H$32="","",入力画面!$H$32)</f>
        <v/>
      </c>
      <c r="AD54" s="400"/>
      <c r="AE54" s="396" t="str">
        <f>IF(入力画面!$I$32="","",入力画面!$I$32)</f>
        <v/>
      </c>
      <c r="AF54" s="400"/>
      <c r="AG54" s="396" t="str">
        <f>IF(入力画面!$J$32="","",入力画面!$J$32)</f>
        <v/>
      </c>
      <c r="AH54" s="400"/>
      <c r="AI54" s="433">
        <v>0</v>
      </c>
      <c r="AJ54" s="434"/>
      <c r="AK54" s="433">
        <v>0</v>
      </c>
      <c r="AL54" s="434"/>
      <c r="AM54" s="433">
        <v>0</v>
      </c>
      <c r="AN54" s="459"/>
      <c r="AO54" s="461" t="str">
        <f>IF(入力画面!$H$33="","",入力画面!$H$33)</f>
        <v/>
      </c>
      <c r="AP54" s="400"/>
      <c r="AQ54" s="396" t="str">
        <f>IF(入力画面!$I$33="","",入力画面!$I$33)</f>
        <v/>
      </c>
      <c r="AR54" s="400"/>
      <c r="AS54" s="396" t="str">
        <f>IF(入力画面!$J$33="","",入力画面!$J$33)</f>
        <v/>
      </c>
      <c r="AT54" s="400"/>
      <c r="AU54" s="386">
        <v>0</v>
      </c>
      <c r="AV54" s="387"/>
      <c r="AW54" s="386">
        <v>0</v>
      </c>
      <c r="AX54" s="387"/>
      <c r="AY54" s="386">
        <v>0</v>
      </c>
      <c r="AZ54" s="390"/>
      <c r="BA54" s="8"/>
      <c r="BB54" s="8"/>
      <c r="BC54" s="8"/>
      <c r="BD54" s="8"/>
      <c r="BE54" s="8"/>
      <c r="BF54" s="8"/>
      <c r="BG54" s="8"/>
      <c r="BH54" s="8"/>
      <c r="BI54" s="8"/>
      <c r="BJ54" s="8"/>
      <c r="BK54" s="8"/>
      <c r="BL54" s="8"/>
    </row>
    <row r="55" spans="2:67" s="9" customFormat="1" ht="9.9" customHeight="1">
      <c r="B55" s="8"/>
      <c r="C55" s="462"/>
      <c r="D55" s="399"/>
      <c r="E55" s="462"/>
      <c r="F55" s="401"/>
      <c r="G55" s="398"/>
      <c r="H55" s="401"/>
      <c r="I55" s="398"/>
      <c r="J55" s="401"/>
      <c r="K55" s="398"/>
      <c r="L55" s="401"/>
      <c r="M55" s="398"/>
      <c r="N55" s="401"/>
      <c r="O55" s="398"/>
      <c r="P55" s="399"/>
      <c r="Q55" s="562"/>
      <c r="R55" s="563"/>
      <c r="S55" s="566"/>
      <c r="T55" s="567"/>
      <c r="U55" s="457"/>
      <c r="V55" s="458"/>
      <c r="W55" s="435"/>
      <c r="X55" s="436"/>
      <c r="Y55" s="435"/>
      <c r="Z55" s="436"/>
      <c r="AA55" s="435"/>
      <c r="AB55" s="460"/>
      <c r="AC55" s="462"/>
      <c r="AD55" s="401"/>
      <c r="AE55" s="398"/>
      <c r="AF55" s="401"/>
      <c r="AG55" s="398"/>
      <c r="AH55" s="401"/>
      <c r="AI55" s="435"/>
      <c r="AJ55" s="436"/>
      <c r="AK55" s="435"/>
      <c r="AL55" s="436"/>
      <c r="AM55" s="435"/>
      <c r="AN55" s="460"/>
      <c r="AO55" s="462"/>
      <c r="AP55" s="401"/>
      <c r="AQ55" s="398"/>
      <c r="AR55" s="401"/>
      <c r="AS55" s="398"/>
      <c r="AT55" s="401"/>
      <c r="AU55" s="388"/>
      <c r="AV55" s="389"/>
      <c r="AW55" s="388"/>
      <c r="AX55" s="389"/>
      <c r="AY55" s="388"/>
      <c r="AZ55" s="391"/>
      <c r="BA55" s="8"/>
      <c r="BB55" s="8"/>
      <c r="BC55" s="8"/>
      <c r="BD55" s="8"/>
      <c r="BE55" s="8"/>
      <c r="BF55" s="8"/>
      <c r="BG55" s="8"/>
      <c r="BH55" s="8"/>
      <c r="BI55" s="8"/>
      <c r="BJ55" s="8"/>
      <c r="BK55" s="8"/>
      <c r="BL55" s="8"/>
    </row>
    <row r="56" spans="2:67" s="9" customFormat="1" ht="9.9"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row>
    <row r="57" spans="2:67" s="9" customFormat="1" ht="9.9"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row>
    <row r="58" spans="2:67" s="9" customFormat="1" ht="9.9" customHeight="1">
      <c r="B58" s="8"/>
      <c r="C58" s="8"/>
      <c r="D58" s="426" t="s">
        <v>0</v>
      </c>
      <c r="E58" s="426"/>
      <c r="F58" s="426"/>
      <c r="G58" s="426"/>
      <c r="H58" s="426"/>
      <c r="I58" s="426"/>
      <c r="J58" s="426"/>
      <c r="K58" s="426"/>
      <c r="L58" s="426"/>
      <c r="M58" s="426"/>
      <c r="N58" s="426"/>
      <c r="O58" s="426"/>
      <c r="P58" s="426"/>
      <c r="Q58" s="426"/>
      <c r="R58" s="426"/>
      <c r="S58" s="426"/>
      <c r="T58" s="426"/>
      <c r="U58" s="426"/>
      <c r="V58" s="426"/>
      <c r="W58" s="426"/>
      <c r="X58" s="485" t="s">
        <v>69</v>
      </c>
      <c r="Y58" s="486"/>
      <c r="Z58" s="486"/>
      <c r="AA58" s="486"/>
      <c r="AB58" s="486"/>
      <c r="AC58" s="486"/>
      <c r="AD58" s="486"/>
      <c r="AE58" s="486"/>
      <c r="AF58" s="486"/>
      <c r="AG58" s="486"/>
      <c r="AH58" s="486"/>
      <c r="AI58" s="486"/>
      <c r="AJ58" s="486"/>
      <c r="AK58" s="486"/>
      <c r="AL58" s="486"/>
      <c r="AM58" s="486"/>
      <c r="AN58" s="486"/>
      <c r="AO58" s="486"/>
      <c r="AP58" s="486"/>
      <c r="AQ58" s="487"/>
      <c r="AR58" s="8"/>
      <c r="AS58" s="8"/>
      <c r="AT58" s="8"/>
      <c r="AU58" s="644" t="s">
        <v>1123</v>
      </c>
      <c r="AV58" s="645"/>
      <c r="AW58" s="645"/>
      <c r="AX58" s="645"/>
      <c r="AY58" s="645"/>
      <c r="AZ58" s="645"/>
      <c r="BA58" s="645"/>
      <c r="BB58" s="645"/>
      <c r="BC58" s="645"/>
      <c r="BD58" s="645"/>
      <c r="BE58" s="645"/>
      <c r="BF58" s="645"/>
      <c r="BG58" s="645"/>
      <c r="BH58" s="645"/>
      <c r="BI58" s="646"/>
      <c r="BJ58" s="8"/>
      <c r="BK58" s="8"/>
      <c r="BL58" s="8"/>
    </row>
    <row r="59" spans="2:67" s="9" customFormat="1" ht="9.9" customHeight="1" thickBot="1">
      <c r="B59" s="8"/>
      <c r="C59" s="8"/>
      <c r="D59" s="541"/>
      <c r="E59" s="541"/>
      <c r="F59" s="541"/>
      <c r="G59" s="541"/>
      <c r="H59" s="541"/>
      <c r="I59" s="541"/>
      <c r="J59" s="541"/>
      <c r="K59" s="541"/>
      <c r="L59" s="541"/>
      <c r="M59" s="541"/>
      <c r="N59" s="541"/>
      <c r="O59" s="541"/>
      <c r="P59" s="541"/>
      <c r="Q59" s="541"/>
      <c r="R59" s="541"/>
      <c r="S59" s="541"/>
      <c r="T59" s="541"/>
      <c r="U59" s="541"/>
      <c r="V59" s="541"/>
      <c r="W59" s="541"/>
      <c r="X59" s="535"/>
      <c r="Y59" s="536"/>
      <c r="Z59" s="536"/>
      <c r="AA59" s="536"/>
      <c r="AB59" s="536"/>
      <c r="AC59" s="536"/>
      <c r="AD59" s="536"/>
      <c r="AE59" s="536"/>
      <c r="AF59" s="536"/>
      <c r="AG59" s="536"/>
      <c r="AH59" s="536"/>
      <c r="AI59" s="536"/>
      <c r="AJ59" s="536"/>
      <c r="AK59" s="536"/>
      <c r="AL59" s="536"/>
      <c r="AM59" s="536"/>
      <c r="AN59" s="536"/>
      <c r="AO59" s="536"/>
      <c r="AP59" s="536"/>
      <c r="AQ59" s="537"/>
      <c r="AR59" s="8"/>
      <c r="AS59" s="8"/>
      <c r="AT59" s="8"/>
      <c r="AU59" s="647"/>
      <c r="AV59" s="648"/>
      <c r="AW59" s="648"/>
      <c r="AX59" s="648"/>
      <c r="AY59" s="648"/>
      <c r="AZ59" s="648"/>
      <c r="BA59" s="648"/>
      <c r="BB59" s="648"/>
      <c r="BC59" s="648"/>
      <c r="BD59" s="648"/>
      <c r="BE59" s="648"/>
      <c r="BF59" s="648"/>
      <c r="BG59" s="648"/>
      <c r="BH59" s="648"/>
      <c r="BI59" s="649"/>
      <c r="BJ59" s="8"/>
      <c r="BK59" s="8"/>
      <c r="BL59" s="8"/>
    </row>
    <row r="60" spans="2:67" s="9" customFormat="1" ht="9.9" customHeight="1" thickTop="1">
      <c r="B60" s="8"/>
      <c r="C60" s="8"/>
      <c r="D60" s="538" t="s">
        <v>1</v>
      </c>
      <c r="E60" s="538"/>
      <c r="F60" s="538"/>
      <c r="G60" s="538"/>
      <c r="H60" s="538"/>
      <c r="I60" s="538"/>
      <c r="J60" s="538"/>
      <c r="K60" s="538"/>
      <c r="L60" s="538"/>
      <c r="M60" s="538"/>
      <c r="N60" s="538"/>
      <c r="O60" s="538"/>
      <c r="P60" s="538"/>
      <c r="Q60" s="538"/>
      <c r="R60" s="538"/>
      <c r="S60" s="538"/>
      <c r="T60" s="538"/>
      <c r="U60" s="538"/>
      <c r="V60" s="538"/>
      <c r="W60" s="538"/>
      <c r="X60" s="532" t="s">
        <v>9</v>
      </c>
      <c r="Y60" s="533"/>
      <c r="Z60" s="533"/>
      <c r="AA60" s="533"/>
      <c r="AB60" s="533"/>
      <c r="AC60" s="533"/>
      <c r="AD60" s="533"/>
      <c r="AE60" s="533"/>
      <c r="AF60" s="533"/>
      <c r="AG60" s="533"/>
      <c r="AH60" s="533"/>
      <c r="AI60" s="533"/>
      <c r="AJ60" s="533"/>
      <c r="AK60" s="533"/>
      <c r="AL60" s="533"/>
      <c r="AM60" s="533"/>
      <c r="AN60" s="533"/>
      <c r="AO60" s="533"/>
      <c r="AP60" s="533"/>
      <c r="AQ60" s="534"/>
      <c r="AR60" s="8"/>
      <c r="AS60" s="8"/>
      <c r="AT60" s="8"/>
      <c r="AU60" s="493" t="str">
        <f>IF(入力画面!$H$35="","",入力画面!$H$35)</f>
        <v/>
      </c>
      <c r="AV60" s="494"/>
      <c r="AW60" s="494"/>
      <c r="AX60" s="494"/>
      <c r="AY60" s="494"/>
      <c r="AZ60" s="494"/>
      <c r="BA60" s="494"/>
      <c r="BB60" s="494"/>
      <c r="BC60" s="494"/>
      <c r="BD60" s="494"/>
      <c r="BE60" s="494"/>
      <c r="BF60" s="494"/>
      <c r="BG60" s="494"/>
      <c r="BH60" s="494"/>
      <c r="BI60" s="495"/>
      <c r="BJ60" s="8"/>
      <c r="BK60" s="8"/>
      <c r="BL60" s="8"/>
    </row>
    <row r="61" spans="2:67" s="9" customFormat="1" ht="9.9" customHeight="1">
      <c r="B61" s="8"/>
      <c r="C61" s="8"/>
      <c r="D61" s="426"/>
      <c r="E61" s="426"/>
      <c r="F61" s="426"/>
      <c r="G61" s="426"/>
      <c r="H61" s="426"/>
      <c r="I61" s="426"/>
      <c r="J61" s="426"/>
      <c r="K61" s="426"/>
      <c r="L61" s="426"/>
      <c r="M61" s="426"/>
      <c r="N61" s="426"/>
      <c r="O61" s="426"/>
      <c r="P61" s="426"/>
      <c r="Q61" s="426"/>
      <c r="R61" s="426"/>
      <c r="S61" s="426"/>
      <c r="T61" s="426"/>
      <c r="U61" s="426"/>
      <c r="V61" s="426"/>
      <c r="W61" s="426"/>
      <c r="X61" s="489"/>
      <c r="Y61" s="490"/>
      <c r="Z61" s="490"/>
      <c r="AA61" s="490"/>
      <c r="AB61" s="490"/>
      <c r="AC61" s="490"/>
      <c r="AD61" s="490"/>
      <c r="AE61" s="490"/>
      <c r="AF61" s="490"/>
      <c r="AG61" s="490"/>
      <c r="AH61" s="490"/>
      <c r="AI61" s="490"/>
      <c r="AJ61" s="490"/>
      <c r="AK61" s="490"/>
      <c r="AL61" s="490"/>
      <c r="AM61" s="490"/>
      <c r="AN61" s="490"/>
      <c r="AO61" s="490"/>
      <c r="AP61" s="490"/>
      <c r="AQ61" s="491"/>
      <c r="AR61" s="8"/>
      <c r="AS61" s="8"/>
      <c r="AT61" s="8"/>
      <c r="AU61" s="496"/>
      <c r="AV61" s="497"/>
      <c r="AW61" s="497"/>
      <c r="AX61" s="497"/>
      <c r="AY61" s="497"/>
      <c r="AZ61" s="497"/>
      <c r="BA61" s="497"/>
      <c r="BB61" s="497"/>
      <c r="BC61" s="497"/>
      <c r="BD61" s="497"/>
      <c r="BE61" s="497"/>
      <c r="BF61" s="497"/>
      <c r="BG61" s="497"/>
      <c r="BH61" s="497"/>
      <c r="BI61" s="498"/>
      <c r="BJ61" s="8"/>
      <c r="BK61" s="8"/>
      <c r="BL61" s="8"/>
    </row>
    <row r="62" spans="2:67" s="8" customFormat="1" ht="9.9" customHeight="1">
      <c r="D62" s="426" t="s">
        <v>2</v>
      </c>
      <c r="E62" s="426"/>
      <c r="F62" s="426"/>
      <c r="G62" s="426"/>
      <c r="H62" s="426"/>
      <c r="I62" s="426"/>
      <c r="J62" s="426"/>
      <c r="K62" s="426"/>
      <c r="L62" s="426"/>
      <c r="M62" s="426"/>
      <c r="N62" s="426"/>
      <c r="O62" s="426"/>
      <c r="P62" s="426"/>
      <c r="Q62" s="426"/>
      <c r="R62" s="426"/>
      <c r="S62" s="426"/>
      <c r="T62" s="426"/>
      <c r="U62" s="426"/>
      <c r="V62" s="426"/>
      <c r="W62" s="426"/>
      <c r="X62" s="422" t="s">
        <v>36</v>
      </c>
      <c r="Y62" s="423"/>
      <c r="Z62" s="423"/>
      <c r="AA62" s="423"/>
      <c r="AB62" s="423"/>
      <c r="AC62" s="425"/>
      <c r="AD62" s="425"/>
      <c r="AE62" s="425"/>
      <c r="AF62" s="425"/>
      <c r="AG62" s="425"/>
      <c r="AH62" s="424" t="s">
        <v>37</v>
      </c>
      <c r="AI62" s="424"/>
      <c r="AJ62" s="425"/>
      <c r="AK62" s="425"/>
      <c r="AL62" s="424" t="s">
        <v>38</v>
      </c>
      <c r="AM62" s="424"/>
      <c r="AN62" s="425"/>
      <c r="AO62" s="425"/>
      <c r="AP62" s="424" t="s">
        <v>39</v>
      </c>
      <c r="AQ62" s="531"/>
      <c r="AU62" s="644" t="s">
        <v>1124</v>
      </c>
      <c r="AV62" s="645"/>
      <c r="AW62" s="645"/>
      <c r="AX62" s="645"/>
      <c r="AY62" s="645"/>
      <c r="AZ62" s="645"/>
      <c r="BA62" s="645"/>
      <c r="BB62" s="645"/>
      <c r="BC62" s="645"/>
      <c r="BD62" s="645"/>
      <c r="BE62" s="645"/>
      <c r="BF62" s="645"/>
      <c r="BG62" s="645"/>
      <c r="BH62" s="645"/>
      <c r="BI62" s="646"/>
    </row>
    <row r="63" spans="2:67" s="9" customFormat="1" ht="9.9" customHeight="1">
      <c r="B63" s="8"/>
      <c r="C63" s="8"/>
      <c r="D63" s="426"/>
      <c r="E63" s="426"/>
      <c r="F63" s="426"/>
      <c r="G63" s="426"/>
      <c r="H63" s="426"/>
      <c r="I63" s="426"/>
      <c r="J63" s="426"/>
      <c r="K63" s="426"/>
      <c r="L63" s="426"/>
      <c r="M63" s="426"/>
      <c r="N63" s="426"/>
      <c r="O63" s="426"/>
      <c r="P63" s="426"/>
      <c r="Q63" s="426"/>
      <c r="R63" s="426"/>
      <c r="S63" s="426"/>
      <c r="T63" s="426"/>
      <c r="U63" s="426"/>
      <c r="V63" s="426"/>
      <c r="W63" s="426"/>
      <c r="X63" s="419" t="s">
        <v>40</v>
      </c>
      <c r="Y63" s="420"/>
      <c r="Z63" s="420"/>
      <c r="AA63" s="420"/>
      <c r="AB63" s="420"/>
      <c r="AC63" s="420"/>
      <c r="AD63" s="420"/>
      <c r="AE63" s="420"/>
      <c r="AF63" s="420"/>
      <c r="AG63" s="420"/>
      <c r="AH63" s="420"/>
      <c r="AI63" s="420"/>
      <c r="AJ63" s="420"/>
      <c r="AK63" s="420"/>
      <c r="AL63" s="420"/>
      <c r="AM63" s="420"/>
      <c r="AN63" s="420"/>
      <c r="AO63" s="420"/>
      <c r="AP63" s="420"/>
      <c r="AQ63" s="421"/>
      <c r="AR63" s="8"/>
      <c r="AS63" s="8"/>
      <c r="AT63" s="8"/>
      <c r="AU63" s="647"/>
      <c r="AV63" s="648"/>
      <c r="AW63" s="648"/>
      <c r="AX63" s="648"/>
      <c r="AY63" s="648"/>
      <c r="AZ63" s="648"/>
      <c r="BA63" s="648"/>
      <c r="BB63" s="648"/>
      <c r="BC63" s="648"/>
      <c r="BD63" s="648"/>
      <c r="BE63" s="648"/>
      <c r="BF63" s="648"/>
      <c r="BG63" s="648"/>
      <c r="BH63" s="648"/>
      <c r="BI63" s="649"/>
      <c r="BJ63" s="8"/>
      <c r="BK63" s="8"/>
      <c r="BL63" s="8"/>
    </row>
    <row r="64" spans="2:67" s="9" customFormat="1" ht="9.9" customHeight="1">
      <c r="B64" s="8"/>
      <c r="C64" s="8"/>
      <c r="D64" s="426" t="s">
        <v>3</v>
      </c>
      <c r="E64" s="426"/>
      <c r="F64" s="426"/>
      <c r="G64" s="426"/>
      <c r="H64" s="426"/>
      <c r="I64" s="426"/>
      <c r="J64" s="426"/>
      <c r="K64" s="426"/>
      <c r="L64" s="426"/>
      <c r="M64" s="426"/>
      <c r="N64" s="426"/>
      <c r="O64" s="426"/>
      <c r="P64" s="426"/>
      <c r="Q64" s="426"/>
      <c r="R64" s="426"/>
      <c r="S64" s="426"/>
      <c r="T64" s="426"/>
      <c r="U64" s="426"/>
      <c r="V64" s="426"/>
      <c r="W64" s="426"/>
      <c r="X64" s="512" t="s">
        <v>9</v>
      </c>
      <c r="Y64" s="513"/>
      <c r="Z64" s="513"/>
      <c r="AA64" s="513"/>
      <c r="AB64" s="513"/>
      <c r="AC64" s="513"/>
      <c r="AD64" s="513"/>
      <c r="AE64" s="513"/>
      <c r="AF64" s="513"/>
      <c r="AG64" s="513"/>
      <c r="AH64" s="513"/>
      <c r="AI64" s="513"/>
      <c r="AJ64" s="513"/>
      <c r="AK64" s="513"/>
      <c r="AL64" s="513"/>
      <c r="AM64" s="513"/>
      <c r="AN64" s="513"/>
      <c r="AO64" s="513"/>
      <c r="AP64" s="513"/>
      <c r="AQ64" s="514"/>
      <c r="AR64" s="8"/>
      <c r="AS64" s="8"/>
      <c r="AT64" s="8"/>
      <c r="AU64" s="493" t="str">
        <f>IF(入力画面!$H$36="","",入力画面!$H$36)</f>
        <v/>
      </c>
      <c r="AV64" s="494"/>
      <c r="AW64" s="494"/>
      <c r="AX64" s="494"/>
      <c r="AY64" s="494"/>
      <c r="AZ64" s="494"/>
      <c r="BA64" s="494"/>
      <c r="BB64" s="494"/>
      <c r="BC64" s="494"/>
      <c r="BD64" s="494"/>
      <c r="BE64" s="494"/>
      <c r="BF64" s="494"/>
      <c r="BG64" s="494"/>
      <c r="BH64" s="494"/>
      <c r="BI64" s="495"/>
      <c r="BJ64" s="8"/>
      <c r="BK64" s="8"/>
      <c r="BL64" s="8"/>
    </row>
    <row r="65" spans="2:67" s="9" customFormat="1" ht="9.9" customHeight="1">
      <c r="B65" s="8"/>
      <c r="C65" s="8"/>
      <c r="D65" s="426"/>
      <c r="E65" s="426"/>
      <c r="F65" s="426"/>
      <c r="G65" s="426"/>
      <c r="H65" s="426"/>
      <c r="I65" s="426"/>
      <c r="J65" s="426"/>
      <c r="K65" s="426"/>
      <c r="L65" s="426"/>
      <c r="M65" s="426"/>
      <c r="N65" s="426"/>
      <c r="O65" s="426"/>
      <c r="P65" s="426"/>
      <c r="Q65" s="426"/>
      <c r="R65" s="426"/>
      <c r="S65" s="426"/>
      <c r="T65" s="426"/>
      <c r="U65" s="426"/>
      <c r="V65" s="426"/>
      <c r="W65" s="426"/>
      <c r="X65" s="512"/>
      <c r="Y65" s="513"/>
      <c r="Z65" s="513"/>
      <c r="AA65" s="513"/>
      <c r="AB65" s="513"/>
      <c r="AC65" s="513"/>
      <c r="AD65" s="513"/>
      <c r="AE65" s="513"/>
      <c r="AF65" s="513"/>
      <c r="AG65" s="513"/>
      <c r="AH65" s="513"/>
      <c r="AI65" s="513"/>
      <c r="AJ65" s="513"/>
      <c r="AK65" s="513"/>
      <c r="AL65" s="513"/>
      <c r="AM65" s="513"/>
      <c r="AN65" s="513"/>
      <c r="AO65" s="513"/>
      <c r="AP65" s="513"/>
      <c r="AQ65" s="514"/>
      <c r="AR65" s="8"/>
      <c r="AS65" s="8"/>
      <c r="AT65" s="8"/>
      <c r="AU65" s="496"/>
      <c r="AV65" s="497"/>
      <c r="AW65" s="497"/>
      <c r="AX65" s="497"/>
      <c r="AY65" s="497"/>
      <c r="AZ65" s="497"/>
      <c r="BA65" s="497"/>
      <c r="BB65" s="497"/>
      <c r="BC65" s="497"/>
      <c r="BD65" s="497"/>
      <c r="BE65" s="497"/>
      <c r="BF65" s="497"/>
      <c r="BG65" s="497"/>
      <c r="BH65" s="497"/>
      <c r="BI65" s="498"/>
      <c r="BJ65" s="8"/>
      <c r="BK65" s="8"/>
      <c r="BL65" s="8"/>
    </row>
    <row r="66" spans="2:67" s="9" customFormat="1" ht="9.9" customHeight="1">
      <c r="B66" s="8"/>
      <c r="C66" s="8"/>
      <c r="D66" s="515" t="s">
        <v>4</v>
      </c>
      <c r="E66" s="516"/>
      <c r="F66" s="516"/>
      <c r="G66" s="516"/>
      <c r="H66" s="516"/>
      <c r="I66" s="516"/>
      <c r="J66" s="516"/>
      <c r="K66" s="516"/>
      <c r="L66" s="516"/>
      <c r="M66" s="516"/>
      <c r="N66" s="516"/>
      <c r="O66" s="516"/>
      <c r="P66" s="516"/>
      <c r="Q66" s="516"/>
      <c r="R66" s="516"/>
      <c r="S66" s="516"/>
      <c r="T66" s="516"/>
      <c r="U66" s="516"/>
      <c r="V66" s="516"/>
      <c r="W66" s="517"/>
      <c r="X66" s="512"/>
      <c r="Y66" s="513"/>
      <c r="Z66" s="513"/>
      <c r="AA66" s="513"/>
      <c r="AB66" s="513"/>
      <c r="AC66" s="513"/>
      <c r="AD66" s="513"/>
      <c r="AE66" s="513"/>
      <c r="AF66" s="513"/>
      <c r="AG66" s="513"/>
      <c r="AH66" s="513"/>
      <c r="AI66" s="513"/>
      <c r="AJ66" s="513"/>
      <c r="AK66" s="513"/>
      <c r="AL66" s="513"/>
      <c r="AM66" s="513"/>
      <c r="AN66" s="513"/>
      <c r="AO66" s="513"/>
      <c r="AP66" s="513"/>
      <c r="AQ66" s="514"/>
      <c r="AR66" s="8"/>
      <c r="AS66" s="8"/>
      <c r="AT66" s="8"/>
      <c r="AU66" s="644" t="s">
        <v>1125</v>
      </c>
      <c r="AV66" s="645"/>
      <c r="AW66" s="645"/>
      <c r="AX66" s="645"/>
      <c r="AY66" s="645"/>
      <c r="AZ66" s="645"/>
      <c r="BA66" s="645"/>
      <c r="BB66" s="645"/>
      <c r="BC66" s="645"/>
      <c r="BD66" s="645"/>
      <c r="BE66" s="645"/>
      <c r="BF66" s="645"/>
      <c r="BG66" s="645"/>
      <c r="BH66" s="645"/>
      <c r="BI66" s="646"/>
      <c r="BJ66" s="8"/>
      <c r="BK66" s="8"/>
      <c r="BL66" s="8"/>
    </row>
    <row r="67" spans="2:67" s="9" customFormat="1" ht="9.9" customHeight="1">
      <c r="B67" s="8"/>
      <c r="C67" s="8"/>
      <c r="D67" s="518"/>
      <c r="E67" s="519"/>
      <c r="F67" s="519"/>
      <c r="G67" s="519"/>
      <c r="H67" s="519"/>
      <c r="I67" s="519"/>
      <c r="J67" s="519"/>
      <c r="K67" s="519"/>
      <c r="L67" s="519"/>
      <c r="M67" s="519"/>
      <c r="N67" s="519"/>
      <c r="O67" s="519"/>
      <c r="P67" s="519"/>
      <c r="Q67" s="519"/>
      <c r="R67" s="519"/>
      <c r="S67" s="519"/>
      <c r="T67" s="519"/>
      <c r="U67" s="519"/>
      <c r="V67" s="519"/>
      <c r="W67" s="520"/>
      <c r="X67" s="512"/>
      <c r="Y67" s="513"/>
      <c r="Z67" s="513"/>
      <c r="AA67" s="513"/>
      <c r="AB67" s="513"/>
      <c r="AC67" s="513"/>
      <c r="AD67" s="513"/>
      <c r="AE67" s="513"/>
      <c r="AF67" s="513"/>
      <c r="AG67" s="513"/>
      <c r="AH67" s="513"/>
      <c r="AI67" s="513"/>
      <c r="AJ67" s="513"/>
      <c r="AK67" s="513"/>
      <c r="AL67" s="513"/>
      <c r="AM67" s="513"/>
      <c r="AN67" s="513"/>
      <c r="AO67" s="513"/>
      <c r="AP67" s="513"/>
      <c r="AQ67" s="514"/>
      <c r="AR67" s="8"/>
      <c r="AS67" s="8"/>
      <c r="AT67" s="8"/>
      <c r="AU67" s="647"/>
      <c r="AV67" s="648"/>
      <c r="AW67" s="648"/>
      <c r="AX67" s="648"/>
      <c r="AY67" s="648"/>
      <c r="AZ67" s="648"/>
      <c r="BA67" s="648"/>
      <c r="BB67" s="648"/>
      <c r="BC67" s="648"/>
      <c r="BD67" s="648"/>
      <c r="BE67" s="648"/>
      <c r="BF67" s="648"/>
      <c r="BG67" s="648"/>
      <c r="BH67" s="648"/>
      <c r="BI67" s="649"/>
      <c r="BJ67" s="8"/>
      <c r="BK67" s="8"/>
      <c r="BL67" s="8"/>
    </row>
    <row r="68" spans="2:67" s="9" customFormat="1" ht="9.9" customHeight="1">
      <c r="B68" s="8"/>
      <c r="C68" s="8"/>
      <c r="D68" s="426" t="s">
        <v>5</v>
      </c>
      <c r="E68" s="426"/>
      <c r="F68" s="426"/>
      <c r="G68" s="426"/>
      <c r="H68" s="426"/>
      <c r="I68" s="426"/>
      <c r="J68" s="426"/>
      <c r="K68" s="426"/>
      <c r="L68" s="426"/>
      <c r="M68" s="426"/>
      <c r="N68" s="426"/>
      <c r="O68" s="426"/>
      <c r="P68" s="426"/>
      <c r="Q68" s="426"/>
      <c r="R68" s="426"/>
      <c r="S68" s="426"/>
      <c r="T68" s="426"/>
      <c r="U68" s="426"/>
      <c r="V68" s="426"/>
      <c r="W68" s="426"/>
      <c r="X68" s="512"/>
      <c r="Y68" s="513"/>
      <c r="Z68" s="513"/>
      <c r="AA68" s="513"/>
      <c r="AB68" s="513"/>
      <c r="AC68" s="513"/>
      <c r="AD68" s="513"/>
      <c r="AE68" s="513"/>
      <c r="AF68" s="513"/>
      <c r="AG68" s="513"/>
      <c r="AH68" s="513"/>
      <c r="AI68" s="513"/>
      <c r="AJ68" s="513"/>
      <c r="AK68" s="513"/>
      <c r="AL68" s="513"/>
      <c r="AM68" s="513"/>
      <c r="AN68" s="513"/>
      <c r="AO68" s="513"/>
      <c r="AP68" s="513"/>
      <c r="AQ68" s="514"/>
      <c r="AR68" s="8"/>
      <c r="AS68" s="8"/>
      <c r="AT68" s="8"/>
      <c r="AU68" s="493" t="str">
        <f>IF(入力画面!$H$37="","",入力画面!$H$37)</f>
        <v/>
      </c>
      <c r="AV68" s="494"/>
      <c r="AW68" s="494"/>
      <c r="AX68" s="494"/>
      <c r="AY68" s="494"/>
      <c r="AZ68" s="494"/>
      <c r="BA68" s="494"/>
      <c r="BB68" s="494"/>
      <c r="BC68" s="494"/>
      <c r="BD68" s="494"/>
      <c r="BE68" s="494"/>
      <c r="BF68" s="494"/>
      <c r="BG68" s="494"/>
      <c r="BH68" s="494"/>
      <c r="BI68" s="495"/>
      <c r="BJ68" s="8"/>
      <c r="BK68" s="8"/>
      <c r="BL68" s="8"/>
    </row>
    <row r="69" spans="2:67" s="9" customFormat="1" ht="9.9" customHeight="1">
      <c r="B69" s="8"/>
      <c r="C69" s="8"/>
      <c r="D69" s="426"/>
      <c r="E69" s="426"/>
      <c r="F69" s="426"/>
      <c r="G69" s="426"/>
      <c r="H69" s="426"/>
      <c r="I69" s="426"/>
      <c r="J69" s="426"/>
      <c r="K69" s="426"/>
      <c r="L69" s="426"/>
      <c r="M69" s="426"/>
      <c r="N69" s="426"/>
      <c r="O69" s="426"/>
      <c r="P69" s="426"/>
      <c r="Q69" s="426"/>
      <c r="R69" s="426"/>
      <c r="S69" s="426"/>
      <c r="T69" s="426"/>
      <c r="U69" s="426"/>
      <c r="V69" s="426"/>
      <c r="W69" s="426"/>
      <c r="X69" s="512"/>
      <c r="Y69" s="513"/>
      <c r="Z69" s="513"/>
      <c r="AA69" s="513"/>
      <c r="AB69" s="513"/>
      <c r="AC69" s="513"/>
      <c r="AD69" s="513"/>
      <c r="AE69" s="513"/>
      <c r="AF69" s="513"/>
      <c r="AG69" s="513"/>
      <c r="AH69" s="513"/>
      <c r="AI69" s="513"/>
      <c r="AJ69" s="513"/>
      <c r="AK69" s="513"/>
      <c r="AL69" s="513"/>
      <c r="AM69" s="513"/>
      <c r="AN69" s="513"/>
      <c r="AO69" s="513"/>
      <c r="AP69" s="513"/>
      <c r="AQ69" s="514"/>
      <c r="AR69" s="8"/>
      <c r="AS69" s="8"/>
      <c r="AT69" s="8"/>
      <c r="AU69" s="496"/>
      <c r="AV69" s="497"/>
      <c r="AW69" s="497"/>
      <c r="AX69" s="497"/>
      <c r="AY69" s="497"/>
      <c r="AZ69" s="497"/>
      <c r="BA69" s="497"/>
      <c r="BB69" s="497"/>
      <c r="BC69" s="497"/>
      <c r="BD69" s="497"/>
      <c r="BE69" s="497"/>
      <c r="BF69" s="497"/>
      <c r="BG69" s="497"/>
      <c r="BH69" s="497"/>
      <c r="BI69" s="498"/>
      <c r="BJ69" s="8"/>
      <c r="BK69" s="8"/>
      <c r="BL69" s="8"/>
    </row>
    <row r="70" spans="2:67" s="9" customFormat="1" ht="9.9" customHeight="1">
      <c r="B70" s="8"/>
      <c r="C70" s="8"/>
      <c r="D70" s="426" t="s">
        <v>6</v>
      </c>
      <c r="E70" s="426"/>
      <c r="F70" s="426"/>
      <c r="G70" s="426"/>
      <c r="H70" s="426"/>
      <c r="I70" s="426"/>
      <c r="J70" s="426"/>
      <c r="K70" s="426"/>
      <c r="L70" s="426"/>
      <c r="M70" s="426"/>
      <c r="N70" s="426"/>
      <c r="O70" s="426"/>
      <c r="P70" s="426"/>
      <c r="Q70" s="426"/>
      <c r="R70" s="426"/>
      <c r="S70" s="426"/>
      <c r="T70" s="426"/>
      <c r="U70" s="426"/>
      <c r="V70" s="426"/>
      <c r="W70" s="426"/>
      <c r="X70" s="512"/>
      <c r="Y70" s="513"/>
      <c r="Z70" s="513"/>
      <c r="AA70" s="513"/>
      <c r="AB70" s="513"/>
      <c r="AC70" s="513"/>
      <c r="AD70" s="513"/>
      <c r="AE70" s="513"/>
      <c r="AF70" s="513"/>
      <c r="AG70" s="513"/>
      <c r="AH70" s="513"/>
      <c r="AI70" s="513"/>
      <c r="AJ70" s="513"/>
      <c r="AK70" s="513"/>
      <c r="AL70" s="513"/>
      <c r="AM70" s="513"/>
      <c r="AN70" s="513"/>
      <c r="AO70" s="513"/>
      <c r="AP70" s="513"/>
      <c r="AQ70" s="514"/>
      <c r="AR70" s="8"/>
      <c r="AS70" s="8"/>
      <c r="AT70" s="8"/>
      <c r="AU70" s="644" t="s">
        <v>1126</v>
      </c>
      <c r="AV70" s="645"/>
      <c r="AW70" s="645"/>
      <c r="AX70" s="645"/>
      <c r="AY70" s="645"/>
      <c r="AZ70" s="645"/>
      <c r="BA70" s="645"/>
      <c r="BB70" s="645"/>
      <c r="BC70" s="645"/>
      <c r="BD70" s="645"/>
      <c r="BE70" s="645"/>
      <c r="BF70" s="645"/>
      <c r="BG70" s="645"/>
      <c r="BH70" s="645"/>
      <c r="BI70" s="646"/>
      <c r="BJ70" s="8"/>
      <c r="BK70" s="8"/>
      <c r="BL70" s="8"/>
    </row>
    <row r="71" spans="2:67" s="9" customFormat="1" ht="9.9" customHeight="1">
      <c r="B71" s="8"/>
      <c r="C71" s="8"/>
      <c r="D71" s="426"/>
      <c r="E71" s="426"/>
      <c r="F71" s="426"/>
      <c r="G71" s="426"/>
      <c r="H71" s="426"/>
      <c r="I71" s="426"/>
      <c r="J71" s="426"/>
      <c r="K71" s="426"/>
      <c r="L71" s="426"/>
      <c r="M71" s="426"/>
      <c r="N71" s="426"/>
      <c r="O71" s="426"/>
      <c r="P71" s="426"/>
      <c r="Q71" s="426"/>
      <c r="R71" s="426"/>
      <c r="S71" s="426"/>
      <c r="T71" s="426"/>
      <c r="U71" s="426"/>
      <c r="V71" s="426"/>
      <c r="W71" s="426"/>
      <c r="X71" s="512"/>
      <c r="Y71" s="513"/>
      <c r="Z71" s="513"/>
      <c r="AA71" s="513"/>
      <c r="AB71" s="513"/>
      <c r="AC71" s="513"/>
      <c r="AD71" s="513"/>
      <c r="AE71" s="513"/>
      <c r="AF71" s="513"/>
      <c r="AG71" s="513"/>
      <c r="AH71" s="513"/>
      <c r="AI71" s="513"/>
      <c r="AJ71" s="513"/>
      <c r="AK71" s="513"/>
      <c r="AL71" s="513"/>
      <c r="AM71" s="513"/>
      <c r="AN71" s="513"/>
      <c r="AO71" s="513"/>
      <c r="AP71" s="513"/>
      <c r="AQ71" s="514"/>
      <c r="AR71" s="8"/>
      <c r="AS71" s="8"/>
      <c r="AT71" s="8"/>
      <c r="AU71" s="647"/>
      <c r="AV71" s="648"/>
      <c r="AW71" s="648"/>
      <c r="AX71" s="648"/>
      <c r="AY71" s="648"/>
      <c r="AZ71" s="648"/>
      <c r="BA71" s="648"/>
      <c r="BB71" s="648"/>
      <c r="BC71" s="648"/>
      <c r="BD71" s="648"/>
      <c r="BE71" s="648"/>
      <c r="BF71" s="648"/>
      <c r="BG71" s="648"/>
      <c r="BH71" s="648"/>
      <c r="BI71" s="649"/>
      <c r="BJ71" s="8"/>
      <c r="BK71" s="8"/>
      <c r="BL71" s="8"/>
    </row>
    <row r="72" spans="2:67" s="8" customFormat="1" ht="9.9" customHeight="1">
      <c r="D72" s="426" t="s">
        <v>7</v>
      </c>
      <c r="E72" s="426"/>
      <c r="F72" s="426"/>
      <c r="G72" s="426"/>
      <c r="H72" s="426"/>
      <c r="I72" s="426"/>
      <c r="J72" s="426"/>
      <c r="K72" s="426"/>
      <c r="L72" s="426"/>
      <c r="M72" s="426"/>
      <c r="N72" s="426"/>
      <c r="O72" s="426"/>
      <c r="P72" s="426"/>
      <c r="Q72" s="426"/>
      <c r="R72" s="426"/>
      <c r="S72" s="426"/>
      <c r="T72" s="426"/>
      <c r="U72" s="426"/>
      <c r="V72" s="426"/>
      <c r="W72" s="426"/>
      <c r="X72" s="512" t="s">
        <v>9</v>
      </c>
      <c r="Y72" s="513"/>
      <c r="Z72" s="513"/>
      <c r="AA72" s="513"/>
      <c r="AB72" s="513"/>
      <c r="AC72" s="513"/>
      <c r="AD72" s="513"/>
      <c r="AE72" s="513"/>
      <c r="AF72" s="513"/>
      <c r="AG72" s="513"/>
      <c r="AH72" s="513"/>
      <c r="AI72" s="513"/>
      <c r="AJ72" s="513"/>
      <c r="AK72" s="513"/>
      <c r="AL72" s="513"/>
      <c r="AM72" s="513"/>
      <c r="AN72" s="513"/>
      <c r="AO72" s="513"/>
      <c r="AP72" s="513"/>
      <c r="AQ72" s="514"/>
      <c r="AU72" s="493" t="str">
        <f>IF(入力画面!$H$38="","",入力画面!$H$38)</f>
        <v/>
      </c>
      <c r="AV72" s="494"/>
      <c r="AW72" s="494"/>
      <c r="AX72" s="494"/>
      <c r="AY72" s="494"/>
      <c r="AZ72" s="494"/>
      <c r="BA72" s="494"/>
      <c r="BB72" s="494"/>
      <c r="BC72" s="494"/>
      <c r="BD72" s="494"/>
      <c r="BE72" s="494"/>
      <c r="BF72" s="494"/>
      <c r="BG72" s="494"/>
      <c r="BH72" s="494"/>
      <c r="BI72" s="495"/>
    </row>
    <row r="73" spans="2:67" s="9" customFormat="1" ht="9.9" customHeight="1">
      <c r="B73" s="8"/>
      <c r="C73" s="8"/>
      <c r="D73" s="426"/>
      <c r="E73" s="426"/>
      <c r="F73" s="426"/>
      <c r="G73" s="426"/>
      <c r="H73" s="426"/>
      <c r="I73" s="426"/>
      <c r="J73" s="426"/>
      <c r="K73" s="426"/>
      <c r="L73" s="426"/>
      <c r="M73" s="426"/>
      <c r="N73" s="426"/>
      <c r="O73" s="426"/>
      <c r="P73" s="426"/>
      <c r="Q73" s="426"/>
      <c r="R73" s="426"/>
      <c r="S73" s="426"/>
      <c r="T73" s="426"/>
      <c r="U73" s="426"/>
      <c r="V73" s="426"/>
      <c r="W73" s="426"/>
      <c r="X73" s="512"/>
      <c r="Y73" s="513"/>
      <c r="Z73" s="513"/>
      <c r="AA73" s="513"/>
      <c r="AB73" s="513"/>
      <c r="AC73" s="513"/>
      <c r="AD73" s="513"/>
      <c r="AE73" s="513"/>
      <c r="AF73" s="513"/>
      <c r="AG73" s="513"/>
      <c r="AH73" s="513"/>
      <c r="AI73" s="513"/>
      <c r="AJ73" s="513"/>
      <c r="AK73" s="513"/>
      <c r="AL73" s="513"/>
      <c r="AM73" s="513"/>
      <c r="AN73" s="513"/>
      <c r="AO73" s="513"/>
      <c r="AP73" s="513"/>
      <c r="AQ73" s="514"/>
      <c r="AR73" s="8"/>
      <c r="AS73" s="8"/>
      <c r="AT73" s="8"/>
      <c r="AU73" s="496"/>
      <c r="AV73" s="497"/>
      <c r="AW73" s="497"/>
      <c r="AX73" s="497"/>
      <c r="AY73" s="497"/>
      <c r="AZ73" s="497"/>
      <c r="BA73" s="497"/>
      <c r="BB73" s="497"/>
      <c r="BC73" s="497"/>
      <c r="BD73" s="497"/>
      <c r="BE73" s="497"/>
      <c r="BF73" s="497"/>
      <c r="BG73" s="497"/>
      <c r="BH73" s="497"/>
      <c r="BI73" s="498"/>
      <c r="BJ73" s="8"/>
      <c r="BK73" s="8"/>
      <c r="BL73" s="8"/>
    </row>
    <row r="74" spans="2:67" s="9" customFormat="1" ht="9.9" customHeight="1">
      <c r="B74" s="8"/>
      <c r="C74" s="8"/>
      <c r="D74" s="426" t="s">
        <v>31</v>
      </c>
      <c r="E74" s="426"/>
      <c r="F74" s="426"/>
      <c r="G74" s="426"/>
      <c r="H74" s="426"/>
      <c r="I74" s="426"/>
      <c r="J74" s="426"/>
      <c r="K74" s="426"/>
      <c r="L74" s="426"/>
      <c r="M74" s="426"/>
      <c r="N74" s="426"/>
      <c r="O74" s="426"/>
      <c r="P74" s="426"/>
      <c r="Q74" s="426"/>
      <c r="R74" s="426"/>
      <c r="S74" s="426"/>
      <c r="T74" s="426"/>
      <c r="U74" s="426"/>
      <c r="V74" s="426"/>
      <c r="W74" s="426"/>
      <c r="X74" s="512" t="s">
        <v>9</v>
      </c>
      <c r="Y74" s="513"/>
      <c r="Z74" s="513"/>
      <c r="AA74" s="513"/>
      <c r="AB74" s="513"/>
      <c r="AC74" s="513"/>
      <c r="AD74" s="513"/>
      <c r="AE74" s="513"/>
      <c r="AF74" s="513"/>
      <c r="AG74" s="513"/>
      <c r="AH74" s="513"/>
      <c r="AI74" s="513"/>
      <c r="AJ74" s="513"/>
      <c r="AK74" s="513"/>
      <c r="AL74" s="513"/>
      <c r="AM74" s="513"/>
      <c r="AN74" s="513"/>
      <c r="AO74" s="513"/>
      <c r="AP74" s="513"/>
      <c r="AQ74" s="514"/>
      <c r="AR74" s="8"/>
      <c r="AS74" s="8"/>
      <c r="AT74" s="8"/>
      <c r="AU74" s="644" t="s">
        <v>1127</v>
      </c>
      <c r="AV74" s="645"/>
      <c r="AW74" s="645"/>
      <c r="AX74" s="645"/>
      <c r="AY74" s="645"/>
      <c r="AZ74" s="645"/>
      <c r="BA74" s="645"/>
      <c r="BB74" s="645"/>
      <c r="BC74" s="645"/>
      <c r="BD74" s="645"/>
      <c r="BE74" s="645"/>
      <c r="BF74" s="645"/>
      <c r="BG74" s="645"/>
      <c r="BH74" s="645"/>
      <c r="BI74" s="646"/>
      <c r="BJ74" s="8"/>
      <c r="BK74" s="8"/>
      <c r="BL74" s="8"/>
    </row>
    <row r="75" spans="2:67" s="9" customFormat="1" ht="9.9" customHeight="1">
      <c r="B75" s="8"/>
      <c r="C75" s="8"/>
      <c r="D75" s="426"/>
      <c r="E75" s="426"/>
      <c r="F75" s="426"/>
      <c r="G75" s="426"/>
      <c r="H75" s="426"/>
      <c r="I75" s="426"/>
      <c r="J75" s="426"/>
      <c r="K75" s="426"/>
      <c r="L75" s="426"/>
      <c r="M75" s="426"/>
      <c r="N75" s="426"/>
      <c r="O75" s="426"/>
      <c r="P75" s="426"/>
      <c r="Q75" s="426"/>
      <c r="R75" s="426"/>
      <c r="S75" s="426"/>
      <c r="T75" s="426"/>
      <c r="U75" s="426"/>
      <c r="V75" s="426"/>
      <c r="W75" s="426"/>
      <c r="X75" s="512"/>
      <c r="Y75" s="513"/>
      <c r="Z75" s="513"/>
      <c r="AA75" s="513"/>
      <c r="AB75" s="513"/>
      <c r="AC75" s="513"/>
      <c r="AD75" s="513"/>
      <c r="AE75" s="513"/>
      <c r="AF75" s="513"/>
      <c r="AG75" s="513"/>
      <c r="AH75" s="513"/>
      <c r="AI75" s="513"/>
      <c r="AJ75" s="513"/>
      <c r="AK75" s="513"/>
      <c r="AL75" s="513"/>
      <c r="AM75" s="513"/>
      <c r="AN75" s="513"/>
      <c r="AO75" s="513"/>
      <c r="AP75" s="513"/>
      <c r="AQ75" s="514"/>
      <c r="AR75" s="8"/>
      <c r="AS75" s="8"/>
      <c r="AT75" s="8"/>
      <c r="AU75" s="647"/>
      <c r="AV75" s="648"/>
      <c r="AW75" s="648"/>
      <c r="AX75" s="648"/>
      <c r="AY75" s="648"/>
      <c r="AZ75" s="648"/>
      <c r="BA75" s="648"/>
      <c r="BB75" s="648"/>
      <c r="BC75" s="648"/>
      <c r="BD75" s="648"/>
      <c r="BE75" s="648"/>
      <c r="BF75" s="648"/>
      <c r="BG75" s="648"/>
      <c r="BH75" s="648"/>
      <c r="BI75" s="649"/>
      <c r="BJ75" s="8"/>
      <c r="BK75" s="8"/>
      <c r="BL75" s="8"/>
    </row>
    <row r="76" spans="2:67" s="9" customFormat="1" ht="9.9" customHeight="1">
      <c r="B76" s="8"/>
      <c r="C76" s="8"/>
      <c r="D76" s="426" t="s">
        <v>8</v>
      </c>
      <c r="E76" s="426"/>
      <c r="F76" s="426"/>
      <c r="G76" s="426"/>
      <c r="H76" s="426"/>
      <c r="I76" s="426"/>
      <c r="J76" s="426"/>
      <c r="K76" s="426"/>
      <c r="L76" s="426"/>
      <c r="M76" s="426"/>
      <c r="N76" s="426"/>
      <c r="O76" s="426"/>
      <c r="P76" s="426"/>
      <c r="Q76" s="426"/>
      <c r="R76" s="426"/>
      <c r="S76" s="426"/>
      <c r="T76" s="426"/>
      <c r="U76" s="426"/>
      <c r="V76" s="426"/>
      <c r="W76" s="426"/>
      <c r="X76" s="512" t="s">
        <v>9</v>
      </c>
      <c r="Y76" s="513"/>
      <c r="Z76" s="513"/>
      <c r="AA76" s="513"/>
      <c r="AB76" s="513"/>
      <c r="AC76" s="513"/>
      <c r="AD76" s="513"/>
      <c r="AE76" s="513"/>
      <c r="AF76" s="513"/>
      <c r="AG76" s="513"/>
      <c r="AH76" s="513"/>
      <c r="AI76" s="513"/>
      <c r="AJ76" s="513"/>
      <c r="AK76" s="513"/>
      <c r="AL76" s="513"/>
      <c r="AM76" s="513"/>
      <c r="AN76" s="513"/>
      <c r="AO76" s="513"/>
      <c r="AP76" s="513"/>
      <c r="AQ76" s="514"/>
      <c r="AR76" s="8"/>
      <c r="AS76" s="8"/>
      <c r="AT76" s="8"/>
      <c r="AU76" s="493" t="str">
        <f>IF(OR(入力画面!$H$40="",入力画面!$J$40=""),"",入力画面!$H$40&amp;入力画面!$J$40)</f>
        <v/>
      </c>
      <c r="AV76" s="494"/>
      <c r="AW76" s="494"/>
      <c r="AX76" s="494"/>
      <c r="AY76" s="494"/>
      <c r="AZ76" s="494"/>
      <c r="BA76" s="494"/>
      <c r="BB76" s="494"/>
      <c r="BC76" s="494"/>
      <c r="BD76" s="494"/>
      <c r="BE76" s="494"/>
      <c r="BF76" s="494"/>
      <c r="BG76" s="494"/>
      <c r="BH76" s="494"/>
      <c r="BI76" s="495"/>
      <c r="BJ76" s="8"/>
      <c r="BK76" s="8"/>
      <c r="BL76" s="8"/>
    </row>
    <row r="77" spans="2:67" s="9" customFormat="1" ht="9.9" customHeight="1">
      <c r="B77" s="8"/>
      <c r="C77" s="8"/>
      <c r="D77" s="426"/>
      <c r="E77" s="426"/>
      <c r="F77" s="426"/>
      <c r="G77" s="426"/>
      <c r="H77" s="426"/>
      <c r="I77" s="426"/>
      <c r="J77" s="426"/>
      <c r="K77" s="426"/>
      <c r="L77" s="426"/>
      <c r="M77" s="426"/>
      <c r="N77" s="426"/>
      <c r="O77" s="426"/>
      <c r="P77" s="426"/>
      <c r="Q77" s="426"/>
      <c r="R77" s="426"/>
      <c r="S77" s="426"/>
      <c r="T77" s="426"/>
      <c r="U77" s="426"/>
      <c r="V77" s="426"/>
      <c r="W77" s="426"/>
      <c r="X77" s="512"/>
      <c r="Y77" s="513"/>
      <c r="Z77" s="513"/>
      <c r="AA77" s="513"/>
      <c r="AB77" s="513"/>
      <c r="AC77" s="513"/>
      <c r="AD77" s="513"/>
      <c r="AE77" s="513"/>
      <c r="AF77" s="513"/>
      <c r="AG77" s="513"/>
      <c r="AH77" s="513"/>
      <c r="AI77" s="513"/>
      <c r="AJ77" s="513"/>
      <c r="AK77" s="513"/>
      <c r="AL77" s="513"/>
      <c r="AM77" s="513"/>
      <c r="AN77" s="513"/>
      <c r="AO77" s="513"/>
      <c r="AP77" s="513"/>
      <c r="AQ77" s="514"/>
      <c r="AR77" s="8"/>
      <c r="AS77" s="8"/>
      <c r="AT77" s="8"/>
      <c r="AU77" s="496"/>
      <c r="AV77" s="497"/>
      <c r="AW77" s="497"/>
      <c r="AX77" s="497"/>
      <c r="AY77" s="497"/>
      <c r="AZ77" s="497"/>
      <c r="BA77" s="497"/>
      <c r="BB77" s="497"/>
      <c r="BC77" s="497"/>
      <c r="BD77" s="497"/>
      <c r="BE77" s="497"/>
      <c r="BF77" s="497"/>
      <c r="BG77" s="497"/>
      <c r="BH77" s="497"/>
      <c r="BI77" s="498"/>
      <c r="BJ77" s="8"/>
      <c r="BK77" s="8"/>
      <c r="BL77" s="8"/>
    </row>
    <row r="78" spans="2:67" s="9" customFormat="1" ht="9.9" customHeight="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row>
    <row r="79" spans="2:67" s="9" customFormat="1" ht="9.9" customHeight="1">
      <c r="B79" s="8"/>
      <c r="C79" s="8"/>
      <c r="D79" s="8"/>
      <c r="E79" s="41" t="s">
        <v>70</v>
      </c>
      <c r="F79" s="8"/>
      <c r="G79" s="8"/>
      <c r="H79" s="40"/>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row>
    <row r="80" spans="2:67" s="9" customFormat="1" ht="9.9" customHeight="1">
      <c r="B80" s="8"/>
      <c r="C80" s="8"/>
      <c r="D80" s="8"/>
      <c r="E80" s="8"/>
      <c r="F80" s="36" t="s">
        <v>71</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row>
    <row r="81" spans="2:67" s="9" customFormat="1" ht="9.9" customHeight="1">
      <c r="B81" s="8"/>
      <c r="C81" s="8"/>
      <c r="D81" s="8"/>
      <c r="E81" s="8"/>
      <c r="F81" s="8"/>
      <c r="G81" s="8"/>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row>
    <row r="82" spans="2:67" s="9" customFormat="1" ht="9.9"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row>
    <row r="83" spans="2:67" s="9" customFormat="1" ht="9.9" customHeight="1">
      <c r="B83" s="8"/>
      <c r="C83" s="8"/>
      <c r="D83" s="8"/>
      <c r="E83" s="505" t="s">
        <v>10</v>
      </c>
      <c r="F83" s="474"/>
      <c r="G83" s="474"/>
      <c r="H83" s="474"/>
      <c r="I83" s="474"/>
      <c r="J83" s="474"/>
      <c r="K83" s="474"/>
      <c r="L83" s="470"/>
      <c r="M83" s="42"/>
      <c r="N83" s="499" t="s">
        <v>1045</v>
      </c>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c r="AL83" s="499"/>
      <c r="AM83" s="499"/>
      <c r="AN83" s="499"/>
      <c r="AO83" s="499"/>
      <c r="AP83" s="499"/>
      <c r="AQ83" s="499"/>
      <c r="AR83" s="499"/>
      <c r="AS83" s="499"/>
      <c r="AT83" s="499"/>
      <c r="AU83" s="499"/>
      <c r="AV83" s="499"/>
      <c r="AW83" s="500"/>
      <c r="AX83" s="8"/>
      <c r="AY83" s="8"/>
      <c r="AZ83" s="8"/>
      <c r="BA83" s="8"/>
      <c r="BB83" s="8"/>
      <c r="BC83" s="8"/>
      <c r="BD83" s="8"/>
      <c r="BE83" s="8"/>
      <c r="BF83" s="8"/>
      <c r="BG83" s="8"/>
      <c r="BH83" s="8"/>
      <c r="BI83" s="8"/>
      <c r="BJ83" s="8"/>
      <c r="BK83" s="8"/>
      <c r="BL83" s="8"/>
      <c r="BM83" s="8"/>
      <c r="BN83" s="8"/>
      <c r="BO83" s="8"/>
    </row>
    <row r="84" spans="2:67" s="9" customFormat="1" ht="9.9" customHeight="1">
      <c r="B84" s="8"/>
      <c r="C84" s="8"/>
      <c r="D84" s="8"/>
      <c r="E84" s="471"/>
      <c r="F84" s="475"/>
      <c r="G84" s="475"/>
      <c r="H84" s="475"/>
      <c r="I84" s="475"/>
      <c r="J84" s="475"/>
      <c r="K84" s="475"/>
      <c r="L84" s="390"/>
      <c r="M84" s="43"/>
      <c r="N84" s="501"/>
      <c r="O84" s="501"/>
      <c r="P84" s="501"/>
      <c r="Q84" s="501"/>
      <c r="R84" s="501"/>
      <c r="S84" s="501"/>
      <c r="T84" s="501"/>
      <c r="U84" s="501"/>
      <c r="V84" s="501"/>
      <c r="W84" s="501"/>
      <c r="X84" s="501"/>
      <c r="Y84" s="501"/>
      <c r="Z84" s="501"/>
      <c r="AA84" s="501"/>
      <c r="AB84" s="501"/>
      <c r="AC84" s="501"/>
      <c r="AD84" s="501"/>
      <c r="AE84" s="501"/>
      <c r="AF84" s="501"/>
      <c r="AG84" s="501"/>
      <c r="AH84" s="501"/>
      <c r="AI84" s="501"/>
      <c r="AJ84" s="501"/>
      <c r="AK84" s="501"/>
      <c r="AL84" s="501"/>
      <c r="AM84" s="501"/>
      <c r="AN84" s="501"/>
      <c r="AO84" s="501"/>
      <c r="AP84" s="501"/>
      <c r="AQ84" s="501"/>
      <c r="AR84" s="501"/>
      <c r="AS84" s="501"/>
      <c r="AT84" s="501"/>
      <c r="AU84" s="501"/>
      <c r="AV84" s="501"/>
      <c r="AW84" s="502"/>
      <c r="AX84" s="8"/>
      <c r="AY84" s="8"/>
      <c r="AZ84" s="8"/>
      <c r="BA84" s="8"/>
      <c r="BB84" s="8"/>
      <c r="BC84" s="8"/>
      <c r="BD84" s="8"/>
      <c r="BE84" s="8"/>
      <c r="BF84" s="8"/>
      <c r="BG84" s="8"/>
      <c r="BH84" s="8"/>
      <c r="BI84" s="8"/>
      <c r="BJ84" s="8"/>
      <c r="BK84" s="8"/>
      <c r="BL84" s="8"/>
      <c r="BM84" s="8"/>
    </row>
    <row r="85" spans="2:67" s="9" customFormat="1" ht="9.9" customHeight="1">
      <c r="B85" s="8"/>
      <c r="C85" s="8"/>
      <c r="D85" s="8"/>
      <c r="E85" s="506" t="s">
        <v>11</v>
      </c>
      <c r="F85" s="507"/>
      <c r="G85" s="507"/>
      <c r="H85" s="507"/>
      <c r="I85" s="507"/>
      <c r="J85" s="507"/>
      <c r="K85" s="507"/>
      <c r="L85" s="508"/>
      <c r="M85" s="43"/>
      <c r="N85" s="501"/>
      <c r="O85" s="501"/>
      <c r="P85" s="501"/>
      <c r="Q85" s="501"/>
      <c r="R85" s="501"/>
      <c r="S85" s="501"/>
      <c r="T85" s="501"/>
      <c r="U85" s="501"/>
      <c r="V85" s="501"/>
      <c r="W85" s="501"/>
      <c r="X85" s="501"/>
      <c r="Y85" s="501"/>
      <c r="Z85" s="501"/>
      <c r="AA85" s="501"/>
      <c r="AB85" s="501"/>
      <c r="AC85" s="501"/>
      <c r="AD85" s="501"/>
      <c r="AE85" s="501"/>
      <c r="AF85" s="501"/>
      <c r="AG85" s="501"/>
      <c r="AH85" s="501"/>
      <c r="AI85" s="501"/>
      <c r="AJ85" s="501"/>
      <c r="AK85" s="501"/>
      <c r="AL85" s="501"/>
      <c r="AM85" s="501"/>
      <c r="AN85" s="501"/>
      <c r="AO85" s="501"/>
      <c r="AP85" s="501"/>
      <c r="AQ85" s="501"/>
      <c r="AR85" s="501"/>
      <c r="AS85" s="501"/>
      <c r="AT85" s="501"/>
      <c r="AU85" s="501"/>
      <c r="AV85" s="501"/>
      <c r="AW85" s="502"/>
      <c r="AX85" s="8"/>
      <c r="AY85" s="8"/>
      <c r="AZ85" s="8"/>
      <c r="BA85" s="8"/>
      <c r="BB85" s="8"/>
      <c r="BC85" s="8"/>
      <c r="BD85" s="8"/>
      <c r="BE85" s="8"/>
      <c r="BF85" s="8"/>
      <c r="BG85" s="8"/>
      <c r="BH85" s="8"/>
      <c r="BI85" s="8"/>
      <c r="BJ85" s="8"/>
      <c r="BK85" s="8"/>
      <c r="BL85" s="8"/>
      <c r="BM85" s="8"/>
    </row>
    <row r="86" spans="2:67" s="9" customFormat="1" ht="9.9" customHeight="1">
      <c r="B86" s="8"/>
      <c r="C86" s="8"/>
      <c r="D86" s="8"/>
      <c r="E86" s="509"/>
      <c r="F86" s="510"/>
      <c r="G86" s="510"/>
      <c r="H86" s="510"/>
      <c r="I86" s="510"/>
      <c r="J86" s="510"/>
      <c r="K86" s="510"/>
      <c r="L86" s="511"/>
      <c r="M86" s="44"/>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503"/>
      <c r="AN86" s="503"/>
      <c r="AO86" s="503"/>
      <c r="AP86" s="503"/>
      <c r="AQ86" s="503"/>
      <c r="AR86" s="503"/>
      <c r="AS86" s="503"/>
      <c r="AT86" s="503"/>
      <c r="AU86" s="503"/>
      <c r="AV86" s="503"/>
      <c r="AW86" s="504"/>
      <c r="AX86" s="8"/>
      <c r="AY86" s="8"/>
      <c r="AZ86" s="8"/>
      <c r="BA86" s="8"/>
      <c r="BB86" s="8"/>
      <c r="BC86" s="8"/>
      <c r="BD86" s="8"/>
      <c r="BE86" s="8"/>
      <c r="BF86" s="8"/>
      <c r="BG86" s="8"/>
      <c r="BH86" s="8"/>
      <c r="BI86" s="8"/>
      <c r="BJ86" s="8"/>
      <c r="BK86" s="8"/>
      <c r="BL86" s="8"/>
      <c r="BM86" s="8"/>
    </row>
    <row r="87" spans="2:67" s="9" customFormat="1" ht="9.9"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row>
    <row r="88" spans="2:67" s="9" customFormat="1" ht="9.9" customHeight="1">
      <c r="B88" s="8"/>
      <c r="C88" s="8"/>
      <c r="D88" s="8"/>
      <c r="E88" s="27" t="s">
        <v>51</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row>
    <row r="89" spans="2:67" s="9" customFormat="1" ht="9.9" customHeight="1">
      <c r="B89" s="8"/>
      <c r="C89" s="8"/>
      <c r="D89" s="8"/>
      <c r="E89" s="27" t="s">
        <v>52</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row>
    <row r="90" spans="2:67" s="9" customFormat="1" ht="9.9"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row>
    <row r="91" spans="2:67" ht="9.9" customHeight="1">
      <c r="M91"/>
      <c r="N91" s="1"/>
      <c r="W91"/>
      <c r="X91" s="1"/>
      <c r="AA91" s="656" t="s">
        <v>1128</v>
      </c>
      <c r="AB91" s="656"/>
      <c r="AC91" s="656"/>
      <c r="AD91" s="656"/>
      <c r="AE91" s="656"/>
      <c r="AF91" s="656"/>
      <c r="AG91" s="656"/>
      <c r="AH91" s="656"/>
      <c r="AI91" s="656"/>
      <c r="AJ91" s="656"/>
      <c r="AK91" s="656"/>
      <c r="AQ91"/>
      <c r="AR91" s="1"/>
      <c r="BA91"/>
      <c r="BB91" s="1"/>
      <c r="BK91"/>
    </row>
    <row r="92" spans="2:67" ht="9.9" customHeight="1">
      <c r="B92" s="1"/>
      <c r="C92" s="1"/>
      <c r="D92" s="1"/>
      <c r="E92" s="1"/>
      <c r="F92" s="1"/>
      <c r="G92" s="1"/>
      <c r="H92" s="1"/>
      <c r="I92" s="1"/>
      <c r="J92" s="5"/>
      <c r="K92" s="5"/>
      <c r="L92" s="5"/>
      <c r="M92" s="5"/>
      <c r="N92" s="5"/>
      <c r="O92" s="5"/>
      <c r="P92" s="5"/>
      <c r="AA92" s="656"/>
      <c r="AB92" s="656"/>
      <c r="AC92" s="656"/>
      <c r="AD92" s="656"/>
      <c r="AE92" s="656"/>
      <c r="AF92" s="656"/>
      <c r="AG92" s="656"/>
      <c r="AH92" s="656"/>
      <c r="AI92" s="656"/>
      <c r="AJ92" s="656"/>
      <c r="AK92" s="656"/>
      <c r="AU92" s="5"/>
      <c r="AV92" s="5"/>
      <c r="AW92" s="5"/>
      <c r="AX92" s="5"/>
      <c r="AY92" s="5"/>
      <c r="AZ92" s="5"/>
      <c r="BA92" s="5"/>
      <c r="BB92" s="5"/>
      <c r="BC92" s="5"/>
      <c r="BD92" s="5"/>
      <c r="BE92" s="1"/>
      <c r="BF92" s="1"/>
      <c r="BG92" s="1"/>
      <c r="BH92" s="1"/>
      <c r="BI92" s="1"/>
      <c r="BJ92" s="1"/>
    </row>
    <row r="93" spans="2:67" ht="9.9" customHeight="1">
      <c r="B93" s="1"/>
      <c r="C93" s="1"/>
      <c r="D93" s="1"/>
      <c r="E93" s="1"/>
      <c r="F93" s="1"/>
      <c r="G93" s="1"/>
      <c r="H93" s="1"/>
      <c r="I93" s="1"/>
      <c r="J93" s="5"/>
      <c r="K93" s="5"/>
      <c r="L93" s="5"/>
      <c r="M93" s="5"/>
      <c r="N93" s="5"/>
      <c r="O93" s="5"/>
      <c r="P93" s="5"/>
      <c r="AA93" s="656"/>
      <c r="AB93" s="656"/>
      <c r="AC93" s="656"/>
      <c r="AD93" s="656"/>
      <c r="AE93" s="656"/>
      <c r="AF93" s="656"/>
      <c r="AG93" s="656"/>
      <c r="AH93" s="656"/>
      <c r="AI93" s="656"/>
      <c r="AJ93" s="656"/>
      <c r="AK93" s="656"/>
      <c r="AT93" s="5"/>
      <c r="AU93" s="5"/>
      <c r="AV93" s="5"/>
      <c r="AW93" s="5"/>
      <c r="AX93" s="5"/>
      <c r="AY93" s="5"/>
      <c r="AZ93" s="525" t="s">
        <v>43</v>
      </c>
      <c r="BA93" s="526"/>
      <c r="BB93" s="526"/>
      <c r="BC93" s="526"/>
      <c r="BD93" s="526"/>
      <c r="BE93" s="526"/>
      <c r="BF93" s="526"/>
      <c r="BG93" s="526"/>
      <c r="BH93" s="526"/>
      <c r="BI93" s="526"/>
      <c r="BJ93" s="527"/>
    </row>
    <row r="94" spans="2:67" ht="9.9" customHeight="1">
      <c r="B94" s="1"/>
      <c r="C94" s="1"/>
      <c r="D94" s="1"/>
      <c r="E94" s="1"/>
      <c r="F94" s="1"/>
      <c r="G94" s="1"/>
      <c r="H94" s="1"/>
      <c r="I94" s="1"/>
      <c r="J94" s="5"/>
      <c r="K94" s="5"/>
      <c r="L94" s="5"/>
      <c r="M94" s="5"/>
      <c r="N94" s="5"/>
      <c r="O94" s="5"/>
      <c r="P94" s="5"/>
      <c r="Q94" s="602" t="s">
        <v>27</v>
      </c>
      <c r="R94" s="602"/>
      <c r="S94" s="602"/>
      <c r="T94" s="602"/>
      <c r="U94" s="602"/>
      <c r="V94" s="602"/>
      <c r="W94" s="602"/>
      <c r="X94" s="602"/>
      <c r="Y94" s="602"/>
      <c r="Z94" s="602"/>
      <c r="AA94" s="602"/>
      <c r="AB94" s="602"/>
      <c r="AC94" s="602"/>
      <c r="AD94" s="602"/>
      <c r="AE94" s="602"/>
      <c r="AF94" s="602"/>
      <c r="AG94" s="602"/>
      <c r="AH94" s="602"/>
      <c r="AI94" s="602"/>
      <c r="AJ94" s="602"/>
      <c r="AK94" s="602"/>
      <c r="AL94" s="602"/>
      <c r="AM94" s="602"/>
      <c r="AN94" s="602"/>
      <c r="AO94" s="602"/>
      <c r="AP94" s="602"/>
      <c r="AQ94" s="602"/>
      <c r="AR94" s="602"/>
      <c r="AS94" s="602"/>
      <c r="AT94" s="5"/>
      <c r="AU94" s="5"/>
      <c r="AV94" s="5"/>
      <c r="AW94" s="5"/>
      <c r="AX94" s="5"/>
      <c r="AY94" s="5"/>
      <c r="AZ94" s="528"/>
      <c r="BA94" s="529"/>
      <c r="BB94" s="529"/>
      <c r="BC94" s="529"/>
      <c r="BD94" s="529"/>
      <c r="BE94" s="529"/>
      <c r="BF94" s="529"/>
      <c r="BG94" s="529"/>
      <c r="BH94" s="529"/>
      <c r="BI94" s="529"/>
      <c r="BJ94" s="530"/>
    </row>
    <row r="95" spans="2:67" ht="9.9" customHeight="1">
      <c r="B95" s="1"/>
      <c r="C95" s="1"/>
      <c r="D95" s="1"/>
      <c r="E95" s="1"/>
      <c r="F95" s="1"/>
      <c r="G95" s="1"/>
      <c r="H95" s="1"/>
      <c r="I95" s="1"/>
      <c r="J95" s="1"/>
      <c r="K95" s="1"/>
      <c r="L95" s="1"/>
      <c r="N95" s="1"/>
      <c r="O95" s="1"/>
      <c r="P95" s="1"/>
      <c r="Q95" s="602"/>
      <c r="R95" s="602"/>
      <c r="S95" s="602"/>
      <c r="T95" s="602"/>
      <c r="U95" s="602"/>
      <c r="V95" s="602"/>
      <c r="W95" s="602"/>
      <c r="X95" s="602"/>
      <c r="Y95" s="602"/>
      <c r="Z95" s="602"/>
      <c r="AA95" s="602"/>
      <c r="AB95" s="602"/>
      <c r="AC95" s="602"/>
      <c r="AD95" s="602"/>
      <c r="AE95" s="602"/>
      <c r="AF95" s="602"/>
      <c r="AG95" s="602"/>
      <c r="AH95" s="602"/>
      <c r="AI95" s="602"/>
      <c r="AJ95" s="602"/>
      <c r="AK95" s="602"/>
      <c r="AL95" s="602"/>
      <c r="AM95" s="602"/>
      <c r="AN95" s="602"/>
      <c r="AO95" s="602"/>
      <c r="AP95" s="602"/>
      <c r="AQ95" s="602"/>
      <c r="AR95" s="602"/>
      <c r="AS95" s="602"/>
      <c r="AT95" s="1"/>
      <c r="AU95" s="1"/>
      <c r="AV95" s="1"/>
      <c r="AW95" s="1"/>
      <c r="AX95" s="1"/>
      <c r="AY95" s="1"/>
      <c r="AZ95" s="1"/>
      <c r="BB95" s="1"/>
      <c r="BC95" s="1"/>
      <c r="BD95" s="1"/>
      <c r="BE95" s="1"/>
      <c r="BF95" s="1"/>
      <c r="BG95" s="1"/>
      <c r="BH95" s="1"/>
      <c r="BI95" s="1"/>
      <c r="BJ95" s="1"/>
    </row>
    <row r="96" spans="2:67" ht="9.9" customHeight="1">
      <c r="B96" s="1"/>
      <c r="C96" s="554" t="s">
        <v>41</v>
      </c>
      <c r="D96" s="555"/>
      <c r="E96" s="555"/>
      <c r="F96" s="555"/>
      <c r="G96" s="555"/>
      <c r="H96" s="555"/>
      <c r="I96" s="555"/>
      <c r="J96" s="555"/>
      <c r="K96" s="556"/>
      <c r="L96" s="109"/>
      <c r="M96" s="109"/>
      <c r="N96" s="109"/>
      <c r="O96" s="1"/>
      <c r="P96" s="1"/>
      <c r="Q96" s="594" t="s">
        <v>28</v>
      </c>
      <c r="R96" s="594"/>
      <c r="S96" s="594"/>
      <c r="T96" s="594"/>
      <c r="U96" s="594"/>
      <c r="V96" s="594"/>
      <c r="W96" s="594"/>
      <c r="X96" s="594"/>
      <c r="Y96" s="594"/>
      <c r="Z96" s="594"/>
      <c r="AA96" s="594"/>
      <c r="AB96" s="594"/>
      <c r="AC96" s="594"/>
      <c r="AD96" s="594"/>
      <c r="AE96" s="594"/>
      <c r="AF96" s="594"/>
      <c r="AG96" s="594"/>
      <c r="AH96" s="594"/>
      <c r="AI96" s="594"/>
      <c r="AJ96" s="594"/>
      <c r="AK96" s="594"/>
      <c r="AL96" s="594"/>
      <c r="AM96" s="594"/>
      <c r="AN96" s="594"/>
      <c r="AO96" s="594"/>
      <c r="AP96" s="594"/>
      <c r="AQ96" s="594"/>
      <c r="AR96" s="594"/>
      <c r="AS96" s="594"/>
      <c r="AT96" s="1"/>
      <c r="AU96" s="1"/>
      <c r="AV96" s="1"/>
      <c r="BE96" s="7"/>
      <c r="BF96" s="7"/>
      <c r="BG96" s="7"/>
      <c r="BH96" s="7"/>
      <c r="BI96" s="7"/>
      <c r="BJ96" s="4"/>
    </row>
    <row r="97" spans="1:70" ht="9.9" customHeight="1">
      <c r="B97" s="1"/>
      <c r="C97" s="557"/>
      <c r="D97" s="558"/>
      <c r="E97" s="558"/>
      <c r="F97" s="558"/>
      <c r="G97" s="558"/>
      <c r="H97" s="558"/>
      <c r="I97" s="558"/>
      <c r="J97" s="558"/>
      <c r="K97" s="559"/>
      <c r="L97" s="109"/>
      <c r="M97" s="109"/>
      <c r="N97" s="109"/>
      <c r="O97" s="1"/>
      <c r="P97" s="1"/>
      <c r="Q97" s="594"/>
      <c r="R97" s="594"/>
      <c r="S97" s="594"/>
      <c r="T97" s="594"/>
      <c r="U97" s="594"/>
      <c r="V97" s="594"/>
      <c r="W97" s="594"/>
      <c r="X97" s="594"/>
      <c r="Y97" s="594"/>
      <c r="Z97" s="594"/>
      <c r="AA97" s="594"/>
      <c r="AB97" s="594"/>
      <c r="AC97" s="594"/>
      <c r="AD97" s="594"/>
      <c r="AE97" s="594"/>
      <c r="AF97" s="594"/>
      <c r="AG97" s="594"/>
      <c r="AH97" s="594"/>
      <c r="AI97" s="594"/>
      <c r="AJ97" s="594"/>
      <c r="AK97" s="594"/>
      <c r="AL97" s="594"/>
      <c r="AM97" s="594"/>
      <c r="AN97" s="594"/>
      <c r="AO97" s="594"/>
      <c r="AP97" s="594"/>
      <c r="AQ97" s="594"/>
      <c r="AR97" s="594"/>
      <c r="AS97" s="594"/>
      <c r="AT97" s="1"/>
      <c r="AU97" s="1"/>
      <c r="AV97" s="1"/>
      <c r="BE97" s="7"/>
      <c r="BF97" s="7"/>
      <c r="BG97" s="7"/>
      <c r="BH97" s="7"/>
      <c r="BI97" s="7"/>
      <c r="BJ97" s="4"/>
    </row>
    <row r="98" spans="1:70" ht="9.9" customHeight="1">
      <c r="B98" s="1"/>
      <c r="C98" s="1"/>
      <c r="D98" s="1"/>
      <c r="E98" s="1"/>
      <c r="F98" s="5"/>
      <c r="G98" s="5"/>
      <c r="H98" s="5"/>
      <c r="I98" s="5"/>
      <c r="J98" s="5"/>
      <c r="K98" s="5"/>
      <c r="L98" s="5"/>
      <c r="N98" s="1"/>
      <c r="O98" s="1"/>
      <c r="P98" s="1"/>
      <c r="Q98" s="1"/>
      <c r="R98" s="1"/>
      <c r="S98" s="1"/>
      <c r="T98" s="1"/>
      <c r="U98" s="1"/>
      <c r="W98"/>
      <c r="X98" s="1"/>
      <c r="AG98"/>
      <c r="AH98" s="1"/>
      <c r="AK98" s="1"/>
      <c r="AL98" s="1"/>
      <c r="AM98" s="1"/>
      <c r="AN98" s="1"/>
      <c r="AO98" s="1"/>
      <c r="AP98" s="1"/>
      <c r="AR98" s="1"/>
      <c r="AS98" s="1"/>
      <c r="AT98" s="1"/>
      <c r="AU98" s="1"/>
      <c r="AV98" s="1"/>
      <c r="AW98" s="1"/>
      <c r="AX98" s="1"/>
      <c r="AY98" s="1"/>
      <c r="AZ98" s="1"/>
      <c r="BB98" s="1"/>
      <c r="BC98" s="1"/>
      <c r="BD98" s="1"/>
      <c r="BE98" s="1"/>
      <c r="BF98" s="1"/>
      <c r="BG98" s="1"/>
      <c r="BH98" s="1"/>
      <c r="BI98" s="1"/>
      <c r="BJ98" s="1"/>
    </row>
    <row r="99" spans="1:70" ht="9.9" customHeight="1">
      <c r="B99" s="1"/>
      <c r="C99" s="1"/>
      <c r="D99" s="1"/>
      <c r="E99" s="1"/>
      <c r="F99" s="96"/>
      <c r="G99" s="96"/>
      <c r="H99" s="96"/>
      <c r="I99" s="96"/>
      <c r="J99" s="96"/>
      <c r="K99" s="96"/>
      <c r="L99" s="96"/>
      <c r="M99" s="96"/>
      <c r="N99" s="96"/>
      <c r="O99" s="96"/>
      <c r="P99" s="96"/>
      <c r="Q99" s="96"/>
      <c r="R99" s="96"/>
      <c r="S99" s="96"/>
      <c r="T99" s="96"/>
      <c r="U99" s="96"/>
      <c r="V99" s="96"/>
      <c r="W99" s="110"/>
      <c r="X99" s="110"/>
      <c r="Y99" s="96"/>
      <c r="Z99" s="96"/>
      <c r="AA99" s="110"/>
      <c r="AB99" s="110"/>
      <c r="AC99" s="96"/>
      <c r="AD99" s="96"/>
      <c r="AE99" s="110"/>
      <c r="AF99" s="110"/>
      <c r="AH99" s="1"/>
      <c r="AI99" s="1"/>
      <c r="AK99" s="1"/>
      <c r="AL99" s="1"/>
      <c r="AM99" s="1"/>
      <c r="AN99" s="1"/>
      <c r="AO99" s="1"/>
      <c r="AP99" s="1"/>
      <c r="AR99" s="1"/>
      <c r="AS99" s="1"/>
      <c r="AT99" s="1"/>
      <c r="AU99" s="1"/>
      <c r="AV99" s="1"/>
      <c r="AX99" s="138"/>
      <c r="AY99" s="139"/>
      <c r="AZ99" s="139"/>
      <c r="BA99" s="139"/>
      <c r="BB99" s="139"/>
      <c r="BC99" s="139"/>
      <c r="BD99" s="139"/>
      <c r="BE99" s="139"/>
      <c r="BF99" s="139"/>
      <c r="BG99" s="139"/>
      <c r="BH99" s="139"/>
      <c r="BI99" s="140"/>
      <c r="BJ99" s="1"/>
    </row>
    <row r="100" spans="1:70" ht="9.9" customHeight="1">
      <c r="B100" s="1"/>
      <c r="C100" s="469" t="s">
        <v>23</v>
      </c>
      <c r="D100" s="474"/>
      <c r="E100" s="474"/>
      <c r="F100" s="474"/>
      <c r="G100" s="474"/>
      <c r="H100" s="474"/>
      <c r="I100" s="474"/>
      <c r="J100" s="474"/>
      <c r="K100" s="474"/>
      <c r="L100" s="474"/>
      <c r="M100" s="29"/>
      <c r="N100" s="30" t="s">
        <v>55</v>
      </c>
      <c r="O100" s="12"/>
      <c r="P100" s="13"/>
      <c r="Q100" s="99"/>
      <c r="R100" s="100" t="s">
        <v>46</v>
      </c>
      <c r="S100" s="14"/>
      <c r="T100" s="13"/>
      <c r="U100" s="99"/>
      <c r="V100" s="100" t="s">
        <v>47</v>
      </c>
      <c r="W100" s="14"/>
      <c r="X100" s="13"/>
      <c r="Y100" s="33"/>
      <c r="Z100" s="101" t="s">
        <v>48</v>
      </c>
      <c r="AA100" s="96"/>
      <c r="AB100" s="96"/>
      <c r="AC100" s="96"/>
      <c r="AD100" s="96"/>
      <c r="AE100" s="96"/>
      <c r="AF100" s="96"/>
      <c r="AH100" s="1"/>
      <c r="AI100" s="1"/>
      <c r="AJ100" s="1"/>
      <c r="AK100" s="1"/>
      <c r="AL100" s="1"/>
      <c r="AM100" s="1"/>
      <c r="AN100" s="1"/>
      <c r="AO100" s="1"/>
      <c r="AP100" s="1"/>
      <c r="AR100" s="1"/>
      <c r="AS100" s="1"/>
      <c r="AT100" s="1"/>
      <c r="AU100" s="1"/>
      <c r="AV100" s="1"/>
      <c r="AX100" s="141"/>
      <c r="AY100" s="142"/>
      <c r="AZ100" s="142"/>
      <c r="BA100" s="142"/>
      <c r="BB100" s="142"/>
      <c r="BC100" s="142"/>
      <c r="BD100" s="142"/>
      <c r="BE100" s="142"/>
      <c r="BF100" s="142"/>
      <c r="BG100" s="142"/>
      <c r="BH100" s="142"/>
      <c r="BI100" s="143"/>
      <c r="BJ100" s="1"/>
    </row>
    <row r="101" spans="1:70" ht="9.9" customHeight="1">
      <c r="A101" s="1"/>
      <c r="B101" s="1"/>
      <c r="C101" s="471"/>
      <c r="D101" s="475"/>
      <c r="E101" s="475"/>
      <c r="F101" s="475"/>
      <c r="G101" s="475"/>
      <c r="H101" s="475"/>
      <c r="I101" s="475"/>
      <c r="J101" s="475"/>
      <c r="K101" s="475"/>
      <c r="L101" s="475"/>
      <c r="M101" s="480" t="str">
        <f>$M$10</f>
        <v>R</v>
      </c>
      <c r="N101" s="546"/>
      <c r="O101" s="480" t="str">
        <f>$O$10</f>
        <v/>
      </c>
      <c r="P101" s="481"/>
      <c r="Q101" s="483" t="str">
        <f>$Q$10</f>
        <v/>
      </c>
      <c r="R101" s="481"/>
      <c r="S101" s="483" t="str">
        <f>$S$10</f>
        <v/>
      </c>
      <c r="T101" s="481"/>
      <c r="U101" s="483" t="str">
        <f>$U$10</f>
        <v/>
      </c>
      <c r="V101" s="481"/>
      <c r="W101" s="483" t="str">
        <f>$W$10</f>
        <v/>
      </c>
      <c r="X101" s="481"/>
      <c r="Y101" s="483" t="str">
        <f>$Y$10</f>
        <v/>
      </c>
      <c r="Z101" s="546"/>
      <c r="AA101" s="96"/>
      <c r="AB101" s="96"/>
      <c r="AC101" s="96"/>
      <c r="AD101" s="96"/>
      <c r="AE101" s="96"/>
      <c r="AF101" s="96"/>
      <c r="AH101" s="1"/>
      <c r="AI101" s="1"/>
      <c r="AJ101" s="1"/>
      <c r="AK101" s="1"/>
      <c r="AL101" s="1"/>
      <c r="AM101" s="1"/>
      <c r="AN101" s="1"/>
      <c r="AO101" s="1"/>
      <c r="AP101" s="1"/>
      <c r="AR101" s="1"/>
      <c r="AS101" s="1"/>
      <c r="AT101" s="1"/>
      <c r="AU101" s="1"/>
      <c r="AV101" s="1"/>
      <c r="AW101" s="1"/>
      <c r="AX101" s="141"/>
      <c r="AY101" s="142"/>
      <c r="AZ101" s="142"/>
      <c r="BA101" s="142"/>
      <c r="BB101" s="142"/>
      <c r="BC101" s="142"/>
      <c r="BD101" s="142"/>
      <c r="BE101" s="142"/>
      <c r="BF101" s="142"/>
      <c r="BG101" s="142"/>
      <c r="BH101" s="142"/>
      <c r="BI101" s="143"/>
      <c r="BJ101" s="1"/>
    </row>
    <row r="102" spans="1:70" ht="9.9" customHeight="1">
      <c r="B102" s="1"/>
      <c r="C102" s="437"/>
      <c r="D102" s="438"/>
      <c r="E102" s="438"/>
      <c r="F102" s="438"/>
      <c r="G102" s="438"/>
      <c r="H102" s="438"/>
      <c r="I102" s="438"/>
      <c r="J102" s="438"/>
      <c r="K102" s="438"/>
      <c r="L102" s="438"/>
      <c r="M102" s="482"/>
      <c r="N102" s="547"/>
      <c r="O102" s="482"/>
      <c r="P102" s="410"/>
      <c r="Q102" s="409"/>
      <c r="R102" s="410"/>
      <c r="S102" s="409"/>
      <c r="T102" s="410"/>
      <c r="U102" s="409"/>
      <c r="V102" s="410"/>
      <c r="W102" s="409"/>
      <c r="X102" s="410"/>
      <c r="Y102" s="409"/>
      <c r="Z102" s="547"/>
      <c r="AH102" s="1"/>
      <c r="AI102" s="1"/>
      <c r="AJ102" s="1"/>
      <c r="AK102" s="1"/>
      <c r="AL102" s="1"/>
      <c r="AM102" s="1"/>
      <c r="AN102" s="1"/>
      <c r="AO102" s="1"/>
      <c r="AP102" s="1"/>
      <c r="AR102" s="1"/>
      <c r="AS102" s="1"/>
      <c r="AT102" s="1"/>
      <c r="AU102" s="1"/>
      <c r="AV102" s="1"/>
      <c r="AX102" s="141"/>
      <c r="AY102" s="142"/>
      <c r="AZ102" s="142"/>
      <c r="BA102" s="142"/>
      <c r="BB102" s="142"/>
      <c r="BC102" s="142"/>
      <c r="BD102" s="142"/>
      <c r="BE102" s="142"/>
      <c r="BF102" s="142"/>
      <c r="BG102" s="142"/>
      <c r="BH102" s="142"/>
      <c r="BI102" s="143"/>
      <c r="BJ102" s="1"/>
    </row>
    <row r="103" spans="1:70" ht="9.9" customHeight="1">
      <c r="B103" s="1"/>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H103" s="1"/>
      <c r="AI103" s="1"/>
      <c r="AJ103" s="1"/>
      <c r="AK103" s="1"/>
      <c r="AL103" s="1"/>
      <c r="AM103" s="1"/>
      <c r="AN103" s="1"/>
      <c r="AO103" s="1"/>
      <c r="AP103" s="1"/>
      <c r="AR103" s="1"/>
      <c r="AS103" s="1"/>
      <c r="AT103" s="1"/>
      <c r="AU103" s="1"/>
      <c r="AV103" s="1"/>
      <c r="AX103" s="141"/>
      <c r="AY103" s="142"/>
      <c r="AZ103" s="142"/>
      <c r="BA103" s="142"/>
      <c r="BB103" s="142"/>
      <c r="BC103" s="142"/>
      <c r="BD103" s="142"/>
      <c r="BE103" s="142"/>
      <c r="BF103" s="142"/>
      <c r="BG103" s="142"/>
      <c r="BH103" s="142"/>
      <c r="BI103" s="143"/>
      <c r="BJ103" s="1"/>
    </row>
    <row r="104" spans="1:70" ht="9.9" customHeight="1">
      <c r="B104" s="1"/>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H104" s="1"/>
      <c r="AI104" s="1"/>
      <c r="AJ104" s="1"/>
      <c r="AK104" s="1"/>
      <c r="AL104" s="1"/>
      <c r="AM104" s="1"/>
      <c r="AN104" s="1"/>
      <c r="AO104" s="1"/>
      <c r="AP104" s="1"/>
      <c r="AR104" s="1"/>
      <c r="AS104" s="1"/>
      <c r="AT104" s="1"/>
      <c r="AU104" s="1"/>
      <c r="AV104" s="1"/>
      <c r="AX104" s="141"/>
      <c r="AY104" s="142"/>
      <c r="AZ104" s="142"/>
      <c r="BA104" s="142"/>
      <c r="BB104" s="142"/>
      <c r="BC104" s="142"/>
      <c r="BD104" s="142"/>
      <c r="BE104" s="142"/>
      <c r="BF104" s="142"/>
      <c r="BG104" s="142"/>
      <c r="BH104" s="142"/>
      <c r="BI104" s="143"/>
      <c r="BJ104" s="1"/>
    </row>
    <row r="105" spans="1:70" s="9" customFormat="1" ht="9.9" customHeight="1">
      <c r="A105"/>
      <c r="B105" s="1"/>
      <c r="C105" s="1"/>
      <c r="D105" s="1"/>
      <c r="E105" s="1"/>
      <c r="F105" s="2"/>
      <c r="G105" s="2"/>
      <c r="H105" s="2"/>
      <c r="I105" s="2"/>
      <c r="J105" s="2"/>
      <c r="K105" s="2"/>
      <c r="L105" s="2"/>
      <c r="M105" s="2"/>
      <c r="N105" s="1"/>
      <c r="O105"/>
      <c r="P105"/>
      <c r="Q105"/>
      <c r="R105" s="6"/>
      <c r="S105" s="6"/>
      <c r="T105" s="6"/>
      <c r="U105" s="6"/>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c r="AX105" s="141"/>
      <c r="AY105" s="142"/>
      <c r="AZ105" s="142"/>
      <c r="BA105" s="142"/>
      <c r="BB105" s="142"/>
      <c r="BC105" s="142"/>
      <c r="BD105" s="142"/>
      <c r="BE105" s="142"/>
      <c r="BF105" s="142"/>
      <c r="BG105" s="142"/>
      <c r="BH105" s="142"/>
      <c r="BI105" s="143"/>
      <c r="BJ105" s="1"/>
      <c r="BK105" s="1"/>
      <c r="BM105" s="8"/>
    </row>
    <row r="106" spans="1:70" s="9" customFormat="1" ht="9.9" customHeight="1">
      <c r="A106"/>
      <c r="B106" s="1"/>
      <c r="C106" s="1"/>
      <c r="D106" s="1"/>
      <c r="E106" s="1"/>
      <c r="F106" s="2"/>
      <c r="G106" s="2"/>
      <c r="H106" s="2"/>
      <c r="I106" s="2"/>
      <c r="J106" s="2"/>
      <c r="K106" s="2"/>
      <c r="L106" s="2"/>
      <c r="M106" s="2"/>
      <c r="N106" s="1"/>
      <c r="O106" s="1"/>
      <c r="P106" s="1"/>
      <c r="Q106" s="6"/>
      <c r="R106" s="6"/>
      <c r="S106" s="6"/>
      <c r="T106" s="6"/>
      <c r="U106" s="6"/>
      <c r="V106" s="627" t="s">
        <v>24</v>
      </c>
      <c r="W106" s="627"/>
      <c r="X106" s="627"/>
      <c r="Y106" s="627"/>
      <c r="Z106" s="627"/>
      <c r="AA106" s="627"/>
      <c r="AB106" s="627"/>
      <c r="AC106" s="627"/>
      <c r="AD106" s="627"/>
      <c r="AE106" s="627"/>
      <c r="AF106" s="627"/>
      <c r="AG106" s="627"/>
      <c r="AH106" s="627"/>
      <c r="AI106" s="627"/>
      <c r="AJ106" s="627"/>
      <c r="AK106" s="627"/>
      <c r="AL106" s="627"/>
      <c r="AM106" s="627"/>
      <c r="AN106" s="627"/>
      <c r="AO106" s="627"/>
      <c r="AP106" s="627"/>
      <c r="AQ106" s="627"/>
      <c r="AR106" s="627"/>
      <c r="AS106" s="627"/>
      <c r="AT106" s="97"/>
      <c r="AU106" s="97"/>
      <c r="AV106" s="97"/>
      <c r="AW106"/>
      <c r="AX106" s="141"/>
      <c r="AY106" s="142"/>
      <c r="AZ106" s="142"/>
      <c r="BA106" s="142"/>
      <c r="BB106" s="142"/>
      <c r="BC106" s="142"/>
      <c r="BD106" s="142"/>
      <c r="BE106" s="142"/>
      <c r="BF106" s="142"/>
      <c r="BG106" s="142"/>
      <c r="BH106" s="142"/>
      <c r="BI106" s="143"/>
      <c r="BJ106" s="1"/>
      <c r="BK106" s="1"/>
      <c r="BM106" s="8"/>
    </row>
    <row r="107" spans="1:70" s="9" customFormat="1" ht="9.9" customHeight="1">
      <c r="B107" s="8"/>
      <c r="C107" s="469" t="s">
        <v>33</v>
      </c>
      <c r="D107" s="474"/>
      <c r="E107" s="470"/>
      <c r="F107" s="468">
        <v>1</v>
      </c>
      <c r="G107" s="403"/>
      <c r="H107" s="468">
        <v>2</v>
      </c>
      <c r="I107" s="403"/>
      <c r="J107" s="468">
        <v>3</v>
      </c>
      <c r="K107" s="403"/>
      <c r="L107" s="468">
        <v>4</v>
      </c>
      <c r="M107" s="403"/>
      <c r="N107" s="468">
        <v>5</v>
      </c>
      <c r="O107" s="403"/>
      <c r="P107" s="11"/>
      <c r="Q107" s="11"/>
      <c r="R107" s="11"/>
      <c r="S107" s="11"/>
      <c r="T107" s="11"/>
      <c r="U107" s="11"/>
      <c r="V107" s="627"/>
      <c r="W107" s="627"/>
      <c r="X107" s="627"/>
      <c r="Y107" s="627"/>
      <c r="Z107" s="627"/>
      <c r="AA107" s="627"/>
      <c r="AB107" s="627"/>
      <c r="AC107" s="627"/>
      <c r="AD107" s="627"/>
      <c r="AE107" s="627"/>
      <c r="AF107" s="627"/>
      <c r="AG107" s="627"/>
      <c r="AH107" s="627"/>
      <c r="AI107" s="627"/>
      <c r="AJ107" s="627"/>
      <c r="AK107" s="627"/>
      <c r="AL107" s="627"/>
      <c r="AM107" s="627"/>
      <c r="AN107" s="627"/>
      <c r="AO107" s="627"/>
      <c r="AP107" s="627"/>
      <c r="AQ107" s="627"/>
      <c r="AR107" s="627"/>
      <c r="AS107" s="627"/>
      <c r="AT107" s="11"/>
      <c r="AU107" s="11"/>
      <c r="AV107" s="11"/>
      <c r="AX107" s="628" t="s">
        <v>35</v>
      </c>
      <c r="AY107" s="628"/>
      <c r="AZ107" s="628"/>
      <c r="BA107" s="628"/>
      <c r="BB107" s="628"/>
      <c r="BC107" s="628"/>
      <c r="BD107" s="628"/>
      <c r="BE107" s="628"/>
      <c r="BF107" s="628"/>
      <c r="BG107" s="628"/>
      <c r="BH107" s="628"/>
      <c r="BI107" s="628"/>
      <c r="BJ107" s="8"/>
      <c r="BK107" s="8"/>
      <c r="BM107" s="8"/>
    </row>
    <row r="108" spans="1:70" s="9" customFormat="1" ht="9.9" customHeight="1">
      <c r="B108" s="8"/>
      <c r="C108" s="471"/>
      <c r="D108" s="475"/>
      <c r="E108" s="390"/>
      <c r="F108" s="469" t="s">
        <v>34</v>
      </c>
      <c r="G108" s="484"/>
      <c r="H108" s="488" t="s">
        <v>30</v>
      </c>
      <c r="I108" s="484"/>
      <c r="J108" s="488">
        <v>0</v>
      </c>
      <c r="K108" s="484"/>
      <c r="L108" s="488">
        <v>2</v>
      </c>
      <c r="M108" s="484"/>
      <c r="N108" s="488">
        <v>2</v>
      </c>
      <c r="O108" s="470"/>
      <c r="U108" s="8"/>
      <c r="V108" s="8"/>
      <c r="W108" s="8"/>
      <c r="X108" s="11"/>
      <c r="Y108" s="11"/>
      <c r="Z108" s="11"/>
      <c r="AA108" s="11"/>
      <c r="AB108" s="11"/>
      <c r="AC108" s="11"/>
      <c r="AD108" s="11"/>
      <c r="AE108" s="11"/>
      <c r="AF108" s="11"/>
      <c r="AG108" s="11"/>
      <c r="AH108" s="11"/>
      <c r="AI108" s="11"/>
      <c r="AJ108" s="11"/>
      <c r="AK108" s="11"/>
      <c r="AL108" s="8"/>
      <c r="AR108" s="8"/>
      <c r="AX108" s="601"/>
      <c r="AY108" s="601"/>
      <c r="AZ108" s="601"/>
      <c r="BA108" s="601"/>
      <c r="BB108" s="601"/>
      <c r="BC108" s="601"/>
      <c r="BD108" s="601"/>
      <c r="BE108" s="601"/>
      <c r="BF108" s="601"/>
      <c r="BG108" s="601"/>
      <c r="BH108" s="601"/>
      <c r="BI108" s="601"/>
      <c r="BJ108" s="8"/>
      <c r="BL108" s="8"/>
      <c r="BM108" s="8"/>
      <c r="BN108" s="8"/>
      <c r="BO108" s="8"/>
      <c r="BP108" s="8"/>
      <c r="BR108" s="8"/>
    </row>
    <row r="109" spans="1:70" s="9" customFormat="1" ht="9.9" customHeight="1">
      <c r="B109" s="8"/>
      <c r="C109" s="437"/>
      <c r="D109" s="438"/>
      <c r="E109" s="391"/>
      <c r="F109" s="471"/>
      <c r="G109" s="387"/>
      <c r="H109" s="386"/>
      <c r="I109" s="387"/>
      <c r="J109" s="386"/>
      <c r="K109" s="387"/>
      <c r="L109" s="386"/>
      <c r="M109" s="387"/>
      <c r="N109" s="386"/>
      <c r="O109" s="390"/>
      <c r="U109" s="8"/>
      <c r="V109" s="8"/>
      <c r="W109" s="8"/>
      <c r="X109" s="11"/>
      <c r="Y109" s="11"/>
      <c r="Z109" s="11"/>
      <c r="AA109" s="11"/>
      <c r="AB109" s="11"/>
      <c r="AC109" s="11"/>
      <c r="AD109" s="11"/>
      <c r="AE109" s="11"/>
      <c r="AF109" s="11"/>
      <c r="AG109" s="11"/>
      <c r="AH109" s="11"/>
      <c r="AI109" s="11"/>
      <c r="AJ109" s="11"/>
      <c r="AK109" s="11"/>
      <c r="AL109" s="8"/>
      <c r="AR109" s="8"/>
      <c r="AX109" s="113"/>
      <c r="AY109" s="113"/>
      <c r="AZ109" s="113"/>
      <c r="BA109" s="113"/>
      <c r="BB109" s="113"/>
      <c r="BC109" s="113"/>
      <c r="BD109" s="113"/>
      <c r="BE109" s="113"/>
      <c r="BF109" s="113"/>
      <c r="BG109" s="113"/>
      <c r="BH109" s="113"/>
      <c r="BI109" s="113"/>
      <c r="BL109" s="8"/>
      <c r="BM109" s="8"/>
      <c r="BN109" s="8"/>
      <c r="BO109" s="8"/>
      <c r="BP109" s="8"/>
      <c r="BR109" s="8"/>
    </row>
    <row r="110" spans="1:70" s="9" customFormat="1" ht="9.9" customHeight="1">
      <c r="B110" s="8"/>
      <c r="C110" s="485" t="s">
        <v>1049</v>
      </c>
      <c r="D110" s="486"/>
      <c r="E110" s="486"/>
      <c r="F110" s="486"/>
      <c r="G110" s="486"/>
      <c r="H110" s="486"/>
      <c r="I110" s="486"/>
      <c r="J110" s="486"/>
      <c r="K110" s="486"/>
      <c r="L110" s="487"/>
      <c r="M110" s="485" t="s">
        <v>44</v>
      </c>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7"/>
      <c r="AZ110" s="485" t="s">
        <v>1038</v>
      </c>
      <c r="BA110" s="486"/>
      <c r="BB110" s="486"/>
      <c r="BC110" s="486"/>
      <c r="BD110" s="486"/>
      <c r="BE110" s="486"/>
      <c r="BF110" s="486"/>
      <c r="BG110" s="486"/>
      <c r="BH110" s="486"/>
      <c r="BI110" s="487"/>
      <c r="BJ110" s="8"/>
      <c r="BK110" s="8"/>
      <c r="BL110" s="8"/>
      <c r="BM110" s="8"/>
      <c r="BN110" s="8"/>
      <c r="BO110" s="8"/>
      <c r="BP110" s="8"/>
      <c r="BR110" s="8"/>
    </row>
    <row r="111" spans="1:70" s="9" customFormat="1" ht="9.9" customHeight="1">
      <c r="B111" s="8"/>
      <c r="C111" s="468">
        <v>6</v>
      </c>
      <c r="D111" s="467"/>
      <c r="E111" s="402">
        <v>7</v>
      </c>
      <c r="F111" s="467"/>
      <c r="G111" s="402">
        <v>8</v>
      </c>
      <c r="H111" s="467"/>
      <c r="I111" s="402">
        <v>9</v>
      </c>
      <c r="J111" s="467"/>
      <c r="K111" s="402">
        <v>10</v>
      </c>
      <c r="L111" s="403"/>
      <c r="M111" s="489"/>
      <c r="N111" s="490"/>
      <c r="O111" s="490"/>
      <c r="P111" s="490"/>
      <c r="Q111" s="490"/>
      <c r="R111" s="490"/>
      <c r="S111" s="490"/>
      <c r="T111" s="490"/>
      <c r="U111" s="490"/>
      <c r="V111" s="490"/>
      <c r="W111" s="490"/>
      <c r="X111" s="490"/>
      <c r="Y111" s="490"/>
      <c r="Z111" s="490"/>
      <c r="AA111" s="490"/>
      <c r="AB111" s="490"/>
      <c r="AC111" s="490"/>
      <c r="AD111" s="490"/>
      <c r="AE111" s="490"/>
      <c r="AF111" s="490"/>
      <c r="AG111" s="490"/>
      <c r="AH111" s="490"/>
      <c r="AI111" s="490"/>
      <c r="AJ111" s="490"/>
      <c r="AK111" s="490"/>
      <c r="AL111" s="490"/>
      <c r="AM111" s="490"/>
      <c r="AN111" s="490"/>
      <c r="AO111" s="490"/>
      <c r="AP111" s="490"/>
      <c r="AQ111" s="490"/>
      <c r="AR111" s="490"/>
      <c r="AS111" s="490"/>
      <c r="AT111" s="490"/>
      <c r="AU111" s="490"/>
      <c r="AV111" s="490"/>
      <c r="AW111" s="490"/>
      <c r="AX111" s="490"/>
      <c r="AY111" s="491"/>
      <c r="AZ111" s="489"/>
      <c r="BA111" s="490"/>
      <c r="BB111" s="490"/>
      <c r="BC111" s="490"/>
      <c r="BD111" s="490"/>
      <c r="BE111" s="490"/>
      <c r="BF111" s="490"/>
      <c r="BG111" s="490"/>
      <c r="BH111" s="490"/>
      <c r="BI111" s="491"/>
      <c r="BJ111" s="8"/>
      <c r="BK111" s="8"/>
      <c r="BL111" s="8"/>
      <c r="BM111" s="8"/>
      <c r="BN111" s="8"/>
      <c r="BO111" s="8"/>
      <c r="BP111" s="8"/>
      <c r="BR111" s="8"/>
    </row>
    <row r="112" spans="1:70" s="9" customFormat="1" ht="9.9" customHeight="1">
      <c r="A112" s="8"/>
      <c r="B112" s="8"/>
      <c r="C112" s="492" t="str">
        <f>$C$21</f>
        <v/>
      </c>
      <c r="D112" s="408"/>
      <c r="E112" s="407" t="str">
        <f>$E$21</f>
        <v/>
      </c>
      <c r="F112" s="408"/>
      <c r="G112" s="407" t="str">
        <f>$G$21</f>
        <v/>
      </c>
      <c r="H112" s="408"/>
      <c r="I112" s="407" t="str">
        <f>$I$21</f>
        <v/>
      </c>
      <c r="J112" s="408"/>
      <c r="K112" s="407" t="str">
        <f>$K$21</f>
        <v/>
      </c>
      <c r="L112" s="545"/>
      <c r="M112" s="451" t="str">
        <f>$M$21</f>
        <v/>
      </c>
      <c r="N112" s="452"/>
      <c r="O112" s="452"/>
      <c r="P112" s="452"/>
      <c r="Q112" s="452"/>
      <c r="R112" s="452"/>
      <c r="S112" s="452"/>
      <c r="T112" s="452"/>
      <c r="U112" s="452"/>
      <c r="V112" s="452"/>
      <c r="W112" s="452"/>
      <c r="X112" s="452"/>
      <c r="Y112" s="452"/>
      <c r="Z112" s="452"/>
      <c r="AA112" s="452"/>
      <c r="AB112" s="452"/>
      <c r="AC112" s="452"/>
      <c r="AD112" s="452"/>
      <c r="AE112" s="452"/>
      <c r="AF112" s="452"/>
      <c r="AG112" s="452"/>
      <c r="AH112" s="452"/>
      <c r="AI112" s="452"/>
      <c r="AJ112" s="452"/>
      <c r="AK112" s="452"/>
      <c r="AL112" s="452"/>
      <c r="AM112" s="452"/>
      <c r="AN112" s="452"/>
      <c r="AO112" s="452"/>
      <c r="AP112" s="452"/>
      <c r="AQ112" s="452"/>
      <c r="AR112" s="452"/>
      <c r="AS112" s="452"/>
      <c r="AT112" s="452"/>
      <c r="AU112" s="452"/>
      <c r="AV112" s="452"/>
      <c r="AW112" s="452"/>
      <c r="AX112" s="452"/>
      <c r="AY112" s="453"/>
      <c r="AZ112" s="611" t="str">
        <f>$AW$21</f>
        <v/>
      </c>
      <c r="BA112" s="452"/>
      <c r="BB112" s="452"/>
      <c r="BC112" s="452"/>
      <c r="BD112" s="452"/>
      <c r="BE112" s="452"/>
      <c r="BF112" s="452"/>
      <c r="BG112" s="452"/>
      <c r="BH112" s="452"/>
      <c r="BI112" s="453"/>
      <c r="BJ112" s="8"/>
      <c r="BK112" s="8"/>
    </row>
    <row r="113" spans="1:70" s="9" customFormat="1" ht="9.9" customHeight="1">
      <c r="B113" s="8"/>
      <c r="C113" s="480"/>
      <c r="D113" s="481"/>
      <c r="E113" s="483"/>
      <c r="F113" s="481"/>
      <c r="G113" s="483"/>
      <c r="H113" s="481"/>
      <c r="I113" s="483"/>
      <c r="J113" s="481"/>
      <c r="K113" s="483"/>
      <c r="L113" s="546"/>
      <c r="M113" s="414"/>
      <c r="N113" s="415"/>
      <c r="O113" s="415"/>
      <c r="P113" s="415"/>
      <c r="Q113" s="415"/>
      <c r="R113" s="415"/>
      <c r="S113" s="415"/>
      <c r="T113" s="415"/>
      <c r="U113" s="415"/>
      <c r="V113" s="415"/>
      <c r="W113" s="415"/>
      <c r="X113" s="415"/>
      <c r="Y113" s="415"/>
      <c r="Z113" s="415"/>
      <c r="AA113" s="415"/>
      <c r="AB113" s="415"/>
      <c r="AC113" s="415"/>
      <c r="AD113" s="415"/>
      <c r="AE113" s="415"/>
      <c r="AF113" s="415"/>
      <c r="AG113" s="415"/>
      <c r="AH113" s="415"/>
      <c r="AI113" s="415"/>
      <c r="AJ113" s="415"/>
      <c r="AK113" s="415"/>
      <c r="AL113" s="415"/>
      <c r="AM113" s="415"/>
      <c r="AN113" s="415"/>
      <c r="AO113" s="415"/>
      <c r="AP113" s="415"/>
      <c r="AQ113" s="415"/>
      <c r="AR113" s="415"/>
      <c r="AS113" s="415"/>
      <c r="AT113" s="415"/>
      <c r="AU113" s="415"/>
      <c r="AV113" s="415"/>
      <c r="AW113" s="415"/>
      <c r="AX113" s="415"/>
      <c r="AY113" s="416"/>
      <c r="AZ113" s="414"/>
      <c r="BA113" s="415"/>
      <c r="BB113" s="415"/>
      <c r="BC113" s="415"/>
      <c r="BD113" s="415"/>
      <c r="BE113" s="415"/>
      <c r="BF113" s="415"/>
      <c r="BG113" s="415"/>
      <c r="BH113" s="415"/>
      <c r="BI113" s="416"/>
      <c r="BJ113" s="8"/>
      <c r="BK113" s="8"/>
    </row>
    <row r="114" spans="1:70" s="9" customFormat="1" ht="9.9" customHeight="1">
      <c r="B114" s="8"/>
      <c r="C114" s="485" t="s">
        <v>1050</v>
      </c>
      <c r="D114" s="486"/>
      <c r="E114" s="486"/>
      <c r="F114" s="486"/>
      <c r="G114" s="486"/>
      <c r="H114" s="486"/>
      <c r="I114" s="486"/>
      <c r="J114" s="486"/>
      <c r="K114" s="486"/>
      <c r="L114" s="486"/>
      <c r="M114" s="486"/>
      <c r="N114" s="487"/>
      <c r="O114" s="485" t="s">
        <v>1136</v>
      </c>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7"/>
      <c r="AZ114" s="485" t="s">
        <v>1038</v>
      </c>
      <c r="BA114" s="486"/>
      <c r="BB114" s="486"/>
      <c r="BC114" s="486"/>
      <c r="BD114" s="486"/>
      <c r="BE114" s="486"/>
      <c r="BF114" s="486"/>
      <c r="BG114" s="486"/>
      <c r="BH114" s="486"/>
      <c r="BI114" s="487"/>
      <c r="BJ114" s="8"/>
      <c r="BK114" s="8"/>
      <c r="BL114" s="8"/>
      <c r="BM114" s="8"/>
      <c r="BN114" s="8"/>
      <c r="BO114" s="8"/>
      <c r="BP114" s="8"/>
      <c r="BR114" s="8"/>
    </row>
    <row r="115" spans="1:70" s="9" customFormat="1" ht="9.9" customHeight="1">
      <c r="B115" s="8"/>
      <c r="C115" s="468">
        <v>11</v>
      </c>
      <c r="D115" s="467"/>
      <c r="E115" s="402">
        <v>12</v>
      </c>
      <c r="F115" s="467"/>
      <c r="G115" s="402">
        <v>13</v>
      </c>
      <c r="H115" s="467"/>
      <c r="I115" s="402">
        <v>14</v>
      </c>
      <c r="J115" s="467"/>
      <c r="K115" s="402">
        <v>15</v>
      </c>
      <c r="L115" s="467"/>
      <c r="M115" s="402">
        <v>16</v>
      </c>
      <c r="N115" s="403"/>
      <c r="O115" s="489"/>
      <c r="P115" s="490"/>
      <c r="Q115" s="490"/>
      <c r="R115" s="490"/>
      <c r="S115" s="490"/>
      <c r="T115" s="490"/>
      <c r="U115" s="490"/>
      <c r="V115" s="490"/>
      <c r="W115" s="490"/>
      <c r="X115" s="490"/>
      <c r="Y115" s="490"/>
      <c r="Z115" s="490"/>
      <c r="AA115" s="490"/>
      <c r="AB115" s="490"/>
      <c r="AC115" s="490"/>
      <c r="AD115" s="490"/>
      <c r="AE115" s="490"/>
      <c r="AF115" s="490"/>
      <c r="AG115" s="490"/>
      <c r="AH115" s="490"/>
      <c r="AI115" s="490"/>
      <c r="AJ115" s="490"/>
      <c r="AK115" s="490"/>
      <c r="AL115" s="490"/>
      <c r="AM115" s="490"/>
      <c r="AN115" s="490"/>
      <c r="AO115" s="490"/>
      <c r="AP115" s="490"/>
      <c r="AQ115" s="490"/>
      <c r="AR115" s="490"/>
      <c r="AS115" s="490"/>
      <c r="AT115" s="490"/>
      <c r="AU115" s="490"/>
      <c r="AV115" s="490"/>
      <c r="AW115" s="490"/>
      <c r="AX115" s="490"/>
      <c r="AY115" s="491"/>
      <c r="AZ115" s="489"/>
      <c r="BA115" s="490"/>
      <c r="BB115" s="490"/>
      <c r="BC115" s="490"/>
      <c r="BD115" s="490"/>
      <c r="BE115" s="490"/>
      <c r="BF115" s="490"/>
      <c r="BG115" s="490"/>
      <c r="BH115" s="490"/>
      <c r="BI115" s="491"/>
      <c r="BJ115" s="8"/>
      <c r="BK115" s="8"/>
      <c r="BL115" s="8"/>
      <c r="BM115" s="8"/>
      <c r="BN115" s="8"/>
      <c r="BO115" s="8"/>
      <c r="BP115" s="8"/>
      <c r="BR115" s="8"/>
    </row>
    <row r="116" spans="1:70" s="9" customFormat="1" ht="9.9" customHeight="1">
      <c r="B116" s="8"/>
      <c r="C116" s="492" t="str">
        <f>$C$24</f>
        <v/>
      </c>
      <c r="D116" s="408"/>
      <c r="E116" s="407" t="str">
        <f>$E$24</f>
        <v/>
      </c>
      <c r="F116" s="408"/>
      <c r="G116" s="407" t="str">
        <f>$G$24</f>
        <v/>
      </c>
      <c r="H116" s="408"/>
      <c r="I116" s="407" t="str">
        <f>$I$24</f>
        <v/>
      </c>
      <c r="J116" s="408"/>
      <c r="K116" s="407" t="str">
        <f>$K$24</f>
        <v/>
      </c>
      <c r="L116" s="408"/>
      <c r="M116" s="407" t="str">
        <f>$M$24</f>
        <v/>
      </c>
      <c r="N116" s="545"/>
      <c r="O116" s="417" t="s">
        <v>1046</v>
      </c>
      <c r="P116" s="418"/>
      <c r="Q116" s="612" t="str">
        <f>$Q$24</f>
        <v/>
      </c>
      <c r="R116" s="595"/>
      <c r="S116" s="595"/>
      <c r="T116" s="122" t="s">
        <v>1047</v>
      </c>
      <c r="U116" s="612" t="str">
        <f>$U$24</f>
        <v/>
      </c>
      <c r="V116" s="595"/>
      <c r="W116" s="595"/>
      <c r="X116" s="595"/>
      <c r="Y116" s="124"/>
      <c r="Z116" s="596" t="str">
        <f>$Z$24</f>
        <v/>
      </c>
      <c r="AA116" s="596"/>
      <c r="AB116" s="596"/>
      <c r="AC116" s="596"/>
      <c r="AD116" s="384" t="str">
        <f>$AD$24</f>
        <v/>
      </c>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5"/>
      <c r="AZ116" s="611" t="str">
        <f>$AW$24</f>
        <v/>
      </c>
      <c r="BA116" s="452"/>
      <c r="BB116" s="452"/>
      <c r="BC116" s="452"/>
      <c r="BD116" s="452"/>
      <c r="BE116" s="452"/>
      <c r="BF116" s="452"/>
      <c r="BG116" s="452"/>
      <c r="BH116" s="452"/>
      <c r="BI116" s="453"/>
      <c r="BJ116" s="8"/>
      <c r="BK116" s="8"/>
      <c r="BL116" s="8"/>
      <c r="BM116" s="8"/>
      <c r="BN116" s="8"/>
      <c r="BO116" s="8"/>
      <c r="BP116" s="8"/>
      <c r="BR116" s="8"/>
    </row>
    <row r="117" spans="1:70" s="9" customFormat="1" ht="9.9" customHeight="1">
      <c r="B117" s="8"/>
      <c r="C117" s="480"/>
      <c r="D117" s="481"/>
      <c r="E117" s="483"/>
      <c r="F117" s="481"/>
      <c r="G117" s="483"/>
      <c r="H117" s="481"/>
      <c r="I117" s="483"/>
      <c r="J117" s="481"/>
      <c r="K117" s="483"/>
      <c r="L117" s="481"/>
      <c r="M117" s="483"/>
      <c r="N117" s="546"/>
      <c r="O117" s="411" t="str">
        <f>$O$25</f>
        <v/>
      </c>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c r="AK117" s="412"/>
      <c r="AL117" s="412"/>
      <c r="AM117" s="412"/>
      <c r="AN117" s="412"/>
      <c r="AO117" s="412"/>
      <c r="AP117" s="412"/>
      <c r="AQ117" s="412"/>
      <c r="AR117" s="412"/>
      <c r="AS117" s="412"/>
      <c r="AT117" s="412"/>
      <c r="AU117" s="412"/>
      <c r="AV117" s="412"/>
      <c r="AW117" s="412"/>
      <c r="AX117" s="412"/>
      <c r="AY117" s="413"/>
      <c r="AZ117" s="643"/>
      <c r="BA117" s="412"/>
      <c r="BB117" s="412"/>
      <c r="BC117" s="412"/>
      <c r="BD117" s="412"/>
      <c r="BE117" s="412"/>
      <c r="BF117" s="412"/>
      <c r="BG117" s="412"/>
      <c r="BH117" s="412"/>
      <c r="BI117" s="413"/>
      <c r="BJ117" s="8"/>
      <c r="BK117" s="8"/>
      <c r="BL117" s="8"/>
      <c r="BM117" s="8"/>
      <c r="BN117" s="8"/>
      <c r="BO117" s="8"/>
      <c r="BP117" s="8"/>
      <c r="BR117" s="8"/>
    </row>
    <row r="118" spans="1:70" s="9" customFormat="1" ht="9.9" customHeight="1" thickBot="1">
      <c r="B118" s="8"/>
      <c r="C118" s="482"/>
      <c r="D118" s="410"/>
      <c r="E118" s="409"/>
      <c r="F118" s="410"/>
      <c r="G118" s="409"/>
      <c r="H118" s="410"/>
      <c r="I118" s="409"/>
      <c r="J118" s="410"/>
      <c r="K118" s="409"/>
      <c r="L118" s="410"/>
      <c r="M118" s="409"/>
      <c r="N118" s="547"/>
      <c r="O118" s="414"/>
      <c r="P118" s="415"/>
      <c r="Q118" s="415"/>
      <c r="R118" s="415"/>
      <c r="S118" s="415"/>
      <c r="T118" s="415"/>
      <c r="U118" s="415"/>
      <c r="V118" s="415"/>
      <c r="W118" s="415"/>
      <c r="X118" s="415"/>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6"/>
      <c r="AZ118" s="414"/>
      <c r="BA118" s="415"/>
      <c r="BB118" s="415"/>
      <c r="BC118" s="415"/>
      <c r="BD118" s="415"/>
      <c r="BE118" s="415"/>
      <c r="BF118" s="415"/>
      <c r="BG118" s="415"/>
      <c r="BH118" s="415"/>
      <c r="BI118" s="416"/>
      <c r="BJ118" s="8"/>
      <c r="BK118" s="8"/>
      <c r="BL118" s="8"/>
      <c r="BM118" s="8"/>
      <c r="BN118" s="8"/>
      <c r="BO118" s="8"/>
      <c r="BP118" s="8"/>
      <c r="BR118" s="8"/>
    </row>
    <row r="119" spans="1:70" s="9" customFormat="1" ht="9.9" customHeight="1">
      <c r="B119" s="8"/>
      <c r="C119" s="613">
        <v>17</v>
      </c>
      <c r="D119" s="614"/>
      <c r="E119" s="615">
        <v>18</v>
      </c>
      <c r="F119" s="614"/>
      <c r="G119" s="615">
        <v>19</v>
      </c>
      <c r="H119" s="616"/>
      <c r="I119" s="637" t="s">
        <v>45</v>
      </c>
      <c r="J119" s="513"/>
      <c r="K119" s="513"/>
      <c r="L119" s="513"/>
      <c r="M119" s="513"/>
      <c r="N119" s="513"/>
      <c r="O119" s="513"/>
      <c r="P119" s="513"/>
      <c r="Q119" s="513"/>
      <c r="R119" s="513"/>
      <c r="S119" s="513"/>
      <c r="T119" s="513"/>
      <c r="U119" s="513"/>
      <c r="V119" s="513"/>
      <c r="W119" s="513"/>
      <c r="X119" s="513"/>
      <c r="Y119" s="513"/>
      <c r="Z119" s="513"/>
      <c r="AA119" s="513"/>
      <c r="AB119" s="513"/>
      <c r="AC119" s="513"/>
      <c r="AD119" s="513"/>
      <c r="AE119" s="513"/>
      <c r="AF119" s="513"/>
      <c r="AG119" s="513"/>
      <c r="AH119" s="513"/>
      <c r="AI119" s="513"/>
      <c r="AJ119" s="513"/>
      <c r="AK119" s="513"/>
      <c r="AL119" s="513"/>
      <c r="AM119" s="513"/>
      <c r="AN119" s="513"/>
      <c r="AO119" s="513"/>
      <c r="AP119" s="513"/>
      <c r="AQ119" s="513"/>
      <c r="AR119" s="513"/>
      <c r="AS119" s="513"/>
      <c r="AT119" s="513"/>
      <c r="AU119" s="513"/>
      <c r="AV119" s="513"/>
      <c r="AW119" s="513"/>
      <c r="AX119" s="514"/>
      <c r="AY119" s="103"/>
      <c r="AZ119" s="103"/>
      <c r="BA119" s="103"/>
      <c r="BB119" s="8"/>
      <c r="BC119" s="8"/>
      <c r="BD119" s="8"/>
      <c r="BE119" s="8"/>
      <c r="BF119" s="8"/>
      <c r="BG119" s="8"/>
      <c r="BH119" s="8"/>
      <c r="BJ119" s="8"/>
    </row>
    <row r="120" spans="1:70" s="9" customFormat="1" ht="9.9" customHeight="1">
      <c r="B120" s="8"/>
      <c r="C120" s="629" t="str">
        <f>$C$28</f>
        <v/>
      </c>
      <c r="D120" s="454"/>
      <c r="E120" s="407" t="str">
        <f>$E$28</f>
        <v/>
      </c>
      <c r="F120" s="408"/>
      <c r="G120" s="407" t="str">
        <f>$G$28</f>
        <v/>
      </c>
      <c r="H120" s="634"/>
      <c r="I120" s="477" t="str">
        <f>$I$28</f>
        <v/>
      </c>
      <c r="J120" s="408"/>
      <c r="K120" s="407" t="str">
        <f>$K$28</f>
        <v/>
      </c>
      <c r="L120" s="408"/>
      <c r="M120" s="407" t="str">
        <f>$M$28</f>
        <v/>
      </c>
      <c r="N120" s="408"/>
      <c r="O120" s="407" t="str">
        <f>$O$28</f>
        <v/>
      </c>
      <c r="P120" s="408"/>
      <c r="Q120" s="407" t="str">
        <f>$Q$28</f>
        <v/>
      </c>
      <c r="R120" s="408"/>
      <c r="S120" s="407" t="str">
        <f>$S$28</f>
        <v/>
      </c>
      <c r="T120" s="408"/>
      <c r="U120" s="407" t="str">
        <f>$U$28</f>
        <v/>
      </c>
      <c r="V120" s="408"/>
      <c r="W120" s="407" t="str">
        <f>$W$28</f>
        <v/>
      </c>
      <c r="X120" s="408"/>
      <c r="Y120" s="407" t="str">
        <f>$Y$28</f>
        <v/>
      </c>
      <c r="Z120" s="408"/>
      <c r="AA120" s="407" t="str">
        <f>$AA$28</f>
        <v/>
      </c>
      <c r="AB120" s="408"/>
      <c r="AC120" s="407" t="str">
        <f>$AC$28</f>
        <v/>
      </c>
      <c r="AD120" s="408"/>
      <c r="AE120" s="407" t="str">
        <f>$AE$28</f>
        <v/>
      </c>
      <c r="AF120" s="408"/>
      <c r="AG120" s="407" t="str">
        <f>$AG$28</f>
        <v/>
      </c>
      <c r="AH120" s="408"/>
      <c r="AI120" s="407" t="str">
        <f>$AI$28</f>
        <v/>
      </c>
      <c r="AJ120" s="408"/>
      <c r="AK120" s="407" t="str">
        <f>$AK$28</f>
        <v/>
      </c>
      <c r="AL120" s="408"/>
      <c r="AM120" s="407" t="str">
        <f>$AM$28</f>
        <v/>
      </c>
      <c r="AN120" s="408"/>
      <c r="AO120" s="407" t="str">
        <f>$AO$28</f>
        <v/>
      </c>
      <c r="AP120" s="408"/>
      <c r="AQ120" s="407" t="str">
        <f>$AQ$28</f>
        <v/>
      </c>
      <c r="AR120" s="408"/>
      <c r="AS120" s="407" t="str">
        <f>$AS$28</f>
        <v/>
      </c>
      <c r="AT120" s="477"/>
      <c r="AU120" s="407" t="str">
        <f>$AU$28</f>
        <v/>
      </c>
      <c r="AV120" s="408"/>
      <c r="AW120" s="407" t="str">
        <f>$AW$28</f>
        <v/>
      </c>
      <c r="AX120" s="545"/>
      <c r="AY120" s="103"/>
      <c r="AZ120" s="103"/>
      <c r="BA120" s="103"/>
      <c r="BB120" s="8"/>
      <c r="BC120" s="8"/>
      <c r="BD120" s="8"/>
      <c r="BE120" s="8"/>
      <c r="BF120" s="8"/>
      <c r="BG120" s="8"/>
      <c r="BH120" s="8"/>
      <c r="BJ120" s="8"/>
    </row>
    <row r="121" spans="1:70" s="9" customFormat="1" ht="9.9" customHeight="1" thickBot="1">
      <c r="B121" s="8"/>
      <c r="C121" s="630"/>
      <c r="D121" s="631"/>
      <c r="E121" s="632"/>
      <c r="F121" s="633"/>
      <c r="G121" s="632"/>
      <c r="H121" s="635"/>
      <c r="I121" s="479"/>
      <c r="J121" s="410"/>
      <c r="K121" s="409"/>
      <c r="L121" s="410"/>
      <c r="M121" s="409"/>
      <c r="N121" s="410"/>
      <c r="O121" s="409"/>
      <c r="P121" s="410"/>
      <c r="Q121" s="409"/>
      <c r="R121" s="410"/>
      <c r="S121" s="409"/>
      <c r="T121" s="410"/>
      <c r="U121" s="409"/>
      <c r="V121" s="410"/>
      <c r="W121" s="409"/>
      <c r="X121" s="410"/>
      <c r="Y121" s="409"/>
      <c r="Z121" s="410"/>
      <c r="AA121" s="409"/>
      <c r="AB121" s="410"/>
      <c r="AC121" s="409"/>
      <c r="AD121" s="410"/>
      <c r="AE121" s="409"/>
      <c r="AF121" s="410"/>
      <c r="AG121" s="409"/>
      <c r="AH121" s="410"/>
      <c r="AI121" s="409"/>
      <c r="AJ121" s="410"/>
      <c r="AK121" s="409"/>
      <c r="AL121" s="410"/>
      <c r="AM121" s="409"/>
      <c r="AN121" s="410"/>
      <c r="AO121" s="409"/>
      <c r="AP121" s="410"/>
      <c r="AQ121" s="409"/>
      <c r="AR121" s="410"/>
      <c r="AS121" s="409"/>
      <c r="AT121" s="479"/>
      <c r="AU121" s="409"/>
      <c r="AV121" s="410"/>
      <c r="AW121" s="409"/>
      <c r="AX121" s="547"/>
      <c r="AY121" s="103"/>
      <c r="AZ121" s="103"/>
      <c r="BA121" s="103"/>
      <c r="BB121" s="8"/>
      <c r="BC121" s="8"/>
      <c r="BD121" s="8"/>
      <c r="BE121" s="8"/>
      <c r="BF121" s="8"/>
      <c r="BG121" s="8"/>
      <c r="BH121" s="8"/>
      <c r="BJ121" s="8"/>
    </row>
    <row r="122" spans="1:70" s="9" customFormat="1" ht="9.9" customHeight="1">
      <c r="B122" s="8"/>
      <c r="C122" s="638" t="str">
        <f>IF(入力画面!$H$21="","",入力画面!$H$21)</f>
        <v/>
      </c>
      <c r="D122" s="639"/>
      <c r="E122" s="639"/>
      <c r="F122" s="639"/>
      <c r="G122" s="639"/>
      <c r="H122" s="639"/>
      <c r="I122" s="639"/>
      <c r="J122" s="639"/>
      <c r="K122" s="639"/>
      <c r="L122" s="639"/>
      <c r="M122" s="639"/>
      <c r="N122" s="639"/>
      <c r="O122" s="639"/>
      <c r="P122" s="639"/>
      <c r="Q122" s="639"/>
      <c r="R122" s="639"/>
      <c r="S122" s="639"/>
      <c r="T122" s="639"/>
      <c r="U122" s="639"/>
      <c r="V122" s="639"/>
      <c r="W122" s="639"/>
      <c r="X122" s="639"/>
      <c r="Y122" s="639"/>
      <c r="Z122" s="639"/>
      <c r="AA122" s="639"/>
      <c r="AB122" s="639"/>
      <c r="AC122" s="639"/>
      <c r="AD122" s="639"/>
      <c r="AE122" s="639"/>
      <c r="AF122" s="639"/>
      <c r="AG122" s="639"/>
      <c r="AH122" s="639"/>
      <c r="AI122" s="639"/>
      <c r="AJ122" s="639"/>
      <c r="AK122" s="639"/>
      <c r="AL122" s="639"/>
      <c r="AM122" s="639"/>
      <c r="AN122" s="639"/>
      <c r="AO122" s="639"/>
      <c r="AP122" s="639"/>
      <c r="AQ122" s="639"/>
      <c r="AR122" s="639"/>
      <c r="AS122" s="639"/>
      <c r="AT122" s="639"/>
      <c r="AU122" s="639"/>
      <c r="AV122" s="639"/>
      <c r="AW122" s="639"/>
      <c r="AX122" s="640"/>
      <c r="AY122" s="103"/>
      <c r="AZ122" s="103"/>
      <c r="BA122" s="103"/>
      <c r="BB122" s="8"/>
      <c r="BC122" s="8"/>
      <c r="BD122" s="8"/>
      <c r="BE122" s="8"/>
      <c r="BF122" s="8"/>
      <c r="BG122" s="8"/>
      <c r="BH122" s="8"/>
      <c r="BJ122" s="8"/>
    </row>
    <row r="123" spans="1:70" s="9" customFormat="1" ht="9.9" customHeight="1">
      <c r="A123" s="8"/>
      <c r="B123" s="8"/>
      <c r="C123" s="617"/>
      <c r="D123" s="639"/>
      <c r="E123" s="639"/>
      <c r="F123" s="639"/>
      <c r="G123" s="639"/>
      <c r="H123" s="639"/>
      <c r="I123" s="639"/>
      <c r="J123" s="639"/>
      <c r="K123" s="639"/>
      <c r="L123" s="639"/>
      <c r="M123" s="639"/>
      <c r="N123" s="639"/>
      <c r="O123" s="639"/>
      <c r="P123" s="639"/>
      <c r="Q123" s="639"/>
      <c r="R123" s="639"/>
      <c r="S123" s="639"/>
      <c r="T123" s="639"/>
      <c r="U123" s="639"/>
      <c r="V123" s="639"/>
      <c r="W123" s="639"/>
      <c r="X123" s="639"/>
      <c r="Y123" s="639"/>
      <c r="Z123" s="639"/>
      <c r="AA123" s="639"/>
      <c r="AB123" s="639"/>
      <c r="AC123" s="639"/>
      <c r="AD123" s="639"/>
      <c r="AE123" s="639"/>
      <c r="AF123" s="639"/>
      <c r="AG123" s="639"/>
      <c r="AH123" s="639"/>
      <c r="AI123" s="639"/>
      <c r="AJ123" s="639"/>
      <c r="AK123" s="639"/>
      <c r="AL123" s="639"/>
      <c r="AM123" s="639"/>
      <c r="AN123" s="639"/>
      <c r="AO123" s="639"/>
      <c r="AP123" s="639"/>
      <c r="AQ123" s="639"/>
      <c r="AR123" s="639"/>
      <c r="AS123" s="639"/>
      <c r="AT123" s="639"/>
      <c r="AU123" s="639"/>
      <c r="AV123" s="639"/>
      <c r="AW123" s="639"/>
      <c r="AX123" s="640"/>
      <c r="AY123" s="103"/>
      <c r="AZ123" s="103"/>
      <c r="BA123" s="103"/>
      <c r="BB123" s="8"/>
      <c r="BC123" s="8"/>
      <c r="BD123" s="8"/>
      <c r="BE123" s="8"/>
      <c r="BF123" s="8"/>
      <c r="BG123" s="8"/>
      <c r="BH123" s="8"/>
      <c r="BJ123" s="8"/>
    </row>
    <row r="124" spans="1:70" s="9" customFormat="1" ht="9.9" customHeight="1">
      <c r="B124" s="8"/>
      <c r="C124" s="619"/>
      <c r="D124" s="641"/>
      <c r="E124" s="641"/>
      <c r="F124" s="641"/>
      <c r="G124" s="641"/>
      <c r="H124" s="641"/>
      <c r="I124" s="641"/>
      <c r="J124" s="641"/>
      <c r="K124" s="641"/>
      <c r="L124" s="641"/>
      <c r="M124" s="641"/>
      <c r="N124" s="641"/>
      <c r="O124" s="641"/>
      <c r="P124" s="641"/>
      <c r="Q124" s="641"/>
      <c r="R124" s="641"/>
      <c r="S124" s="641"/>
      <c r="T124" s="641"/>
      <c r="U124" s="641"/>
      <c r="V124" s="641"/>
      <c r="W124" s="641"/>
      <c r="X124" s="641"/>
      <c r="Y124" s="641"/>
      <c r="Z124" s="641"/>
      <c r="AA124" s="641"/>
      <c r="AB124" s="641"/>
      <c r="AC124" s="641"/>
      <c r="AD124" s="641"/>
      <c r="AE124" s="641"/>
      <c r="AF124" s="641"/>
      <c r="AG124" s="641"/>
      <c r="AH124" s="641"/>
      <c r="AI124" s="641"/>
      <c r="AJ124" s="641"/>
      <c r="AK124" s="641"/>
      <c r="AL124" s="641"/>
      <c r="AM124" s="641"/>
      <c r="AN124" s="641"/>
      <c r="AO124" s="641"/>
      <c r="AP124" s="641"/>
      <c r="AQ124" s="641"/>
      <c r="AR124" s="641"/>
      <c r="AS124" s="641"/>
      <c r="AT124" s="641"/>
      <c r="AU124" s="641"/>
      <c r="AV124" s="641"/>
      <c r="AW124" s="641"/>
      <c r="AX124" s="642"/>
      <c r="AY124" s="103"/>
      <c r="AZ124" s="103"/>
      <c r="BA124" s="103"/>
      <c r="BB124" s="8"/>
      <c r="BC124" s="8"/>
      <c r="BD124" s="8"/>
      <c r="BE124" s="8"/>
      <c r="BF124" s="8"/>
      <c r="BG124" s="8"/>
      <c r="BH124" s="8"/>
      <c r="BJ124" s="8"/>
    </row>
    <row r="125" spans="1:70" s="9" customFormat="1" ht="9.9" customHeight="1">
      <c r="B125" s="8"/>
      <c r="C125" s="485" t="s">
        <v>1051</v>
      </c>
      <c r="D125" s="486"/>
      <c r="E125" s="486"/>
      <c r="F125" s="486"/>
      <c r="G125" s="486"/>
      <c r="H125" s="486"/>
      <c r="I125" s="486"/>
      <c r="J125" s="486"/>
      <c r="K125" s="486"/>
      <c r="L125" s="486"/>
      <c r="M125" s="486"/>
      <c r="N125" s="486"/>
      <c r="O125" s="486"/>
      <c r="P125" s="487"/>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J125" s="8"/>
    </row>
    <row r="126" spans="1:70" s="9" customFormat="1" ht="9.9" customHeight="1">
      <c r="B126" s="8"/>
      <c r="C126" s="468">
        <v>30</v>
      </c>
      <c r="D126" s="403"/>
      <c r="E126" s="610">
        <v>31</v>
      </c>
      <c r="F126" s="610"/>
      <c r="G126" s="402">
        <v>32</v>
      </c>
      <c r="H126" s="467"/>
      <c r="I126" s="610">
        <v>33</v>
      </c>
      <c r="J126" s="610"/>
      <c r="K126" s="402">
        <v>34</v>
      </c>
      <c r="L126" s="467"/>
      <c r="M126" s="402">
        <v>35</v>
      </c>
      <c r="N126" s="467"/>
      <c r="O126" s="402">
        <v>36</v>
      </c>
      <c r="P126" s="403"/>
      <c r="Q126" s="8"/>
      <c r="R126" s="8"/>
      <c r="S126" s="8"/>
      <c r="T126" s="15"/>
      <c r="U126" s="16"/>
      <c r="V126" s="16"/>
      <c r="W126" s="16"/>
      <c r="X126" s="16"/>
      <c r="Y126" s="16"/>
      <c r="Z126" s="16"/>
      <c r="AA126" s="16"/>
      <c r="AB126" s="16"/>
      <c r="AC126" s="16"/>
      <c r="AD126" s="16"/>
      <c r="AE126" s="16"/>
      <c r="AF126" s="16"/>
      <c r="AG126" s="16"/>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J126" s="8"/>
      <c r="BM126" s="8"/>
    </row>
    <row r="127" spans="1:70" s="9" customFormat="1" ht="9.9" customHeight="1">
      <c r="B127" s="8"/>
      <c r="C127" s="117"/>
      <c r="D127" s="118"/>
      <c r="E127" s="103"/>
      <c r="F127" s="112"/>
      <c r="G127" s="115"/>
      <c r="H127" s="115" t="s">
        <v>1031</v>
      </c>
      <c r="I127" s="119"/>
      <c r="J127" s="120"/>
      <c r="K127" s="115"/>
      <c r="L127" s="115" t="s">
        <v>1032</v>
      </c>
      <c r="M127" s="119"/>
      <c r="N127" s="120"/>
      <c r="O127" s="115"/>
      <c r="P127" s="116" t="s">
        <v>1033</v>
      </c>
      <c r="Q127" s="8"/>
      <c r="R127" s="8"/>
      <c r="S127" s="8"/>
      <c r="T127" s="15"/>
      <c r="U127" s="16"/>
      <c r="V127" s="16"/>
      <c r="W127" s="16"/>
      <c r="X127" s="16"/>
      <c r="Y127" s="16"/>
      <c r="Z127" s="16"/>
      <c r="AA127" s="16"/>
      <c r="AB127" s="16"/>
      <c r="AC127" s="16"/>
      <c r="AD127" s="16"/>
      <c r="AE127" s="16"/>
      <c r="AF127" s="16"/>
      <c r="AG127" s="16"/>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J127" s="8"/>
      <c r="BM127" s="8"/>
    </row>
    <row r="128" spans="1:70" s="9" customFormat="1" ht="9.9" customHeight="1">
      <c r="B128" s="8"/>
      <c r="C128" s="480" t="str">
        <f>$C$35</f>
        <v/>
      </c>
      <c r="D128" s="546"/>
      <c r="E128" s="480" t="str">
        <f>$E$35</f>
        <v/>
      </c>
      <c r="F128" s="481"/>
      <c r="G128" s="521" t="str">
        <f>$G$35</f>
        <v/>
      </c>
      <c r="H128" s="591"/>
      <c r="I128" s="483" t="str">
        <f>$I$35</f>
        <v/>
      </c>
      <c r="J128" s="481"/>
      <c r="K128" s="521" t="str">
        <f>$K$35</f>
        <v/>
      </c>
      <c r="L128" s="591"/>
      <c r="M128" s="483" t="str">
        <f>$M$35</f>
        <v/>
      </c>
      <c r="N128" s="481"/>
      <c r="O128" s="521" t="str">
        <f>$O$35</f>
        <v/>
      </c>
      <c r="P128" s="522"/>
      <c r="Q128" s="8"/>
      <c r="R128" s="8"/>
      <c r="S128" s="8"/>
      <c r="T128" s="15"/>
      <c r="U128" s="16"/>
      <c r="V128" s="16"/>
      <c r="W128" s="16"/>
      <c r="X128" s="16"/>
      <c r="Y128" s="16"/>
      <c r="Z128" s="16"/>
      <c r="AA128" s="16"/>
      <c r="AB128" s="16"/>
      <c r="AC128" s="16"/>
      <c r="AD128" s="16"/>
      <c r="AE128" s="16"/>
      <c r="AF128" s="16"/>
      <c r="AG128" s="16"/>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J128" s="8"/>
      <c r="BM128" s="8"/>
    </row>
    <row r="129" spans="1:65" s="9" customFormat="1" ht="9.9" customHeight="1">
      <c r="B129" s="8"/>
      <c r="C129" s="482"/>
      <c r="D129" s="547"/>
      <c r="E129" s="482"/>
      <c r="F129" s="410"/>
      <c r="G129" s="523"/>
      <c r="H129" s="592"/>
      <c r="I129" s="409"/>
      <c r="J129" s="410"/>
      <c r="K129" s="523"/>
      <c r="L129" s="592"/>
      <c r="M129" s="409"/>
      <c r="N129" s="410"/>
      <c r="O129" s="523"/>
      <c r="P129" s="524"/>
      <c r="Q129" s="8"/>
      <c r="R129" s="8"/>
      <c r="S129" s="8"/>
      <c r="T129" s="15"/>
      <c r="U129" s="16"/>
      <c r="V129" s="16"/>
      <c r="W129" s="16"/>
      <c r="X129" s="16"/>
      <c r="Y129" s="16"/>
      <c r="Z129" s="16"/>
      <c r="AA129" s="16"/>
      <c r="AB129" s="16"/>
      <c r="AC129" s="16"/>
      <c r="AD129" s="16"/>
      <c r="AE129" s="16"/>
      <c r="AF129" s="16"/>
      <c r="AG129" s="16"/>
      <c r="AH129" s="16"/>
      <c r="AI129" s="16"/>
      <c r="AJ129" s="16"/>
      <c r="AK129" s="16"/>
      <c r="AL129" s="16"/>
      <c r="AM129" s="16"/>
      <c r="AN129" s="15"/>
      <c r="AO129" s="15"/>
      <c r="AP129" s="15"/>
      <c r="AQ129" s="36"/>
      <c r="AR129" s="36"/>
      <c r="AS129" s="36"/>
      <c r="AT129" s="36"/>
      <c r="AU129" s="36"/>
      <c r="AV129" s="36"/>
      <c r="AW129" s="36"/>
      <c r="AX129" s="36"/>
      <c r="AY129" s="36"/>
      <c r="AZ129" s="36"/>
      <c r="BA129" s="36"/>
      <c r="BB129" s="36"/>
      <c r="BC129" s="36"/>
      <c r="BD129" s="8"/>
      <c r="BE129" s="8"/>
      <c r="BF129" s="8"/>
      <c r="BG129" s="8"/>
      <c r="BH129" s="8"/>
      <c r="BJ129" s="8"/>
      <c r="BM129" s="8"/>
    </row>
    <row r="130" spans="1:65" s="9" customFormat="1" ht="9.9"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16"/>
      <c r="AL130" s="16"/>
      <c r="AM130" s="16"/>
      <c r="AN130" s="16"/>
      <c r="AO130" s="16"/>
      <c r="AP130" s="16"/>
      <c r="AQ130" s="15"/>
      <c r="AR130" s="15"/>
      <c r="AS130" s="15"/>
      <c r="AT130" s="36"/>
      <c r="AU130" s="36"/>
      <c r="AV130" s="36"/>
      <c r="AW130" s="36"/>
      <c r="AX130" s="36"/>
      <c r="AY130" s="36"/>
      <c r="AZ130" s="36"/>
      <c r="BA130" s="36"/>
      <c r="BB130" s="36"/>
      <c r="BC130" s="36"/>
      <c r="BD130" s="36"/>
      <c r="BE130" s="36"/>
      <c r="BF130" s="36"/>
      <c r="BG130" s="8"/>
      <c r="BH130" s="8"/>
      <c r="BI130" s="8"/>
      <c r="BJ130" s="8"/>
      <c r="BK130" s="8"/>
      <c r="BM130" s="8"/>
    </row>
    <row r="131" spans="1:65" s="9" customFormat="1" ht="9.9" customHeight="1">
      <c r="B131" s="8"/>
      <c r="C131" s="636" t="s">
        <v>1039</v>
      </c>
      <c r="D131" s="636"/>
      <c r="E131" s="636"/>
      <c r="F131" s="636"/>
      <c r="G131" s="636"/>
      <c r="H131" s="636"/>
      <c r="I131" s="636"/>
      <c r="J131" s="636"/>
      <c r="K131" s="636"/>
      <c r="L131" s="636"/>
      <c r="M131" s="636"/>
      <c r="N131" s="636"/>
      <c r="O131" s="636"/>
      <c r="P131" s="636"/>
      <c r="Q131" s="636"/>
      <c r="R131" s="636"/>
      <c r="S131" s="636"/>
      <c r="T131" s="636"/>
      <c r="U131" s="636"/>
      <c r="V131" s="636"/>
      <c r="W131" s="636"/>
      <c r="X131" s="636"/>
      <c r="Y131" s="636"/>
      <c r="Z131" s="636"/>
      <c r="AA131" s="636"/>
      <c r="AB131" s="636"/>
      <c r="AC131" s="636"/>
      <c r="AD131" s="636"/>
      <c r="AE131" s="636"/>
      <c r="AF131" s="636"/>
      <c r="AG131" s="636"/>
      <c r="AH131" s="636"/>
      <c r="AI131" s="636"/>
      <c r="AJ131" s="636"/>
      <c r="AK131" s="636"/>
      <c r="AL131" s="636"/>
      <c r="AM131" s="636"/>
      <c r="AN131" s="636"/>
      <c r="AO131" s="636"/>
      <c r="AP131" s="636"/>
      <c r="AQ131" s="636"/>
      <c r="AR131" s="636"/>
      <c r="AS131" s="636"/>
      <c r="AT131" s="636"/>
      <c r="AU131" s="636"/>
      <c r="AV131" s="636"/>
      <c r="AW131" s="636"/>
      <c r="AX131" s="636"/>
      <c r="AY131" s="636"/>
      <c r="AZ131" s="636"/>
      <c r="BA131" s="636"/>
      <c r="BB131" s="636"/>
      <c r="BC131" s="636"/>
      <c r="BD131" s="636"/>
      <c r="BE131" s="636"/>
      <c r="BF131" s="636"/>
      <c r="BG131" s="636"/>
      <c r="BH131" s="636"/>
      <c r="BI131" s="636"/>
      <c r="BJ131" s="111"/>
      <c r="BK131" s="111"/>
      <c r="BM131" s="8"/>
    </row>
    <row r="132" spans="1:65" s="9" customFormat="1" ht="9.9" customHeight="1">
      <c r="B132" s="8"/>
      <c r="C132" s="636"/>
      <c r="D132" s="636"/>
      <c r="E132" s="636"/>
      <c r="F132" s="636"/>
      <c r="G132" s="636"/>
      <c r="H132" s="636"/>
      <c r="I132" s="636"/>
      <c r="J132" s="636"/>
      <c r="K132" s="636"/>
      <c r="L132" s="636"/>
      <c r="M132" s="636"/>
      <c r="N132" s="636"/>
      <c r="O132" s="636"/>
      <c r="P132" s="636"/>
      <c r="Q132" s="636"/>
      <c r="R132" s="636"/>
      <c r="S132" s="636"/>
      <c r="T132" s="636"/>
      <c r="U132" s="636"/>
      <c r="V132" s="636"/>
      <c r="W132" s="636"/>
      <c r="X132" s="636"/>
      <c r="Y132" s="636"/>
      <c r="Z132" s="636"/>
      <c r="AA132" s="636"/>
      <c r="AB132" s="636"/>
      <c r="AC132" s="636"/>
      <c r="AD132" s="636"/>
      <c r="AE132" s="636"/>
      <c r="AF132" s="636"/>
      <c r="AG132" s="636"/>
      <c r="AH132" s="636"/>
      <c r="AI132" s="636"/>
      <c r="AJ132" s="636"/>
      <c r="AK132" s="636"/>
      <c r="AL132" s="636"/>
      <c r="AM132" s="636"/>
      <c r="AN132" s="636"/>
      <c r="AO132" s="636"/>
      <c r="AP132" s="636"/>
      <c r="AQ132" s="636"/>
      <c r="AR132" s="636"/>
      <c r="AS132" s="636"/>
      <c r="AT132" s="636"/>
      <c r="AU132" s="636"/>
      <c r="AV132" s="636"/>
      <c r="AW132" s="636"/>
      <c r="AX132" s="636"/>
      <c r="AY132" s="636"/>
      <c r="AZ132" s="636"/>
      <c r="BA132" s="636"/>
      <c r="BB132" s="636"/>
      <c r="BC132" s="636"/>
      <c r="BD132" s="636"/>
      <c r="BE132" s="636"/>
      <c r="BF132" s="636"/>
      <c r="BG132" s="636"/>
      <c r="BH132" s="636"/>
      <c r="BI132" s="636"/>
      <c r="BJ132" s="111"/>
      <c r="BK132" s="111"/>
      <c r="BM132" s="8"/>
    </row>
    <row r="133" spans="1:65" s="9" customFormat="1" ht="9.9" customHeight="1">
      <c r="B133" s="8"/>
      <c r="C133" s="636"/>
      <c r="D133" s="636"/>
      <c r="E133" s="636"/>
      <c r="F133" s="636"/>
      <c r="G133" s="636"/>
      <c r="H133" s="636"/>
      <c r="I133" s="636"/>
      <c r="J133" s="636"/>
      <c r="K133" s="636"/>
      <c r="L133" s="636"/>
      <c r="M133" s="636"/>
      <c r="N133" s="636"/>
      <c r="O133" s="636"/>
      <c r="P133" s="636"/>
      <c r="Q133" s="636"/>
      <c r="R133" s="636"/>
      <c r="S133" s="636"/>
      <c r="T133" s="636"/>
      <c r="U133" s="636"/>
      <c r="V133" s="636"/>
      <c r="W133" s="636"/>
      <c r="X133" s="636"/>
      <c r="Y133" s="636"/>
      <c r="Z133" s="636"/>
      <c r="AA133" s="636"/>
      <c r="AB133" s="636"/>
      <c r="AC133" s="636"/>
      <c r="AD133" s="636"/>
      <c r="AE133" s="636"/>
      <c r="AF133" s="636"/>
      <c r="AG133" s="636"/>
      <c r="AH133" s="636"/>
      <c r="AI133" s="636"/>
      <c r="AJ133" s="636"/>
      <c r="AK133" s="636"/>
      <c r="AL133" s="636"/>
      <c r="AM133" s="636"/>
      <c r="AN133" s="636"/>
      <c r="AO133" s="636"/>
      <c r="AP133" s="636"/>
      <c r="AQ133" s="636"/>
      <c r="AR133" s="636"/>
      <c r="AS133" s="636"/>
      <c r="AT133" s="636"/>
      <c r="AU133" s="636"/>
      <c r="AV133" s="636"/>
      <c r="AW133" s="636"/>
      <c r="AX133" s="636"/>
      <c r="AY133" s="636"/>
      <c r="AZ133" s="636"/>
      <c r="BA133" s="636"/>
      <c r="BB133" s="636"/>
      <c r="BC133" s="636"/>
      <c r="BD133" s="636"/>
      <c r="BE133" s="636"/>
      <c r="BF133" s="636"/>
      <c r="BG133" s="636"/>
      <c r="BH133" s="636"/>
      <c r="BI133" s="636"/>
      <c r="BJ133" s="111"/>
      <c r="BK133" s="111"/>
      <c r="BM133" s="8"/>
    </row>
    <row r="134" spans="1:65" s="9" customFormat="1" ht="9.9" customHeight="1">
      <c r="B134" s="8"/>
      <c r="C134" s="8"/>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M134" s="8"/>
    </row>
    <row r="135" spans="1:65" s="9" customFormat="1" ht="9.9" customHeight="1">
      <c r="A135" s="8"/>
      <c r="B135" s="8"/>
      <c r="C135" s="8"/>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M135" s="8"/>
    </row>
    <row r="136" spans="1:65" s="9" customFormat="1" ht="9.9" customHeight="1">
      <c r="B136" s="8"/>
      <c r="C136" s="539" t="s">
        <v>26</v>
      </c>
      <c r="D136" s="539"/>
      <c r="E136" s="539"/>
      <c r="F136" s="539"/>
      <c r="G136" s="539"/>
      <c r="H136" s="539"/>
      <c r="I136" s="539"/>
      <c r="J136" s="18"/>
      <c r="K136" s="1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J136" s="8"/>
    </row>
    <row r="137" spans="1:65" s="9" customFormat="1" ht="9.9" customHeight="1">
      <c r="B137" s="8"/>
      <c r="C137" s="540"/>
      <c r="D137" s="540"/>
      <c r="E137" s="540"/>
      <c r="F137" s="540"/>
      <c r="G137" s="540"/>
      <c r="H137" s="540"/>
      <c r="I137" s="540"/>
      <c r="J137" s="19"/>
      <c r="K137" s="19"/>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J137" s="8"/>
    </row>
    <row r="138" spans="1:65" s="9" customFormat="1" ht="9.9" customHeight="1">
      <c r="B138" s="8"/>
      <c r="C138" s="463" t="s">
        <v>1048</v>
      </c>
      <c r="D138" s="604"/>
      <c r="E138" s="463" t="s">
        <v>15</v>
      </c>
      <c r="F138" s="464"/>
      <c r="G138" s="606" t="s">
        <v>16</v>
      </c>
      <c r="H138" s="606"/>
      <c r="I138" s="606"/>
      <c r="J138" s="606"/>
      <c r="K138" s="606"/>
      <c r="L138" s="606"/>
      <c r="M138" s="606"/>
      <c r="N138" s="607"/>
      <c r="O138" s="469" t="s">
        <v>54</v>
      </c>
      <c r="P138" s="474"/>
      <c r="Q138" s="474"/>
      <c r="R138" s="474"/>
      <c r="S138" s="474"/>
      <c r="T138" s="474"/>
      <c r="U138" s="474"/>
      <c r="V138" s="474"/>
      <c r="W138" s="474"/>
      <c r="X138" s="474"/>
      <c r="Y138" s="474"/>
      <c r="Z138" s="474"/>
      <c r="AA138" s="474"/>
      <c r="AB138" s="474"/>
      <c r="AC138" s="474"/>
      <c r="AD138" s="474"/>
      <c r="AE138" s="474"/>
      <c r="AF138" s="474"/>
      <c r="AG138" s="474"/>
      <c r="AH138" s="474"/>
      <c r="AI138" s="474"/>
      <c r="AJ138" s="474"/>
      <c r="AK138" s="474"/>
      <c r="AL138" s="474"/>
      <c r="AM138" s="474"/>
      <c r="AN138" s="470"/>
      <c r="AO138" s="8"/>
      <c r="AP138" s="8"/>
      <c r="AQ138" s="8"/>
      <c r="AR138" s="8"/>
      <c r="AS138" s="8"/>
      <c r="AT138" s="8"/>
      <c r="AU138" s="8"/>
      <c r="AV138" s="8"/>
      <c r="AW138" s="8"/>
      <c r="AX138" s="8"/>
      <c r="AY138" s="8"/>
      <c r="AZ138" s="8"/>
      <c r="BA138" s="8"/>
      <c r="BB138" s="8"/>
      <c r="BC138" s="8"/>
      <c r="BD138" s="8"/>
      <c r="BE138" s="8"/>
      <c r="BF138" s="8"/>
      <c r="BG138" s="8"/>
      <c r="BH138" s="8"/>
      <c r="BJ138" s="8"/>
    </row>
    <row r="139" spans="1:65" s="9" customFormat="1" ht="9.9" customHeight="1">
      <c r="B139" s="8"/>
      <c r="C139" s="465"/>
      <c r="D139" s="605"/>
      <c r="E139" s="465"/>
      <c r="F139" s="466"/>
      <c r="G139" s="608"/>
      <c r="H139" s="608"/>
      <c r="I139" s="608"/>
      <c r="J139" s="608"/>
      <c r="K139" s="608"/>
      <c r="L139" s="608"/>
      <c r="M139" s="608"/>
      <c r="N139" s="609"/>
      <c r="O139" s="471"/>
      <c r="P139" s="475"/>
      <c r="Q139" s="475"/>
      <c r="R139" s="475"/>
      <c r="S139" s="475"/>
      <c r="T139" s="475"/>
      <c r="U139" s="475"/>
      <c r="V139" s="475"/>
      <c r="W139" s="475"/>
      <c r="X139" s="475"/>
      <c r="Y139" s="475"/>
      <c r="Z139" s="475"/>
      <c r="AA139" s="475"/>
      <c r="AB139" s="475"/>
      <c r="AC139" s="475"/>
      <c r="AD139" s="475"/>
      <c r="AE139" s="475"/>
      <c r="AF139" s="475"/>
      <c r="AG139" s="475"/>
      <c r="AH139" s="475"/>
      <c r="AI139" s="475"/>
      <c r="AJ139" s="475"/>
      <c r="AK139" s="475"/>
      <c r="AL139" s="475"/>
      <c r="AM139" s="475"/>
      <c r="AN139" s="390"/>
      <c r="AO139" s="8"/>
      <c r="AP139" s="8"/>
      <c r="AQ139" s="8"/>
      <c r="AR139" s="8"/>
      <c r="AS139" s="8"/>
      <c r="AT139" s="8"/>
      <c r="AU139" s="8"/>
      <c r="AV139" s="8"/>
      <c r="AW139" s="8"/>
      <c r="AX139" s="8"/>
      <c r="AY139" s="8"/>
      <c r="AZ139" s="8"/>
      <c r="BA139" s="8"/>
      <c r="BB139" s="8"/>
      <c r="BC139" s="8"/>
      <c r="BD139" s="8"/>
      <c r="BE139" s="8"/>
      <c r="BF139" s="8"/>
      <c r="BG139" s="8"/>
      <c r="BH139" s="8"/>
      <c r="BJ139" s="8"/>
    </row>
    <row r="140" spans="1:65" s="9" customFormat="1" ht="9.9" customHeight="1">
      <c r="B140" s="8"/>
      <c r="C140" s="468">
        <v>20</v>
      </c>
      <c r="D140" s="610"/>
      <c r="E140" s="468">
        <v>21</v>
      </c>
      <c r="F140" s="403"/>
      <c r="G140" s="610">
        <v>22</v>
      </c>
      <c r="H140" s="467"/>
      <c r="I140" s="402">
        <v>23</v>
      </c>
      <c r="J140" s="467"/>
      <c r="K140" s="402">
        <v>24</v>
      </c>
      <c r="L140" s="467"/>
      <c r="M140" s="402">
        <v>25</v>
      </c>
      <c r="N140" s="403"/>
      <c r="O140" s="437"/>
      <c r="P140" s="438"/>
      <c r="Q140" s="438"/>
      <c r="R140" s="438"/>
      <c r="S140" s="438"/>
      <c r="T140" s="438"/>
      <c r="U140" s="438"/>
      <c r="V140" s="438"/>
      <c r="W140" s="438"/>
      <c r="X140" s="438"/>
      <c r="Y140" s="438"/>
      <c r="Z140" s="438"/>
      <c r="AA140" s="438"/>
      <c r="AB140" s="438"/>
      <c r="AC140" s="438"/>
      <c r="AD140" s="438"/>
      <c r="AE140" s="438"/>
      <c r="AF140" s="438"/>
      <c r="AG140" s="438"/>
      <c r="AH140" s="438"/>
      <c r="AI140" s="438"/>
      <c r="AJ140" s="438"/>
      <c r="AK140" s="438"/>
      <c r="AL140" s="438"/>
      <c r="AM140" s="438"/>
      <c r="AN140" s="391"/>
      <c r="AO140" s="8"/>
      <c r="AP140" s="8"/>
      <c r="AQ140" s="8"/>
      <c r="AR140" s="8"/>
      <c r="AS140" s="8"/>
      <c r="AT140" s="8"/>
      <c r="AU140" s="8"/>
      <c r="AV140" s="8"/>
      <c r="AW140" s="8"/>
      <c r="AX140" s="8"/>
      <c r="AY140" s="8"/>
      <c r="AZ140" s="8"/>
      <c r="BA140" s="8"/>
      <c r="BB140" s="8"/>
      <c r="BC140" s="8"/>
      <c r="BD140" s="8"/>
      <c r="BE140" s="8"/>
      <c r="BF140" s="8"/>
      <c r="BG140" s="8"/>
      <c r="BH140" s="8"/>
      <c r="BJ140" s="8"/>
    </row>
    <row r="141" spans="1:65" s="9" customFormat="1" ht="9.9" customHeight="1">
      <c r="B141" s="8"/>
      <c r="C141" s="571">
        <v>0</v>
      </c>
      <c r="D141" s="571"/>
      <c r="E141" s="571">
        <v>1</v>
      </c>
      <c r="F141" s="571"/>
      <c r="G141" s="581" t="str">
        <f>$G$48</f>
        <v/>
      </c>
      <c r="H141" s="582"/>
      <c r="I141" s="454" t="str">
        <f>$I$48</f>
        <v/>
      </c>
      <c r="J141" s="454"/>
      <c r="K141" s="454" t="str">
        <f>$K$48</f>
        <v/>
      </c>
      <c r="L141" s="454"/>
      <c r="M141" s="583" t="str">
        <f>$M$48</f>
        <v/>
      </c>
      <c r="N141" s="581"/>
      <c r="O141" s="451" t="str">
        <f>$O$48</f>
        <v/>
      </c>
      <c r="P141" s="452"/>
      <c r="Q141" s="452"/>
      <c r="R141" s="452"/>
      <c r="S141" s="452"/>
      <c r="T141" s="452"/>
      <c r="U141" s="452"/>
      <c r="V141" s="452"/>
      <c r="W141" s="452"/>
      <c r="X141" s="452"/>
      <c r="Y141" s="452"/>
      <c r="Z141" s="452"/>
      <c r="AA141" s="452"/>
      <c r="AB141" s="452"/>
      <c r="AC141" s="452"/>
      <c r="AD141" s="452"/>
      <c r="AE141" s="452"/>
      <c r="AF141" s="452"/>
      <c r="AG141" s="452"/>
      <c r="AH141" s="452"/>
      <c r="AI141" s="452"/>
      <c r="AJ141" s="452"/>
      <c r="AK141" s="452"/>
      <c r="AL141" s="452"/>
      <c r="AM141" s="452"/>
      <c r="AN141" s="453"/>
      <c r="AO141" s="8"/>
      <c r="AP141" s="8"/>
      <c r="AQ141" s="8"/>
      <c r="AR141" s="8"/>
      <c r="AS141" s="8"/>
      <c r="AT141" s="8"/>
      <c r="AU141" s="8"/>
      <c r="AV141" s="8"/>
      <c r="AW141" s="8"/>
      <c r="AX141" s="8"/>
      <c r="AY141" s="8"/>
      <c r="AZ141" s="8"/>
      <c r="BA141" s="8"/>
      <c r="BB141" s="8"/>
      <c r="BC141" s="8"/>
      <c r="BD141" s="8"/>
      <c r="BE141" s="8"/>
      <c r="BF141" s="8"/>
      <c r="BG141" s="8"/>
      <c r="BH141" s="8"/>
      <c r="BJ141" s="8"/>
    </row>
    <row r="142" spans="1:65" s="9" customFormat="1" ht="9.9" customHeight="1">
      <c r="B142" s="8"/>
      <c r="C142" s="571"/>
      <c r="D142" s="571"/>
      <c r="E142" s="571"/>
      <c r="F142" s="571"/>
      <c r="G142" s="581"/>
      <c r="H142" s="582"/>
      <c r="I142" s="454"/>
      <c r="J142" s="454"/>
      <c r="K142" s="454"/>
      <c r="L142" s="454"/>
      <c r="M142" s="583"/>
      <c r="N142" s="581"/>
      <c r="O142" s="411"/>
      <c r="P142" s="412"/>
      <c r="Q142" s="412"/>
      <c r="R142" s="412"/>
      <c r="S142" s="412"/>
      <c r="T142" s="412"/>
      <c r="U142" s="412"/>
      <c r="V142" s="412"/>
      <c r="W142" s="412"/>
      <c r="X142" s="412"/>
      <c r="Y142" s="412"/>
      <c r="Z142" s="412"/>
      <c r="AA142" s="412"/>
      <c r="AB142" s="412"/>
      <c r="AC142" s="412"/>
      <c r="AD142" s="412"/>
      <c r="AE142" s="412"/>
      <c r="AF142" s="412"/>
      <c r="AG142" s="412"/>
      <c r="AH142" s="412"/>
      <c r="AI142" s="412"/>
      <c r="AJ142" s="412"/>
      <c r="AK142" s="412"/>
      <c r="AL142" s="412"/>
      <c r="AM142" s="412"/>
      <c r="AN142" s="413"/>
      <c r="AO142" s="8"/>
      <c r="AP142" s="8"/>
      <c r="AQ142" s="8"/>
      <c r="AR142" s="8"/>
      <c r="AS142" s="8"/>
      <c r="AT142" s="8"/>
      <c r="AU142" s="8"/>
      <c r="AV142" s="8"/>
      <c r="AW142" s="8"/>
      <c r="AX142" s="8"/>
      <c r="AY142" s="8"/>
      <c r="AZ142" s="8"/>
      <c r="BA142" s="8"/>
      <c r="BB142" s="8"/>
      <c r="BC142" s="8"/>
      <c r="BD142" s="8"/>
      <c r="BE142" s="8"/>
      <c r="BF142" s="8"/>
      <c r="BG142" s="8"/>
      <c r="BH142" s="8"/>
      <c r="BJ142" s="8"/>
    </row>
    <row r="143" spans="1:65" s="9" customFormat="1" ht="9.9" customHeight="1">
      <c r="B143" s="8"/>
      <c r="C143" s="571"/>
      <c r="D143" s="571"/>
      <c r="E143" s="571"/>
      <c r="F143" s="571"/>
      <c r="G143" s="581"/>
      <c r="H143" s="582"/>
      <c r="I143" s="454"/>
      <c r="J143" s="454"/>
      <c r="K143" s="454"/>
      <c r="L143" s="454"/>
      <c r="M143" s="583"/>
      <c r="N143" s="581"/>
      <c r="O143" s="414"/>
      <c r="P143" s="415"/>
      <c r="Q143" s="415"/>
      <c r="R143" s="415"/>
      <c r="S143" s="415"/>
      <c r="T143" s="415"/>
      <c r="U143" s="415"/>
      <c r="V143" s="415"/>
      <c r="W143" s="415"/>
      <c r="X143" s="415"/>
      <c r="Y143" s="415"/>
      <c r="Z143" s="415"/>
      <c r="AA143" s="415"/>
      <c r="AB143" s="415"/>
      <c r="AC143" s="415"/>
      <c r="AD143" s="415"/>
      <c r="AE143" s="415"/>
      <c r="AF143" s="415"/>
      <c r="AG143" s="415"/>
      <c r="AH143" s="415"/>
      <c r="AI143" s="415"/>
      <c r="AJ143" s="415"/>
      <c r="AK143" s="415"/>
      <c r="AL143" s="415"/>
      <c r="AM143" s="415"/>
      <c r="AN143" s="416"/>
      <c r="AO143" s="8"/>
      <c r="AP143" s="8"/>
      <c r="AQ143" s="8"/>
      <c r="AR143" s="8"/>
      <c r="AS143" s="8"/>
      <c r="AT143" s="8"/>
      <c r="AU143" s="8"/>
      <c r="AV143" s="8"/>
      <c r="AW143" s="8"/>
      <c r="AX143" s="8"/>
      <c r="AY143" s="8"/>
      <c r="AZ143" s="8"/>
      <c r="BA143" s="8"/>
      <c r="BB143" s="8"/>
      <c r="BC143" s="8"/>
      <c r="BD143" s="8"/>
      <c r="BE143" s="8"/>
      <c r="BF143" s="8"/>
      <c r="BG143" s="8"/>
      <c r="BH143" s="8"/>
      <c r="BJ143" s="8"/>
    </row>
    <row r="144" spans="1:65" s="9" customFormat="1" ht="9.9" customHeight="1">
      <c r="B144" s="8"/>
      <c r="C144" s="437" t="s">
        <v>12</v>
      </c>
      <c r="D144" s="438"/>
      <c r="E144" s="438"/>
      <c r="F144" s="438"/>
      <c r="G144" s="438"/>
      <c r="H144" s="438"/>
      <c r="I144" s="438"/>
      <c r="J144" s="438"/>
      <c r="K144" s="438"/>
      <c r="L144" s="438"/>
      <c r="M144" s="438"/>
      <c r="N144" s="438"/>
      <c r="O144" s="439"/>
      <c r="P144" s="440"/>
      <c r="Q144" s="404" t="s">
        <v>13</v>
      </c>
      <c r="R144" s="405"/>
      <c r="S144" s="405"/>
      <c r="T144" s="405"/>
      <c r="U144" s="405"/>
      <c r="V144" s="405"/>
      <c r="W144" s="405"/>
      <c r="X144" s="405"/>
      <c r="Y144" s="405"/>
      <c r="Z144" s="405"/>
      <c r="AA144" s="405"/>
      <c r="AB144" s="405"/>
      <c r="AC144" s="405"/>
      <c r="AD144" s="405"/>
      <c r="AE144" s="405"/>
      <c r="AF144" s="405"/>
      <c r="AG144" s="405"/>
      <c r="AH144" s="405"/>
      <c r="AI144" s="405"/>
      <c r="AJ144" s="405"/>
      <c r="AK144" s="405"/>
      <c r="AL144" s="405"/>
      <c r="AM144" s="405"/>
      <c r="AN144" s="405"/>
      <c r="AO144" s="405"/>
      <c r="AP144" s="405"/>
      <c r="AQ144" s="405"/>
      <c r="AR144" s="405"/>
      <c r="AS144" s="405"/>
      <c r="AT144" s="405"/>
      <c r="AU144" s="405"/>
      <c r="AV144" s="405"/>
      <c r="AW144" s="405"/>
      <c r="AX144" s="405"/>
      <c r="AY144" s="405"/>
      <c r="AZ144" s="406"/>
      <c r="BA144" s="463" t="s">
        <v>32</v>
      </c>
      <c r="BB144" s="464"/>
      <c r="BC144" s="8"/>
      <c r="BD144" s="8"/>
      <c r="BE144" s="8"/>
      <c r="BF144" s="8"/>
      <c r="BG144" s="8"/>
      <c r="BH144" s="8"/>
      <c r="BJ144" s="8"/>
    </row>
    <row r="145" spans="1:86" s="9" customFormat="1" ht="9.9" customHeight="1">
      <c r="A145" s="8"/>
      <c r="B145" s="8"/>
      <c r="C145" s="441"/>
      <c r="D145" s="439"/>
      <c r="E145" s="439"/>
      <c r="F145" s="439"/>
      <c r="G145" s="439"/>
      <c r="H145" s="439"/>
      <c r="I145" s="439"/>
      <c r="J145" s="439"/>
      <c r="K145" s="439"/>
      <c r="L145" s="439"/>
      <c r="M145" s="439"/>
      <c r="N145" s="439"/>
      <c r="O145" s="439"/>
      <c r="P145" s="440"/>
      <c r="Q145" s="404" t="s">
        <v>14</v>
      </c>
      <c r="R145" s="405"/>
      <c r="S145" s="405"/>
      <c r="T145" s="405"/>
      <c r="U145" s="405"/>
      <c r="V145" s="405"/>
      <c r="W145" s="405"/>
      <c r="X145" s="405"/>
      <c r="Y145" s="405"/>
      <c r="Z145" s="405"/>
      <c r="AA145" s="405"/>
      <c r="AB145" s="406"/>
      <c r="AC145" s="404" t="s">
        <v>68</v>
      </c>
      <c r="AD145" s="405"/>
      <c r="AE145" s="405"/>
      <c r="AF145" s="405"/>
      <c r="AG145" s="405"/>
      <c r="AH145" s="405"/>
      <c r="AI145" s="405"/>
      <c r="AJ145" s="405"/>
      <c r="AK145" s="405"/>
      <c r="AL145" s="405"/>
      <c r="AM145" s="405"/>
      <c r="AN145" s="406"/>
      <c r="AO145" s="404" t="s">
        <v>67</v>
      </c>
      <c r="AP145" s="405"/>
      <c r="AQ145" s="405"/>
      <c r="AR145" s="405"/>
      <c r="AS145" s="405"/>
      <c r="AT145" s="405"/>
      <c r="AU145" s="405"/>
      <c r="AV145" s="405"/>
      <c r="AW145" s="405"/>
      <c r="AX145" s="405"/>
      <c r="AY145" s="405"/>
      <c r="AZ145" s="406"/>
      <c r="BA145" s="465"/>
      <c r="BB145" s="466"/>
      <c r="BC145" s="8"/>
      <c r="BD145" s="8"/>
      <c r="BE145" s="8"/>
      <c r="BF145" s="8"/>
      <c r="BG145" s="8"/>
      <c r="BH145" s="8"/>
      <c r="BK145" s="8"/>
    </row>
    <row r="146" spans="1:86" s="9" customFormat="1" ht="9.9" customHeight="1">
      <c r="A146" s="8"/>
      <c r="B146" s="8"/>
      <c r="C146" s="468">
        <v>47</v>
      </c>
      <c r="D146" s="467"/>
      <c r="E146" s="402">
        <v>48</v>
      </c>
      <c r="F146" s="467"/>
      <c r="G146" s="402">
        <v>49</v>
      </c>
      <c r="H146" s="467"/>
      <c r="I146" s="402">
        <v>50</v>
      </c>
      <c r="J146" s="467"/>
      <c r="K146" s="402">
        <v>51</v>
      </c>
      <c r="L146" s="467"/>
      <c r="M146" s="402">
        <v>52</v>
      </c>
      <c r="N146" s="467"/>
      <c r="O146" s="402">
        <v>53</v>
      </c>
      <c r="P146" s="403"/>
      <c r="Q146" s="468">
        <v>61</v>
      </c>
      <c r="R146" s="467"/>
      <c r="S146" s="402">
        <v>62</v>
      </c>
      <c r="T146" s="467"/>
      <c r="U146" s="402">
        <v>63</v>
      </c>
      <c r="V146" s="467"/>
      <c r="W146" s="402">
        <v>64</v>
      </c>
      <c r="X146" s="467"/>
      <c r="Y146" s="402">
        <v>65</v>
      </c>
      <c r="Z146" s="467"/>
      <c r="AA146" s="402">
        <v>66</v>
      </c>
      <c r="AB146" s="403"/>
      <c r="AC146" s="468">
        <v>67</v>
      </c>
      <c r="AD146" s="467"/>
      <c r="AE146" s="402">
        <v>68</v>
      </c>
      <c r="AF146" s="467"/>
      <c r="AG146" s="402">
        <v>69</v>
      </c>
      <c r="AH146" s="467"/>
      <c r="AI146" s="402">
        <v>70</v>
      </c>
      <c r="AJ146" s="467"/>
      <c r="AK146" s="402">
        <v>71</v>
      </c>
      <c r="AL146" s="467"/>
      <c r="AM146" s="402">
        <v>72</v>
      </c>
      <c r="AN146" s="403"/>
      <c r="AO146" s="468">
        <v>73</v>
      </c>
      <c r="AP146" s="467"/>
      <c r="AQ146" s="402">
        <v>74</v>
      </c>
      <c r="AR146" s="467"/>
      <c r="AS146" s="402">
        <v>75</v>
      </c>
      <c r="AT146" s="467"/>
      <c r="AU146" s="402">
        <v>76</v>
      </c>
      <c r="AV146" s="467"/>
      <c r="AW146" s="402">
        <v>77</v>
      </c>
      <c r="AX146" s="467"/>
      <c r="AY146" s="402">
        <v>78</v>
      </c>
      <c r="AZ146" s="403"/>
      <c r="BA146" s="468">
        <v>150</v>
      </c>
      <c r="BB146" s="403"/>
      <c r="BC146" s="8"/>
      <c r="BD146" s="8"/>
      <c r="BE146" s="8"/>
      <c r="BF146" s="8"/>
      <c r="BH146" s="8"/>
      <c r="BJ146" s="8"/>
    </row>
    <row r="147" spans="1:86" s="9" customFormat="1" ht="9.9" customHeight="1">
      <c r="B147" s="8"/>
      <c r="C147" s="12"/>
      <c r="D147" s="114"/>
      <c r="E147" s="12"/>
      <c r="F147" s="13"/>
      <c r="G147" s="392" t="s">
        <v>46</v>
      </c>
      <c r="H147" s="394"/>
      <c r="I147" s="14"/>
      <c r="J147" s="13"/>
      <c r="K147" s="392" t="s">
        <v>47</v>
      </c>
      <c r="L147" s="394"/>
      <c r="M147" s="14"/>
      <c r="N147" s="13"/>
      <c r="O147" s="392" t="s">
        <v>48</v>
      </c>
      <c r="P147" s="393"/>
      <c r="Q147" s="20"/>
      <c r="R147" s="21"/>
      <c r="S147" s="22"/>
      <c r="T147" s="21"/>
      <c r="U147" s="392" t="s">
        <v>49</v>
      </c>
      <c r="V147" s="394"/>
      <c r="W147" s="23"/>
      <c r="X147" s="24"/>
      <c r="Y147" s="25"/>
      <c r="Z147" s="26"/>
      <c r="AA147" s="392" t="s">
        <v>50</v>
      </c>
      <c r="AB147" s="393"/>
      <c r="AC147" s="12"/>
      <c r="AD147" s="13"/>
      <c r="AE147" s="14"/>
      <c r="AF147" s="13"/>
      <c r="AG147" s="392" t="s">
        <v>49</v>
      </c>
      <c r="AH147" s="394"/>
      <c r="AI147" s="23"/>
      <c r="AJ147" s="24"/>
      <c r="AK147" s="25"/>
      <c r="AL147" s="26"/>
      <c r="AM147" s="392" t="s">
        <v>50</v>
      </c>
      <c r="AN147" s="393"/>
      <c r="AO147" s="12"/>
      <c r="AP147" s="13"/>
      <c r="AQ147" s="14"/>
      <c r="AR147" s="13"/>
      <c r="AS147" s="392" t="s">
        <v>49</v>
      </c>
      <c r="AT147" s="394"/>
      <c r="AU147" s="23"/>
      <c r="AV147" s="24"/>
      <c r="AW147" s="25"/>
      <c r="AX147" s="26"/>
      <c r="AY147" s="392" t="s">
        <v>50</v>
      </c>
      <c r="AZ147" s="393"/>
      <c r="BA147" s="469"/>
      <c r="BB147" s="470"/>
      <c r="BC147" s="8"/>
      <c r="BD147" s="8"/>
      <c r="BE147" s="8"/>
      <c r="BF147" s="8"/>
      <c r="BG147" s="8"/>
      <c r="BH147" s="8"/>
      <c r="BJ147" s="8"/>
    </row>
    <row r="148" spans="1:86" s="9" customFormat="1" ht="9.9" customHeight="1">
      <c r="B148" s="8"/>
      <c r="C148" s="480" t="str">
        <f>$C$54</f>
        <v/>
      </c>
      <c r="D148" s="546"/>
      <c r="E148" s="480" t="str">
        <f>$E$54</f>
        <v/>
      </c>
      <c r="F148" s="481"/>
      <c r="G148" s="483" t="str">
        <f>$G$54</f>
        <v/>
      </c>
      <c r="H148" s="481"/>
      <c r="I148" s="483" t="str">
        <f>$I$54</f>
        <v/>
      </c>
      <c r="J148" s="481"/>
      <c r="K148" s="483" t="str">
        <f>$K$54</f>
        <v/>
      </c>
      <c r="L148" s="481"/>
      <c r="M148" s="483" t="str">
        <f>$M$54</f>
        <v/>
      </c>
      <c r="N148" s="481"/>
      <c r="O148" s="483" t="str">
        <f>$O$54</f>
        <v/>
      </c>
      <c r="P148" s="546"/>
      <c r="Q148" s="617" t="str">
        <f>$Q$54</f>
        <v/>
      </c>
      <c r="R148" s="618"/>
      <c r="S148" s="621" t="str">
        <f>$S$54</f>
        <v/>
      </c>
      <c r="T148" s="618"/>
      <c r="U148" s="623">
        <f>$U$54</f>
        <v>0</v>
      </c>
      <c r="V148" s="624"/>
      <c r="W148" s="386">
        <v>0</v>
      </c>
      <c r="X148" s="387"/>
      <c r="Y148" s="386">
        <v>0</v>
      </c>
      <c r="Z148" s="387"/>
      <c r="AA148" s="386">
        <v>0</v>
      </c>
      <c r="AB148" s="390"/>
      <c r="AC148" s="480" t="str">
        <f>$AC$54</f>
        <v/>
      </c>
      <c r="AD148" s="481"/>
      <c r="AE148" s="483" t="str">
        <f>$AE$54</f>
        <v/>
      </c>
      <c r="AF148" s="481"/>
      <c r="AG148" s="483" t="str">
        <f>$AG$54</f>
        <v/>
      </c>
      <c r="AH148" s="481"/>
      <c r="AI148" s="386">
        <v>0</v>
      </c>
      <c r="AJ148" s="387"/>
      <c r="AK148" s="386">
        <v>0</v>
      </c>
      <c r="AL148" s="387"/>
      <c r="AM148" s="386">
        <v>0</v>
      </c>
      <c r="AN148" s="390"/>
      <c r="AO148" s="480" t="str">
        <f>$AO$54</f>
        <v/>
      </c>
      <c r="AP148" s="481"/>
      <c r="AQ148" s="483" t="str">
        <f>$AQ$54</f>
        <v/>
      </c>
      <c r="AR148" s="481"/>
      <c r="AS148" s="483" t="str">
        <f>$AS$54</f>
        <v/>
      </c>
      <c r="AT148" s="481"/>
      <c r="AU148" s="386">
        <v>0</v>
      </c>
      <c r="AV148" s="387"/>
      <c r="AW148" s="386">
        <v>0</v>
      </c>
      <c r="AX148" s="387"/>
      <c r="AY148" s="386">
        <v>0</v>
      </c>
      <c r="AZ148" s="390"/>
      <c r="BA148" s="471"/>
      <c r="BB148" s="390"/>
      <c r="BC148" s="8"/>
      <c r="BD148" s="8"/>
      <c r="BE148" s="8"/>
      <c r="BF148" s="8"/>
      <c r="BG148" s="8"/>
      <c r="BH148" s="8"/>
      <c r="BJ148" s="8"/>
    </row>
    <row r="149" spans="1:86" s="9" customFormat="1" ht="9.9" customHeight="1">
      <c r="B149" s="8"/>
      <c r="C149" s="482"/>
      <c r="D149" s="547"/>
      <c r="E149" s="482"/>
      <c r="F149" s="410"/>
      <c r="G149" s="409"/>
      <c r="H149" s="410"/>
      <c r="I149" s="409"/>
      <c r="J149" s="410"/>
      <c r="K149" s="409"/>
      <c r="L149" s="410"/>
      <c r="M149" s="409"/>
      <c r="N149" s="410"/>
      <c r="O149" s="409"/>
      <c r="P149" s="547"/>
      <c r="Q149" s="619"/>
      <c r="R149" s="620"/>
      <c r="S149" s="622"/>
      <c r="T149" s="620"/>
      <c r="U149" s="625"/>
      <c r="V149" s="626"/>
      <c r="W149" s="388"/>
      <c r="X149" s="389"/>
      <c r="Y149" s="388"/>
      <c r="Z149" s="389"/>
      <c r="AA149" s="388"/>
      <c r="AB149" s="391"/>
      <c r="AC149" s="482"/>
      <c r="AD149" s="410"/>
      <c r="AE149" s="409"/>
      <c r="AF149" s="410"/>
      <c r="AG149" s="409"/>
      <c r="AH149" s="410"/>
      <c r="AI149" s="388"/>
      <c r="AJ149" s="389"/>
      <c r="AK149" s="388"/>
      <c r="AL149" s="389"/>
      <c r="AM149" s="388"/>
      <c r="AN149" s="391"/>
      <c r="AO149" s="482"/>
      <c r="AP149" s="410"/>
      <c r="AQ149" s="409"/>
      <c r="AR149" s="410"/>
      <c r="AS149" s="409"/>
      <c r="AT149" s="410"/>
      <c r="AU149" s="388"/>
      <c r="AV149" s="389"/>
      <c r="AW149" s="388"/>
      <c r="AX149" s="389"/>
      <c r="AY149" s="388"/>
      <c r="AZ149" s="391"/>
      <c r="BA149" s="437"/>
      <c r="BB149" s="391"/>
      <c r="BC149" s="8"/>
      <c r="BD149" s="8"/>
      <c r="BE149" s="8"/>
      <c r="BF149" s="8"/>
      <c r="BG149" s="8"/>
      <c r="BH149" s="8"/>
      <c r="BI149" s="8"/>
      <c r="BJ149" s="8"/>
      <c r="BK149" s="8"/>
      <c r="BL149" s="8"/>
    </row>
    <row r="150" spans="1:86" ht="9.9" customHeight="1">
      <c r="A150" s="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1"/>
      <c r="BN150" s="1"/>
    </row>
    <row r="151" spans="1:86" ht="9.75" customHeight="1">
      <c r="K151" s="1"/>
      <c r="M151"/>
      <c r="U151" s="1"/>
      <c r="W151"/>
      <c r="AA151" s="656" t="s">
        <v>1128</v>
      </c>
      <c r="AB151" s="656"/>
      <c r="AC151" s="656"/>
      <c r="AD151" s="656"/>
      <c r="AE151" s="656"/>
      <c r="AF151" s="656"/>
      <c r="AG151" s="656"/>
      <c r="AH151" s="656"/>
      <c r="AI151" s="656"/>
      <c r="AJ151" s="656"/>
      <c r="AK151" s="656"/>
      <c r="AO151" s="1"/>
      <c r="AQ151"/>
      <c r="BA151"/>
      <c r="BB151" s="1"/>
      <c r="BK151"/>
      <c r="BM151"/>
      <c r="BN151" s="1"/>
    </row>
    <row r="152" spans="1:86" ht="9.9" customHeight="1">
      <c r="B152" s="1"/>
      <c r="C152" s="1"/>
      <c r="D152" s="1"/>
      <c r="E152" s="1"/>
      <c r="F152" s="1"/>
      <c r="G152" s="5"/>
      <c r="H152" s="5"/>
      <c r="I152" s="5"/>
      <c r="J152" s="5"/>
      <c r="K152" s="5"/>
      <c r="L152" s="5"/>
      <c r="M152" s="5"/>
      <c r="N152" s="5"/>
      <c r="O152" s="5"/>
      <c r="P152" s="1"/>
      <c r="Q152" s="1"/>
      <c r="R152" s="1"/>
      <c r="S152" s="1"/>
      <c r="T152" s="1"/>
      <c r="U152" s="1"/>
      <c r="V152" s="1"/>
      <c r="X152" s="1"/>
      <c r="Y152" s="1"/>
      <c r="Z152" s="1"/>
      <c r="AA152" s="656"/>
      <c r="AB152" s="656"/>
      <c r="AC152" s="656"/>
      <c r="AD152" s="656"/>
      <c r="AE152" s="656"/>
      <c r="AF152" s="656"/>
      <c r="AG152" s="656"/>
      <c r="AH152" s="656"/>
      <c r="AI152" s="656"/>
      <c r="AJ152" s="656"/>
      <c r="AK152" s="656"/>
      <c r="AL152" s="1"/>
      <c r="AM152" s="1"/>
      <c r="AN152" s="1"/>
      <c r="AO152" s="1"/>
      <c r="AP152" s="1"/>
      <c r="AR152" s="1"/>
      <c r="AS152" s="1"/>
      <c r="AU152" s="5"/>
      <c r="AV152" s="5"/>
      <c r="AW152" s="5"/>
      <c r="AX152" s="5"/>
      <c r="AY152" s="5"/>
      <c r="AZ152" s="5"/>
      <c r="BA152" s="5"/>
      <c r="BB152" s="5"/>
      <c r="BC152" s="5"/>
      <c r="BD152" s="5"/>
      <c r="BE152" s="1"/>
      <c r="BF152" s="1"/>
      <c r="BG152" s="1"/>
      <c r="BH152" s="1"/>
      <c r="BI152" s="1"/>
      <c r="BJ152" s="1"/>
      <c r="BL152" s="1"/>
      <c r="BN152" s="1"/>
      <c r="BO152" s="1"/>
      <c r="BP152" s="1"/>
      <c r="BQ152" s="1"/>
      <c r="BR152" s="1"/>
      <c r="BS152" s="1"/>
      <c r="BT152" s="1"/>
      <c r="BU152" s="1"/>
      <c r="BV152" s="1"/>
      <c r="BW152" s="1"/>
      <c r="BX152" s="1"/>
      <c r="BY152" s="1"/>
      <c r="BZ152" s="1"/>
      <c r="CA152" s="1"/>
      <c r="CB152" s="1"/>
      <c r="CC152" s="1"/>
      <c r="CD152" s="1"/>
      <c r="CE152" s="1"/>
      <c r="CF152" s="1"/>
      <c r="CG152" s="1"/>
      <c r="CH152" s="1"/>
    </row>
    <row r="153" spans="1:86" ht="9.9" customHeight="1">
      <c r="B153" s="1"/>
      <c r="C153" s="1"/>
      <c r="D153" s="1"/>
      <c r="E153" s="1"/>
      <c r="F153" s="1"/>
      <c r="G153" s="5"/>
      <c r="H153" s="5"/>
      <c r="I153" s="5"/>
      <c r="J153" s="5"/>
      <c r="K153" s="5"/>
      <c r="L153" s="5"/>
      <c r="M153" s="5"/>
      <c r="N153" s="5"/>
      <c r="O153" s="5"/>
      <c r="P153" s="1"/>
      <c r="Q153" s="1"/>
      <c r="R153" s="1"/>
      <c r="S153" s="1"/>
      <c r="T153" s="1"/>
      <c r="U153" s="1"/>
      <c r="V153" s="1"/>
      <c r="X153" s="1"/>
      <c r="Y153" s="1"/>
      <c r="Z153" s="1"/>
      <c r="AA153" s="656"/>
      <c r="AB153" s="656"/>
      <c r="AC153" s="656"/>
      <c r="AD153" s="656"/>
      <c r="AE153" s="656"/>
      <c r="AF153" s="656"/>
      <c r="AG153" s="656"/>
      <c r="AH153" s="656"/>
      <c r="AI153" s="656"/>
      <c r="AJ153" s="656"/>
      <c r="AK153" s="656"/>
      <c r="AL153" s="1"/>
      <c r="AM153" s="1"/>
      <c r="AN153" s="1"/>
      <c r="AO153" s="1"/>
      <c r="AP153" s="1"/>
      <c r="AR153" s="1"/>
      <c r="AS153" s="1"/>
      <c r="AT153" s="5"/>
      <c r="AU153" s="5"/>
      <c r="AV153" s="5"/>
      <c r="AW153" s="5"/>
      <c r="AX153" s="5"/>
      <c r="AY153" s="5"/>
      <c r="AZ153" s="525" t="s">
        <v>1042</v>
      </c>
      <c r="BA153" s="526"/>
      <c r="BB153" s="526"/>
      <c r="BC153" s="526"/>
      <c r="BD153" s="526"/>
      <c r="BE153" s="526"/>
      <c r="BF153" s="526"/>
      <c r="BG153" s="526"/>
      <c r="BH153" s="526"/>
      <c r="BI153" s="526"/>
      <c r="BJ153" s="527"/>
      <c r="BL153" s="1"/>
      <c r="BN153" s="1"/>
      <c r="BO153" s="1"/>
      <c r="BP153" s="1"/>
      <c r="BQ153" s="1"/>
      <c r="BR153" s="1"/>
      <c r="BS153" s="1"/>
      <c r="BT153" s="1"/>
      <c r="BU153" s="1"/>
      <c r="BV153" s="1"/>
      <c r="BW153" s="1"/>
      <c r="BX153" s="1"/>
      <c r="BY153" s="1"/>
      <c r="BZ153" s="1"/>
      <c r="CA153" s="1"/>
      <c r="CB153" s="1"/>
      <c r="CC153" s="1"/>
      <c r="CD153" s="1"/>
      <c r="CE153" s="1"/>
      <c r="CF153" s="1"/>
      <c r="CG153" s="1"/>
      <c r="CH153" s="1"/>
    </row>
    <row r="154" spans="1:86" ht="9.9" customHeight="1">
      <c r="B154" s="1"/>
      <c r="C154" s="1"/>
      <c r="D154" s="1"/>
      <c r="E154" s="1"/>
      <c r="F154" s="1"/>
      <c r="G154" s="5"/>
      <c r="H154" s="5"/>
      <c r="I154" s="5"/>
      <c r="J154" s="5"/>
      <c r="K154" s="5"/>
      <c r="L154" s="5"/>
      <c r="M154" s="5"/>
      <c r="O154" s="5"/>
      <c r="P154" s="5"/>
      <c r="Q154" s="5"/>
      <c r="R154" s="5"/>
      <c r="S154" s="594" t="s">
        <v>27</v>
      </c>
      <c r="T154" s="594"/>
      <c r="U154" s="594"/>
      <c r="V154" s="594"/>
      <c r="W154" s="594"/>
      <c r="X154" s="594"/>
      <c r="Y154" s="594"/>
      <c r="Z154" s="594"/>
      <c r="AA154" s="594"/>
      <c r="AB154" s="594"/>
      <c r="AC154" s="594"/>
      <c r="AD154" s="594"/>
      <c r="AE154" s="594"/>
      <c r="AF154" s="594"/>
      <c r="AG154" s="594"/>
      <c r="AH154" s="594"/>
      <c r="AI154" s="594"/>
      <c r="AJ154" s="594"/>
      <c r="AK154" s="594"/>
      <c r="AL154" s="594"/>
      <c r="AM154" s="594"/>
      <c r="AN154" s="594"/>
      <c r="AO154" s="594"/>
      <c r="AP154" s="594"/>
      <c r="AQ154" s="594"/>
      <c r="AR154" s="594"/>
      <c r="AS154" s="594"/>
      <c r="AT154" s="5"/>
      <c r="AU154" s="5"/>
      <c r="AV154" s="5"/>
      <c r="AW154" s="5"/>
      <c r="AX154" s="5"/>
      <c r="AY154" s="5"/>
      <c r="AZ154" s="528"/>
      <c r="BA154" s="529"/>
      <c r="BB154" s="529"/>
      <c r="BC154" s="529"/>
      <c r="BD154" s="529"/>
      <c r="BE154" s="529"/>
      <c r="BF154" s="529"/>
      <c r="BG154" s="529"/>
      <c r="BH154" s="529"/>
      <c r="BI154" s="529"/>
      <c r="BJ154" s="530"/>
      <c r="BL154" s="1"/>
      <c r="BN154" s="1"/>
      <c r="BO154" s="1"/>
      <c r="BP154" s="1"/>
      <c r="BQ154" s="1"/>
      <c r="BR154" s="1"/>
      <c r="BS154" s="1"/>
      <c r="BT154" s="1"/>
      <c r="BU154" s="1"/>
      <c r="BV154" s="1"/>
      <c r="BW154" s="1"/>
      <c r="BX154" s="1"/>
      <c r="BY154" s="1"/>
      <c r="BZ154" s="1"/>
      <c r="CA154" s="1"/>
      <c r="CB154" s="1"/>
      <c r="CC154" s="1"/>
      <c r="CD154" s="1"/>
      <c r="CE154" s="1"/>
      <c r="CF154" s="1"/>
      <c r="CG154" s="1"/>
      <c r="CH154" s="1"/>
    </row>
    <row r="155" spans="1:86" ht="9.9" customHeight="1">
      <c r="B155" s="1"/>
      <c r="C155" s="1"/>
      <c r="D155" s="1"/>
      <c r="E155" s="1"/>
      <c r="F155" s="1"/>
      <c r="G155" s="1"/>
      <c r="H155" s="1"/>
      <c r="I155" s="1"/>
      <c r="J155" s="1"/>
      <c r="K155" s="1"/>
      <c r="L155" s="1"/>
      <c r="N155" s="5"/>
      <c r="O155" s="5"/>
      <c r="P155" s="5"/>
      <c r="Q155" s="5"/>
      <c r="R155" s="5"/>
      <c r="S155" s="594"/>
      <c r="T155" s="594"/>
      <c r="U155" s="594"/>
      <c r="V155" s="594"/>
      <c r="W155" s="594"/>
      <c r="X155" s="594"/>
      <c r="Y155" s="594"/>
      <c r="Z155" s="594"/>
      <c r="AA155" s="594"/>
      <c r="AB155" s="594"/>
      <c r="AC155" s="594"/>
      <c r="AD155" s="594"/>
      <c r="AE155" s="594"/>
      <c r="AF155" s="594"/>
      <c r="AG155" s="594"/>
      <c r="AH155" s="594"/>
      <c r="AI155" s="594"/>
      <c r="AJ155" s="594"/>
      <c r="AK155" s="594"/>
      <c r="AL155" s="594"/>
      <c r="AM155" s="594"/>
      <c r="AN155" s="594"/>
      <c r="AO155" s="594"/>
      <c r="AP155" s="594"/>
      <c r="AQ155" s="594"/>
      <c r="AR155" s="594"/>
      <c r="AS155" s="594"/>
      <c r="AT155" s="1"/>
      <c r="AU155" s="1"/>
      <c r="AV155" s="1"/>
      <c r="AW155" s="1"/>
      <c r="AX155" s="1"/>
      <c r="AY155" s="1"/>
      <c r="AZ155" s="1"/>
      <c r="BB155" s="1"/>
      <c r="BC155" s="1"/>
      <c r="BD155" s="1"/>
      <c r="BE155" s="1"/>
      <c r="BF155" s="1"/>
      <c r="BG155" s="1"/>
      <c r="BH155" s="1"/>
      <c r="BI155" s="1"/>
      <c r="BJ155" s="1"/>
      <c r="BL155" s="1"/>
      <c r="BN155" s="1"/>
      <c r="BO155" s="1"/>
      <c r="BP155" s="1"/>
      <c r="BQ155" s="1"/>
      <c r="BR155" s="1"/>
      <c r="BS155" s="1"/>
      <c r="BT155" s="1"/>
      <c r="BU155" s="1"/>
      <c r="BV155" s="1"/>
      <c r="BW155" s="1"/>
      <c r="BX155" s="1"/>
      <c r="BY155" s="1"/>
      <c r="BZ155" s="1"/>
      <c r="CA155" s="1"/>
      <c r="CB155" s="1"/>
      <c r="CC155" s="1"/>
      <c r="CD155" s="1"/>
      <c r="CE155" s="1"/>
      <c r="CF155" s="1"/>
      <c r="CG155" s="1"/>
      <c r="CH155" s="1"/>
    </row>
    <row r="156" spans="1:86" ht="9.9" customHeight="1">
      <c r="B156" s="1"/>
      <c r="C156" s="554" t="s">
        <v>41</v>
      </c>
      <c r="D156" s="555"/>
      <c r="E156" s="555"/>
      <c r="F156" s="555"/>
      <c r="G156" s="555"/>
      <c r="H156" s="555"/>
      <c r="I156" s="555"/>
      <c r="J156" s="555"/>
      <c r="K156" s="556"/>
      <c r="L156" s="1"/>
      <c r="S156" s="594" t="s">
        <v>28</v>
      </c>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4"/>
      <c r="AP156" s="594"/>
      <c r="AQ156" s="594"/>
      <c r="AR156" s="594"/>
      <c r="AS156" s="594"/>
      <c r="AT156" s="1"/>
      <c r="AU156" s="1"/>
      <c r="AV156" s="1"/>
      <c r="AW156" s="1"/>
      <c r="AX156" s="1"/>
      <c r="BA156"/>
      <c r="BB156" s="1"/>
      <c r="BE156" s="548" t="s">
        <v>53</v>
      </c>
      <c r="BF156" s="549"/>
      <c r="BG156" s="549"/>
      <c r="BH156" s="549"/>
      <c r="BI156" s="550"/>
      <c r="BJ156" s="104"/>
      <c r="BL156" s="1"/>
      <c r="BN156" s="1"/>
      <c r="BO156" s="1"/>
      <c r="BP156" s="1"/>
      <c r="BQ156" s="1"/>
      <c r="BR156" s="1"/>
      <c r="BS156" s="1"/>
      <c r="BT156" s="1"/>
      <c r="BU156" s="1"/>
      <c r="BV156" s="1"/>
      <c r="BW156" s="1"/>
      <c r="BX156" s="1"/>
      <c r="BY156" s="1"/>
      <c r="BZ156" s="1"/>
      <c r="CA156" s="1"/>
      <c r="CB156" s="1"/>
      <c r="CC156" s="1"/>
      <c r="CD156" s="1"/>
      <c r="CE156" s="1"/>
      <c r="CF156" s="1"/>
      <c r="CG156" s="1"/>
      <c r="CH156" s="1"/>
    </row>
    <row r="157" spans="1:86" ht="9.9" customHeight="1">
      <c r="B157" s="1"/>
      <c r="C157" s="557"/>
      <c r="D157" s="558"/>
      <c r="E157" s="558"/>
      <c r="F157" s="558"/>
      <c r="G157" s="558"/>
      <c r="H157" s="558"/>
      <c r="I157" s="558"/>
      <c r="J157" s="558"/>
      <c r="K157" s="559"/>
      <c r="L157" s="1"/>
      <c r="S157" s="594"/>
      <c r="T157" s="594"/>
      <c r="U157" s="594"/>
      <c r="V157" s="594"/>
      <c r="W157" s="594"/>
      <c r="X157" s="594"/>
      <c r="Y157" s="594"/>
      <c r="Z157" s="594"/>
      <c r="AA157" s="594"/>
      <c r="AB157" s="594"/>
      <c r="AC157" s="594"/>
      <c r="AD157" s="594"/>
      <c r="AE157" s="594"/>
      <c r="AF157" s="594"/>
      <c r="AG157" s="594"/>
      <c r="AH157" s="594"/>
      <c r="AI157" s="594"/>
      <c r="AJ157" s="594"/>
      <c r="AK157" s="594"/>
      <c r="AL157" s="594"/>
      <c r="AM157" s="594"/>
      <c r="AN157" s="594"/>
      <c r="AO157" s="594"/>
      <c r="AP157" s="594"/>
      <c r="AQ157" s="594"/>
      <c r="AR157" s="594"/>
      <c r="AS157" s="594"/>
      <c r="AT157" s="1"/>
      <c r="AU157" s="1"/>
      <c r="AV157" s="1"/>
      <c r="AW157" s="1"/>
      <c r="AX157" s="1"/>
      <c r="BA157"/>
      <c r="BB157" s="1"/>
      <c r="BE157" s="551"/>
      <c r="BF157" s="552"/>
      <c r="BG157" s="552"/>
      <c r="BH157" s="552"/>
      <c r="BI157" s="553"/>
      <c r="BJ157" s="104"/>
      <c r="BL157" s="1"/>
      <c r="BN157" s="1"/>
      <c r="BO157" s="1"/>
      <c r="BP157" s="1"/>
      <c r="BQ157" s="1"/>
      <c r="BR157" s="1"/>
      <c r="BS157" s="1"/>
      <c r="BT157" s="1"/>
      <c r="BU157" s="1"/>
      <c r="BV157" s="1"/>
      <c r="BW157" s="1"/>
      <c r="BX157" s="1"/>
      <c r="BY157" s="1"/>
      <c r="BZ157" s="1"/>
      <c r="CA157" s="1"/>
      <c r="CB157" s="1"/>
      <c r="CC157" s="1"/>
      <c r="CD157" s="1"/>
      <c r="CE157" s="1"/>
      <c r="CF157" s="1"/>
      <c r="CG157" s="1"/>
      <c r="CH157" s="1"/>
    </row>
    <row r="158" spans="1:86" ht="9.9" customHeight="1">
      <c r="B158" s="1"/>
      <c r="C158" s="5"/>
      <c r="D158" s="5"/>
      <c r="E158" s="5"/>
      <c r="F158" s="5"/>
      <c r="G158" s="5"/>
      <c r="H158" s="5"/>
      <c r="I158" s="5"/>
      <c r="J158" s="1"/>
      <c r="K158" s="1"/>
      <c r="L158" s="1"/>
      <c r="N158" s="1"/>
      <c r="O158" s="1"/>
      <c r="P158" s="1"/>
      <c r="Q158" s="1"/>
      <c r="R158" s="1"/>
      <c r="U158" s="1"/>
      <c r="W158"/>
      <c r="AE158" s="1"/>
      <c r="AG158"/>
      <c r="AH158" s="1"/>
      <c r="AI158" s="1"/>
      <c r="AJ158" s="1"/>
      <c r="AK158" s="1"/>
      <c r="AL158" s="1"/>
      <c r="AM158" s="1"/>
      <c r="AN158" s="1"/>
      <c r="AO158" s="1"/>
      <c r="AP158" s="1"/>
      <c r="AR158" s="1"/>
      <c r="AS158" s="1"/>
      <c r="AT158" s="1"/>
      <c r="AU158" s="1"/>
      <c r="AV158" s="1"/>
      <c r="AW158" s="1"/>
      <c r="AX158" s="1"/>
      <c r="AY158" s="1"/>
      <c r="AZ158" s="1"/>
      <c r="BB158" s="1"/>
      <c r="BC158" s="1"/>
      <c r="BD158" s="1"/>
      <c r="BE158" s="1"/>
      <c r="BF158" s="1"/>
      <c r="BG158" s="1"/>
      <c r="BH158" s="1"/>
      <c r="BI158" s="1"/>
      <c r="BJ158" s="1"/>
      <c r="BL158" s="1"/>
      <c r="BN158" s="1"/>
      <c r="BO158" s="1"/>
      <c r="BP158" s="1"/>
      <c r="BQ158" s="1"/>
      <c r="BR158" s="1"/>
      <c r="BS158" s="1"/>
      <c r="BT158" s="1"/>
      <c r="BU158" s="1"/>
      <c r="BV158" s="1"/>
      <c r="BW158" s="1"/>
      <c r="BX158" s="1"/>
      <c r="BY158" s="1"/>
      <c r="BZ158" s="1"/>
      <c r="CA158" s="1"/>
      <c r="CB158" s="1"/>
      <c r="CC158" s="1"/>
      <c r="CD158" s="1"/>
      <c r="CE158" s="1"/>
      <c r="CF158" s="1"/>
      <c r="CG158" s="1"/>
      <c r="CH158" s="1"/>
    </row>
    <row r="159" spans="1:86" s="9" customFormat="1" ht="9.9" customHeight="1">
      <c r="B159" s="8"/>
      <c r="C159" s="469" t="s">
        <v>23</v>
      </c>
      <c r="D159" s="474"/>
      <c r="E159" s="474"/>
      <c r="F159" s="474"/>
      <c r="G159" s="474"/>
      <c r="H159" s="474"/>
      <c r="I159" s="474"/>
      <c r="J159" s="474"/>
      <c r="K159" s="474"/>
      <c r="L159" s="474"/>
      <c r="M159" s="29"/>
      <c r="N159" s="30" t="s">
        <v>55</v>
      </c>
      <c r="O159" s="12"/>
      <c r="P159" s="13"/>
      <c r="Q159" s="99"/>
      <c r="R159" s="100" t="s">
        <v>46</v>
      </c>
      <c r="S159" s="14"/>
      <c r="T159" s="13"/>
      <c r="U159" s="99"/>
      <c r="V159" s="100" t="s">
        <v>47</v>
      </c>
      <c r="W159" s="14"/>
      <c r="X159" s="13"/>
      <c r="Y159" s="33"/>
      <c r="Z159" s="101" t="s">
        <v>48</v>
      </c>
      <c r="AA159" s="103"/>
      <c r="AB159" s="28"/>
      <c r="AC159" s="28"/>
      <c r="AE159" s="8"/>
      <c r="AH159" s="8"/>
      <c r="AI159" s="8"/>
      <c r="AJ159" s="8"/>
      <c r="AK159" s="8"/>
      <c r="AL159" s="8"/>
      <c r="AM159" s="8"/>
      <c r="AN159" s="8"/>
      <c r="AO159" s="8"/>
      <c r="AP159" s="8"/>
      <c r="AQ159" s="8"/>
      <c r="AR159" s="8"/>
      <c r="AS159" s="8"/>
      <c r="AT159" s="8"/>
      <c r="AU159" s="8"/>
      <c r="AV159" s="8"/>
      <c r="AX159" s="129"/>
      <c r="AY159" s="130"/>
      <c r="AZ159" s="130"/>
      <c r="BA159" s="130"/>
      <c r="BB159" s="130"/>
      <c r="BC159" s="130"/>
      <c r="BD159" s="130"/>
      <c r="BE159" s="130"/>
      <c r="BF159" s="130"/>
      <c r="BG159" s="130"/>
      <c r="BH159" s="130"/>
      <c r="BI159" s="131"/>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row>
    <row r="160" spans="1:86" s="9" customFormat="1" ht="9.9" customHeight="1">
      <c r="B160" s="8"/>
      <c r="C160" s="471"/>
      <c r="D160" s="475"/>
      <c r="E160" s="475"/>
      <c r="F160" s="475"/>
      <c r="G160" s="475"/>
      <c r="H160" s="475"/>
      <c r="I160" s="475"/>
      <c r="J160" s="475"/>
      <c r="K160" s="475"/>
      <c r="L160" s="475"/>
      <c r="M160" s="480" t="str">
        <f>$M$10</f>
        <v>R</v>
      </c>
      <c r="N160" s="546"/>
      <c r="O160" s="480" t="str">
        <f>$O$10</f>
        <v/>
      </c>
      <c r="P160" s="481"/>
      <c r="Q160" s="483" t="str">
        <f>$Q$10</f>
        <v/>
      </c>
      <c r="R160" s="481"/>
      <c r="S160" s="483" t="str">
        <f>$S$10</f>
        <v/>
      </c>
      <c r="T160" s="481"/>
      <c r="U160" s="483" t="str">
        <f>$U$10</f>
        <v/>
      </c>
      <c r="V160" s="481"/>
      <c r="W160" s="483" t="str">
        <f>$W$10</f>
        <v/>
      </c>
      <c r="X160" s="481"/>
      <c r="Y160" s="483" t="str">
        <f>$Y$10</f>
        <v/>
      </c>
      <c r="Z160" s="546"/>
      <c r="AA160" s="103"/>
      <c r="AB160" s="103"/>
      <c r="AC160" s="103"/>
      <c r="AD160" s="8"/>
      <c r="AE160" s="8"/>
      <c r="AF160" s="8"/>
      <c r="AG160" s="8"/>
      <c r="AH160" s="8"/>
      <c r="AI160" s="8"/>
      <c r="AJ160" s="8"/>
      <c r="AK160" s="8"/>
      <c r="AL160" s="8"/>
      <c r="AM160" s="8"/>
      <c r="AN160" s="8"/>
      <c r="AO160" s="8"/>
      <c r="AP160" s="8"/>
      <c r="AQ160" s="8"/>
      <c r="AR160" s="8"/>
      <c r="AS160" s="8"/>
      <c r="AT160" s="8"/>
      <c r="AU160" s="8"/>
      <c r="AV160" s="8"/>
      <c r="AX160" s="132"/>
      <c r="AY160" s="133"/>
      <c r="AZ160" s="133"/>
      <c r="BA160" s="133"/>
      <c r="BB160" s="133"/>
      <c r="BC160" s="133"/>
      <c r="BD160" s="133"/>
      <c r="BE160" s="133"/>
      <c r="BF160" s="133"/>
      <c r="BG160" s="133"/>
      <c r="BH160" s="133"/>
      <c r="BI160" s="134"/>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row>
    <row r="161" spans="2:72" s="8" customFormat="1" ht="9.9" customHeight="1">
      <c r="C161" s="437"/>
      <c r="D161" s="438"/>
      <c r="E161" s="438"/>
      <c r="F161" s="438"/>
      <c r="G161" s="438"/>
      <c r="H161" s="438"/>
      <c r="I161" s="438"/>
      <c r="J161" s="438"/>
      <c r="K161" s="438"/>
      <c r="L161" s="438"/>
      <c r="M161" s="482"/>
      <c r="N161" s="547"/>
      <c r="O161" s="482"/>
      <c r="P161" s="410"/>
      <c r="Q161" s="409"/>
      <c r="R161" s="410"/>
      <c r="S161" s="409"/>
      <c r="T161" s="410"/>
      <c r="U161" s="409"/>
      <c r="V161" s="410"/>
      <c r="W161" s="409"/>
      <c r="X161" s="410"/>
      <c r="Y161" s="409"/>
      <c r="Z161" s="547"/>
      <c r="AA161" s="103"/>
      <c r="AB161" s="103"/>
      <c r="AC161" s="103"/>
      <c r="AX161" s="132"/>
      <c r="AY161" s="133"/>
      <c r="AZ161" s="133"/>
      <c r="BA161" s="133"/>
      <c r="BB161" s="133"/>
      <c r="BC161" s="133"/>
      <c r="BD161" s="133"/>
      <c r="BE161" s="133"/>
      <c r="BF161" s="133"/>
      <c r="BG161" s="133"/>
      <c r="BH161" s="133"/>
      <c r="BI161" s="134"/>
    </row>
    <row r="162" spans="2:72" s="9" customFormat="1" ht="9.9" customHeight="1">
      <c r="B162" s="8"/>
      <c r="K162" s="8"/>
      <c r="U162" s="8"/>
      <c r="AD162" s="8"/>
      <c r="AE162" s="8"/>
      <c r="AF162" s="8"/>
      <c r="AG162" s="8"/>
      <c r="AH162" s="8"/>
      <c r="AI162" s="8"/>
      <c r="AJ162" s="8"/>
      <c r="AK162" s="8"/>
      <c r="AL162" s="8"/>
      <c r="AM162" s="8"/>
      <c r="AN162" s="8"/>
      <c r="AO162" s="8"/>
      <c r="AP162" s="8"/>
      <c r="AQ162" s="8"/>
      <c r="AR162" s="8"/>
      <c r="AS162" s="8"/>
      <c r="AT162" s="8"/>
      <c r="AU162" s="8"/>
      <c r="AV162" s="8"/>
      <c r="AX162" s="132"/>
      <c r="AY162" s="133"/>
      <c r="AZ162" s="133"/>
      <c r="BA162" s="133"/>
      <c r="BB162" s="133"/>
      <c r="BC162" s="133"/>
      <c r="BD162" s="133"/>
      <c r="BE162" s="133"/>
      <c r="BF162" s="133"/>
      <c r="BG162" s="133"/>
      <c r="BH162" s="133"/>
      <c r="BI162" s="134"/>
      <c r="BJ162" s="8"/>
      <c r="BK162" s="8"/>
      <c r="BL162" s="8"/>
      <c r="BM162" s="8"/>
      <c r="BN162" s="8"/>
      <c r="BO162" s="8"/>
    </row>
    <row r="163" spans="2:72" s="9" customFormat="1" ht="9.9" customHeight="1">
      <c r="B163" s="8"/>
      <c r="C163" s="121"/>
      <c r="D163" s="121"/>
      <c r="E163" s="121"/>
      <c r="F163" s="121"/>
      <c r="G163" s="121"/>
      <c r="H163" s="121"/>
      <c r="I163" s="121"/>
      <c r="J163" s="121"/>
      <c r="K163" s="8"/>
      <c r="O163" s="11"/>
      <c r="P163" s="11"/>
      <c r="Q163" s="11"/>
      <c r="R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X163" s="132"/>
      <c r="AY163" s="133"/>
      <c r="AZ163" s="133"/>
      <c r="BA163" s="133"/>
      <c r="BB163" s="133"/>
      <c r="BC163" s="133"/>
      <c r="BD163" s="133"/>
      <c r="BE163" s="133"/>
      <c r="BF163" s="133"/>
      <c r="BG163" s="133"/>
      <c r="BH163" s="133"/>
      <c r="BI163" s="134"/>
      <c r="BJ163" s="8"/>
      <c r="BK163" s="8"/>
      <c r="BL163" s="8"/>
      <c r="BM163" s="8"/>
      <c r="BN163" s="8"/>
      <c r="BO163" s="8"/>
    </row>
    <row r="164" spans="2:72" s="9" customFormat="1" ht="9.9" customHeight="1">
      <c r="B164" s="8"/>
      <c r="C164" s="121"/>
      <c r="D164" s="121"/>
      <c r="E164" s="121"/>
      <c r="F164" s="121"/>
      <c r="G164" s="121"/>
      <c r="H164" s="121"/>
      <c r="I164" s="121"/>
      <c r="J164" s="121"/>
      <c r="K164" s="8"/>
      <c r="L164" s="8"/>
      <c r="M164" s="8"/>
      <c r="N164" s="11"/>
      <c r="O164" s="11"/>
      <c r="P164" s="11"/>
      <c r="Q164" s="11"/>
      <c r="R164" s="11"/>
      <c r="T164" s="11"/>
      <c r="U164" s="11"/>
      <c r="V164" s="11"/>
      <c r="W164" s="395" t="s">
        <v>56</v>
      </c>
      <c r="X164" s="395"/>
      <c r="Y164" s="395"/>
      <c r="Z164" s="395"/>
      <c r="AA164" s="395"/>
      <c r="AB164" s="395"/>
      <c r="AC164" s="395"/>
      <c r="AD164" s="395"/>
      <c r="AE164" s="395"/>
      <c r="AF164" s="395"/>
      <c r="AG164" s="395"/>
      <c r="AH164" s="395"/>
      <c r="AI164" s="395"/>
      <c r="AJ164" s="395"/>
      <c r="AK164" s="395"/>
      <c r="AL164" s="395"/>
      <c r="AM164" s="395"/>
      <c r="AN164" s="395"/>
      <c r="AO164" s="395"/>
      <c r="AP164" s="395"/>
      <c r="AQ164" s="395"/>
      <c r="AR164" s="395"/>
      <c r="AS164" s="395"/>
      <c r="AT164" s="11"/>
      <c r="AU164" s="11"/>
      <c r="AV164" s="11"/>
      <c r="AX164" s="132"/>
      <c r="AY164" s="133"/>
      <c r="AZ164" s="133"/>
      <c r="BA164" s="133"/>
      <c r="BB164" s="133"/>
      <c r="BC164" s="133"/>
      <c r="BD164" s="133"/>
      <c r="BE164" s="133"/>
      <c r="BF164" s="133"/>
      <c r="BG164" s="133"/>
      <c r="BH164" s="133"/>
      <c r="BI164" s="134"/>
      <c r="BJ164" s="8"/>
      <c r="BK164" s="8"/>
      <c r="BL164" s="8"/>
      <c r="BM164" s="8"/>
      <c r="BN164" s="8"/>
      <c r="BO164" s="8"/>
    </row>
    <row r="165" spans="2:72" s="9" customFormat="1" ht="9.9" customHeight="1">
      <c r="B165" s="8"/>
      <c r="C165" s="108"/>
      <c r="D165" s="108"/>
      <c r="E165" s="108"/>
      <c r="F165" s="108"/>
      <c r="G165" s="108"/>
      <c r="H165" s="108"/>
      <c r="I165" s="108"/>
      <c r="J165" s="108"/>
      <c r="K165" s="8"/>
      <c r="L165" s="8"/>
      <c r="N165" s="11"/>
      <c r="O165" s="11"/>
      <c r="P165" s="11"/>
      <c r="Q165" s="11"/>
      <c r="R165" s="11"/>
      <c r="S165" s="11"/>
      <c r="T165" s="11"/>
      <c r="U165" s="11"/>
      <c r="V165" s="11"/>
      <c r="W165" s="395"/>
      <c r="X165" s="395"/>
      <c r="Y165" s="395"/>
      <c r="Z165" s="395"/>
      <c r="AA165" s="395"/>
      <c r="AB165" s="395"/>
      <c r="AC165" s="395"/>
      <c r="AD165" s="395"/>
      <c r="AE165" s="395"/>
      <c r="AF165" s="395"/>
      <c r="AG165" s="395"/>
      <c r="AH165" s="395"/>
      <c r="AI165" s="395"/>
      <c r="AJ165" s="395"/>
      <c r="AK165" s="395"/>
      <c r="AL165" s="395"/>
      <c r="AM165" s="395"/>
      <c r="AN165" s="395"/>
      <c r="AO165" s="395"/>
      <c r="AP165" s="395"/>
      <c r="AQ165" s="395"/>
      <c r="AR165" s="395"/>
      <c r="AS165" s="395"/>
      <c r="AT165" s="11"/>
      <c r="AU165" s="11"/>
      <c r="AV165" s="11"/>
      <c r="AX165" s="132"/>
      <c r="AY165" s="133"/>
      <c r="AZ165" s="133"/>
      <c r="BA165" s="133"/>
      <c r="BB165" s="133"/>
      <c r="BC165" s="133"/>
      <c r="BD165" s="133"/>
      <c r="BE165" s="133"/>
      <c r="BF165" s="133"/>
      <c r="BG165" s="133"/>
      <c r="BH165" s="133"/>
      <c r="BI165" s="134"/>
      <c r="BJ165" s="8"/>
      <c r="BK165" s="8"/>
      <c r="BL165" s="8"/>
      <c r="BM165" s="8"/>
      <c r="BN165" s="8"/>
      <c r="BO165" s="8"/>
    </row>
    <row r="166" spans="2:72" s="9" customFormat="1" ht="9.9" customHeight="1">
      <c r="B166" s="8"/>
      <c r="C166" s="108"/>
      <c r="D166" s="108"/>
      <c r="E166" s="108"/>
      <c r="F166" s="108"/>
      <c r="G166" s="108"/>
      <c r="H166" s="108"/>
      <c r="I166" s="108"/>
      <c r="J166" s="108"/>
      <c r="K166" s="8"/>
      <c r="L166" s="8"/>
      <c r="S166" s="11"/>
      <c r="T166" s="11"/>
      <c r="U166" s="11"/>
      <c r="V166" s="11"/>
      <c r="W166" s="395"/>
      <c r="X166" s="395"/>
      <c r="Y166" s="395"/>
      <c r="Z166" s="395"/>
      <c r="AA166" s="395"/>
      <c r="AB166" s="395"/>
      <c r="AC166" s="395"/>
      <c r="AD166" s="395"/>
      <c r="AE166" s="395"/>
      <c r="AF166" s="395"/>
      <c r="AG166" s="395"/>
      <c r="AH166" s="395"/>
      <c r="AI166" s="395"/>
      <c r="AJ166" s="395"/>
      <c r="AK166" s="395"/>
      <c r="AL166" s="395"/>
      <c r="AM166" s="395"/>
      <c r="AN166" s="395"/>
      <c r="AO166" s="395"/>
      <c r="AP166" s="395"/>
      <c r="AQ166" s="395"/>
      <c r="AR166" s="395"/>
      <c r="AS166" s="395"/>
      <c r="AX166" s="135"/>
      <c r="AY166" s="136"/>
      <c r="AZ166" s="136"/>
      <c r="BA166" s="136"/>
      <c r="BB166" s="136"/>
      <c r="BC166" s="136"/>
      <c r="BD166" s="136"/>
      <c r="BE166" s="136"/>
      <c r="BF166" s="136"/>
      <c r="BG166" s="136"/>
      <c r="BH166" s="136"/>
      <c r="BI166" s="137"/>
      <c r="BL166" s="8"/>
      <c r="BM166" s="8"/>
      <c r="BN166" s="8"/>
      <c r="BO166" s="8"/>
    </row>
    <row r="167" spans="2:72" s="9" customFormat="1" ht="9.9" customHeight="1">
      <c r="B167" s="8"/>
      <c r="C167" s="108"/>
      <c r="D167" s="108"/>
      <c r="E167" s="108"/>
      <c r="F167" s="108"/>
      <c r="G167" s="108"/>
      <c r="H167" s="108"/>
      <c r="I167" s="108"/>
      <c r="J167" s="108"/>
      <c r="K167" s="8"/>
      <c r="L167" s="8"/>
      <c r="U167" s="8"/>
      <c r="V167" s="8"/>
      <c r="W167" s="8"/>
      <c r="X167" s="11"/>
      <c r="Y167" s="11"/>
      <c r="Z167" s="11"/>
      <c r="AA167" s="11"/>
      <c r="AB167" s="11"/>
      <c r="AC167" s="11"/>
      <c r="AD167" s="11"/>
      <c r="AE167" s="11"/>
      <c r="AF167" s="11"/>
      <c r="AG167" s="11"/>
      <c r="AH167" s="11"/>
      <c r="AI167" s="11"/>
      <c r="AJ167" s="11"/>
      <c r="AK167" s="11"/>
      <c r="AL167" s="8"/>
      <c r="AO167" s="8"/>
      <c r="AX167" s="585" t="s">
        <v>57</v>
      </c>
      <c r="AY167" s="585"/>
      <c r="AZ167" s="585"/>
      <c r="BA167" s="585"/>
      <c r="BB167" s="585"/>
      <c r="BC167" s="585"/>
      <c r="BD167" s="585"/>
      <c r="BE167" s="585"/>
      <c r="BF167" s="585"/>
      <c r="BG167" s="585"/>
      <c r="BH167" s="585"/>
      <c r="BI167" s="585"/>
      <c r="BL167" s="8"/>
      <c r="BM167" s="8"/>
      <c r="BN167" s="8"/>
      <c r="BO167" s="8"/>
    </row>
    <row r="168" spans="2:72" s="9" customFormat="1" ht="9.9" customHeight="1">
      <c r="B168" s="8"/>
      <c r="C168" s="108"/>
      <c r="D168" s="108"/>
      <c r="E168" s="108"/>
      <c r="F168" s="108"/>
      <c r="G168" s="108"/>
      <c r="H168" s="108"/>
      <c r="I168" s="108"/>
      <c r="J168" s="108"/>
      <c r="K168" s="8"/>
      <c r="L168" s="8"/>
      <c r="N168" s="589" t="s">
        <v>63</v>
      </c>
      <c r="O168" s="589"/>
      <c r="P168" s="589"/>
      <c r="Q168" s="589"/>
      <c r="R168" s="589"/>
      <c r="S168" s="589"/>
      <c r="T168" s="589"/>
      <c r="U168" s="589"/>
      <c r="V168" s="589"/>
      <c r="W168" s="589"/>
      <c r="X168" s="589"/>
      <c r="Y168" s="589"/>
      <c r="Z168" s="589"/>
      <c r="AA168" s="589"/>
      <c r="AB168" s="589"/>
      <c r="AC168" s="589"/>
      <c r="AD168" s="589"/>
      <c r="AE168" s="589"/>
      <c r="AF168" s="589"/>
      <c r="AG168" s="589"/>
      <c r="AH168" s="589"/>
      <c r="AI168" s="589"/>
      <c r="AJ168" s="589"/>
      <c r="AK168" s="589"/>
      <c r="AL168" s="589"/>
      <c r="AM168" s="589"/>
      <c r="AN168" s="589"/>
      <c r="AO168" s="589"/>
      <c r="AP168" s="589"/>
      <c r="AQ168" s="589"/>
      <c r="AX168" s="35"/>
      <c r="BB168" s="8"/>
      <c r="BL168" s="8"/>
      <c r="BM168" s="8"/>
      <c r="BN168" s="8"/>
      <c r="BO168" s="8"/>
    </row>
    <row r="169" spans="2:72" ht="9.9" customHeight="1">
      <c r="B169" s="1"/>
      <c r="K169" s="1"/>
      <c r="L169" s="1"/>
      <c r="M169"/>
      <c r="N169" s="590"/>
      <c r="O169" s="590"/>
      <c r="P169" s="590"/>
      <c r="Q169" s="590"/>
      <c r="R169" s="590"/>
      <c r="S169" s="590"/>
      <c r="T169" s="590"/>
      <c r="U169" s="590"/>
      <c r="V169" s="590"/>
      <c r="W169" s="590"/>
      <c r="X169" s="590"/>
      <c r="Y169" s="590"/>
      <c r="Z169" s="590"/>
      <c r="AA169" s="590"/>
      <c r="AB169" s="590"/>
      <c r="AC169" s="590"/>
      <c r="AD169" s="590"/>
      <c r="AE169" s="590"/>
      <c r="AF169" s="590"/>
      <c r="AG169" s="590"/>
      <c r="AH169" s="590"/>
      <c r="AI169" s="590"/>
      <c r="AJ169" s="590"/>
      <c r="AK169" s="590"/>
      <c r="AL169" s="590"/>
      <c r="AM169" s="590"/>
      <c r="AN169" s="590"/>
      <c r="AO169" s="590"/>
      <c r="AP169" s="590"/>
      <c r="AQ169" s="590"/>
      <c r="BA169"/>
      <c r="BB169" s="1"/>
      <c r="BK169"/>
      <c r="BL169" s="1"/>
      <c r="BN169" s="1"/>
      <c r="BO169" s="1"/>
    </row>
    <row r="170" spans="2:72" s="9" customFormat="1" ht="9.9" customHeight="1">
      <c r="B170" s="8"/>
      <c r="C170" s="542" t="s">
        <v>1049</v>
      </c>
      <c r="D170" s="543"/>
      <c r="E170" s="543"/>
      <c r="F170" s="543"/>
      <c r="G170" s="543"/>
      <c r="H170" s="543"/>
      <c r="I170" s="543"/>
      <c r="J170" s="543"/>
      <c r="K170" s="543"/>
      <c r="L170" s="544"/>
      <c r="M170" s="404" t="s">
        <v>29</v>
      </c>
      <c r="N170" s="405"/>
      <c r="O170" s="405"/>
      <c r="P170" s="405"/>
      <c r="Q170" s="405"/>
      <c r="R170" s="405"/>
      <c r="S170" s="405"/>
      <c r="T170" s="405"/>
      <c r="U170" s="405"/>
      <c r="V170" s="405"/>
      <c r="W170" s="405"/>
      <c r="X170" s="405"/>
      <c r="Y170" s="405"/>
      <c r="Z170" s="405"/>
      <c r="AA170" s="405"/>
      <c r="AB170" s="405"/>
      <c r="AC170" s="405"/>
      <c r="AD170" s="405"/>
      <c r="AE170" s="405"/>
      <c r="AF170" s="405"/>
      <c r="AG170" s="405"/>
      <c r="AH170" s="405"/>
      <c r="AI170" s="405"/>
      <c r="AJ170" s="405"/>
      <c r="AK170" s="405"/>
      <c r="AL170" s="405"/>
      <c r="AM170" s="405"/>
      <c r="AN170" s="405"/>
      <c r="AO170" s="405"/>
      <c r="AP170" s="405"/>
      <c r="AQ170" s="405"/>
      <c r="AR170" s="405"/>
      <c r="AS170" s="405"/>
      <c r="AT170" s="405"/>
      <c r="AU170" s="405"/>
      <c r="AV170" s="406"/>
      <c r="AW170" s="404" t="s">
        <v>1038</v>
      </c>
      <c r="AX170" s="405"/>
      <c r="AY170" s="405"/>
      <c r="AZ170" s="405"/>
      <c r="BA170" s="405"/>
      <c r="BB170" s="405"/>
      <c r="BC170" s="405"/>
      <c r="BD170" s="405"/>
      <c r="BE170" s="405"/>
      <c r="BF170" s="405"/>
      <c r="BG170" s="405"/>
      <c r="BH170" s="405"/>
      <c r="BI170" s="406"/>
      <c r="BJ170" s="8"/>
      <c r="BK170" s="8"/>
      <c r="BL170" s="8"/>
      <c r="BM170" s="8"/>
      <c r="BN170" s="8"/>
      <c r="BO170" s="8"/>
      <c r="BP170" s="8"/>
      <c r="BQ170" s="8"/>
      <c r="BR170" s="8"/>
      <c r="BS170" s="8"/>
      <c r="BT170" s="8"/>
    </row>
    <row r="171" spans="2:72" s="8" customFormat="1" ht="9.9" customHeight="1">
      <c r="C171" s="492" t="str">
        <f>$C$21</f>
        <v/>
      </c>
      <c r="D171" s="408"/>
      <c r="E171" s="407" t="str">
        <f>$E$21</f>
        <v/>
      </c>
      <c r="F171" s="408"/>
      <c r="G171" s="407" t="str">
        <f>$G$21</f>
        <v/>
      </c>
      <c r="H171" s="408"/>
      <c r="I171" s="407" t="str">
        <f>$I$21</f>
        <v/>
      </c>
      <c r="J171" s="408"/>
      <c r="K171" s="407" t="str">
        <f>$K$21</f>
        <v/>
      </c>
      <c r="L171" s="545"/>
      <c r="M171" s="451" t="str">
        <f>$M$21</f>
        <v/>
      </c>
      <c r="N171" s="452"/>
      <c r="O171" s="452"/>
      <c r="P171" s="452"/>
      <c r="Q171" s="452"/>
      <c r="R171" s="452"/>
      <c r="S171" s="452"/>
      <c r="T171" s="452"/>
      <c r="U171" s="452"/>
      <c r="V171" s="452"/>
      <c r="W171" s="452"/>
      <c r="X171" s="452"/>
      <c r="Y171" s="452"/>
      <c r="Z171" s="452"/>
      <c r="AA171" s="452"/>
      <c r="AB171" s="452"/>
      <c r="AC171" s="452"/>
      <c r="AD171" s="452"/>
      <c r="AE171" s="452"/>
      <c r="AF171" s="452"/>
      <c r="AG171" s="452"/>
      <c r="AH171" s="452"/>
      <c r="AI171" s="452"/>
      <c r="AJ171" s="452"/>
      <c r="AK171" s="452"/>
      <c r="AL171" s="452"/>
      <c r="AM171" s="452"/>
      <c r="AN171" s="452"/>
      <c r="AO171" s="452"/>
      <c r="AP171" s="452"/>
      <c r="AQ171" s="452"/>
      <c r="AR171" s="452"/>
      <c r="AS171" s="452"/>
      <c r="AT171" s="452"/>
      <c r="AU171" s="452"/>
      <c r="AV171" s="453"/>
      <c r="AW171" s="611" t="str">
        <f>$AW$21</f>
        <v/>
      </c>
      <c r="AX171" s="452"/>
      <c r="AY171" s="452"/>
      <c r="AZ171" s="452"/>
      <c r="BA171" s="452"/>
      <c r="BB171" s="452"/>
      <c r="BC171" s="452"/>
      <c r="BD171" s="452"/>
      <c r="BE171" s="452"/>
      <c r="BF171" s="452"/>
      <c r="BG171" s="452"/>
      <c r="BH171" s="452"/>
      <c r="BI171" s="453"/>
    </row>
    <row r="172" spans="2:72" s="9" customFormat="1" ht="9.9" customHeight="1">
      <c r="B172" s="8"/>
      <c r="C172" s="480"/>
      <c r="D172" s="481"/>
      <c r="E172" s="483"/>
      <c r="F172" s="481"/>
      <c r="G172" s="483"/>
      <c r="H172" s="481"/>
      <c r="I172" s="483"/>
      <c r="J172" s="481"/>
      <c r="K172" s="483"/>
      <c r="L172" s="546"/>
      <c r="M172" s="414"/>
      <c r="N172" s="415"/>
      <c r="O172" s="415"/>
      <c r="P172" s="415"/>
      <c r="Q172" s="415"/>
      <c r="R172" s="415"/>
      <c r="S172" s="415"/>
      <c r="T172" s="415"/>
      <c r="U172" s="415"/>
      <c r="V172" s="415"/>
      <c r="W172" s="415"/>
      <c r="X172" s="415"/>
      <c r="Y172" s="415"/>
      <c r="Z172" s="415"/>
      <c r="AA172" s="415"/>
      <c r="AB172" s="415"/>
      <c r="AC172" s="415"/>
      <c r="AD172" s="415"/>
      <c r="AE172" s="415"/>
      <c r="AF172" s="415"/>
      <c r="AG172" s="415"/>
      <c r="AH172" s="415"/>
      <c r="AI172" s="415"/>
      <c r="AJ172" s="415"/>
      <c r="AK172" s="415"/>
      <c r="AL172" s="415"/>
      <c r="AM172" s="415"/>
      <c r="AN172" s="415"/>
      <c r="AO172" s="415"/>
      <c r="AP172" s="415"/>
      <c r="AQ172" s="415"/>
      <c r="AR172" s="415"/>
      <c r="AS172" s="415"/>
      <c r="AT172" s="415"/>
      <c r="AU172" s="415"/>
      <c r="AV172" s="416"/>
      <c r="AW172" s="414"/>
      <c r="AX172" s="415"/>
      <c r="AY172" s="415"/>
      <c r="AZ172" s="415"/>
      <c r="BA172" s="415"/>
      <c r="BB172" s="415"/>
      <c r="BC172" s="415"/>
      <c r="BD172" s="415"/>
      <c r="BE172" s="415"/>
      <c r="BF172" s="415"/>
      <c r="BG172" s="415"/>
      <c r="BH172" s="415"/>
      <c r="BI172" s="416"/>
      <c r="BJ172" s="8"/>
      <c r="BK172" s="8"/>
      <c r="BL172" s="8"/>
      <c r="BM172" s="8"/>
      <c r="BN172" s="8"/>
      <c r="BO172" s="8"/>
      <c r="BP172" s="8"/>
      <c r="BQ172" s="8"/>
      <c r="BR172" s="8"/>
      <c r="BS172" s="8"/>
      <c r="BT172" s="8"/>
    </row>
    <row r="173" spans="2:72" s="9" customFormat="1" ht="9.9" customHeight="1">
      <c r="B173" s="8"/>
      <c r="C173" s="542" t="s">
        <v>1050</v>
      </c>
      <c r="D173" s="543"/>
      <c r="E173" s="543"/>
      <c r="F173" s="543"/>
      <c r="G173" s="543"/>
      <c r="H173" s="543"/>
      <c r="I173" s="543"/>
      <c r="J173" s="543"/>
      <c r="K173" s="543"/>
      <c r="L173" s="543"/>
      <c r="M173" s="543"/>
      <c r="N173" s="544"/>
      <c r="O173" s="404" t="s">
        <v>1136</v>
      </c>
      <c r="P173" s="405"/>
      <c r="Q173" s="405"/>
      <c r="R173" s="405"/>
      <c r="S173" s="405"/>
      <c r="T173" s="405"/>
      <c r="U173" s="405"/>
      <c r="V173" s="405"/>
      <c r="W173" s="405"/>
      <c r="X173" s="405"/>
      <c r="Y173" s="405"/>
      <c r="Z173" s="405"/>
      <c r="AA173" s="405"/>
      <c r="AB173" s="405"/>
      <c r="AC173" s="405"/>
      <c r="AD173" s="405"/>
      <c r="AE173" s="405"/>
      <c r="AF173" s="405"/>
      <c r="AG173" s="405"/>
      <c r="AH173" s="405"/>
      <c r="AI173" s="405"/>
      <c r="AJ173" s="405"/>
      <c r="AK173" s="405"/>
      <c r="AL173" s="405"/>
      <c r="AM173" s="405"/>
      <c r="AN173" s="405"/>
      <c r="AO173" s="405"/>
      <c r="AP173" s="405"/>
      <c r="AQ173" s="405"/>
      <c r="AR173" s="405"/>
      <c r="AS173" s="405"/>
      <c r="AT173" s="405"/>
      <c r="AU173" s="405"/>
      <c r="AV173" s="406"/>
      <c r="AW173" s="404" t="s">
        <v>1038</v>
      </c>
      <c r="AX173" s="405"/>
      <c r="AY173" s="405"/>
      <c r="AZ173" s="405"/>
      <c r="BA173" s="405"/>
      <c r="BB173" s="405"/>
      <c r="BC173" s="405"/>
      <c r="BD173" s="405"/>
      <c r="BE173" s="405"/>
      <c r="BF173" s="405"/>
      <c r="BG173" s="405"/>
      <c r="BH173" s="405"/>
      <c r="BI173" s="406"/>
      <c r="BJ173" s="8"/>
      <c r="BK173" s="8"/>
      <c r="BL173" s="8"/>
      <c r="BM173" s="8"/>
      <c r="BN173" s="8"/>
      <c r="BO173" s="8"/>
      <c r="BP173" s="8"/>
      <c r="BQ173" s="8"/>
      <c r="BR173" s="8"/>
      <c r="BS173" s="8"/>
      <c r="BT173" s="8"/>
    </row>
    <row r="174" spans="2:72" s="9" customFormat="1" ht="9.9" customHeight="1">
      <c r="B174" s="8"/>
      <c r="C174" s="492" t="str">
        <f>$C$24</f>
        <v/>
      </c>
      <c r="D174" s="408"/>
      <c r="E174" s="407" t="str">
        <f>$E$24</f>
        <v/>
      </c>
      <c r="F174" s="408"/>
      <c r="G174" s="407" t="str">
        <f>$G$24</f>
        <v/>
      </c>
      <c r="H174" s="408"/>
      <c r="I174" s="407" t="str">
        <f>$I$24</f>
        <v/>
      </c>
      <c r="J174" s="408"/>
      <c r="K174" s="407" t="str">
        <f>$K$24</f>
        <v/>
      </c>
      <c r="L174" s="408"/>
      <c r="M174" s="407" t="str">
        <f>$M$24</f>
        <v/>
      </c>
      <c r="N174" s="545"/>
      <c r="O174" s="417" t="s">
        <v>1046</v>
      </c>
      <c r="P174" s="418"/>
      <c r="Q174" s="612" t="str">
        <f>$Q$24</f>
        <v/>
      </c>
      <c r="R174" s="595"/>
      <c r="S174" s="595"/>
      <c r="T174" s="122" t="s">
        <v>1047</v>
      </c>
      <c r="U174" s="612" t="str">
        <f>$U$24</f>
        <v/>
      </c>
      <c r="V174" s="595"/>
      <c r="W174" s="595"/>
      <c r="X174" s="595"/>
      <c r="Y174" s="124"/>
      <c r="Z174" s="596" t="str">
        <f>$Z$24</f>
        <v/>
      </c>
      <c r="AA174" s="596"/>
      <c r="AB174" s="596"/>
      <c r="AC174" s="596"/>
      <c r="AD174" s="384" t="str">
        <f>$AD$24</f>
        <v/>
      </c>
      <c r="AE174" s="384"/>
      <c r="AF174" s="384"/>
      <c r="AG174" s="384"/>
      <c r="AH174" s="384"/>
      <c r="AI174" s="384"/>
      <c r="AJ174" s="384"/>
      <c r="AK174" s="384"/>
      <c r="AL174" s="384"/>
      <c r="AM174" s="384"/>
      <c r="AN174" s="384"/>
      <c r="AO174" s="384"/>
      <c r="AP174" s="384"/>
      <c r="AQ174" s="384"/>
      <c r="AR174" s="384"/>
      <c r="AS174" s="384"/>
      <c r="AT174" s="384"/>
      <c r="AU174" s="384"/>
      <c r="AV174" s="385"/>
      <c r="AW174" s="611" t="str">
        <f>$AW$24</f>
        <v/>
      </c>
      <c r="AX174" s="452"/>
      <c r="AY174" s="452"/>
      <c r="AZ174" s="452"/>
      <c r="BA174" s="452"/>
      <c r="BB174" s="452"/>
      <c r="BC174" s="452"/>
      <c r="BD174" s="452"/>
      <c r="BE174" s="452"/>
      <c r="BF174" s="452"/>
      <c r="BG174" s="452"/>
      <c r="BH174" s="452"/>
      <c r="BI174" s="453"/>
      <c r="BJ174" s="8"/>
      <c r="BK174" s="8"/>
      <c r="BL174" s="8"/>
      <c r="BM174" s="8"/>
      <c r="BN174" s="8"/>
      <c r="BO174" s="8"/>
      <c r="BP174" s="8"/>
      <c r="BQ174" s="8"/>
      <c r="BR174" s="8"/>
      <c r="BS174" s="8"/>
      <c r="BT174" s="8"/>
    </row>
    <row r="175" spans="2:72" s="9" customFormat="1" ht="9.9" customHeight="1">
      <c r="B175" s="8"/>
      <c r="C175" s="480"/>
      <c r="D175" s="481"/>
      <c r="E175" s="483"/>
      <c r="F175" s="481"/>
      <c r="G175" s="483"/>
      <c r="H175" s="481"/>
      <c r="I175" s="483"/>
      <c r="J175" s="481"/>
      <c r="K175" s="483"/>
      <c r="L175" s="481"/>
      <c r="M175" s="483"/>
      <c r="N175" s="546"/>
      <c r="O175" s="411" t="str">
        <f>$O$25</f>
        <v/>
      </c>
      <c r="P175" s="412"/>
      <c r="Q175" s="412"/>
      <c r="R175" s="412"/>
      <c r="S175" s="412"/>
      <c r="T175" s="412"/>
      <c r="U175" s="412"/>
      <c r="V175" s="412"/>
      <c r="W175" s="412"/>
      <c r="X175" s="412"/>
      <c r="Y175" s="412"/>
      <c r="Z175" s="412"/>
      <c r="AA175" s="412"/>
      <c r="AB175" s="412"/>
      <c r="AC175" s="412"/>
      <c r="AD175" s="412"/>
      <c r="AE175" s="412"/>
      <c r="AF175" s="412"/>
      <c r="AG175" s="412"/>
      <c r="AH175" s="412"/>
      <c r="AI175" s="412"/>
      <c r="AJ175" s="412"/>
      <c r="AK175" s="412"/>
      <c r="AL175" s="412"/>
      <c r="AM175" s="412"/>
      <c r="AN175" s="412"/>
      <c r="AO175" s="412"/>
      <c r="AP175" s="412"/>
      <c r="AQ175" s="412"/>
      <c r="AR175" s="412"/>
      <c r="AS175" s="412"/>
      <c r="AT175" s="412"/>
      <c r="AU175" s="412"/>
      <c r="AV175" s="413"/>
      <c r="AW175" s="643"/>
      <c r="AX175" s="412"/>
      <c r="AY175" s="412"/>
      <c r="AZ175" s="412"/>
      <c r="BA175" s="412"/>
      <c r="BB175" s="412"/>
      <c r="BC175" s="412"/>
      <c r="BD175" s="412"/>
      <c r="BE175" s="412"/>
      <c r="BF175" s="412"/>
      <c r="BG175" s="412"/>
      <c r="BH175" s="412"/>
      <c r="BI175" s="413"/>
      <c r="BJ175" s="8"/>
      <c r="BK175" s="8"/>
      <c r="BL175" s="8"/>
      <c r="BM175" s="8"/>
      <c r="BN175" s="8"/>
      <c r="BO175" s="8"/>
      <c r="BP175" s="8"/>
      <c r="BQ175" s="8"/>
      <c r="BR175" s="8"/>
      <c r="BS175" s="8"/>
      <c r="BT175" s="8"/>
    </row>
    <row r="176" spans="2:72" s="9" customFormat="1" ht="9.9" customHeight="1">
      <c r="B176" s="8"/>
      <c r="C176" s="482"/>
      <c r="D176" s="410"/>
      <c r="E176" s="409"/>
      <c r="F176" s="410"/>
      <c r="G176" s="409"/>
      <c r="H176" s="410"/>
      <c r="I176" s="409"/>
      <c r="J176" s="410"/>
      <c r="K176" s="409"/>
      <c r="L176" s="410"/>
      <c r="M176" s="409"/>
      <c r="N176" s="547"/>
      <c r="O176" s="414"/>
      <c r="P176" s="415"/>
      <c r="Q176" s="415"/>
      <c r="R176" s="415"/>
      <c r="S176" s="415"/>
      <c r="T176" s="415"/>
      <c r="U176" s="415"/>
      <c r="V176" s="415"/>
      <c r="W176" s="415"/>
      <c r="X176" s="415"/>
      <c r="Y176" s="415"/>
      <c r="Z176" s="415"/>
      <c r="AA176" s="415"/>
      <c r="AB176" s="415"/>
      <c r="AC176" s="415"/>
      <c r="AD176" s="415"/>
      <c r="AE176" s="415"/>
      <c r="AF176" s="415"/>
      <c r="AG176" s="415"/>
      <c r="AH176" s="415"/>
      <c r="AI176" s="415"/>
      <c r="AJ176" s="415"/>
      <c r="AK176" s="415"/>
      <c r="AL176" s="415"/>
      <c r="AM176" s="415"/>
      <c r="AN176" s="415"/>
      <c r="AO176" s="415"/>
      <c r="AP176" s="415"/>
      <c r="AQ176" s="415"/>
      <c r="AR176" s="415"/>
      <c r="AS176" s="415"/>
      <c r="AT176" s="415"/>
      <c r="AU176" s="415"/>
      <c r="AV176" s="416"/>
      <c r="AW176" s="414"/>
      <c r="AX176" s="415"/>
      <c r="AY176" s="415"/>
      <c r="AZ176" s="415"/>
      <c r="BA176" s="415"/>
      <c r="BB176" s="415"/>
      <c r="BC176" s="415"/>
      <c r="BD176" s="415"/>
      <c r="BE176" s="415"/>
      <c r="BF176" s="415"/>
      <c r="BG176" s="415"/>
      <c r="BH176" s="415"/>
      <c r="BI176" s="416"/>
      <c r="BJ176" s="8"/>
      <c r="BK176" s="8"/>
      <c r="BL176" s="8"/>
      <c r="BM176" s="8"/>
      <c r="BN176" s="8"/>
      <c r="BO176" s="8"/>
      <c r="BP176" s="8"/>
      <c r="BQ176" s="8"/>
      <c r="BR176" s="8"/>
      <c r="BS176" s="8"/>
      <c r="BT176" s="8"/>
    </row>
    <row r="177" spans="2:72" s="9" customFormat="1" ht="9.9" customHeight="1">
      <c r="B177" s="8"/>
      <c r="C177" s="404" t="s">
        <v>1043</v>
      </c>
      <c r="D177" s="405"/>
      <c r="E177" s="405"/>
      <c r="F177" s="405"/>
      <c r="G177" s="405"/>
      <c r="H177" s="405"/>
      <c r="I177" s="405"/>
      <c r="J177" s="405"/>
      <c r="K177" s="405"/>
      <c r="L177" s="405"/>
      <c r="M177" s="405"/>
      <c r="N177" s="405"/>
      <c r="O177" s="405"/>
      <c r="P177" s="405"/>
      <c r="Q177" s="405"/>
      <c r="R177" s="405"/>
      <c r="S177" s="405"/>
      <c r="T177" s="405"/>
      <c r="U177" s="405"/>
      <c r="V177" s="405"/>
      <c r="W177" s="405"/>
      <c r="X177" s="405"/>
      <c r="Y177" s="405"/>
      <c r="Z177" s="405"/>
      <c r="AA177" s="405"/>
      <c r="AB177" s="405"/>
      <c r="AC177" s="405"/>
      <c r="AD177" s="405"/>
      <c r="AE177" s="405"/>
      <c r="AF177" s="405"/>
      <c r="AG177" s="405"/>
      <c r="AH177" s="405"/>
      <c r="AI177" s="405"/>
      <c r="AJ177" s="405"/>
      <c r="AK177" s="405"/>
      <c r="AL177" s="405"/>
      <c r="AM177" s="405"/>
      <c r="AN177" s="405"/>
      <c r="AO177" s="405"/>
      <c r="AP177" s="405"/>
      <c r="AQ177" s="405"/>
      <c r="AR177" s="405"/>
      <c r="AS177" s="405"/>
      <c r="AT177" s="405"/>
      <c r="AU177" s="405"/>
      <c r="AV177" s="405"/>
      <c r="AW177" s="405"/>
      <c r="AX177" s="405"/>
      <c r="AY177" s="405"/>
      <c r="AZ177" s="405"/>
      <c r="BA177" s="405"/>
      <c r="BB177" s="406"/>
      <c r="BC177" s="586" t="s">
        <v>17</v>
      </c>
      <c r="BD177" s="587"/>
      <c r="BE177" s="587"/>
      <c r="BF177" s="587"/>
      <c r="BG177" s="587"/>
      <c r="BH177" s="587"/>
      <c r="BI177" s="588"/>
      <c r="BJ177" s="8"/>
      <c r="BK177" s="8"/>
      <c r="BL177" s="8"/>
      <c r="BM177" s="8"/>
      <c r="BN177" s="8"/>
      <c r="BO177" s="8"/>
      <c r="BP177" s="8"/>
      <c r="BQ177" s="8"/>
      <c r="BR177" s="8"/>
      <c r="BS177" s="8"/>
      <c r="BT177" s="8"/>
    </row>
    <row r="178" spans="2:72" s="9" customFormat="1" ht="9.9" customHeight="1">
      <c r="B178" s="8"/>
      <c r="C178" s="593" t="str">
        <f>$C$28</f>
        <v/>
      </c>
      <c r="D178" s="454"/>
      <c r="E178" s="407" t="str">
        <f>$E$28</f>
        <v/>
      </c>
      <c r="F178" s="408"/>
      <c r="G178" s="407" t="str">
        <f>$G$28</f>
        <v/>
      </c>
      <c r="H178" s="408"/>
      <c r="I178" s="477" t="str">
        <f>$I$28</f>
        <v/>
      </c>
      <c r="J178" s="408"/>
      <c r="K178" s="407" t="str">
        <f>$K$28</f>
        <v/>
      </c>
      <c r="L178" s="408"/>
      <c r="M178" s="407" t="str">
        <f>$M$28</f>
        <v/>
      </c>
      <c r="N178" s="408"/>
      <c r="O178" s="407" t="str">
        <f>$O$28</f>
        <v/>
      </c>
      <c r="P178" s="408"/>
      <c r="Q178" s="407" t="str">
        <f>$Q$28</f>
        <v/>
      </c>
      <c r="R178" s="408"/>
      <c r="S178" s="407" t="str">
        <f>$S$28</f>
        <v/>
      </c>
      <c r="T178" s="408"/>
      <c r="U178" s="407" t="str">
        <f>$U$28</f>
        <v/>
      </c>
      <c r="V178" s="408"/>
      <c r="W178" s="407" t="str">
        <f>$W$28</f>
        <v/>
      </c>
      <c r="X178" s="408"/>
      <c r="Y178" s="407" t="str">
        <f>$Y$28</f>
        <v/>
      </c>
      <c r="Z178" s="408"/>
      <c r="AA178" s="407" t="str">
        <f>$AA$28</f>
        <v/>
      </c>
      <c r="AB178" s="408"/>
      <c r="AC178" s="407" t="str">
        <f>$AC$28</f>
        <v/>
      </c>
      <c r="AD178" s="408"/>
      <c r="AE178" s="407" t="str">
        <f>$AE$28</f>
        <v/>
      </c>
      <c r="AF178" s="408"/>
      <c r="AG178" s="407" t="str">
        <f>$AG$28</f>
        <v/>
      </c>
      <c r="AH178" s="408"/>
      <c r="AI178" s="407" t="str">
        <f>$AI$28</f>
        <v/>
      </c>
      <c r="AJ178" s="408"/>
      <c r="AK178" s="407" t="str">
        <f>$AK$28</f>
        <v/>
      </c>
      <c r="AL178" s="408"/>
      <c r="AM178" s="407" t="str">
        <f>$AM$28</f>
        <v/>
      </c>
      <c r="AN178" s="408"/>
      <c r="AO178" s="407" t="str">
        <f>$AO$28</f>
        <v/>
      </c>
      <c r="AP178" s="408"/>
      <c r="AQ178" s="407" t="str">
        <f>$AQ$28</f>
        <v/>
      </c>
      <c r="AR178" s="408"/>
      <c r="AS178" s="407" t="str">
        <f>$AS$28</f>
        <v/>
      </c>
      <c r="AT178" s="477"/>
      <c r="AU178" s="407" t="str">
        <f>$AU$28</f>
        <v/>
      </c>
      <c r="AV178" s="408"/>
      <c r="AW178" s="407" t="str">
        <f>$AW$28</f>
        <v/>
      </c>
      <c r="AX178" s="408"/>
      <c r="AY178" s="477" t="str">
        <f>$AY$28</f>
        <v/>
      </c>
      <c r="AZ178" s="408"/>
      <c r="BA178" s="407" t="str">
        <f>$BA$28</f>
        <v/>
      </c>
      <c r="BB178" s="477"/>
      <c r="BC178" s="193"/>
      <c r="BD178" s="194"/>
      <c r="BE178" s="194"/>
      <c r="BF178" s="194"/>
      <c r="BG178" s="194"/>
      <c r="BH178" s="194"/>
      <c r="BI178" s="195"/>
      <c r="BJ178" s="8"/>
      <c r="BK178" s="8"/>
      <c r="BL178" s="8"/>
      <c r="BM178" s="8"/>
      <c r="BN178" s="8"/>
      <c r="BO178" s="8"/>
      <c r="BP178" s="8"/>
      <c r="BQ178" s="8"/>
      <c r="BR178" s="8"/>
      <c r="BS178" s="8"/>
      <c r="BT178" s="8"/>
    </row>
    <row r="179" spans="2:72" s="9" customFormat="1" ht="9.9" customHeight="1">
      <c r="B179" s="8"/>
      <c r="C179" s="593"/>
      <c r="D179" s="454"/>
      <c r="E179" s="409"/>
      <c r="F179" s="410"/>
      <c r="G179" s="409"/>
      <c r="H179" s="410"/>
      <c r="I179" s="479"/>
      <c r="J179" s="410"/>
      <c r="K179" s="409"/>
      <c r="L179" s="410"/>
      <c r="M179" s="409"/>
      <c r="N179" s="410"/>
      <c r="O179" s="409"/>
      <c r="P179" s="410"/>
      <c r="Q179" s="409"/>
      <c r="R179" s="410"/>
      <c r="S179" s="409"/>
      <c r="T179" s="410"/>
      <c r="U179" s="409"/>
      <c r="V179" s="410"/>
      <c r="W179" s="409"/>
      <c r="X179" s="410"/>
      <c r="Y179" s="409"/>
      <c r="Z179" s="410"/>
      <c r="AA179" s="409"/>
      <c r="AB179" s="410"/>
      <c r="AC179" s="409"/>
      <c r="AD179" s="410"/>
      <c r="AE179" s="409"/>
      <c r="AF179" s="410"/>
      <c r="AG179" s="409"/>
      <c r="AH179" s="410"/>
      <c r="AI179" s="409"/>
      <c r="AJ179" s="410"/>
      <c r="AK179" s="409"/>
      <c r="AL179" s="410"/>
      <c r="AM179" s="409"/>
      <c r="AN179" s="410"/>
      <c r="AO179" s="409"/>
      <c r="AP179" s="410"/>
      <c r="AQ179" s="409"/>
      <c r="AR179" s="410"/>
      <c r="AS179" s="409"/>
      <c r="AT179" s="479"/>
      <c r="AU179" s="409"/>
      <c r="AV179" s="410"/>
      <c r="AW179" s="409"/>
      <c r="AX179" s="410"/>
      <c r="AY179" s="479"/>
      <c r="AZ179" s="410"/>
      <c r="BA179" s="409"/>
      <c r="BB179" s="479"/>
      <c r="BC179" s="196"/>
      <c r="BD179" s="197"/>
      <c r="BE179" s="197"/>
      <c r="BF179" s="197"/>
      <c r="BG179" s="197"/>
      <c r="BH179" s="197"/>
      <c r="BI179" s="198"/>
      <c r="BJ179" s="8"/>
      <c r="BK179" s="8"/>
      <c r="BL179" s="8"/>
      <c r="BM179" s="8"/>
      <c r="BN179" s="8"/>
      <c r="BO179" s="8"/>
      <c r="BP179" s="8"/>
      <c r="BQ179" s="8"/>
      <c r="BR179" s="8"/>
      <c r="BS179" s="8"/>
      <c r="BT179" s="8"/>
    </row>
    <row r="180" spans="2:72" s="9" customFormat="1" ht="9.9" customHeight="1">
      <c r="B180" s="8"/>
      <c r="C180" s="650" t="str">
        <f>$C$122</f>
        <v/>
      </c>
      <c r="D180" s="651"/>
      <c r="E180" s="651"/>
      <c r="F180" s="651"/>
      <c r="G180" s="651"/>
      <c r="H180" s="651"/>
      <c r="I180" s="652"/>
      <c r="J180" s="652"/>
      <c r="K180" s="652"/>
      <c r="L180" s="652"/>
      <c r="M180" s="652"/>
      <c r="N180" s="652"/>
      <c r="O180" s="652"/>
      <c r="P180" s="652"/>
      <c r="Q180" s="652"/>
      <c r="R180" s="652"/>
      <c r="S180" s="652"/>
      <c r="T180" s="652"/>
      <c r="U180" s="652"/>
      <c r="V180" s="652"/>
      <c r="W180" s="652"/>
      <c r="X180" s="652"/>
      <c r="Y180" s="652"/>
      <c r="Z180" s="652"/>
      <c r="AA180" s="652"/>
      <c r="AB180" s="652"/>
      <c r="AC180" s="652"/>
      <c r="AD180" s="652"/>
      <c r="AE180" s="652"/>
      <c r="AF180" s="652"/>
      <c r="AG180" s="652"/>
      <c r="AH180" s="652"/>
      <c r="AI180" s="652"/>
      <c r="AJ180" s="652"/>
      <c r="AK180" s="652"/>
      <c r="AL180" s="652"/>
      <c r="AM180" s="652"/>
      <c r="AN180" s="652"/>
      <c r="AO180" s="652"/>
      <c r="AP180" s="652"/>
      <c r="AQ180" s="652"/>
      <c r="AR180" s="652"/>
      <c r="AS180" s="652"/>
      <c r="AT180" s="652"/>
      <c r="AU180" s="652"/>
      <c r="AV180" s="652"/>
      <c r="AW180" s="652"/>
      <c r="AX180" s="474" t="s">
        <v>60</v>
      </c>
      <c r="AY180" s="476" t="str">
        <f>$AY$30</f>
        <v/>
      </c>
      <c r="AZ180" s="477"/>
      <c r="BA180" s="477"/>
      <c r="BB180" s="474" t="s">
        <v>59</v>
      </c>
      <c r="BC180" s="196"/>
      <c r="BD180" s="197"/>
      <c r="BE180" s="197"/>
      <c r="BF180" s="197"/>
      <c r="BG180" s="197"/>
      <c r="BH180" s="197"/>
      <c r="BI180" s="198"/>
      <c r="BJ180" s="8"/>
      <c r="BK180" s="8"/>
      <c r="BL180" s="8"/>
      <c r="BM180" s="8"/>
      <c r="BN180" s="8"/>
      <c r="BO180" s="8"/>
      <c r="BP180" s="8"/>
      <c r="BQ180" s="8"/>
      <c r="BR180" s="8"/>
      <c r="BS180" s="8"/>
      <c r="BT180" s="8"/>
    </row>
    <row r="181" spans="2:72" s="8" customFormat="1" ht="9.9" customHeight="1">
      <c r="C181" s="653"/>
      <c r="D181" s="651"/>
      <c r="E181" s="651"/>
      <c r="F181" s="651"/>
      <c r="G181" s="651"/>
      <c r="H181" s="651"/>
      <c r="I181" s="651"/>
      <c r="J181" s="651"/>
      <c r="K181" s="651"/>
      <c r="L181" s="651"/>
      <c r="M181" s="651"/>
      <c r="N181" s="651"/>
      <c r="O181" s="651"/>
      <c r="P181" s="651"/>
      <c r="Q181" s="651"/>
      <c r="R181" s="651"/>
      <c r="S181" s="651"/>
      <c r="T181" s="651"/>
      <c r="U181" s="651"/>
      <c r="V181" s="651"/>
      <c r="W181" s="651"/>
      <c r="X181" s="651"/>
      <c r="Y181" s="651"/>
      <c r="Z181" s="651"/>
      <c r="AA181" s="651"/>
      <c r="AB181" s="651"/>
      <c r="AC181" s="651"/>
      <c r="AD181" s="651"/>
      <c r="AE181" s="651"/>
      <c r="AF181" s="651"/>
      <c r="AG181" s="651"/>
      <c r="AH181" s="651"/>
      <c r="AI181" s="651"/>
      <c r="AJ181" s="651"/>
      <c r="AK181" s="651"/>
      <c r="AL181" s="651"/>
      <c r="AM181" s="651"/>
      <c r="AN181" s="651"/>
      <c r="AO181" s="651"/>
      <c r="AP181" s="651"/>
      <c r="AQ181" s="651"/>
      <c r="AR181" s="651"/>
      <c r="AS181" s="651"/>
      <c r="AT181" s="651"/>
      <c r="AU181" s="651"/>
      <c r="AV181" s="651"/>
      <c r="AW181" s="651"/>
      <c r="AX181" s="475"/>
      <c r="AY181" s="478"/>
      <c r="AZ181" s="478"/>
      <c r="BA181" s="478"/>
      <c r="BB181" s="475"/>
      <c r="BC181" s="196"/>
      <c r="BD181" s="197"/>
      <c r="BE181" s="197"/>
      <c r="BF181" s="197"/>
      <c r="BG181" s="197"/>
      <c r="BH181" s="197"/>
      <c r="BI181" s="198"/>
    </row>
    <row r="182" spans="2:72" s="9" customFormat="1" ht="9.9" customHeight="1">
      <c r="B182" s="8"/>
      <c r="C182" s="654"/>
      <c r="D182" s="655"/>
      <c r="E182" s="655"/>
      <c r="F182" s="655"/>
      <c r="G182" s="655"/>
      <c r="H182" s="655"/>
      <c r="I182" s="655"/>
      <c r="J182" s="655"/>
      <c r="K182" s="655"/>
      <c r="L182" s="655"/>
      <c r="M182" s="655"/>
      <c r="N182" s="655"/>
      <c r="O182" s="655"/>
      <c r="P182" s="655"/>
      <c r="Q182" s="655"/>
      <c r="R182" s="655"/>
      <c r="S182" s="655"/>
      <c r="T182" s="655"/>
      <c r="U182" s="655"/>
      <c r="V182" s="655"/>
      <c r="W182" s="655"/>
      <c r="X182" s="655"/>
      <c r="Y182" s="655"/>
      <c r="Z182" s="655"/>
      <c r="AA182" s="655"/>
      <c r="AB182" s="655"/>
      <c r="AC182" s="655"/>
      <c r="AD182" s="655"/>
      <c r="AE182" s="655"/>
      <c r="AF182" s="655"/>
      <c r="AG182" s="655"/>
      <c r="AH182" s="655"/>
      <c r="AI182" s="655"/>
      <c r="AJ182" s="655"/>
      <c r="AK182" s="655"/>
      <c r="AL182" s="655"/>
      <c r="AM182" s="655"/>
      <c r="AN182" s="655"/>
      <c r="AO182" s="655"/>
      <c r="AP182" s="655"/>
      <c r="AQ182" s="655"/>
      <c r="AR182" s="655"/>
      <c r="AS182" s="655"/>
      <c r="AT182" s="655"/>
      <c r="AU182" s="655"/>
      <c r="AV182" s="655"/>
      <c r="AW182" s="655"/>
      <c r="AX182" s="438"/>
      <c r="AY182" s="479"/>
      <c r="AZ182" s="479"/>
      <c r="BA182" s="479"/>
      <c r="BB182" s="438"/>
      <c r="BC182" s="199"/>
      <c r="BD182" s="200"/>
      <c r="BE182" s="200"/>
      <c r="BF182" s="200"/>
      <c r="BG182" s="200"/>
      <c r="BH182" s="200"/>
      <c r="BI182" s="201"/>
      <c r="BJ182" s="8"/>
      <c r="BK182" s="8"/>
      <c r="BL182" s="8"/>
      <c r="BM182" s="8"/>
      <c r="BN182" s="8"/>
      <c r="BO182" s="8"/>
      <c r="BP182" s="8"/>
      <c r="BQ182" s="8"/>
      <c r="BR182" s="8"/>
      <c r="BS182" s="8"/>
      <c r="BT182" s="8"/>
    </row>
    <row r="183" spans="2:72" s="9" customFormat="1" ht="9.9" customHeight="1">
      <c r="B183" s="8"/>
      <c r="C183" s="542" t="s">
        <v>1051</v>
      </c>
      <c r="D183" s="543"/>
      <c r="E183" s="543"/>
      <c r="F183" s="543"/>
      <c r="G183" s="543"/>
      <c r="H183" s="543"/>
      <c r="I183" s="543"/>
      <c r="J183" s="543"/>
      <c r="K183" s="543"/>
      <c r="L183" s="543"/>
      <c r="M183" s="543"/>
      <c r="N183" s="543"/>
      <c r="O183" s="543"/>
      <c r="P183" s="544"/>
      <c r="Q183" s="8"/>
      <c r="R183" s="8"/>
      <c r="S183" s="8"/>
      <c r="T183" s="8"/>
      <c r="U183" s="8"/>
      <c r="V183" s="8"/>
      <c r="W183" s="8"/>
      <c r="X183" s="8"/>
      <c r="Y183" s="8"/>
      <c r="Z183" s="8"/>
      <c r="AA183" s="8"/>
      <c r="AB183" s="8"/>
      <c r="AC183" s="8"/>
      <c r="AD183" s="8"/>
      <c r="AE183" s="8"/>
      <c r="AF183" s="8"/>
      <c r="AG183" s="8"/>
      <c r="AH183" s="8"/>
      <c r="AI183" s="8"/>
      <c r="AJ183" s="8"/>
      <c r="AK183" s="8"/>
      <c r="AL183" s="472" t="s">
        <v>58</v>
      </c>
      <c r="AM183" s="472"/>
      <c r="AN183" s="472"/>
      <c r="AO183" s="472"/>
      <c r="AP183" s="472"/>
      <c r="AQ183" s="472"/>
      <c r="AR183" s="472"/>
      <c r="AS183" s="472"/>
      <c r="AT183" s="472"/>
      <c r="AU183" s="472"/>
      <c r="AV183" s="472"/>
      <c r="AW183" s="472"/>
      <c r="AX183" s="472"/>
      <c r="AY183" s="472"/>
      <c r="AZ183" s="472"/>
      <c r="BA183" s="472"/>
      <c r="BB183" s="472"/>
      <c r="BC183" s="473"/>
      <c r="BD183" s="473"/>
      <c r="BE183" s="473"/>
      <c r="BF183" s="473"/>
      <c r="BG183" s="473"/>
      <c r="BH183" s="8"/>
      <c r="BI183" s="8"/>
      <c r="BJ183" s="8"/>
      <c r="BK183" s="8"/>
      <c r="BL183" s="8"/>
    </row>
    <row r="184" spans="2:72" s="9" customFormat="1" ht="9.9" customHeight="1">
      <c r="B184" s="8"/>
      <c r="C184" s="38"/>
      <c r="D184" s="30" t="s">
        <v>62</v>
      </c>
      <c r="E184" s="14"/>
      <c r="F184" s="13"/>
      <c r="G184" s="392" t="s">
        <v>46</v>
      </c>
      <c r="H184" s="394"/>
      <c r="I184" s="14"/>
      <c r="J184" s="13"/>
      <c r="K184" s="392" t="s">
        <v>47</v>
      </c>
      <c r="L184" s="394"/>
      <c r="M184" s="14"/>
      <c r="N184" s="13"/>
      <c r="O184" s="392" t="s">
        <v>48</v>
      </c>
      <c r="P184" s="393"/>
      <c r="Q184" s="8"/>
      <c r="R184" s="8"/>
      <c r="S184" s="8"/>
      <c r="T184" s="15"/>
      <c r="U184" s="16"/>
      <c r="V184" s="16"/>
      <c r="W184" s="16"/>
      <c r="X184" s="16"/>
      <c r="Y184" s="16"/>
      <c r="Z184" s="16"/>
      <c r="AA184" s="16"/>
      <c r="AB184" s="16"/>
      <c r="AC184" s="16"/>
      <c r="AD184" s="16"/>
      <c r="AE184" s="16"/>
      <c r="AF184" s="16"/>
      <c r="AG184" s="16"/>
      <c r="AH184" s="16"/>
      <c r="AI184" s="16"/>
      <c r="AJ184" s="16"/>
      <c r="AK184" s="16"/>
      <c r="AL184" s="473"/>
      <c r="AM184" s="473"/>
      <c r="AN184" s="473"/>
      <c r="AO184" s="473"/>
      <c r="AP184" s="473"/>
      <c r="AQ184" s="473"/>
      <c r="AR184" s="473"/>
      <c r="AS184" s="473"/>
      <c r="AT184" s="473"/>
      <c r="AU184" s="473"/>
      <c r="AV184" s="473"/>
      <c r="AW184" s="473"/>
      <c r="AX184" s="473"/>
      <c r="AY184" s="473"/>
      <c r="AZ184" s="473"/>
      <c r="BA184" s="473"/>
      <c r="BB184" s="473"/>
      <c r="BC184" s="473"/>
      <c r="BD184" s="473"/>
      <c r="BE184" s="473"/>
      <c r="BF184" s="473"/>
      <c r="BG184" s="473"/>
      <c r="BH184" s="8"/>
      <c r="BI184" s="8"/>
      <c r="BJ184" s="8"/>
      <c r="BK184" s="8"/>
      <c r="BL184" s="8"/>
    </row>
    <row r="185" spans="2:72" s="9" customFormat="1" ht="9.9" customHeight="1">
      <c r="B185" s="8"/>
      <c r="C185" s="480" t="str">
        <f>$C$35</f>
        <v/>
      </c>
      <c r="D185" s="546"/>
      <c r="E185" s="480" t="str">
        <f>$E$35</f>
        <v/>
      </c>
      <c r="F185" s="481"/>
      <c r="G185" s="521" t="str">
        <f>$G$35</f>
        <v/>
      </c>
      <c r="H185" s="591"/>
      <c r="I185" s="483" t="str">
        <f>$I$35</f>
        <v/>
      </c>
      <c r="J185" s="481"/>
      <c r="K185" s="521" t="str">
        <f>$K$35</f>
        <v/>
      </c>
      <c r="L185" s="591"/>
      <c r="M185" s="483" t="str">
        <f>$M$35</f>
        <v/>
      </c>
      <c r="N185" s="481"/>
      <c r="O185" s="521" t="str">
        <f>$O$35</f>
        <v/>
      </c>
      <c r="P185" s="522"/>
      <c r="Q185" s="8"/>
      <c r="R185" s="8"/>
      <c r="S185" s="8"/>
      <c r="T185" s="15"/>
      <c r="U185" s="16"/>
      <c r="V185" s="16"/>
      <c r="W185" s="16"/>
      <c r="X185" s="16"/>
      <c r="Y185" s="16"/>
      <c r="Z185" s="16"/>
      <c r="AA185" s="16"/>
      <c r="AB185" s="16"/>
      <c r="AC185" s="16"/>
      <c r="AD185" s="16"/>
      <c r="AE185" s="16"/>
      <c r="AF185" s="16"/>
      <c r="AG185" s="16"/>
      <c r="AH185" s="16"/>
      <c r="AI185" s="16"/>
      <c r="AJ185" s="16"/>
      <c r="AK185" s="16"/>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8"/>
      <c r="BI185" s="8"/>
      <c r="BJ185" s="8"/>
      <c r="BK185" s="8"/>
      <c r="BL185" s="8"/>
    </row>
    <row r="186" spans="2:72" s="9" customFormat="1" ht="9.9" customHeight="1">
      <c r="B186" s="8"/>
      <c r="C186" s="482"/>
      <c r="D186" s="547"/>
      <c r="E186" s="482"/>
      <c r="F186" s="410"/>
      <c r="G186" s="523"/>
      <c r="H186" s="592"/>
      <c r="I186" s="409"/>
      <c r="J186" s="410"/>
      <c r="K186" s="523"/>
      <c r="L186" s="592"/>
      <c r="M186" s="409"/>
      <c r="N186" s="410"/>
      <c r="O186" s="523"/>
      <c r="P186" s="524"/>
      <c r="Q186" s="8"/>
      <c r="R186" s="8"/>
      <c r="S186" s="8"/>
      <c r="T186" s="15"/>
      <c r="U186" s="16"/>
      <c r="V186" s="16"/>
      <c r="W186" s="16"/>
      <c r="X186" s="16"/>
      <c r="Y186" s="16"/>
      <c r="Z186" s="16"/>
      <c r="AA186" s="16"/>
      <c r="AB186" s="16"/>
      <c r="AC186" s="16"/>
      <c r="AD186" s="16"/>
      <c r="AE186" s="16"/>
      <c r="AF186" s="16"/>
      <c r="AG186" s="16"/>
      <c r="AH186" s="16"/>
      <c r="AI186" s="16"/>
      <c r="AJ186" s="16"/>
      <c r="AK186" s="16"/>
      <c r="AL186" s="16"/>
      <c r="AM186" s="16"/>
      <c r="AN186" s="15"/>
      <c r="AO186" s="15"/>
      <c r="AP186" s="15"/>
      <c r="AQ186" s="36"/>
      <c r="AR186" s="36"/>
      <c r="AS186" s="36"/>
      <c r="AT186" s="36"/>
      <c r="AU186" s="36"/>
      <c r="AV186" s="36"/>
      <c r="AW186" s="36"/>
      <c r="AX186" s="36"/>
      <c r="AY186" s="36"/>
      <c r="AZ186" s="36"/>
      <c r="BA186" s="36"/>
      <c r="BB186" s="36"/>
      <c r="BC186" s="36"/>
      <c r="BD186" s="8"/>
      <c r="BE186" s="8"/>
      <c r="BF186" s="8"/>
      <c r="BG186" s="8"/>
      <c r="BH186" s="8"/>
      <c r="BI186" s="8"/>
      <c r="BJ186" s="8"/>
      <c r="BK186" s="8"/>
      <c r="BL186" s="8"/>
    </row>
    <row r="187" spans="2:72" s="9" customFormat="1" ht="9.9"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row>
    <row r="188" spans="2:72" s="9" customFormat="1" ht="9.9" customHeight="1">
      <c r="B188" s="8"/>
      <c r="C188" s="8"/>
      <c r="D188" s="584" t="s">
        <v>64</v>
      </c>
      <c r="E188" s="584"/>
      <c r="F188" s="584"/>
      <c r="G188" s="584"/>
      <c r="H188" s="584"/>
      <c r="I188" s="584"/>
      <c r="J188" s="584"/>
      <c r="K188" s="584"/>
      <c r="L188" s="584"/>
      <c r="M188" s="584"/>
      <c r="N188" s="584"/>
      <c r="O188" s="584"/>
      <c r="P188" s="584"/>
      <c r="Q188" s="584"/>
      <c r="R188" s="584"/>
      <c r="S188" s="584"/>
      <c r="T188" s="584"/>
      <c r="U188" s="584"/>
      <c r="V188" s="584"/>
      <c r="W188" s="584"/>
      <c r="X188" s="584"/>
      <c r="Y188" s="584"/>
      <c r="Z188" s="584"/>
      <c r="AA188" s="584"/>
      <c r="AB188" s="584"/>
      <c r="AC188" s="584"/>
      <c r="AD188" s="584"/>
      <c r="AE188" s="584"/>
      <c r="AF188" s="584"/>
      <c r="AG188" s="584"/>
      <c r="AH188" s="584"/>
      <c r="AI188" s="584"/>
      <c r="AJ188" s="584"/>
      <c r="AK188" s="584"/>
      <c r="AL188" s="584"/>
      <c r="AM188" s="584"/>
      <c r="AN188" s="584"/>
      <c r="AO188" s="584"/>
      <c r="AP188" s="584"/>
      <c r="AQ188" s="584"/>
      <c r="AR188" s="584"/>
      <c r="AS188" s="584"/>
      <c r="AT188" s="584"/>
      <c r="AU188" s="584"/>
      <c r="AV188" s="584"/>
      <c r="AW188" s="584"/>
      <c r="AX188" s="584"/>
      <c r="AY188" s="584"/>
      <c r="AZ188" s="584"/>
      <c r="BA188" s="584"/>
      <c r="BB188" s="584"/>
      <c r="BC188" s="584"/>
      <c r="BD188" s="584"/>
      <c r="BE188" s="584"/>
      <c r="BF188" s="584"/>
      <c r="BG188" s="584"/>
      <c r="BH188" s="584"/>
      <c r="BI188" s="584"/>
      <c r="BJ188" s="102"/>
      <c r="BK188" s="102"/>
      <c r="BL188" s="8"/>
      <c r="BM188" s="8"/>
      <c r="BN188" s="8"/>
      <c r="BO188" s="8"/>
    </row>
    <row r="189" spans="2:72" s="9" customFormat="1" ht="9.9" customHeight="1">
      <c r="B189" s="8"/>
      <c r="C189" s="8"/>
      <c r="D189" s="584"/>
      <c r="E189" s="584"/>
      <c r="F189" s="584"/>
      <c r="G189" s="584"/>
      <c r="H189" s="584"/>
      <c r="I189" s="584"/>
      <c r="J189" s="584"/>
      <c r="K189" s="584"/>
      <c r="L189" s="584"/>
      <c r="M189" s="584"/>
      <c r="N189" s="584"/>
      <c r="O189" s="584"/>
      <c r="P189" s="584"/>
      <c r="Q189" s="584"/>
      <c r="R189" s="584"/>
      <c r="S189" s="584"/>
      <c r="T189" s="584"/>
      <c r="U189" s="584"/>
      <c r="V189" s="584"/>
      <c r="W189" s="584"/>
      <c r="X189" s="584"/>
      <c r="Y189" s="584"/>
      <c r="Z189" s="584"/>
      <c r="AA189" s="584"/>
      <c r="AB189" s="584"/>
      <c r="AC189" s="584"/>
      <c r="AD189" s="584"/>
      <c r="AE189" s="584"/>
      <c r="AF189" s="584"/>
      <c r="AG189" s="584"/>
      <c r="AH189" s="584"/>
      <c r="AI189" s="584"/>
      <c r="AJ189" s="584"/>
      <c r="AK189" s="584"/>
      <c r="AL189" s="584"/>
      <c r="AM189" s="584"/>
      <c r="AN189" s="584"/>
      <c r="AO189" s="584"/>
      <c r="AP189" s="584"/>
      <c r="AQ189" s="584"/>
      <c r="AR189" s="584"/>
      <c r="AS189" s="584"/>
      <c r="AT189" s="584"/>
      <c r="AU189" s="584"/>
      <c r="AV189" s="584"/>
      <c r="AW189" s="584"/>
      <c r="AX189" s="584"/>
      <c r="AY189" s="584"/>
      <c r="AZ189" s="584"/>
      <c r="BA189" s="584"/>
      <c r="BB189" s="584"/>
      <c r="BC189" s="584"/>
      <c r="BD189" s="584"/>
      <c r="BE189" s="584"/>
      <c r="BF189" s="584"/>
      <c r="BG189" s="584"/>
      <c r="BH189" s="584"/>
      <c r="BI189" s="584"/>
      <c r="BJ189" s="102"/>
      <c r="BK189" s="102"/>
      <c r="BL189" s="8"/>
      <c r="BM189" s="8"/>
      <c r="BN189" s="8"/>
      <c r="BO189" s="8"/>
    </row>
    <row r="190" spans="2:72" s="9" customFormat="1" ht="9.9" customHeight="1">
      <c r="B190" s="8"/>
      <c r="C190" s="8"/>
      <c r="D190" s="584"/>
      <c r="E190" s="584"/>
      <c r="F190" s="584"/>
      <c r="G190" s="584"/>
      <c r="H190" s="584"/>
      <c r="I190" s="584"/>
      <c r="J190" s="584"/>
      <c r="K190" s="584"/>
      <c r="L190" s="584"/>
      <c r="M190" s="584"/>
      <c r="N190" s="584"/>
      <c r="O190" s="584"/>
      <c r="P190" s="584"/>
      <c r="Q190" s="584"/>
      <c r="R190" s="584"/>
      <c r="S190" s="584"/>
      <c r="T190" s="584"/>
      <c r="U190" s="584"/>
      <c r="V190" s="584"/>
      <c r="W190" s="584"/>
      <c r="X190" s="584"/>
      <c r="Y190" s="584"/>
      <c r="Z190" s="584"/>
      <c r="AA190" s="584"/>
      <c r="AB190" s="584"/>
      <c r="AC190" s="584"/>
      <c r="AD190" s="584"/>
      <c r="AE190" s="584"/>
      <c r="AF190" s="584"/>
      <c r="AG190" s="584"/>
      <c r="AH190" s="584"/>
      <c r="AI190" s="584"/>
      <c r="AJ190" s="584"/>
      <c r="AK190" s="584"/>
      <c r="AL190" s="584"/>
      <c r="AM190" s="584"/>
      <c r="AN190" s="584"/>
      <c r="AO190" s="584"/>
      <c r="AP190" s="584"/>
      <c r="AQ190" s="584"/>
      <c r="AR190" s="584"/>
      <c r="AS190" s="584"/>
      <c r="AT190" s="584"/>
      <c r="AU190" s="584"/>
      <c r="AV190" s="584"/>
      <c r="AW190" s="584"/>
      <c r="AX190" s="584"/>
      <c r="AY190" s="584"/>
      <c r="AZ190" s="584"/>
      <c r="BA190" s="584"/>
      <c r="BB190" s="584"/>
      <c r="BC190" s="584"/>
      <c r="BD190" s="584"/>
      <c r="BE190" s="584"/>
      <c r="BF190" s="584"/>
      <c r="BG190" s="584"/>
      <c r="BH190" s="584"/>
      <c r="BI190" s="584"/>
      <c r="BJ190" s="102"/>
      <c r="BK190" s="102"/>
      <c r="BL190" s="8"/>
      <c r="BM190" s="8"/>
      <c r="BN190" s="8"/>
      <c r="BO190" s="8"/>
    </row>
    <row r="191" spans="2:72" s="9" customFormat="1" ht="9.9" customHeight="1">
      <c r="B191" s="8"/>
      <c r="C191" s="8"/>
      <c r="D191" s="584"/>
      <c r="E191" s="584"/>
      <c r="F191" s="584"/>
      <c r="G191" s="584"/>
      <c r="H191" s="584"/>
      <c r="I191" s="584"/>
      <c r="J191" s="584"/>
      <c r="K191" s="584"/>
      <c r="L191" s="584"/>
      <c r="M191" s="584"/>
      <c r="N191" s="584"/>
      <c r="O191" s="584"/>
      <c r="P191" s="584"/>
      <c r="Q191" s="584"/>
      <c r="R191" s="584"/>
      <c r="S191" s="584"/>
      <c r="T191" s="584"/>
      <c r="U191" s="584"/>
      <c r="V191" s="584"/>
      <c r="W191" s="584"/>
      <c r="X191" s="584"/>
      <c r="Y191" s="584"/>
      <c r="Z191" s="584"/>
      <c r="AA191" s="584"/>
      <c r="AB191" s="584"/>
      <c r="AC191" s="584"/>
      <c r="AD191" s="584"/>
      <c r="AE191" s="584"/>
      <c r="AF191" s="584"/>
      <c r="AG191" s="584"/>
      <c r="AH191" s="584"/>
      <c r="AI191" s="584"/>
      <c r="AJ191" s="584"/>
      <c r="AK191" s="584"/>
      <c r="AL191" s="584"/>
      <c r="AM191" s="584"/>
      <c r="AN191" s="584"/>
      <c r="AO191" s="584"/>
      <c r="AP191" s="584"/>
      <c r="AQ191" s="584"/>
      <c r="AR191" s="584"/>
      <c r="AS191" s="584"/>
      <c r="AT191" s="584"/>
      <c r="AU191" s="584"/>
      <c r="AV191" s="584"/>
      <c r="AW191" s="584"/>
      <c r="AX191" s="584"/>
      <c r="AY191" s="584"/>
      <c r="AZ191" s="584"/>
      <c r="BA191" s="584"/>
      <c r="BB191" s="584"/>
      <c r="BC191" s="584"/>
      <c r="BD191" s="584"/>
      <c r="BE191" s="584"/>
      <c r="BF191" s="584"/>
      <c r="BG191" s="584"/>
      <c r="BH191" s="584"/>
      <c r="BI191" s="584"/>
      <c r="BJ191" s="102"/>
      <c r="BK191" s="102"/>
      <c r="BL191" s="8"/>
      <c r="BM191" s="8"/>
      <c r="BN191" s="8"/>
      <c r="BO191" s="8"/>
    </row>
    <row r="192" spans="2:72" s="8" customFormat="1" ht="9.9" customHeight="1">
      <c r="D192" s="584"/>
      <c r="E192" s="584"/>
      <c r="F192" s="584"/>
      <c r="G192" s="584"/>
      <c r="H192" s="584"/>
      <c r="I192" s="584"/>
      <c r="J192" s="584"/>
      <c r="K192" s="584"/>
      <c r="L192" s="584"/>
      <c r="M192" s="584"/>
      <c r="N192" s="584"/>
      <c r="O192" s="584"/>
      <c r="P192" s="584"/>
      <c r="Q192" s="584"/>
      <c r="R192" s="584"/>
      <c r="S192" s="584"/>
      <c r="T192" s="584"/>
      <c r="U192" s="584"/>
      <c r="V192" s="584"/>
      <c r="W192" s="584"/>
      <c r="X192" s="584"/>
      <c r="Y192" s="584"/>
      <c r="Z192" s="584"/>
      <c r="AA192" s="584"/>
      <c r="AB192" s="584"/>
      <c r="AC192" s="584"/>
      <c r="AD192" s="584"/>
      <c r="AE192" s="584"/>
      <c r="AF192" s="584"/>
      <c r="AG192" s="584"/>
      <c r="AH192" s="584"/>
      <c r="AI192" s="584"/>
      <c r="AJ192" s="584"/>
      <c r="AK192" s="584"/>
      <c r="AL192" s="584"/>
      <c r="AM192" s="584"/>
      <c r="AN192" s="584"/>
      <c r="AO192" s="584"/>
      <c r="AP192" s="584"/>
      <c r="AQ192" s="584"/>
      <c r="AR192" s="584"/>
      <c r="AS192" s="584"/>
      <c r="AT192" s="584"/>
      <c r="AU192" s="584"/>
      <c r="AV192" s="584"/>
      <c r="AW192" s="584"/>
      <c r="AX192" s="584"/>
      <c r="AY192" s="584"/>
      <c r="AZ192" s="584"/>
      <c r="BA192" s="584"/>
      <c r="BB192" s="584"/>
      <c r="BC192" s="584"/>
      <c r="BD192" s="584"/>
      <c r="BE192" s="584"/>
      <c r="BF192" s="584"/>
      <c r="BG192" s="584"/>
      <c r="BH192" s="584"/>
      <c r="BI192" s="584"/>
      <c r="BJ192" s="102"/>
      <c r="BK192" s="102"/>
    </row>
    <row r="193" spans="2:67" s="9" customFormat="1" ht="9.9" customHeight="1">
      <c r="B193" s="8"/>
      <c r="C193" s="539" t="s">
        <v>26</v>
      </c>
      <c r="D193" s="539"/>
      <c r="E193" s="539"/>
      <c r="F193" s="539"/>
      <c r="G193" s="539"/>
      <c r="H193" s="539"/>
      <c r="I193" s="539"/>
      <c r="J193" s="18"/>
      <c r="K193" s="1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row>
    <row r="194" spans="2:67" s="9" customFormat="1" ht="9.9" customHeight="1">
      <c r="B194" s="8"/>
      <c r="C194" s="540"/>
      <c r="D194" s="540"/>
      <c r="E194" s="540"/>
      <c r="F194" s="540"/>
      <c r="G194" s="540"/>
      <c r="H194" s="540"/>
      <c r="I194" s="540"/>
      <c r="J194" s="19"/>
      <c r="K194" s="19"/>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row>
    <row r="195" spans="2:67" s="9" customFormat="1" ht="9.9" customHeight="1">
      <c r="B195" s="8"/>
      <c r="C195" s="463" t="s">
        <v>1041</v>
      </c>
      <c r="D195" s="464"/>
      <c r="E195" s="463" t="s">
        <v>1040</v>
      </c>
      <c r="F195" s="464"/>
      <c r="G195" s="572" t="s">
        <v>16</v>
      </c>
      <c r="H195" s="573"/>
      <c r="I195" s="573"/>
      <c r="J195" s="573"/>
      <c r="K195" s="573"/>
      <c r="L195" s="573"/>
      <c r="M195" s="573"/>
      <c r="N195" s="574"/>
      <c r="O195" s="442" t="s">
        <v>54</v>
      </c>
      <c r="P195" s="443"/>
      <c r="Q195" s="443"/>
      <c r="R195" s="443"/>
      <c r="S195" s="443"/>
      <c r="T195" s="443"/>
      <c r="U195" s="443"/>
      <c r="V195" s="443"/>
      <c r="W195" s="443"/>
      <c r="X195" s="443"/>
      <c r="Y195" s="443"/>
      <c r="Z195" s="443"/>
      <c r="AA195" s="443"/>
      <c r="AB195" s="443"/>
      <c r="AC195" s="443"/>
      <c r="AD195" s="443"/>
      <c r="AE195" s="443"/>
      <c r="AF195" s="443"/>
      <c r="AG195" s="443"/>
      <c r="AH195" s="443"/>
      <c r="AI195" s="443"/>
      <c r="AJ195" s="443"/>
      <c r="AK195" s="443"/>
      <c r="AL195" s="443"/>
      <c r="AM195" s="443"/>
      <c r="AN195" s="444"/>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row>
    <row r="196" spans="2:67" s="9" customFormat="1" ht="9.9" customHeight="1">
      <c r="B196" s="8"/>
      <c r="C196" s="568"/>
      <c r="D196" s="569"/>
      <c r="E196" s="568"/>
      <c r="F196" s="569"/>
      <c r="G196" s="575"/>
      <c r="H196" s="576"/>
      <c r="I196" s="576"/>
      <c r="J196" s="576"/>
      <c r="K196" s="576"/>
      <c r="L196" s="576"/>
      <c r="M196" s="576"/>
      <c r="N196" s="577"/>
      <c r="O196" s="445"/>
      <c r="P196" s="446"/>
      <c r="Q196" s="446"/>
      <c r="R196" s="446"/>
      <c r="S196" s="446"/>
      <c r="T196" s="446"/>
      <c r="U196" s="446"/>
      <c r="V196" s="446"/>
      <c r="W196" s="446"/>
      <c r="X196" s="446"/>
      <c r="Y196" s="446"/>
      <c r="Z196" s="446"/>
      <c r="AA196" s="446"/>
      <c r="AB196" s="446"/>
      <c r="AC196" s="446"/>
      <c r="AD196" s="446"/>
      <c r="AE196" s="446"/>
      <c r="AF196" s="446"/>
      <c r="AG196" s="446"/>
      <c r="AH196" s="446"/>
      <c r="AI196" s="446"/>
      <c r="AJ196" s="446"/>
      <c r="AK196" s="446"/>
      <c r="AL196" s="446"/>
      <c r="AM196" s="446"/>
      <c r="AN196" s="447"/>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row>
    <row r="197" spans="2:67" s="9" customFormat="1" ht="9.9" customHeight="1">
      <c r="B197" s="8"/>
      <c r="C197" s="465"/>
      <c r="D197" s="466"/>
      <c r="E197" s="465"/>
      <c r="F197" s="466"/>
      <c r="G197" s="578"/>
      <c r="H197" s="579"/>
      <c r="I197" s="579"/>
      <c r="J197" s="579"/>
      <c r="K197" s="579"/>
      <c r="L197" s="579"/>
      <c r="M197" s="579"/>
      <c r="N197" s="580"/>
      <c r="O197" s="448"/>
      <c r="P197" s="449"/>
      <c r="Q197" s="449"/>
      <c r="R197" s="449"/>
      <c r="S197" s="449"/>
      <c r="T197" s="449"/>
      <c r="U197" s="449"/>
      <c r="V197" s="449"/>
      <c r="W197" s="449"/>
      <c r="X197" s="449"/>
      <c r="Y197" s="449"/>
      <c r="Z197" s="449"/>
      <c r="AA197" s="449"/>
      <c r="AB197" s="449"/>
      <c r="AC197" s="449"/>
      <c r="AD197" s="449"/>
      <c r="AE197" s="449"/>
      <c r="AF197" s="449"/>
      <c r="AG197" s="449"/>
      <c r="AH197" s="449"/>
      <c r="AI197" s="449"/>
      <c r="AJ197" s="449"/>
      <c r="AK197" s="449"/>
      <c r="AL197" s="449"/>
      <c r="AM197" s="449"/>
      <c r="AN197" s="450"/>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row>
    <row r="198" spans="2:67" s="9" customFormat="1" ht="9.9" customHeight="1">
      <c r="B198" s="8"/>
      <c r="C198" s="570" t="s">
        <v>65</v>
      </c>
      <c r="D198" s="570"/>
      <c r="E198" s="571">
        <v>1</v>
      </c>
      <c r="F198" s="571"/>
      <c r="G198" s="581" t="str">
        <f>$G$48</f>
        <v/>
      </c>
      <c r="H198" s="582"/>
      <c r="I198" s="454" t="str">
        <f>$I$48</f>
        <v/>
      </c>
      <c r="J198" s="454"/>
      <c r="K198" s="454" t="str">
        <f>$K$48</f>
        <v/>
      </c>
      <c r="L198" s="454"/>
      <c r="M198" s="583" t="str">
        <f>$M$48</f>
        <v/>
      </c>
      <c r="N198" s="581"/>
      <c r="O198" s="451" t="str">
        <f>$O$48</f>
        <v/>
      </c>
      <c r="P198" s="452"/>
      <c r="Q198" s="452"/>
      <c r="R198" s="452"/>
      <c r="S198" s="452"/>
      <c r="T198" s="452"/>
      <c r="U198" s="452"/>
      <c r="V198" s="452"/>
      <c r="W198" s="452"/>
      <c r="X198" s="452"/>
      <c r="Y198" s="452"/>
      <c r="Z198" s="452"/>
      <c r="AA198" s="452"/>
      <c r="AB198" s="452"/>
      <c r="AC198" s="452"/>
      <c r="AD198" s="452"/>
      <c r="AE198" s="452"/>
      <c r="AF198" s="452"/>
      <c r="AG198" s="452"/>
      <c r="AH198" s="452"/>
      <c r="AI198" s="452"/>
      <c r="AJ198" s="452"/>
      <c r="AK198" s="452"/>
      <c r="AL198" s="452"/>
      <c r="AM198" s="452"/>
      <c r="AN198" s="453"/>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row>
    <row r="199" spans="2:67" s="9" customFormat="1" ht="9.9" customHeight="1">
      <c r="B199" s="8"/>
      <c r="C199" s="570"/>
      <c r="D199" s="570"/>
      <c r="E199" s="571"/>
      <c r="F199" s="571"/>
      <c r="G199" s="581"/>
      <c r="H199" s="582"/>
      <c r="I199" s="454"/>
      <c r="J199" s="454"/>
      <c r="K199" s="454"/>
      <c r="L199" s="454"/>
      <c r="M199" s="583"/>
      <c r="N199" s="581"/>
      <c r="O199" s="411"/>
      <c r="P199" s="412"/>
      <c r="Q199" s="412"/>
      <c r="R199" s="412"/>
      <c r="S199" s="412"/>
      <c r="T199" s="412"/>
      <c r="U199" s="412"/>
      <c r="V199" s="412"/>
      <c r="W199" s="412"/>
      <c r="X199" s="412"/>
      <c r="Y199" s="412"/>
      <c r="Z199" s="412"/>
      <c r="AA199" s="412"/>
      <c r="AB199" s="412"/>
      <c r="AC199" s="412"/>
      <c r="AD199" s="412"/>
      <c r="AE199" s="412"/>
      <c r="AF199" s="412"/>
      <c r="AG199" s="412"/>
      <c r="AH199" s="412"/>
      <c r="AI199" s="412"/>
      <c r="AJ199" s="412"/>
      <c r="AK199" s="412"/>
      <c r="AL199" s="412"/>
      <c r="AM199" s="412"/>
      <c r="AN199" s="413"/>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row>
    <row r="200" spans="2:67" s="9" customFormat="1" ht="9.9" customHeight="1">
      <c r="B200" s="8"/>
      <c r="C200" s="570"/>
      <c r="D200" s="570"/>
      <c r="E200" s="571"/>
      <c r="F200" s="571"/>
      <c r="G200" s="581"/>
      <c r="H200" s="582"/>
      <c r="I200" s="454"/>
      <c r="J200" s="454"/>
      <c r="K200" s="454"/>
      <c r="L200" s="454"/>
      <c r="M200" s="583"/>
      <c r="N200" s="581"/>
      <c r="O200" s="414"/>
      <c r="P200" s="415"/>
      <c r="Q200" s="415"/>
      <c r="R200" s="415"/>
      <c r="S200" s="415"/>
      <c r="T200" s="415"/>
      <c r="U200" s="415"/>
      <c r="V200" s="415"/>
      <c r="W200" s="415"/>
      <c r="X200" s="415"/>
      <c r="Y200" s="415"/>
      <c r="Z200" s="415"/>
      <c r="AA200" s="415"/>
      <c r="AB200" s="415"/>
      <c r="AC200" s="415"/>
      <c r="AD200" s="415"/>
      <c r="AE200" s="415"/>
      <c r="AF200" s="415"/>
      <c r="AG200" s="415"/>
      <c r="AH200" s="415"/>
      <c r="AI200" s="415"/>
      <c r="AJ200" s="415"/>
      <c r="AK200" s="415"/>
      <c r="AL200" s="415"/>
      <c r="AM200" s="415"/>
      <c r="AN200" s="416"/>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row>
    <row r="201" spans="2:67" s="9" customFormat="1" ht="9.9" customHeight="1">
      <c r="B201" s="8"/>
      <c r="C201" s="437" t="s">
        <v>12</v>
      </c>
      <c r="D201" s="438"/>
      <c r="E201" s="438"/>
      <c r="F201" s="438"/>
      <c r="G201" s="438"/>
      <c r="H201" s="438"/>
      <c r="I201" s="438"/>
      <c r="J201" s="438"/>
      <c r="K201" s="438"/>
      <c r="L201" s="438"/>
      <c r="M201" s="438"/>
      <c r="N201" s="438"/>
      <c r="O201" s="439"/>
      <c r="P201" s="440"/>
      <c r="Q201" s="404" t="s">
        <v>66</v>
      </c>
      <c r="R201" s="405"/>
      <c r="S201" s="405"/>
      <c r="T201" s="405"/>
      <c r="U201" s="405"/>
      <c r="V201" s="405"/>
      <c r="W201" s="405"/>
      <c r="X201" s="405"/>
      <c r="Y201" s="405"/>
      <c r="Z201" s="405"/>
      <c r="AA201" s="405"/>
      <c r="AB201" s="405"/>
      <c r="AC201" s="405"/>
      <c r="AD201" s="405"/>
      <c r="AE201" s="405"/>
      <c r="AF201" s="405"/>
      <c r="AG201" s="405"/>
      <c r="AH201" s="405"/>
      <c r="AI201" s="405"/>
      <c r="AJ201" s="405"/>
      <c r="AK201" s="405"/>
      <c r="AL201" s="405"/>
      <c r="AM201" s="405"/>
      <c r="AN201" s="405"/>
      <c r="AO201" s="405"/>
      <c r="AP201" s="405"/>
      <c r="AQ201" s="405"/>
      <c r="AR201" s="405"/>
      <c r="AS201" s="405"/>
      <c r="AT201" s="405"/>
      <c r="AU201" s="405"/>
      <c r="AV201" s="405"/>
      <c r="AW201" s="405"/>
      <c r="AX201" s="405"/>
      <c r="AY201" s="405"/>
      <c r="AZ201" s="406"/>
      <c r="BA201" s="8"/>
      <c r="BB201" s="8"/>
      <c r="BC201" s="8"/>
      <c r="BD201" s="8"/>
      <c r="BE201" s="8"/>
      <c r="BF201" s="8"/>
      <c r="BG201" s="8"/>
      <c r="BH201" s="8"/>
      <c r="BI201" s="8"/>
      <c r="BJ201" s="8"/>
      <c r="BK201" s="8"/>
      <c r="BL201" s="8"/>
    </row>
    <row r="202" spans="2:67" s="8" customFormat="1" ht="9.9" customHeight="1">
      <c r="C202" s="441"/>
      <c r="D202" s="439"/>
      <c r="E202" s="439"/>
      <c r="F202" s="439"/>
      <c r="G202" s="439"/>
      <c r="H202" s="439"/>
      <c r="I202" s="439"/>
      <c r="J202" s="439"/>
      <c r="K202" s="439"/>
      <c r="L202" s="439"/>
      <c r="M202" s="439"/>
      <c r="N202" s="439"/>
      <c r="O202" s="439"/>
      <c r="P202" s="440"/>
      <c r="Q202" s="404" t="s">
        <v>14</v>
      </c>
      <c r="R202" s="405"/>
      <c r="S202" s="405"/>
      <c r="T202" s="405"/>
      <c r="U202" s="405"/>
      <c r="V202" s="405"/>
      <c r="W202" s="405"/>
      <c r="X202" s="405"/>
      <c r="Y202" s="405"/>
      <c r="Z202" s="405"/>
      <c r="AA202" s="405"/>
      <c r="AB202" s="406"/>
      <c r="AC202" s="404" t="s">
        <v>68</v>
      </c>
      <c r="AD202" s="405"/>
      <c r="AE202" s="405"/>
      <c r="AF202" s="405"/>
      <c r="AG202" s="405"/>
      <c r="AH202" s="405"/>
      <c r="AI202" s="405"/>
      <c r="AJ202" s="405"/>
      <c r="AK202" s="405"/>
      <c r="AL202" s="405"/>
      <c r="AM202" s="405"/>
      <c r="AN202" s="406"/>
      <c r="AO202" s="404" t="s">
        <v>67</v>
      </c>
      <c r="AP202" s="405"/>
      <c r="AQ202" s="405"/>
      <c r="AR202" s="405"/>
      <c r="AS202" s="405"/>
      <c r="AT202" s="405"/>
      <c r="AU202" s="405"/>
      <c r="AV202" s="405"/>
      <c r="AW202" s="405"/>
      <c r="AX202" s="405"/>
      <c r="AY202" s="405"/>
      <c r="AZ202" s="406"/>
    </row>
    <row r="203" spans="2:67" s="9" customFormat="1" ht="9.9" customHeight="1">
      <c r="B203" s="8"/>
      <c r="C203" s="38"/>
      <c r="D203" s="39" t="s">
        <v>62</v>
      </c>
      <c r="E203" s="12"/>
      <c r="F203" s="13"/>
      <c r="G203" s="392" t="s">
        <v>46</v>
      </c>
      <c r="H203" s="394"/>
      <c r="I203" s="14"/>
      <c r="J203" s="13"/>
      <c r="K203" s="392" t="s">
        <v>47</v>
      </c>
      <c r="L203" s="394"/>
      <c r="M203" s="14"/>
      <c r="N203" s="13"/>
      <c r="O203" s="392" t="s">
        <v>48</v>
      </c>
      <c r="P203" s="393"/>
      <c r="Q203" s="20"/>
      <c r="R203" s="21"/>
      <c r="S203" s="22"/>
      <c r="T203" s="21"/>
      <c r="U203" s="392" t="s">
        <v>49</v>
      </c>
      <c r="V203" s="394"/>
      <c r="W203" s="23"/>
      <c r="X203" s="24"/>
      <c r="Y203" s="25"/>
      <c r="Z203" s="26"/>
      <c r="AA203" s="392" t="s">
        <v>50</v>
      </c>
      <c r="AB203" s="393"/>
      <c r="AC203" s="12"/>
      <c r="AD203" s="13"/>
      <c r="AE203" s="14"/>
      <c r="AF203" s="13"/>
      <c r="AG203" s="392" t="s">
        <v>49</v>
      </c>
      <c r="AH203" s="394"/>
      <c r="AI203" s="23"/>
      <c r="AJ203" s="24"/>
      <c r="AK203" s="25"/>
      <c r="AL203" s="26"/>
      <c r="AM203" s="392" t="s">
        <v>50</v>
      </c>
      <c r="AN203" s="393"/>
      <c r="AO203" s="12"/>
      <c r="AP203" s="13"/>
      <c r="AQ203" s="14"/>
      <c r="AR203" s="13"/>
      <c r="AS203" s="392" t="s">
        <v>49</v>
      </c>
      <c r="AT203" s="394"/>
      <c r="AU203" s="23"/>
      <c r="AV203" s="24"/>
      <c r="AW203" s="25"/>
      <c r="AX203" s="26"/>
      <c r="AY203" s="392" t="s">
        <v>50</v>
      </c>
      <c r="AZ203" s="393"/>
      <c r="BA203" s="8"/>
      <c r="BB203" s="8"/>
      <c r="BC203" s="8"/>
      <c r="BD203" s="8"/>
      <c r="BE203" s="8"/>
      <c r="BF203" s="8"/>
      <c r="BG203" s="8"/>
      <c r="BH203" s="8"/>
      <c r="BI203" s="8"/>
      <c r="BJ203" s="8"/>
      <c r="BK203" s="8"/>
      <c r="BL203" s="8"/>
    </row>
    <row r="204" spans="2:67" s="9" customFormat="1" ht="9.9" customHeight="1">
      <c r="B204" s="8"/>
      <c r="C204" s="480" t="str">
        <f>$C$54</f>
        <v/>
      </c>
      <c r="D204" s="546"/>
      <c r="E204" s="480" t="str">
        <f>$E$54</f>
        <v/>
      </c>
      <c r="F204" s="481"/>
      <c r="G204" s="483" t="str">
        <f>$G$54</f>
        <v/>
      </c>
      <c r="H204" s="481"/>
      <c r="I204" s="483" t="str">
        <f>$I$54</f>
        <v/>
      </c>
      <c r="J204" s="481"/>
      <c r="K204" s="483" t="str">
        <f>$K$54</f>
        <v/>
      </c>
      <c r="L204" s="481"/>
      <c r="M204" s="483" t="str">
        <f>$M$54</f>
        <v/>
      </c>
      <c r="N204" s="481"/>
      <c r="O204" s="483" t="str">
        <f>$O$54</f>
        <v/>
      </c>
      <c r="P204" s="546"/>
      <c r="Q204" s="617" t="str">
        <f>$Q$54</f>
        <v/>
      </c>
      <c r="R204" s="618"/>
      <c r="S204" s="621" t="str">
        <f>$S$54</f>
        <v/>
      </c>
      <c r="T204" s="618"/>
      <c r="U204" s="623">
        <f>$U$54</f>
        <v>0</v>
      </c>
      <c r="V204" s="624"/>
      <c r="W204" s="386">
        <v>0</v>
      </c>
      <c r="X204" s="387"/>
      <c r="Y204" s="386">
        <v>0</v>
      </c>
      <c r="Z204" s="387"/>
      <c r="AA204" s="386">
        <v>0</v>
      </c>
      <c r="AB204" s="390"/>
      <c r="AC204" s="480" t="str">
        <f>$AC$54</f>
        <v/>
      </c>
      <c r="AD204" s="481"/>
      <c r="AE204" s="483" t="str">
        <f>$AE$54</f>
        <v/>
      </c>
      <c r="AF204" s="481"/>
      <c r="AG204" s="483" t="str">
        <f>$AG$54</f>
        <v/>
      </c>
      <c r="AH204" s="481"/>
      <c r="AI204" s="386">
        <v>0</v>
      </c>
      <c r="AJ204" s="387"/>
      <c r="AK204" s="386">
        <v>0</v>
      </c>
      <c r="AL204" s="387"/>
      <c r="AM204" s="386">
        <v>0</v>
      </c>
      <c r="AN204" s="390"/>
      <c r="AO204" s="480" t="str">
        <f>$AO$54</f>
        <v/>
      </c>
      <c r="AP204" s="481"/>
      <c r="AQ204" s="483" t="str">
        <f>$AQ$54</f>
        <v/>
      </c>
      <c r="AR204" s="481"/>
      <c r="AS204" s="483" t="str">
        <f>$AS$54</f>
        <v/>
      </c>
      <c r="AT204" s="481"/>
      <c r="AU204" s="386">
        <v>0</v>
      </c>
      <c r="AV204" s="387"/>
      <c r="AW204" s="386">
        <v>0</v>
      </c>
      <c r="AX204" s="387"/>
      <c r="AY204" s="386">
        <v>0</v>
      </c>
      <c r="AZ204" s="390"/>
      <c r="BA204" s="8"/>
      <c r="BB204" s="8"/>
      <c r="BC204" s="8"/>
      <c r="BD204" s="8"/>
      <c r="BE204" s="8"/>
      <c r="BF204" s="8"/>
      <c r="BG204" s="8"/>
      <c r="BH204" s="8"/>
      <c r="BI204" s="8"/>
      <c r="BJ204" s="8"/>
      <c r="BK204" s="8"/>
      <c r="BL204" s="8"/>
    </row>
    <row r="205" spans="2:67" s="9" customFormat="1" ht="9.9" customHeight="1">
      <c r="B205" s="8"/>
      <c r="C205" s="482"/>
      <c r="D205" s="547"/>
      <c r="E205" s="482"/>
      <c r="F205" s="410"/>
      <c r="G205" s="409"/>
      <c r="H205" s="410"/>
      <c r="I205" s="409"/>
      <c r="J205" s="410"/>
      <c r="K205" s="409"/>
      <c r="L205" s="410"/>
      <c r="M205" s="409"/>
      <c r="N205" s="410"/>
      <c r="O205" s="409"/>
      <c r="P205" s="547"/>
      <c r="Q205" s="619"/>
      <c r="R205" s="620"/>
      <c r="S205" s="622"/>
      <c r="T205" s="620"/>
      <c r="U205" s="625"/>
      <c r="V205" s="626"/>
      <c r="W205" s="388"/>
      <c r="X205" s="389"/>
      <c r="Y205" s="388"/>
      <c r="Z205" s="389"/>
      <c r="AA205" s="388"/>
      <c r="AB205" s="391"/>
      <c r="AC205" s="482"/>
      <c r="AD205" s="410"/>
      <c r="AE205" s="409"/>
      <c r="AF205" s="410"/>
      <c r="AG205" s="409"/>
      <c r="AH205" s="410"/>
      <c r="AI205" s="388"/>
      <c r="AJ205" s="389"/>
      <c r="AK205" s="388"/>
      <c r="AL205" s="389"/>
      <c r="AM205" s="388"/>
      <c r="AN205" s="391"/>
      <c r="AO205" s="482"/>
      <c r="AP205" s="410"/>
      <c r="AQ205" s="409"/>
      <c r="AR205" s="410"/>
      <c r="AS205" s="409"/>
      <c r="AT205" s="410"/>
      <c r="AU205" s="388"/>
      <c r="AV205" s="389"/>
      <c r="AW205" s="388"/>
      <c r="AX205" s="389"/>
      <c r="AY205" s="388"/>
      <c r="AZ205" s="391"/>
      <c r="BA205" s="8"/>
      <c r="BB205" s="8"/>
      <c r="BC205" s="8"/>
      <c r="BD205" s="8"/>
      <c r="BE205" s="8"/>
      <c r="BF205" s="8"/>
      <c r="BG205" s="8"/>
      <c r="BH205" s="8"/>
      <c r="BI205" s="8"/>
      <c r="BJ205" s="8"/>
      <c r="BK205" s="8"/>
      <c r="BL205" s="8"/>
    </row>
    <row r="206" spans="2:67" s="9" customFormat="1" ht="9.9" customHeight="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row>
    <row r="207" spans="2:67" s="9" customFormat="1" ht="9.9" customHeight="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row>
    <row r="208" spans="2:67" s="9" customFormat="1" ht="9.9" customHeight="1">
      <c r="B208" s="8"/>
      <c r="C208" s="8"/>
      <c r="D208" s="426" t="s">
        <v>0</v>
      </c>
      <c r="E208" s="426"/>
      <c r="F208" s="426"/>
      <c r="G208" s="426"/>
      <c r="H208" s="426"/>
      <c r="I208" s="426"/>
      <c r="J208" s="426"/>
      <c r="K208" s="426"/>
      <c r="L208" s="426"/>
      <c r="M208" s="426"/>
      <c r="N208" s="426"/>
      <c r="O208" s="426"/>
      <c r="P208" s="426"/>
      <c r="Q208" s="426"/>
      <c r="R208" s="426"/>
      <c r="S208" s="426"/>
      <c r="T208" s="426"/>
      <c r="U208" s="426"/>
      <c r="V208" s="426"/>
      <c r="W208" s="426"/>
      <c r="X208" s="485" t="s">
        <v>69</v>
      </c>
      <c r="Y208" s="486"/>
      <c r="Z208" s="486"/>
      <c r="AA208" s="486"/>
      <c r="AB208" s="486"/>
      <c r="AC208" s="486"/>
      <c r="AD208" s="486"/>
      <c r="AE208" s="486"/>
      <c r="AF208" s="486"/>
      <c r="AG208" s="486"/>
      <c r="AH208" s="486"/>
      <c r="AI208" s="486"/>
      <c r="AJ208" s="486"/>
      <c r="AK208" s="486"/>
      <c r="AL208" s="486"/>
      <c r="AM208" s="486"/>
      <c r="AN208" s="486"/>
      <c r="AO208" s="486"/>
      <c r="AP208" s="486"/>
      <c r="AQ208" s="487"/>
      <c r="AR208" s="8"/>
      <c r="AS208" s="8"/>
      <c r="AT208" s="8"/>
      <c r="AU208" s="644" t="s">
        <v>1123</v>
      </c>
      <c r="AV208" s="645"/>
      <c r="AW208" s="645"/>
      <c r="AX208" s="645"/>
      <c r="AY208" s="645"/>
      <c r="AZ208" s="645"/>
      <c r="BA208" s="645"/>
      <c r="BB208" s="645"/>
      <c r="BC208" s="645"/>
      <c r="BD208" s="645"/>
      <c r="BE208" s="645"/>
      <c r="BF208" s="645"/>
      <c r="BG208" s="645"/>
      <c r="BH208" s="645"/>
      <c r="BI208" s="646"/>
      <c r="BJ208" s="8"/>
      <c r="BK208" s="8"/>
      <c r="BL208" s="8"/>
    </row>
    <row r="209" spans="2:64" s="9" customFormat="1" ht="9.9" customHeight="1" thickBot="1">
      <c r="B209" s="8"/>
      <c r="C209" s="8"/>
      <c r="D209" s="541"/>
      <c r="E209" s="541"/>
      <c r="F209" s="541"/>
      <c r="G209" s="541"/>
      <c r="H209" s="541"/>
      <c r="I209" s="541"/>
      <c r="J209" s="541"/>
      <c r="K209" s="541"/>
      <c r="L209" s="541"/>
      <c r="M209" s="541"/>
      <c r="N209" s="541"/>
      <c r="O209" s="541"/>
      <c r="P209" s="541"/>
      <c r="Q209" s="541"/>
      <c r="R209" s="541"/>
      <c r="S209" s="541"/>
      <c r="T209" s="541"/>
      <c r="U209" s="541"/>
      <c r="V209" s="541"/>
      <c r="W209" s="541"/>
      <c r="X209" s="535"/>
      <c r="Y209" s="536"/>
      <c r="Z209" s="536"/>
      <c r="AA209" s="536"/>
      <c r="AB209" s="536"/>
      <c r="AC209" s="536"/>
      <c r="AD209" s="536"/>
      <c r="AE209" s="536"/>
      <c r="AF209" s="536"/>
      <c r="AG209" s="536"/>
      <c r="AH209" s="536"/>
      <c r="AI209" s="536"/>
      <c r="AJ209" s="536"/>
      <c r="AK209" s="536"/>
      <c r="AL209" s="536"/>
      <c r="AM209" s="536"/>
      <c r="AN209" s="536"/>
      <c r="AO209" s="536"/>
      <c r="AP209" s="536"/>
      <c r="AQ209" s="537"/>
      <c r="AR209" s="8"/>
      <c r="AS209" s="8"/>
      <c r="AT209" s="8"/>
      <c r="AU209" s="647"/>
      <c r="AV209" s="648"/>
      <c r="AW209" s="648"/>
      <c r="AX209" s="648"/>
      <c r="AY209" s="648"/>
      <c r="AZ209" s="648"/>
      <c r="BA209" s="648"/>
      <c r="BB209" s="648"/>
      <c r="BC209" s="648"/>
      <c r="BD209" s="648"/>
      <c r="BE209" s="648"/>
      <c r="BF209" s="648"/>
      <c r="BG209" s="648"/>
      <c r="BH209" s="648"/>
      <c r="BI209" s="649"/>
      <c r="BJ209" s="8"/>
      <c r="BK209" s="8"/>
      <c r="BL209" s="8"/>
    </row>
    <row r="210" spans="2:64" s="9" customFormat="1" ht="9.9" customHeight="1" thickTop="1">
      <c r="B210" s="8"/>
      <c r="C210" s="8"/>
      <c r="D210" s="538" t="s">
        <v>1</v>
      </c>
      <c r="E210" s="538"/>
      <c r="F210" s="538"/>
      <c r="G210" s="538"/>
      <c r="H210" s="538"/>
      <c r="I210" s="538"/>
      <c r="J210" s="538"/>
      <c r="K210" s="538"/>
      <c r="L210" s="538"/>
      <c r="M210" s="538"/>
      <c r="N210" s="538"/>
      <c r="O210" s="538"/>
      <c r="P210" s="538"/>
      <c r="Q210" s="538"/>
      <c r="R210" s="538"/>
      <c r="S210" s="538"/>
      <c r="T210" s="538"/>
      <c r="U210" s="538"/>
      <c r="V210" s="538"/>
      <c r="W210" s="538"/>
      <c r="X210" s="532" t="s">
        <v>9</v>
      </c>
      <c r="Y210" s="533"/>
      <c r="Z210" s="533"/>
      <c r="AA210" s="533"/>
      <c r="AB210" s="533"/>
      <c r="AC210" s="533"/>
      <c r="AD210" s="533"/>
      <c r="AE210" s="533"/>
      <c r="AF210" s="533"/>
      <c r="AG210" s="533"/>
      <c r="AH210" s="533"/>
      <c r="AI210" s="533"/>
      <c r="AJ210" s="533"/>
      <c r="AK210" s="533"/>
      <c r="AL210" s="533"/>
      <c r="AM210" s="533"/>
      <c r="AN210" s="533"/>
      <c r="AO210" s="533"/>
      <c r="AP210" s="533"/>
      <c r="AQ210" s="534"/>
      <c r="AR210" s="8"/>
      <c r="AS210" s="8"/>
      <c r="AT210" s="8"/>
      <c r="AU210" s="493" t="str">
        <f>$AU$60</f>
        <v/>
      </c>
      <c r="AV210" s="494"/>
      <c r="AW210" s="494"/>
      <c r="AX210" s="494"/>
      <c r="AY210" s="494"/>
      <c r="AZ210" s="494"/>
      <c r="BA210" s="494"/>
      <c r="BB210" s="494"/>
      <c r="BC210" s="494"/>
      <c r="BD210" s="494"/>
      <c r="BE210" s="494"/>
      <c r="BF210" s="494"/>
      <c r="BG210" s="494"/>
      <c r="BH210" s="494"/>
      <c r="BI210" s="495"/>
      <c r="BJ210" s="8"/>
      <c r="BK210" s="8"/>
      <c r="BL210" s="8"/>
    </row>
    <row r="211" spans="2:64" s="9" customFormat="1" ht="9.9" customHeight="1">
      <c r="B211" s="8"/>
      <c r="C211" s="8"/>
      <c r="D211" s="426"/>
      <c r="E211" s="426"/>
      <c r="F211" s="426"/>
      <c r="G211" s="426"/>
      <c r="H211" s="426"/>
      <c r="I211" s="426"/>
      <c r="J211" s="426"/>
      <c r="K211" s="426"/>
      <c r="L211" s="426"/>
      <c r="M211" s="426"/>
      <c r="N211" s="426"/>
      <c r="O211" s="426"/>
      <c r="P211" s="426"/>
      <c r="Q211" s="426"/>
      <c r="R211" s="426"/>
      <c r="S211" s="426"/>
      <c r="T211" s="426"/>
      <c r="U211" s="426"/>
      <c r="V211" s="426"/>
      <c r="W211" s="426"/>
      <c r="X211" s="489"/>
      <c r="Y211" s="490"/>
      <c r="Z211" s="490"/>
      <c r="AA211" s="490"/>
      <c r="AB211" s="490"/>
      <c r="AC211" s="490"/>
      <c r="AD211" s="490"/>
      <c r="AE211" s="490"/>
      <c r="AF211" s="490"/>
      <c r="AG211" s="490"/>
      <c r="AH211" s="490"/>
      <c r="AI211" s="490"/>
      <c r="AJ211" s="490"/>
      <c r="AK211" s="490"/>
      <c r="AL211" s="490"/>
      <c r="AM211" s="490"/>
      <c r="AN211" s="490"/>
      <c r="AO211" s="490"/>
      <c r="AP211" s="490"/>
      <c r="AQ211" s="491"/>
      <c r="AR211" s="8"/>
      <c r="AS211" s="8"/>
      <c r="AT211" s="8"/>
      <c r="AU211" s="496"/>
      <c r="AV211" s="497"/>
      <c r="AW211" s="497"/>
      <c r="AX211" s="497"/>
      <c r="AY211" s="497"/>
      <c r="AZ211" s="497"/>
      <c r="BA211" s="497"/>
      <c r="BB211" s="497"/>
      <c r="BC211" s="497"/>
      <c r="BD211" s="497"/>
      <c r="BE211" s="497"/>
      <c r="BF211" s="497"/>
      <c r="BG211" s="497"/>
      <c r="BH211" s="497"/>
      <c r="BI211" s="498"/>
      <c r="BJ211" s="8"/>
      <c r="BK211" s="8"/>
      <c r="BL211" s="8"/>
    </row>
    <row r="212" spans="2:64" s="8" customFormat="1" ht="9.9" customHeight="1">
      <c r="D212" s="426" t="s">
        <v>2</v>
      </c>
      <c r="E212" s="426"/>
      <c r="F212" s="426"/>
      <c r="G212" s="426"/>
      <c r="H212" s="426"/>
      <c r="I212" s="426"/>
      <c r="J212" s="426"/>
      <c r="K212" s="426"/>
      <c r="L212" s="426"/>
      <c r="M212" s="426"/>
      <c r="N212" s="426"/>
      <c r="O212" s="426"/>
      <c r="P212" s="426"/>
      <c r="Q212" s="426"/>
      <c r="R212" s="426"/>
      <c r="S212" s="426"/>
      <c r="T212" s="426"/>
      <c r="U212" s="426"/>
      <c r="V212" s="426"/>
      <c r="W212" s="426"/>
      <c r="X212" s="422" t="s">
        <v>36</v>
      </c>
      <c r="Y212" s="423"/>
      <c r="Z212" s="423"/>
      <c r="AA212" s="423"/>
      <c r="AB212" s="423"/>
      <c r="AC212" s="425"/>
      <c r="AD212" s="425"/>
      <c r="AE212" s="425"/>
      <c r="AF212" s="425"/>
      <c r="AG212" s="425"/>
      <c r="AH212" s="424" t="s">
        <v>37</v>
      </c>
      <c r="AI212" s="424"/>
      <c r="AJ212" s="425"/>
      <c r="AK212" s="425"/>
      <c r="AL212" s="424" t="s">
        <v>38</v>
      </c>
      <c r="AM212" s="424"/>
      <c r="AN212" s="425"/>
      <c r="AO212" s="425"/>
      <c r="AP212" s="424" t="s">
        <v>39</v>
      </c>
      <c r="AQ212" s="531"/>
      <c r="AU212" s="644" t="s">
        <v>1124</v>
      </c>
      <c r="AV212" s="645"/>
      <c r="AW212" s="645"/>
      <c r="AX212" s="645"/>
      <c r="AY212" s="645"/>
      <c r="AZ212" s="645"/>
      <c r="BA212" s="645"/>
      <c r="BB212" s="645"/>
      <c r="BC212" s="645"/>
      <c r="BD212" s="645"/>
      <c r="BE212" s="645"/>
      <c r="BF212" s="645"/>
      <c r="BG212" s="645"/>
      <c r="BH212" s="645"/>
      <c r="BI212" s="646"/>
    </row>
    <row r="213" spans="2:64" s="9" customFormat="1" ht="9.9" customHeight="1">
      <c r="B213" s="8"/>
      <c r="C213" s="8"/>
      <c r="D213" s="426"/>
      <c r="E213" s="426"/>
      <c r="F213" s="426"/>
      <c r="G213" s="426"/>
      <c r="H213" s="426"/>
      <c r="I213" s="426"/>
      <c r="J213" s="426"/>
      <c r="K213" s="426"/>
      <c r="L213" s="426"/>
      <c r="M213" s="426"/>
      <c r="N213" s="426"/>
      <c r="O213" s="426"/>
      <c r="P213" s="426"/>
      <c r="Q213" s="426"/>
      <c r="R213" s="426"/>
      <c r="S213" s="426"/>
      <c r="T213" s="426"/>
      <c r="U213" s="426"/>
      <c r="V213" s="426"/>
      <c r="W213" s="426"/>
      <c r="X213" s="419" t="s">
        <v>40</v>
      </c>
      <c r="Y213" s="420"/>
      <c r="Z213" s="420"/>
      <c r="AA213" s="420"/>
      <c r="AB213" s="420"/>
      <c r="AC213" s="420"/>
      <c r="AD213" s="420"/>
      <c r="AE213" s="420"/>
      <c r="AF213" s="420"/>
      <c r="AG213" s="420"/>
      <c r="AH213" s="420"/>
      <c r="AI213" s="420"/>
      <c r="AJ213" s="420"/>
      <c r="AK213" s="420"/>
      <c r="AL213" s="420"/>
      <c r="AM213" s="420"/>
      <c r="AN213" s="420"/>
      <c r="AO213" s="420"/>
      <c r="AP213" s="420"/>
      <c r="AQ213" s="421"/>
      <c r="AR213" s="8"/>
      <c r="AS213" s="8"/>
      <c r="AT213" s="8"/>
      <c r="AU213" s="647"/>
      <c r="AV213" s="648"/>
      <c r="AW213" s="648"/>
      <c r="AX213" s="648"/>
      <c r="AY213" s="648"/>
      <c r="AZ213" s="648"/>
      <c r="BA213" s="648"/>
      <c r="BB213" s="648"/>
      <c r="BC213" s="648"/>
      <c r="BD213" s="648"/>
      <c r="BE213" s="648"/>
      <c r="BF213" s="648"/>
      <c r="BG213" s="648"/>
      <c r="BH213" s="648"/>
      <c r="BI213" s="649"/>
      <c r="BJ213" s="8"/>
      <c r="BK213" s="8"/>
      <c r="BL213" s="8"/>
    </row>
    <row r="214" spans="2:64" s="9" customFormat="1" ht="9.9" customHeight="1">
      <c r="B214" s="8"/>
      <c r="C214" s="8"/>
      <c r="D214" s="426" t="s">
        <v>3</v>
      </c>
      <c r="E214" s="426"/>
      <c r="F214" s="426"/>
      <c r="G214" s="426"/>
      <c r="H214" s="426"/>
      <c r="I214" s="426"/>
      <c r="J214" s="426"/>
      <c r="K214" s="426"/>
      <c r="L214" s="426"/>
      <c r="M214" s="426"/>
      <c r="N214" s="426"/>
      <c r="O214" s="426"/>
      <c r="P214" s="426"/>
      <c r="Q214" s="426"/>
      <c r="R214" s="426"/>
      <c r="S214" s="426"/>
      <c r="T214" s="426"/>
      <c r="U214" s="426"/>
      <c r="V214" s="426"/>
      <c r="W214" s="426"/>
      <c r="X214" s="512" t="s">
        <v>9</v>
      </c>
      <c r="Y214" s="513"/>
      <c r="Z214" s="513"/>
      <c r="AA214" s="513"/>
      <c r="AB214" s="513"/>
      <c r="AC214" s="513"/>
      <c r="AD214" s="513"/>
      <c r="AE214" s="513"/>
      <c r="AF214" s="513"/>
      <c r="AG214" s="513"/>
      <c r="AH214" s="513"/>
      <c r="AI214" s="513"/>
      <c r="AJ214" s="513"/>
      <c r="AK214" s="513"/>
      <c r="AL214" s="513"/>
      <c r="AM214" s="513"/>
      <c r="AN214" s="513"/>
      <c r="AO214" s="513"/>
      <c r="AP214" s="513"/>
      <c r="AQ214" s="514"/>
      <c r="AR214" s="8"/>
      <c r="AS214" s="8"/>
      <c r="AT214" s="8"/>
      <c r="AU214" s="493" t="str">
        <f>$AU$64</f>
        <v/>
      </c>
      <c r="AV214" s="494"/>
      <c r="AW214" s="494"/>
      <c r="AX214" s="494"/>
      <c r="AY214" s="494"/>
      <c r="AZ214" s="494"/>
      <c r="BA214" s="494"/>
      <c r="BB214" s="494"/>
      <c r="BC214" s="494"/>
      <c r="BD214" s="494"/>
      <c r="BE214" s="494"/>
      <c r="BF214" s="494"/>
      <c r="BG214" s="494"/>
      <c r="BH214" s="494"/>
      <c r="BI214" s="495"/>
      <c r="BJ214" s="8"/>
      <c r="BK214" s="8"/>
      <c r="BL214" s="8"/>
    </row>
    <row r="215" spans="2:64" s="9" customFormat="1" ht="9.9" customHeight="1">
      <c r="B215" s="8"/>
      <c r="C215" s="8"/>
      <c r="D215" s="426"/>
      <c r="E215" s="426"/>
      <c r="F215" s="426"/>
      <c r="G215" s="426"/>
      <c r="H215" s="426"/>
      <c r="I215" s="426"/>
      <c r="J215" s="426"/>
      <c r="K215" s="426"/>
      <c r="L215" s="426"/>
      <c r="M215" s="426"/>
      <c r="N215" s="426"/>
      <c r="O215" s="426"/>
      <c r="P215" s="426"/>
      <c r="Q215" s="426"/>
      <c r="R215" s="426"/>
      <c r="S215" s="426"/>
      <c r="T215" s="426"/>
      <c r="U215" s="426"/>
      <c r="V215" s="426"/>
      <c r="W215" s="426"/>
      <c r="X215" s="512"/>
      <c r="Y215" s="513"/>
      <c r="Z215" s="513"/>
      <c r="AA215" s="513"/>
      <c r="AB215" s="513"/>
      <c r="AC215" s="513"/>
      <c r="AD215" s="513"/>
      <c r="AE215" s="513"/>
      <c r="AF215" s="513"/>
      <c r="AG215" s="513"/>
      <c r="AH215" s="513"/>
      <c r="AI215" s="513"/>
      <c r="AJ215" s="513"/>
      <c r="AK215" s="513"/>
      <c r="AL215" s="513"/>
      <c r="AM215" s="513"/>
      <c r="AN215" s="513"/>
      <c r="AO215" s="513"/>
      <c r="AP215" s="513"/>
      <c r="AQ215" s="514"/>
      <c r="AR215" s="8"/>
      <c r="AS215" s="8"/>
      <c r="AT215" s="8"/>
      <c r="AU215" s="496"/>
      <c r="AV215" s="497"/>
      <c r="AW215" s="497"/>
      <c r="AX215" s="497"/>
      <c r="AY215" s="497"/>
      <c r="AZ215" s="497"/>
      <c r="BA215" s="497"/>
      <c r="BB215" s="497"/>
      <c r="BC215" s="497"/>
      <c r="BD215" s="497"/>
      <c r="BE215" s="497"/>
      <c r="BF215" s="497"/>
      <c r="BG215" s="497"/>
      <c r="BH215" s="497"/>
      <c r="BI215" s="498"/>
      <c r="BJ215" s="8"/>
      <c r="BK215" s="8"/>
      <c r="BL215" s="8"/>
    </row>
    <row r="216" spans="2:64" s="9" customFormat="1" ht="9.9" customHeight="1">
      <c r="B216" s="8"/>
      <c r="C216" s="8"/>
      <c r="D216" s="515" t="s">
        <v>4</v>
      </c>
      <c r="E216" s="516"/>
      <c r="F216" s="516"/>
      <c r="G216" s="516"/>
      <c r="H216" s="516"/>
      <c r="I216" s="516"/>
      <c r="J216" s="516"/>
      <c r="K216" s="516"/>
      <c r="L216" s="516"/>
      <c r="M216" s="516"/>
      <c r="N216" s="516"/>
      <c r="O216" s="516"/>
      <c r="P216" s="516"/>
      <c r="Q216" s="516"/>
      <c r="R216" s="516"/>
      <c r="S216" s="516"/>
      <c r="T216" s="516"/>
      <c r="U216" s="516"/>
      <c r="V216" s="516"/>
      <c r="W216" s="517"/>
      <c r="X216" s="512"/>
      <c r="Y216" s="513"/>
      <c r="Z216" s="513"/>
      <c r="AA216" s="513"/>
      <c r="AB216" s="513"/>
      <c r="AC216" s="513"/>
      <c r="AD216" s="513"/>
      <c r="AE216" s="513"/>
      <c r="AF216" s="513"/>
      <c r="AG216" s="513"/>
      <c r="AH216" s="513"/>
      <c r="AI216" s="513"/>
      <c r="AJ216" s="513"/>
      <c r="AK216" s="513"/>
      <c r="AL216" s="513"/>
      <c r="AM216" s="513"/>
      <c r="AN216" s="513"/>
      <c r="AO216" s="513"/>
      <c r="AP216" s="513"/>
      <c r="AQ216" s="514"/>
      <c r="AR216" s="8"/>
      <c r="AS216" s="8"/>
      <c r="AT216" s="8"/>
      <c r="AU216" s="644" t="s">
        <v>1125</v>
      </c>
      <c r="AV216" s="645"/>
      <c r="AW216" s="645"/>
      <c r="AX216" s="645"/>
      <c r="AY216" s="645"/>
      <c r="AZ216" s="645"/>
      <c r="BA216" s="645"/>
      <c r="BB216" s="645"/>
      <c r="BC216" s="645"/>
      <c r="BD216" s="645"/>
      <c r="BE216" s="645"/>
      <c r="BF216" s="645"/>
      <c r="BG216" s="645"/>
      <c r="BH216" s="645"/>
      <c r="BI216" s="646"/>
      <c r="BJ216" s="8"/>
      <c r="BK216" s="8"/>
      <c r="BL216" s="8"/>
    </row>
    <row r="217" spans="2:64" s="9" customFormat="1" ht="9.9" customHeight="1">
      <c r="B217" s="8"/>
      <c r="C217" s="8"/>
      <c r="D217" s="518"/>
      <c r="E217" s="519"/>
      <c r="F217" s="519"/>
      <c r="G217" s="519"/>
      <c r="H217" s="519"/>
      <c r="I217" s="519"/>
      <c r="J217" s="519"/>
      <c r="K217" s="519"/>
      <c r="L217" s="519"/>
      <c r="M217" s="519"/>
      <c r="N217" s="519"/>
      <c r="O217" s="519"/>
      <c r="P217" s="519"/>
      <c r="Q217" s="519"/>
      <c r="R217" s="519"/>
      <c r="S217" s="519"/>
      <c r="T217" s="519"/>
      <c r="U217" s="519"/>
      <c r="V217" s="519"/>
      <c r="W217" s="520"/>
      <c r="X217" s="512"/>
      <c r="Y217" s="513"/>
      <c r="Z217" s="513"/>
      <c r="AA217" s="513"/>
      <c r="AB217" s="513"/>
      <c r="AC217" s="513"/>
      <c r="AD217" s="513"/>
      <c r="AE217" s="513"/>
      <c r="AF217" s="513"/>
      <c r="AG217" s="513"/>
      <c r="AH217" s="513"/>
      <c r="AI217" s="513"/>
      <c r="AJ217" s="513"/>
      <c r="AK217" s="513"/>
      <c r="AL217" s="513"/>
      <c r="AM217" s="513"/>
      <c r="AN217" s="513"/>
      <c r="AO217" s="513"/>
      <c r="AP217" s="513"/>
      <c r="AQ217" s="514"/>
      <c r="AR217" s="8"/>
      <c r="AS217" s="8"/>
      <c r="AT217" s="8"/>
      <c r="AU217" s="647"/>
      <c r="AV217" s="648"/>
      <c r="AW217" s="648"/>
      <c r="AX217" s="648"/>
      <c r="AY217" s="648"/>
      <c r="AZ217" s="648"/>
      <c r="BA217" s="648"/>
      <c r="BB217" s="648"/>
      <c r="BC217" s="648"/>
      <c r="BD217" s="648"/>
      <c r="BE217" s="648"/>
      <c r="BF217" s="648"/>
      <c r="BG217" s="648"/>
      <c r="BH217" s="648"/>
      <c r="BI217" s="649"/>
      <c r="BJ217" s="8"/>
      <c r="BK217" s="8"/>
      <c r="BL217" s="8"/>
    </row>
    <row r="218" spans="2:64" s="9" customFormat="1" ht="9.9" customHeight="1">
      <c r="B218" s="8"/>
      <c r="C218" s="8"/>
      <c r="D218" s="426" t="s">
        <v>5</v>
      </c>
      <c r="E218" s="426"/>
      <c r="F218" s="426"/>
      <c r="G218" s="426"/>
      <c r="H218" s="426"/>
      <c r="I218" s="426"/>
      <c r="J218" s="426"/>
      <c r="K218" s="426"/>
      <c r="L218" s="426"/>
      <c r="M218" s="426"/>
      <c r="N218" s="426"/>
      <c r="O218" s="426"/>
      <c r="P218" s="426"/>
      <c r="Q218" s="426"/>
      <c r="R218" s="426"/>
      <c r="S218" s="426"/>
      <c r="T218" s="426"/>
      <c r="U218" s="426"/>
      <c r="V218" s="426"/>
      <c r="W218" s="426"/>
      <c r="X218" s="512"/>
      <c r="Y218" s="513"/>
      <c r="Z218" s="513"/>
      <c r="AA218" s="513"/>
      <c r="AB218" s="513"/>
      <c r="AC218" s="513"/>
      <c r="AD218" s="513"/>
      <c r="AE218" s="513"/>
      <c r="AF218" s="513"/>
      <c r="AG218" s="513"/>
      <c r="AH218" s="513"/>
      <c r="AI218" s="513"/>
      <c r="AJ218" s="513"/>
      <c r="AK218" s="513"/>
      <c r="AL218" s="513"/>
      <c r="AM218" s="513"/>
      <c r="AN218" s="513"/>
      <c r="AO218" s="513"/>
      <c r="AP218" s="513"/>
      <c r="AQ218" s="514"/>
      <c r="AR218" s="8"/>
      <c r="AS218" s="8"/>
      <c r="AT218" s="8"/>
      <c r="AU218" s="493" t="str">
        <f>$AU$68</f>
        <v/>
      </c>
      <c r="AV218" s="494"/>
      <c r="AW218" s="494"/>
      <c r="AX218" s="494"/>
      <c r="AY218" s="494"/>
      <c r="AZ218" s="494"/>
      <c r="BA218" s="494"/>
      <c r="BB218" s="494"/>
      <c r="BC218" s="494"/>
      <c r="BD218" s="494"/>
      <c r="BE218" s="494"/>
      <c r="BF218" s="494"/>
      <c r="BG218" s="494"/>
      <c r="BH218" s="494"/>
      <c r="BI218" s="495"/>
      <c r="BJ218" s="8"/>
      <c r="BK218" s="8"/>
      <c r="BL218" s="8"/>
    </row>
    <row r="219" spans="2:64" s="9" customFormat="1" ht="9.9" customHeight="1">
      <c r="B219" s="8"/>
      <c r="C219" s="8"/>
      <c r="D219" s="426"/>
      <c r="E219" s="426"/>
      <c r="F219" s="426"/>
      <c r="G219" s="426"/>
      <c r="H219" s="426"/>
      <c r="I219" s="426"/>
      <c r="J219" s="426"/>
      <c r="K219" s="426"/>
      <c r="L219" s="426"/>
      <c r="M219" s="426"/>
      <c r="N219" s="426"/>
      <c r="O219" s="426"/>
      <c r="P219" s="426"/>
      <c r="Q219" s="426"/>
      <c r="R219" s="426"/>
      <c r="S219" s="426"/>
      <c r="T219" s="426"/>
      <c r="U219" s="426"/>
      <c r="V219" s="426"/>
      <c r="W219" s="426"/>
      <c r="X219" s="512"/>
      <c r="Y219" s="513"/>
      <c r="Z219" s="513"/>
      <c r="AA219" s="513"/>
      <c r="AB219" s="513"/>
      <c r="AC219" s="513"/>
      <c r="AD219" s="513"/>
      <c r="AE219" s="513"/>
      <c r="AF219" s="513"/>
      <c r="AG219" s="513"/>
      <c r="AH219" s="513"/>
      <c r="AI219" s="513"/>
      <c r="AJ219" s="513"/>
      <c r="AK219" s="513"/>
      <c r="AL219" s="513"/>
      <c r="AM219" s="513"/>
      <c r="AN219" s="513"/>
      <c r="AO219" s="513"/>
      <c r="AP219" s="513"/>
      <c r="AQ219" s="514"/>
      <c r="AR219" s="8"/>
      <c r="AS219" s="8"/>
      <c r="AT219" s="8"/>
      <c r="AU219" s="496"/>
      <c r="AV219" s="497"/>
      <c r="AW219" s="497"/>
      <c r="AX219" s="497"/>
      <c r="AY219" s="497"/>
      <c r="AZ219" s="497"/>
      <c r="BA219" s="497"/>
      <c r="BB219" s="497"/>
      <c r="BC219" s="497"/>
      <c r="BD219" s="497"/>
      <c r="BE219" s="497"/>
      <c r="BF219" s="497"/>
      <c r="BG219" s="497"/>
      <c r="BH219" s="497"/>
      <c r="BI219" s="498"/>
      <c r="BJ219" s="8"/>
      <c r="BK219" s="8"/>
      <c r="BL219" s="8"/>
    </row>
    <row r="220" spans="2:64" s="9" customFormat="1" ht="9.9" customHeight="1">
      <c r="B220" s="8"/>
      <c r="C220" s="8"/>
      <c r="D220" s="426" t="s">
        <v>6</v>
      </c>
      <c r="E220" s="426"/>
      <c r="F220" s="426"/>
      <c r="G220" s="426"/>
      <c r="H220" s="426"/>
      <c r="I220" s="426"/>
      <c r="J220" s="426"/>
      <c r="K220" s="426"/>
      <c r="L220" s="426"/>
      <c r="M220" s="426"/>
      <c r="N220" s="426"/>
      <c r="O220" s="426"/>
      <c r="P220" s="426"/>
      <c r="Q220" s="426"/>
      <c r="R220" s="426"/>
      <c r="S220" s="426"/>
      <c r="T220" s="426"/>
      <c r="U220" s="426"/>
      <c r="V220" s="426"/>
      <c r="W220" s="426"/>
      <c r="X220" s="512"/>
      <c r="Y220" s="513"/>
      <c r="Z220" s="513"/>
      <c r="AA220" s="513"/>
      <c r="AB220" s="513"/>
      <c r="AC220" s="513"/>
      <c r="AD220" s="513"/>
      <c r="AE220" s="513"/>
      <c r="AF220" s="513"/>
      <c r="AG220" s="513"/>
      <c r="AH220" s="513"/>
      <c r="AI220" s="513"/>
      <c r="AJ220" s="513"/>
      <c r="AK220" s="513"/>
      <c r="AL220" s="513"/>
      <c r="AM220" s="513"/>
      <c r="AN220" s="513"/>
      <c r="AO220" s="513"/>
      <c r="AP220" s="513"/>
      <c r="AQ220" s="514"/>
      <c r="AR220" s="8"/>
      <c r="AS220" s="8"/>
      <c r="AT220" s="8"/>
      <c r="AU220" s="644" t="s">
        <v>1126</v>
      </c>
      <c r="AV220" s="645"/>
      <c r="AW220" s="645"/>
      <c r="AX220" s="645"/>
      <c r="AY220" s="645"/>
      <c r="AZ220" s="645"/>
      <c r="BA220" s="645"/>
      <c r="BB220" s="645"/>
      <c r="BC220" s="645"/>
      <c r="BD220" s="645"/>
      <c r="BE220" s="645"/>
      <c r="BF220" s="645"/>
      <c r="BG220" s="645"/>
      <c r="BH220" s="645"/>
      <c r="BI220" s="646"/>
      <c r="BJ220" s="8"/>
      <c r="BK220" s="8"/>
      <c r="BL220" s="8"/>
    </row>
    <row r="221" spans="2:64" s="9" customFormat="1" ht="9.9" customHeight="1">
      <c r="B221" s="8"/>
      <c r="C221" s="8"/>
      <c r="D221" s="426"/>
      <c r="E221" s="426"/>
      <c r="F221" s="426"/>
      <c r="G221" s="426"/>
      <c r="H221" s="426"/>
      <c r="I221" s="426"/>
      <c r="J221" s="426"/>
      <c r="K221" s="426"/>
      <c r="L221" s="426"/>
      <c r="M221" s="426"/>
      <c r="N221" s="426"/>
      <c r="O221" s="426"/>
      <c r="P221" s="426"/>
      <c r="Q221" s="426"/>
      <c r="R221" s="426"/>
      <c r="S221" s="426"/>
      <c r="T221" s="426"/>
      <c r="U221" s="426"/>
      <c r="V221" s="426"/>
      <c r="W221" s="426"/>
      <c r="X221" s="512"/>
      <c r="Y221" s="513"/>
      <c r="Z221" s="513"/>
      <c r="AA221" s="513"/>
      <c r="AB221" s="513"/>
      <c r="AC221" s="513"/>
      <c r="AD221" s="513"/>
      <c r="AE221" s="513"/>
      <c r="AF221" s="513"/>
      <c r="AG221" s="513"/>
      <c r="AH221" s="513"/>
      <c r="AI221" s="513"/>
      <c r="AJ221" s="513"/>
      <c r="AK221" s="513"/>
      <c r="AL221" s="513"/>
      <c r="AM221" s="513"/>
      <c r="AN221" s="513"/>
      <c r="AO221" s="513"/>
      <c r="AP221" s="513"/>
      <c r="AQ221" s="514"/>
      <c r="AR221" s="8"/>
      <c r="AS221" s="8"/>
      <c r="AT221" s="8"/>
      <c r="AU221" s="647"/>
      <c r="AV221" s="648"/>
      <c r="AW221" s="648"/>
      <c r="AX221" s="648"/>
      <c r="AY221" s="648"/>
      <c r="AZ221" s="648"/>
      <c r="BA221" s="648"/>
      <c r="BB221" s="648"/>
      <c r="BC221" s="648"/>
      <c r="BD221" s="648"/>
      <c r="BE221" s="648"/>
      <c r="BF221" s="648"/>
      <c r="BG221" s="648"/>
      <c r="BH221" s="648"/>
      <c r="BI221" s="649"/>
      <c r="BJ221" s="8"/>
      <c r="BK221" s="8"/>
      <c r="BL221" s="8"/>
    </row>
    <row r="222" spans="2:64" s="8" customFormat="1" ht="9.9" customHeight="1">
      <c r="D222" s="426" t="s">
        <v>7</v>
      </c>
      <c r="E222" s="426"/>
      <c r="F222" s="426"/>
      <c r="G222" s="426"/>
      <c r="H222" s="426"/>
      <c r="I222" s="426"/>
      <c r="J222" s="426"/>
      <c r="K222" s="426"/>
      <c r="L222" s="426"/>
      <c r="M222" s="426"/>
      <c r="N222" s="426"/>
      <c r="O222" s="426"/>
      <c r="P222" s="426"/>
      <c r="Q222" s="426"/>
      <c r="R222" s="426"/>
      <c r="S222" s="426"/>
      <c r="T222" s="426"/>
      <c r="U222" s="426"/>
      <c r="V222" s="426"/>
      <c r="W222" s="426"/>
      <c r="X222" s="512" t="s">
        <v>9</v>
      </c>
      <c r="Y222" s="513"/>
      <c r="Z222" s="513"/>
      <c r="AA222" s="513"/>
      <c r="AB222" s="513"/>
      <c r="AC222" s="513"/>
      <c r="AD222" s="513"/>
      <c r="AE222" s="513"/>
      <c r="AF222" s="513"/>
      <c r="AG222" s="513"/>
      <c r="AH222" s="513"/>
      <c r="AI222" s="513"/>
      <c r="AJ222" s="513"/>
      <c r="AK222" s="513"/>
      <c r="AL222" s="513"/>
      <c r="AM222" s="513"/>
      <c r="AN222" s="513"/>
      <c r="AO222" s="513"/>
      <c r="AP222" s="513"/>
      <c r="AQ222" s="514"/>
      <c r="AU222" s="493" t="str">
        <f>$AU$72</f>
        <v/>
      </c>
      <c r="AV222" s="494"/>
      <c r="AW222" s="494"/>
      <c r="AX222" s="494"/>
      <c r="AY222" s="494"/>
      <c r="AZ222" s="494"/>
      <c r="BA222" s="494"/>
      <c r="BB222" s="494"/>
      <c r="BC222" s="494"/>
      <c r="BD222" s="494"/>
      <c r="BE222" s="494"/>
      <c r="BF222" s="494"/>
      <c r="BG222" s="494"/>
      <c r="BH222" s="494"/>
      <c r="BI222" s="495"/>
    </row>
    <row r="223" spans="2:64" s="9" customFormat="1" ht="9.9" customHeight="1">
      <c r="B223" s="8"/>
      <c r="C223" s="8"/>
      <c r="D223" s="426"/>
      <c r="E223" s="426"/>
      <c r="F223" s="426"/>
      <c r="G223" s="426"/>
      <c r="H223" s="426"/>
      <c r="I223" s="426"/>
      <c r="J223" s="426"/>
      <c r="K223" s="426"/>
      <c r="L223" s="426"/>
      <c r="M223" s="426"/>
      <c r="N223" s="426"/>
      <c r="O223" s="426"/>
      <c r="P223" s="426"/>
      <c r="Q223" s="426"/>
      <c r="R223" s="426"/>
      <c r="S223" s="426"/>
      <c r="T223" s="426"/>
      <c r="U223" s="426"/>
      <c r="V223" s="426"/>
      <c r="W223" s="426"/>
      <c r="X223" s="512"/>
      <c r="Y223" s="513"/>
      <c r="Z223" s="513"/>
      <c r="AA223" s="513"/>
      <c r="AB223" s="513"/>
      <c r="AC223" s="513"/>
      <c r="AD223" s="513"/>
      <c r="AE223" s="513"/>
      <c r="AF223" s="513"/>
      <c r="AG223" s="513"/>
      <c r="AH223" s="513"/>
      <c r="AI223" s="513"/>
      <c r="AJ223" s="513"/>
      <c r="AK223" s="513"/>
      <c r="AL223" s="513"/>
      <c r="AM223" s="513"/>
      <c r="AN223" s="513"/>
      <c r="AO223" s="513"/>
      <c r="AP223" s="513"/>
      <c r="AQ223" s="514"/>
      <c r="AR223" s="8"/>
      <c r="AS223" s="8"/>
      <c r="AT223" s="8"/>
      <c r="AU223" s="496"/>
      <c r="AV223" s="497"/>
      <c r="AW223" s="497"/>
      <c r="AX223" s="497"/>
      <c r="AY223" s="497"/>
      <c r="AZ223" s="497"/>
      <c r="BA223" s="497"/>
      <c r="BB223" s="497"/>
      <c r="BC223" s="497"/>
      <c r="BD223" s="497"/>
      <c r="BE223" s="497"/>
      <c r="BF223" s="497"/>
      <c r="BG223" s="497"/>
      <c r="BH223" s="497"/>
      <c r="BI223" s="498"/>
      <c r="BJ223" s="8"/>
      <c r="BK223" s="8"/>
      <c r="BL223" s="8"/>
    </row>
    <row r="224" spans="2:64" s="9" customFormat="1" ht="9.9" customHeight="1">
      <c r="B224" s="8"/>
      <c r="C224" s="8"/>
      <c r="D224" s="426" t="s">
        <v>31</v>
      </c>
      <c r="E224" s="426"/>
      <c r="F224" s="426"/>
      <c r="G224" s="426"/>
      <c r="H224" s="426"/>
      <c r="I224" s="426"/>
      <c r="J224" s="426"/>
      <c r="K224" s="426"/>
      <c r="L224" s="426"/>
      <c r="M224" s="426"/>
      <c r="N224" s="426"/>
      <c r="O224" s="426"/>
      <c r="P224" s="426"/>
      <c r="Q224" s="426"/>
      <c r="R224" s="426"/>
      <c r="S224" s="426"/>
      <c r="T224" s="426"/>
      <c r="U224" s="426"/>
      <c r="V224" s="426"/>
      <c r="W224" s="426"/>
      <c r="X224" s="512" t="s">
        <v>9</v>
      </c>
      <c r="Y224" s="513"/>
      <c r="Z224" s="513"/>
      <c r="AA224" s="513"/>
      <c r="AB224" s="513"/>
      <c r="AC224" s="513"/>
      <c r="AD224" s="513"/>
      <c r="AE224" s="513"/>
      <c r="AF224" s="513"/>
      <c r="AG224" s="513"/>
      <c r="AH224" s="513"/>
      <c r="AI224" s="513"/>
      <c r="AJ224" s="513"/>
      <c r="AK224" s="513"/>
      <c r="AL224" s="513"/>
      <c r="AM224" s="513"/>
      <c r="AN224" s="513"/>
      <c r="AO224" s="513"/>
      <c r="AP224" s="513"/>
      <c r="AQ224" s="514"/>
      <c r="AR224" s="8"/>
      <c r="AS224" s="8"/>
      <c r="AT224" s="8"/>
      <c r="AU224" s="644" t="s">
        <v>1127</v>
      </c>
      <c r="AV224" s="645"/>
      <c r="AW224" s="645"/>
      <c r="AX224" s="645"/>
      <c r="AY224" s="645"/>
      <c r="AZ224" s="645"/>
      <c r="BA224" s="645"/>
      <c r="BB224" s="645"/>
      <c r="BC224" s="645"/>
      <c r="BD224" s="645"/>
      <c r="BE224" s="645"/>
      <c r="BF224" s="645"/>
      <c r="BG224" s="645"/>
      <c r="BH224" s="645"/>
      <c r="BI224" s="646"/>
      <c r="BJ224" s="8"/>
      <c r="BK224" s="8"/>
      <c r="BL224" s="8"/>
    </row>
    <row r="225" spans="2:67" s="9" customFormat="1" ht="9.9" customHeight="1">
      <c r="B225" s="8"/>
      <c r="C225" s="8"/>
      <c r="D225" s="426"/>
      <c r="E225" s="426"/>
      <c r="F225" s="426"/>
      <c r="G225" s="426"/>
      <c r="H225" s="426"/>
      <c r="I225" s="426"/>
      <c r="J225" s="426"/>
      <c r="K225" s="426"/>
      <c r="L225" s="426"/>
      <c r="M225" s="426"/>
      <c r="N225" s="426"/>
      <c r="O225" s="426"/>
      <c r="P225" s="426"/>
      <c r="Q225" s="426"/>
      <c r="R225" s="426"/>
      <c r="S225" s="426"/>
      <c r="T225" s="426"/>
      <c r="U225" s="426"/>
      <c r="V225" s="426"/>
      <c r="W225" s="426"/>
      <c r="X225" s="512"/>
      <c r="Y225" s="513"/>
      <c r="Z225" s="513"/>
      <c r="AA225" s="513"/>
      <c r="AB225" s="513"/>
      <c r="AC225" s="513"/>
      <c r="AD225" s="513"/>
      <c r="AE225" s="513"/>
      <c r="AF225" s="513"/>
      <c r="AG225" s="513"/>
      <c r="AH225" s="513"/>
      <c r="AI225" s="513"/>
      <c r="AJ225" s="513"/>
      <c r="AK225" s="513"/>
      <c r="AL225" s="513"/>
      <c r="AM225" s="513"/>
      <c r="AN225" s="513"/>
      <c r="AO225" s="513"/>
      <c r="AP225" s="513"/>
      <c r="AQ225" s="514"/>
      <c r="AR225" s="8"/>
      <c r="AS225" s="8"/>
      <c r="AT225" s="8"/>
      <c r="AU225" s="647"/>
      <c r="AV225" s="648"/>
      <c r="AW225" s="648"/>
      <c r="AX225" s="648"/>
      <c r="AY225" s="648"/>
      <c r="AZ225" s="648"/>
      <c r="BA225" s="648"/>
      <c r="BB225" s="648"/>
      <c r="BC225" s="648"/>
      <c r="BD225" s="648"/>
      <c r="BE225" s="648"/>
      <c r="BF225" s="648"/>
      <c r="BG225" s="648"/>
      <c r="BH225" s="648"/>
      <c r="BI225" s="649"/>
      <c r="BJ225" s="8"/>
      <c r="BK225" s="8"/>
      <c r="BL225" s="8"/>
    </row>
    <row r="226" spans="2:67" s="9" customFormat="1" ht="9.9" customHeight="1">
      <c r="B226" s="8"/>
      <c r="C226" s="8"/>
      <c r="D226" s="426" t="s">
        <v>8</v>
      </c>
      <c r="E226" s="426"/>
      <c r="F226" s="426"/>
      <c r="G226" s="426"/>
      <c r="H226" s="426"/>
      <c r="I226" s="426"/>
      <c r="J226" s="426"/>
      <c r="K226" s="426"/>
      <c r="L226" s="426"/>
      <c r="M226" s="426"/>
      <c r="N226" s="426"/>
      <c r="O226" s="426"/>
      <c r="P226" s="426"/>
      <c r="Q226" s="426"/>
      <c r="R226" s="426"/>
      <c r="S226" s="426"/>
      <c r="T226" s="426"/>
      <c r="U226" s="426"/>
      <c r="V226" s="426"/>
      <c r="W226" s="426"/>
      <c r="X226" s="512" t="s">
        <v>9</v>
      </c>
      <c r="Y226" s="513"/>
      <c r="Z226" s="513"/>
      <c r="AA226" s="513"/>
      <c r="AB226" s="513"/>
      <c r="AC226" s="513"/>
      <c r="AD226" s="513"/>
      <c r="AE226" s="513"/>
      <c r="AF226" s="513"/>
      <c r="AG226" s="513"/>
      <c r="AH226" s="513"/>
      <c r="AI226" s="513"/>
      <c r="AJ226" s="513"/>
      <c r="AK226" s="513"/>
      <c r="AL226" s="513"/>
      <c r="AM226" s="513"/>
      <c r="AN226" s="513"/>
      <c r="AO226" s="513"/>
      <c r="AP226" s="513"/>
      <c r="AQ226" s="514"/>
      <c r="AR226" s="8"/>
      <c r="AS226" s="8"/>
      <c r="AT226" s="8"/>
      <c r="AU226" s="493" t="str">
        <f>$AU$76</f>
        <v/>
      </c>
      <c r="AV226" s="494"/>
      <c r="AW226" s="494"/>
      <c r="AX226" s="494"/>
      <c r="AY226" s="494"/>
      <c r="AZ226" s="494"/>
      <c r="BA226" s="494"/>
      <c r="BB226" s="494"/>
      <c r="BC226" s="494"/>
      <c r="BD226" s="494"/>
      <c r="BE226" s="494"/>
      <c r="BF226" s="494"/>
      <c r="BG226" s="494"/>
      <c r="BH226" s="494"/>
      <c r="BI226" s="495"/>
      <c r="BJ226" s="8"/>
      <c r="BK226" s="8"/>
      <c r="BL226" s="8"/>
    </row>
    <row r="227" spans="2:67" s="9" customFormat="1" ht="9.9" customHeight="1">
      <c r="B227" s="8"/>
      <c r="C227" s="8"/>
      <c r="D227" s="426"/>
      <c r="E227" s="426"/>
      <c r="F227" s="426"/>
      <c r="G227" s="426"/>
      <c r="H227" s="426"/>
      <c r="I227" s="426"/>
      <c r="J227" s="426"/>
      <c r="K227" s="426"/>
      <c r="L227" s="426"/>
      <c r="M227" s="426"/>
      <c r="N227" s="426"/>
      <c r="O227" s="426"/>
      <c r="P227" s="426"/>
      <c r="Q227" s="426"/>
      <c r="R227" s="426"/>
      <c r="S227" s="426"/>
      <c r="T227" s="426"/>
      <c r="U227" s="426"/>
      <c r="V227" s="426"/>
      <c r="W227" s="426"/>
      <c r="X227" s="512"/>
      <c r="Y227" s="513"/>
      <c r="Z227" s="513"/>
      <c r="AA227" s="513"/>
      <c r="AB227" s="513"/>
      <c r="AC227" s="513"/>
      <c r="AD227" s="513"/>
      <c r="AE227" s="513"/>
      <c r="AF227" s="513"/>
      <c r="AG227" s="513"/>
      <c r="AH227" s="513"/>
      <c r="AI227" s="513"/>
      <c r="AJ227" s="513"/>
      <c r="AK227" s="513"/>
      <c r="AL227" s="513"/>
      <c r="AM227" s="513"/>
      <c r="AN227" s="513"/>
      <c r="AO227" s="513"/>
      <c r="AP227" s="513"/>
      <c r="AQ227" s="514"/>
      <c r="AR227" s="8"/>
      <c r="AS227" s="8"/>
      <c r="AT227" s="8"/>
      <c r="AU227" s="496"/>
      <c r="AV227" s="497"/>
      <c r="AW227" s="497"/>
      <c r="AX227" s="497"/>
      <c r="AY227" s="497"/>
      <c r="AZ227" s="497"/>
      <c r="BA227" s="497"/>
      <c r="BB227" s="497"/>
      <c r="BC227" s="497"/>
      <c r="BD227" s="497"/>
      <c r="BE227" s="497"/>
      <c r="BF227" s="497"/>
      <c r="BG227" s="497"/>
      <c r="BH227" s="497"/>
      <c r="BI227" s="498"/>
      <c r="BJ227" s="8"/>
      <c r="BK227" s="8"/>
      <c r="BL227" s="8"/>
    </row>
    <row r="228" spans="2:67" s="9" customFormat="1" ht="9.9" customHeight="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row>
    <row r="229" spans="2:67" s="9" customFormat="1" ht="9.9" customHeight="1">
      <c r="B229" s="8"/>
      <c r="C229" s="8"/>
      <c r="D229" s="8"/>
      <c r="E229" s="41" t="s">
        <v>70</v>
      </c>
      <c r="F229" s="8"/>
      <c r="G229" s="8"/>
      <c r="H229" s="40"/>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row>
    <row r="230" spans="2:67" s="9" customFormat="1" ht="9.9" customHeight="1">
      <c r="B230" s="8"/>
      <c r="C230" s="8"/>
      <c r="D230" s="8"/>
      <c r="E230" s="8"/>
      <c r="F230" s="36" t="s">
        <v>71</v>
      </c>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row>
    <row r="231" spans="2:67" s="9" customFormat="1" ht="9.9" customHeight="1">
      <c r="B231" s="8"/>
      <c r="C231" s="8"/>
      <c r="D231" s="8"/>
      <c r="E231" s="8"/>
      <c r="F231" s="8"/>
      <c r="G231" s="8"/>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row>
    <row r="232" spans="2:67" s="9" customFormat="1" ht="9.9" customHeight="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row>
    <row r="233" spans="2:67" s="9" customFormat="1" ht="9.9" customHeight="1">
      <c r="B233" s="8"/>
      <c r="C233" s="8"/>
      <c r="D233" s="8"/>
      <c r="E233" s="505" t="s">
        <v>10</v>
      </c>
      <c r="F233" s="474"/>
      <c r="G233" s="474"/>
      <c r="H233" s="474"/>
      <c r="I233" s="474"/>
      <c r="J233" s="474"/>
      <c r="K233" s="474"/>
      <c r="L233" s="470"/>
      <c r="M233" s="42"/>
      <c r="N233" s="499" t="s">
        <v>1045</v>
      </c>
      <c r="O233" s="499"/>
      <c r="P233" s="499"/>
      <c r="Q233" s="499"/>
      <c r="R233" s="499"/>
      <c r="S233" s="499"/>
      <c r="T233" s="499"/>
      <c r="U233" s="499"/>
      <c r="V233" s="499"/>
      <c r="W233" s="499"/>
      <c r="X233" s="499"/>
      <c r="Y233" s="499"/>
      <c r="Z233" s="499"/>
      <c r="AA233" s="499"/>
      <c r="AB233" s="499"/>
      <c r="AC233" s="499"/>
      <c r="AD233" s="499"/>
      <c r="AE233" s="499"/>
      <c r="AF233" s="499"/>
      <c r="AG233" s="499"/>
      <c r="AH233" s="499"/>
      <c r="AI233" s="499"/>
      <c r="AJ233" s="499"/>
      <c r="AK233" s="499"/>
      <c r="AL233" s="499"/>
      <c r="AM233" s="499"/>
      <c r="AN233" s="499"/>
      <c r="AO233" s="499"/>
      <c r="AP233" s="499"/>
      <c r="AQ233" s="499"/>
      <c r="AR233" s="499"/>
      <c r="AS233" s="499"/>
      <c r="AT233" s="499"/>
      <c r="AU233" s="499"/>
      <c r="AV233" s="499"/>
      <c r="AW233" s="500"/>
      <c r="AX233" s="8"/>
      <c r="AY233" s="8"/>
      <c r="AZ233" s="8"/>
      <c r="BA233" s="8"/>
      <c r="BB233" s="8"/>
      <c r="BC233" s="8"/>
      <c r="BD233" s="8"/>
      <c r="BE233" s="8"/>
      <c r="BF233" s="8"/>
      <c r="BG233" s="8"/>
      <c r="BH233" s="8"/>
      <c r="BI233" s="8"/>
      <c r="BJ233" s="8"/>
      <c r="BK233" s="8"/>
      <c r="BL233" s="8"/>
      <c r="BM233" s="8"/>
      <c r="BN233" s="8"/>
      <c r="BO233" s="8"/>
    </row>
    <row r="234" spans="2:67" s="9" customFormat="1" ht="9.9" customHeight="1">
      <c r="B234" s="8"/>
      <c r="C234" s="8"/>
      <c r="D234" s="8"/>
      <c r="E234" s="471"/>
      <c r="F234" s="475"/>
      <c r="G234" s="475"/>
      <c r="H234" s="475"/>
      <c r="I234" s="475"/>
      <c r="J234" s="475"/>
      <c r="K234" s="475"/>
      <c r="L234" s="390"/>
      <c r="M234" s="43"/>
      <c r="N234" s="501"/>
      <c r="O234" s="501"/>
      <c r="P234" s="501"/>
      <c r="Q234" s="501"/>
      <c r="R234" s="501"/>
      <c r="S234" s="501"/>
      <c r="T234" s="501"/>
      <c r="U234" s="501"/>
      <c r="V234" s="501"/>
      <c r="W234" s="501"/>
      <c r="X234" s="501"/>
      <c r="Y234" s="501"/>
      <c r="Z234" s="501"/>
      <c r="AA234" s="501"/>
      <c r="AB234" s="501"/>
      <c r="AC234" s="501"/>
      <c r="AD234" s="501"/>
      <c r="AE234" s="501"/>
      <c r="AF234" s="501"/>
      <c r="AG234" s="501"/>
      <c r="AH234" s="501"/>
      <c r="AI234" s="501"/>
      <c r="AJ234" s="501"/>
      <c r="AK234" s="501"/>
      <c r="AL234" s="501"/>
      <c r="AM234" s="501"/>
      <c r="AN234" s="501"/>
      <c r="AO234" s="501"/>
      <c r="AP234" s="501"/>
      <c r="AQ234" s="501"/>
      <c r="AR234" s="501"/>
      <c r="AS234" s="501"/>
      <c r="AT234" s="501"/>
      <c r="AU234" s="501"/>
      <c r="AV234" s="501"/>
      <c r="AW234" s="502"/>
      <c r="AX234" s="8"/>
      <c r="AY234" s="8"/>
      <c r="AZ234" s="8"/>
      <c r="BA234" s="8"/>
      <c r="BB234" s="8"/>
      <c r="BC234" s="8"/>
      <c r="BD234" s="8"/>
      <c r="BE234" s="8"/>
      <c r="BF234" s="8"/>
      <c r="BG234" s="8"/>
      <c r="BH234" s="8"/>
      <c r="BI234" s="8"/>
      <c r="BJ234" s="8"/>
      <c r="BK234" s="8"/>
      <c r="BL234" s="8"/>
      <c r="BM234" s="8"/>
    </row>
    <row r="235" spans="2:67" s="9" customFormat="1" ht="9.9" customHeight="1">
      <c r="B235" s="8"/>
      <c r="C235" s="8"/>
      <c r="D235" s="8"/>
      <c r="E235" s="506" t="s">
        <v>11</v>
      </c>
      <c r="F235" s="507"/>
      <c r="G235" s="507"/>
      <c r="H235" s="507"/>
      <c r="I235" s="507"/>
      <c r="J235" s="507"/>
      <c r="K235" s="507"/>
      <c r="L235" s="508"/>
      <c r="M235" s="43"/>
      <c r="N235" s="501"/>
      <c r="O235" s="501"/>
      <c r="P235" s="501"/>
      <c r="Q235" s="501"/>
      <c r="R235" s="501"/>
      <c r="S235" s="501"/>
      <c r="T235" s="501"/>
      <c r="U235" s="501"/>
      <c r="V235" s="501"/>
      <c r="W235" s="501"/>
      <c r="X235" s="501"/>
      <c r="Y235" s="501"/>
      <c r="Z235" s="501"/>
      <c r="AA235" s="501"/>
      <c r="AB235" s="501"/>
      <c r="AC235" s="501"/>
      <c r="AD235" s="501"/>
      <c r="AE235" s="501"/>
      <c r="AF235" s="501"/>
      <c r="AG235" s="501"/>
      <c r="AH235" s="501"/>
      <c r="AI235" s="501"/>
      <c r="AJ235" s="501"/>
      <c r="AK235" s="501"/>
      <c r="AL235" s="501"/>
      <c r="AM235" s="501"/>
      <c r="AN235" s="501"/>
      <c r="AO235" s="501"/>
      <c r="AP235" s="501"/>
      <c r="AQ235" s="501"/>
      <c r="AR235" s="501"/>
      <c r="AS235" s="501"/>
      <c r="AT235" s="501"/>
      <c r="AU235" s="501"/>
      <c r="AV235" s="501"/>
      <c r="AW235" s="502"/>
      <c r="AX235" s="8"/>
      <c r="AY235" s="8"/>
      <c r="AZ235" s="8"/>
      <c r="BA235" s="8"/>
      <c r="BB235" s="8"/>
      <c r="BC235" s="8"/>
      <c r="BD235" s="8"/>
      <c r="BE235" s="8"/>
      <c r="BF235" s="8"/>
      <c r="BG235" s="8"/>
      <c r="BH235" s="8"/>
      <c r="BI235" s="8"/>
      <c r="BJ235" s="8"/>
      <c r="BK235" s="8"/>
      <c r="BL235" s="8"/>
      <c r="BM235" s="8"/>
    </row>
    <row r="236" spans="2:67" s="9" customFormat="1" ht="9.9" customHeight="1">
      <c r="B236" s="8"/>
      <c r="C236" s="8"/>
      <c r="D236" s="8"/>
      <c r="E236" s="509"/>
      <c r="F236" s="510"/>
      <c r="G236" s="510"/>
      <c r="H236" s="510"/>
      <c r="I236" s="510"/>
      <c r="J236" s="510"/>
      <c r="K236" s="510"/>
      <c r="L236" s="511"/>
      <c r="M236" s="44"/>
      <c r="N236" s="503"/>
      <c r="O236" s="503"/>
      <c r="P236" s="503"/>
      <c r="Q236" s="503"/>
      <c r="R236" s="503"/>
      <c r="S236" s="503"/>
      <c r="T236" s="503"/>
      <c r="U236" s="503"/>
      <c r="V236" s="503"/>
      <c r="W236" s="503"/>
      <c r="X236" s="503"/>
      <c r="Y236" s="503"/>
      <c r="Z236" s="503"/>
      <c r="AA236" s="503"/>
      <c r="AB236" s="503"/>
      <c r="AC236" s="503"/>
      <c r="AD236" s="503"/>
      <c r="AE236" s="503"/>
      <c r="AF236" s="503"/>
      <c r="AG236" s="503"/>
      <c r="AH236" s="503"/>
      <c r="AI236" s="503"/>
      <c r="AJ236" s="503"/>
      <c r="AK236" s="503"/>
      <c r="AL236" s="503"/>
      <c r="AM236" s="503"/>
      <c r="AN236" s="503"/>
      <c r="AO236" s="503"/>
      <c r="AP236" s="503"/>
      <c r="AQ236" s="503"/>
      <c r="AR236" s="503"/>
      <c r="AS236" s="503"/>
      <c r="AT236" s="503"/>
      <c r="AU236" s="503"/>
      <c r="AV236" s="503"/>
      <c r="AW236" s="504"/>
      <c r="AX236" s="8"/>
      <c r="AY236" s="8"/>
      <c r="AZ236" s="8"/>
      <c r="BA236" s="8"/>
      <c r="BB236" s="8"/>
      <c r="BC236" s="8"/>
      <c r="BD236" s="8"/>
      <c r="BE236" s="8"/>
      <c r="BF236" s="8"/>
      <c r="BG236" s="8"/>
      <c r="BH236" s="8"/>
      <c r="BI236" s="8"/>
      <c r="BJ236" s="8"/>
      <c r="BK236" s="8"/>
      <c r="BL236" s="8"/>
      <c r="BM236" s="8"/>
    </row>
    <row r="237" spans="2:67" s="9" customFormat="1" ht="9.9" customHeight="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row>
    <row r="238" spans="2:67" s="9" customFormat="1" ht="9.9" customHeight="1">
      <c r="B238" s="8"/>
      <c r="C238" s="8"/>
      <c r="D238" s="8"/>
      <c r="E238" s="27" t="s">
        <v>51</v>
      </c>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row>
    <row r="239" spans="2:67" s="9" customFormat="1" ht="9.9" customHeight="1">
      <c r="B239" s="8"/>
      <c r="C239" s="8"/>
      <c r="D239" s="8"/>
      <c r="E239" s="27" t="s">
        <v>52</v>
      </c>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row>
    <row r="240" spans="2:67" s="9" customFormat="1" ht="9.9" customHeight="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row>
    <row r="241" spans="2:86" ht="9.75" customHeight="1">
      <c r="K241" s="1"/>
      <c r="M241"/>
      <c r="U241" s="1"/>
      <c r="W241"/>
      <c r="AA241" s="656" t="s">
        <v>1128</v>
      </c>
      <c r="AB241" s="656"/>
      <c r="AC241" s="656"/>
      <c r="AD241" s="656"/>
      <c r="AE241" s="656"/>
      <c r="AF241" s="656"/>
      <c r="AG241" s="656"/>
      <c r="AH241" s="656"/>
      <c r="AI241" s="656"/>
      <c r="AJ241" s="656"/>
      <c r="AK241" s="656"/>
      <c r="AO241" s="1"/>
      <c r="AQ241"/>
      <c r="BA241"/>
      <c r="BB241" s="1"/>
      <c r="BK241"/>
      <c r="BM241"/>
      <c r="BN241" s="1"/>
    </row>
    <row r="242" spans="2:86" ht="9.9" customHeight="1">
      <c r="B242" s="1"/>
      <c r="C242" s="1"/>
      <c r="D242" s="1"/>
      <c r="E242" s="1"/>
      <c r="F242" s="1"/>
      <c r="G242" s="5"/>
      <c r="H242" s="5"/>
      <c r="I242" s="5"/>
      <c r="J242" s="5"/>
      <c r="K242" s="5"/>
      <c r="L242" s="5"/>
      <c r="M242" s="5"/>
      <c r="N242" s="5"/>
      <c r="O242" s="5"/>
      <c r="P242" s="1"/>
      <c r="Q242" s="1"/>
      <c r="R242" s="1"/>
      <c r="S242" s="1"/>
      <c r="T242" s="1"/>
      <c r="U242" s="1"/>
      <c r="V242" s="1"/>
      <c r="X242" s="1"/>
      <c r="Y242" s="1"/>
      <c r="Z242" s="1"/>
      <c r="AA242" s="656"/>
      <c r="AB242" s="656"/>
      <c r="AC242" s="656"/>
      <c r="AD242" s="656"/>
      <c r="AE242" s="656"/>
      <c r="AF242" s="656"/>
      <c r="AG242" s="656"/>
      <c r="AH242" s="656"/>
      <c r="AI242" s="656"/>
      <c r="AJ242" s="656"/>
      <c r="AK242" s="656"/>
      <c r="AL242" s="1"/>
      <c r="AM242" s="1"/>
      <c r="AN242" s="1"/>
      <c r="AO242" s="1"/>
      <c r="AP242" s="1"/>
      <c r="AR242" s="1"/>
      <c r="AS242" s="1"/>
      <c r="AU242" s="5"/>
      <c r="AV242" s="5"/>
      <c r="AW242" s="5"/>
      <c r="AX242" s="5"/>
      <c r="AY242" s="5"/>
      <c r="AZ242" s="5"/>
      <c r="BA242" s="5"/>
      <c r="BB242" s="5"/>
      <c r="BC242" s="5"/>
      <c r="BD242" s="5"/>
      <c r="BE242" s="1"/>
      <c r="BF242" s="1"/>
      <c r="BG242" s="1"/>
      <c r="BH242" s="1"/>
      <c r="BI242" s="1"/>
      <c r="BJ242" s="1"/>
      <c r="BL242" s="1"/>
      <c r="BN242" s="1"/>
      <c r="BO242" s="1"/>
      <c r="BP242" s="1"/>
      <c r="BQ242" s="1"/>
      <c r="BR242" s="1"/>
      <c r="BS242" s="1"/>
      <c r="BT242" s="1"/>
      <c r="BU242" s="1"/>
      <c r="BV242" s="1"/>
      <c r="BW242" s="1"/>
      <c r="BX242" s="1"/>
      <c r="BY242" s="1"/>
      <c r="BZ242" s="1"/>
      <c r="CA242" s="1"/>
      <c r="CB242" s="1"/>
      <c r="CC242" s="1"/>
      <c r="CD242" s="1"/>
      <c r="CE242" s="1"/>
      <c r="CF242" s="1"/>
      <c r="CG242" s="1"/>
      <c r="CH242" s="1"/>
    </row>
    <row r="243" spans="2:86" ht="9.9" customHeight="1">
      <c r="B243" s="1"/>
      <c r="C243" s="1"/>
      <c r="D243" s="1"/>
      <c r="E243" s="1"/>
      <c r="F243" s="1"/>
      <c r="G243" s="5"/>
      <c r="H243" s="5"/>
      <c r="I243" s="5"/>
      <c r="J243" s="5"/>
      <c r="K243" s="5"/>
      <c r="L243" s="5"/>
      <c r="M243" s="5"/>
      <c r="N243" s="5"/>
      <c r="O243" s="5"/>
      <c r="P243" s="1"/>
      <c r="Q243" s="1"/>
      <c r="R243" s="1"/>
      <c r="S243" s="1"/>
      <c r="T243" s="1"/>
      <c r="U243" s="1"/>
      <c r="V243" s="1"/>
      <c r="X243" s="1"/>
      <c r="Y243" s="1"/>
      <c r="Z243" s="1"/>
      <c r="AA243" s="656"/>
      <c r="AB243" s="656"/>
      <c r="AC243" s="656"/>
      <c r="AD243" s="656"/>
      <c r="AE243" s="656"/>
      <c r="AF243" s="656"/>
      <c r="AG243" s="656"/>
      <c r="AH243" s="656"/>
      <c r="AI243" s="656"/>
      <c r="AJ243" s="656"/>
      <c r="AK243" s="656"/>
      <c r="AL243" s="1"/>
      <c r="AM243" s="1"/>
      <c r="AN243" s="1"/>
      <c r="AO243" s="1"/>
      <c r="AP243" s="1"/>
      <c r="AR243" s="1"/>
      <c r="AS243" s="1"/>
      <c r="AT243" s="5"/>
      <c r="AU243" s="5"/>
      <c r="AV243" s="5"/>
      <c r="AW243" s="5"/>
      <c r="AX243" s="5"/>
      <c r="AY243" s="5"/>
      <c r="AZ243" s="525" t="s">
        <v>42</v>
      </c>
      <c r="BA243" s="526"/>
      <c r="BB243" s="526"/>
      <c r="BC243" s="526"/>
      <c r="BD243" s="526"/>
      <c r="BE243" s="526"/>
      <c r="BF243" s="526"/>
      <c r="BG243" s="526"/>
      <c r="BH243" s="526"/>
      <c r="BI243" s="526"/>
      <c r="BJ243" s="527"/>
      <c r="BL243" s="1"/>
      <c r="BN243" s="1"/>
      <c r="BO243" s="1"/>
      <c r="BP243" s="1"/>
      <c r="BQ243" s="1"/>
      <c r="BR243" s="1"/>
      <c r="BS243" s="1"/>
      <c r="BT243" s="1"/>
      <c r="BU243" s="1"/>
      <c r="BV243" s="1"/>
      <c r="BW243" s="1"/>
      <c r="BX243" s="1"/>
      <c r="BY243" s="1"/>
      <c r="BZ243" s="1"/>
      <c r="CA243" s="1"/>
      <c r="CB243" s="1"/>
      <c r="CC243" s="1"/>
      <c r="CD243" s="1"/>
      <c r="CE243" s="1"/>
      <c r="CF243" s="1"/>
      <c r="CG243" s="1"/>
      <c r="CH243" s="1"/>
    </row>
    <row r="244" spans="2:86" ht="9.9" customHeight="1">
      <c r="B244" s="1"/>
      <c r="C244" s="1"/>
      <c r="D244" s="1"/>
      <c r="E244" s="1"/>
      <c r="F244" s="1"/>
      <c r="G244" s="5"/>
      <c r="H244" s="5"/>
      <c r="I244" s="5"/>
      <c r="J244" s="5"/>
      <c r="K244" s="5"/>
      <c r="L244" s="5"/>
      <c r="M244" s="5"/>
      <c r="O244" s="5"/>
      <c r="P244" s="5"/>
      <c r="Q244" s="5"/>
      <c r="R244" s="5"/>
      <c r="S244" s="594" t="s">
        <v>27</v>
      </c>
      <c r="T244" s="594"/>
      <c r="U244" s="594"/>
      <c r="V244" s="594"/>
      <c r="W244" s="594"/>
      <c r="X244" s="594"/>
      <c r="Y244" s="594"/>
      <c r="Z244" s="594"/>
      <c r="AA244" s="594"/>
      <c r="AB244" s="594"/>
      <c r="AC244" s="594"/>
      <c r="AD244" s="594"/>
      <c r="AE244" s="594"/>
      <c r="AF244" s="594"/>
      <c r="AG244" s="594"/>
      <c r="AH244" s="594"/>
      <c r="AI244" s="594"/>
      <c r="AJ244" s="594"/>
      <c r="AK244" s="594"/>
      <c r="AL244" s="594"/>
      <c r="AM244" s="594"/>
      <c r="AN244" s="594"/>
      <c r="AO244" s="594"/>
      <c r="AP244" s="594"/>
      <c r="AQ244" s="594"/>
      <c r="AR244" s="594"/>
      <c r="AS244" s="594"/>
      <c r="AT244" s="5"/>
      <c r="AU244" s="5"/>
      <c r="AV244" s="5"/>
      <c r="AW244" s="5"/>
      <c r="AX244" s="5"/>
      <c r="AY244" s="5"/>
      <c r="AZ244" s="528"/>
      <c r="BA244" s="529"/>
      <c r="BB244" s="529"/>
      <c r="BC244" s="529"/>
      <c r="BD244" s="529"/>
      <c r="BE244" s="529"/>
      <c r="BF244" s="529"/>
      <c r="BG244" s="529"/>
      <c r="BH244" s="529"/>
      <c r="BI244" s="529"/>
      <c r="BJ244" s="530"/>
      <c r="BL244" s="1"/>
      <c r="BN244" s="1"/>
      <c r="BO244" s="1"/>
      <c r="BP244" s="1"/>
      <c r="BQ244" s="1"/>
      <c r="BR244" s="1"/>
      <c r="BS244" s="1"/>
      <c r="BT244" s="1"/>
      <c r="BU244" s="1"/>
      <c r="BV244" s="1"/>
      <c r="BW244" s="1"/>
      <c r="BX244" s="1"/>
      <c r="BY244" s="1"/>
      <c r="BZ244" s="1"/>
      <c r="CA244" s="1"/>
      <c r="CB244" s="1"/>
      <c r="CC244" s="1"/>
      <c r="CD244" s="1"/>
      <c r="CE244" s="1"/>
      <c r="CF244" s="1"/>
      <c r="CG244" s="1"/>
      <c r="CH244" s="1"/>
    </row>
    <row r="245" spans="2:86" ht="9.9" customHeight="1">
      <c r="B245" s="1"/>
      <c r="C245" s="1"/>
      <c r="D245" s="1"/>
      <c r="E245" s="1"/>
      <c r="F245" s="1"/>
      <c r="G245" s="1"/>
      <c r="H245" s="1"/>
      <c r="I245" s="1"/>
      <c r="J245" s="1"/>
      <c r="K245" s="1"/>
      <c r="L245" s="1"/>
      <c r="N245" s="5"/>
      <c r="O245" s="5"/>
      <c r="P245" s="5"/>
      <c r="Q245" s="5"/>
      <c r="R245" s="5"/>
      <c r="S245" s="594"/>
      <c r="T245" s="594"/>
      <c r="U245" s="594"/>
      <c r="V245" s="594"/>
      <c r="W245" s="594"/>
      <c r="X245" s="594"/>
      <c r="Y245" s="594"/>
      <c r="Z245" s="594"/>
      <c r="AA245" s="594"/>
      <c r="AB245" s="594"/>
      <c r="AC245" s="594"/>
      <c r="AD245" s="594"/>
      <c r="AE245" s="594"/>
      <c r="AF245" s="594"/>
      <c r="AG245" s="594"/>
      <c r="AH245" s="594"/>
      <c r="AI245" s="594"/>
      <c r="AJ245" s="594"/>
      <c r="AK245" s="594"/>
      <c r="AL245" s="594"/>
      <c r="AM245" s="594"/>
      <c r="AN245" s="594"/>
      <c r="AO245" s="594"/>
      <c r="AP245" s="594"/>
      <c r="AQ245" s="594"/>
      <c r="AR245" s="594"/>
      <c r="AS245" s="594"/>
      <c r="AT245" s="1"/>
      <c r="AU245" s="1"/>
      <c r="AV245" s="1"/>
      <c r="AW245" s="1"/>
      <c r="AX245" s="1"/>
      <c r="AY245" s="1"/>
      <c r="AZ245" s="1"/>
      <c r="BB245" s="1"/>
      <c r="BC245" s="1"/>
      <c r="BD245" s="1"/>
      <c r="BE245" s="1"/>
      <c r="BF245" s="1"/>
      <c r="BG245" s="1"/>
      <c r="BH245" s="1"/>
      <c r="BI245" s="1"/>
      <c r="BJ245" s="1"/>
      <c r="BL245" s="1"/>
      <c r="BN245" s="1"/>
      <c r="BO245" s="1"/>
      <c r="BP245" s="1"/>
      <c r="BQ245" s="1"/>
      <c r="BR245" s="1"/>
      <c r="BS245" s="1"/>
      <c r="BT245" s="1"/>
      <c r="BU245" s="1"/>
      <c r="BV245" s="1"/>
      <c r="BW245" s="1"/>
      <c r="BX245" s="1"/>
      <c r="BY245" s="1"/>
      <c r="BZ245" s="1"/>
      <c r="CA245" s="1"/>
      <c r="CB245" s="1"/>
      <c r="CC245" s="1"/>
      <c r="CD245" s="1"/>
      <c r="CE245" s="1"/>
      <c r="CF245" s="1"/>
      <c r="CG245" s="1"/>
      <c r="CH245" s="1"/>
    </row>
    <row r="246" spans="2:86" ht="9.9" customHeight="1">
      <c r="B246" s="1"/>
      <c r="C246" s="554" t="s">
        <v>41</v>
      </c>
      <c r="D246" s="555"/>
      <c r="E246" s="555"/>
      <c r="F246" s="555"/>
      <c r="G246" s="555"/>
      <c r="H246" s="555"/>
      <c r="I246" s="555"/>
      <c r="J246" s="555"/>
      <c r="K246" s="556"/>
      <c r="L246" s="1"/>
      <c r="S246" s="594" t="s">
        <v>28</v>
      </c>
      <c r="T246" s="594"/>
      <c r="U246" s="594"/>
      <c r="V246" s="594"/>
      <c r="W246" s="594"/>
      <c r="X246" s="594"/>
      <c r="Y246" s="594"/>
      <c r="Z246" s="594"/>
      <c r="AA246" s="594"/>
      <c r="AB246" s="594"/>
      <c r="AC246" s="594"/>
      <c r="AD246" s="594"/>
      <c r="AE246" s="594"/>
      <c r="AF246" s="594"/>
      <c r="AG246" s="594"/>
      <c r="AH246" s="594"/>
      <c r="AI246" s="594"/>
      <c r="AJ246" s="594"/>
      <c r="AK246" s="594"/>
      <c r="AL246" s="594"/>
      <c r="AM246" s="594"/>
      <c r="AN246" s="594"/>
      <c r="AO246" s="594"/>
      <c r="AP246" s="594"/>
      <c r="AQ246" s="594"/>
      <c r="AR246" s="594"/>
      <c r="AS246" s="594"/>
      <c r="AT246" s="1"/>
      <c r="AU246" s="1"/>
      <c r="AV246" s="1"/>
      <c r="AW246" s="1"/>
      <c r="AX246" s="1"/>
      <c r="BA246"/>
      <c r="BB246" s="1"/>
      <c r="BE246" s="548" t="s">
        <v>53</v>
      </c>
      <c r="BF246" s="549"/>
      <c r="BG246" s="549"/>
      <c r="BH246" s="549"/>
      <c r="BI246" s="550"/>
      <c r="BJ246" s="104"/>
      <c r="BL246" s="1"/>
      <c r="BN246" s="1"/>
      <c r="BO246" s="1"/>
      <c r="BP246" s="1"/>
      <c r="BQ246" s="1"/>
      <c r="BR246" s="1"/>
      <c r="BS246" s="1"/>
      <c r="BT246" s="1"/>
      <c r="BU246" s="1"/>
      <c r="BV246" s="1"/>
      <c r="BW246" s="1"/>
      <c r="BX246" s="1"/>
      <c r="BY246" s="1"/>
      <c r="BZ246" s="1"/>
      <c r="CA246" s="1"/>
      <c r="CB246" s="1"/>
      <c r="CC246" s="1"/>
      <c r="CD246" s="1"/>
      <c r="CE246" s="1"/>
      <c r="CF246" s="1"/>
      <c r="CG246" s="1"/>
      <c r="CH246" s="1"/>
    </row>
    <row r="247" spans="2:86" ht="9.9" customHeight="1">
      <c r="B247" s="1"/>
      <c r="C247" s="557"/>
      <c r="D247" s="558"/>
      <c r="E247" s="558"/>
      <c r="F247" s="558"/>
      <c r="G247" s="558"/>
      <c r="H247" s="558"/>
      <c r="I247" s="558"/>
      <c r="J247" s="558"/>
      <c r="K247" s="559"/>
      <c r="L247" s="1"/>
      <c r="S247" s="594"/>
      <c r="T247" s="594"/>
      <c r="U247" s="594"/>
      <c r="V247" s="594"/>
      <c r="W247" s="594"/>
      <c r="X247" s="594"/>
      <c r="Y247" s="594"/>
      <c r="Z247" s="594"/>
      <c r="AA247" s="594"/>
      <c r="AB247" s="594"/>
      <c r="AC247" s="594"/>
      <c r="AD247" s="594"/>
      <c r="AE247" s="594"/>
      <c r="AF247" s="594"/>
      <c r="AG247" s="594"/>
      <c r="AH247" s="594"/>
      <c r="AI247" s="594"/>
      <c r="AJ247" s="594"/>
      <c r="AK247" s="594"/>
      <c r="AL247" s="594"/>
      <c r="AM247" s="594"/>
      <c r="AN247" s="594"/>
      <c r="AO247" s="594"/>
      <c r="AP247" s="594"/>
      <c r="AQ247" s="594"/>
      <c r="AR247" s="594"/>
      <c r="AS247" s="594"/>
      <c r="AT247" s="1"/>
      <c r="AU247" s="1"/>
      <c r="AV247" s="1"/>
      <c r="AW247" s="1"/>
      <c r="AX247" s="1"/>
      <c r="BA247"/>
      <c r="BB247" s="1"/>
      <c r="BE247" s="551"/>
      <c r="BF247" s="552"/>
      <c r="BG247" s="552"/>
      <c r="BH247" s="552"/>
      <c r="BI247" s="553"/>
      <c r="BJ247" s="104"/>
      <c r="BL247" s="1"/>
      <c r="BN247" s="1"/>
      <c r="BO247" s="1"/>
      <c r="BP247" s="1"/>
      <c r="BQ247" s="1"/>
      <c r="BR247" s="1"/>
      <c r="BS247" s="1"/>
      <c r="BT247" s="1"/>
      <c r="BU247" s="1"/>
      <c r="BV247" s="1"/>
      <c r="BW247" s="1"/>
      <c r="BX247" s="1"/>
      <c r="BY247" s="1"/>
      <c r="BZ247" s="1"/>
      <c r="CA247" s="1"/>
      <c r="CB247" s="1"/>
      <c r="CC247" s="1"/>
      <c r="CD247" s="1"/>
      <c r="CE247" s="1"/>
      <c r="CF247" s="1"/>
      <c r="CG247" s="1"/>
      <c r="CH247" s="1"/>
    </row>
    <row r="248" spans="2:86" ht="9.9" customHeight="1">
      <c r="B248" s="1"/>
      <c r="C248" s="5"/>
      <c r="D248" s="5"/>
      <c r="E248" s="5"/>
      <c r="F248" s="5"/>
      <c r="G248" s="5"/>
      <c r="H248" s="5"/>
      <c r="I248" s="5"/>
      <c r="J248" s="1"/>
      <c r="K248" s="1"/>
      <c r="L248" s="1"/>
      <c r="N248" s="1"/>
      <c r="O248" s="1"/>
      <c r="P248" s="1"/>
      <c r="Q248" s="1"/>
      <c r="R248" s="1"/>
      <c r="U248" s="1"/>
      <c r="W248"/>
      <c r="AE248" s="1"/>
      <c r="AG248"/>
      <c r="AH248" s="1"/>
      <c r="AI248" s="1"/>
      <c r="AJ248" s="1"/>
      <c r="AK248" s="1"/>
      <c r="AL248" s="1"/>
      <c r="AM248" s="1"/>
      <c r="AN248" s="1"/>
      <c r="AO248" s="1"/>
      <c r="AP248" s="1"/>
      <c r="AR248" s="1"/>
      <c r="AS248" s="1"/>
      <c r="AT248" s="1"/>
      <c r="AU248" s="1"/>
      <c r="AV248" s="1"/>
      <c r="AW248" s="1"/>
      <c r="AX248" s="1"/>
      <c r="AY248" s="1"/>
      <c r="AZ248" s="1"/>
      <c r="BB248" s="1"/>
      <c r="BC248" s="1"/>
      <c r="BD248" s="1"/>
      <c r="BE248" s="1"/>
      <c r="BF248" s="1"/>
      <c r="BG248" s="1"/>
      <c r="BH248" s="1"/>
      <c r="BI248" s="1"/>
      <c r="BJ248" s="1"/>
      <c r="BL248" s="1"/>
      <c r="BN248" s="1"/>
      <c r="BO248" s="1"/>
      <c r="BP248" s="1"/>
      <c r="BQ248" s="1"/>
      <c r="BR248" s="1"/>
      <c r="BS248" s="1"/>
      <c r="BT248" s="1"/>
      <c r="BU248" s="1"/>
      <c r="BV248" s="1"/>
      <c r="BW248" s="1"/>
      <c r="BX248" s="1"/>
      <c r="BY248" s="1"/>
      <c r="BZ248" s="1"/>
      <c r="CA248" s="1"/>
      <c r="CB248" s="1"/>
      <c r="CC248" s="1"/>
      <c r="CD248" s="1"/>
      <c r="CE248" s="1"/>
      <c r="CF248" s="1"/>
      <c r="CG248" s="1"/>
      <c r="CH248" s="1"/>
    </row>
    <row r="249" spans="2:86" s="9" customFormat="1" ht="9.9" customHeight="1">
      <c r="B249" s="8"/>
      <c r="C249" s="469" t="s">
        <v>23</v>
      </c>
      <c r="D249" s="474"/>
      <c r="E249" s="474"/>
      <c r="F249" s="474"/>
      <c r="G249" s="474"/>
      <c r="H249" s="474"/>
      <c r="I249" s="474"/>
      <c r="J249" s="474"/>
      <c r="K249" s="474"/>
      <c r="L249" s="474"/>
      <c r="M249" s="29"/>
      <c r="N249" s="30" t="s">
        <v>55</v>
      </c>
      <c r="O249" s="12"/>
      <c r="P249" s="13"/>
      <c r="Q249" s="99"/>
      <c r="R249" s="100" t="s">
        <v>46</v>
      </c>
      <c r="S249" s="14"/>
      <c r="T249" s="13"/>
      <c r="U249" s="99"/>
      <c r="V249" s="100" t="s">
        <v>47</v>
      </c>
      <c r="W249" s="14"/>
      <c r="X249" s="13"/>
      <c r="Y249" s="33"/>
      <c r="Z249" s="101" t="s">
        <v>48</v>
      </c>
      <c r="AA249" s="103"/>
      <c r="AB249" s="28"/>
      <c r="AC249" s="28"/>
      <c r="AE249" s="8"/>
      <c r="AH249" s="8"/>
      <c r="AI249" s="8"/>
      <c r="AJ249" s="8"/>
      <c r="AK249" s="8"/>
      <c r="AL249" s="8"/>
      <c r="AM249" s="8"/>
      <c r="AN249" s="8"/>
      <c r="AO249" s="8"/>
      <c r="AP249" s="8"/>
      <c r="AQ249" s="8"/>
      <c r="AR249" s="8"/>
      <c r="AS249" s="8"/>
      <c r="AT249" s="8"/>
      <c r="AU249" s="8"/>
      <c r="AV249" s="8"/>
      <c r="AX249" s="129"/>
      <c r="AY249" s="130"/>
      <c r="AZ249" s="130"/>
      <c r="BA249" s="130"/>
      <c r="BB249" s="130"/>
      <c r="BC249" s="130"/>
      <c r="BD249" s="130"/>
      <c r="BE249" s="130"/>
      <c r="BF249" s="130"/>
      <c r="BG249" s="130"/>
      <c r="BH249" s="130"/>
      <c r="BI249" s="131"/>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row>
    <row r="250" spans="2:86" s="9" customFormat="1" ht="9.9" customHeight="1">
      <c r="B250" s="8"/>
      <c r="C250" s="471"/>
      <c r="D250" s="475"/>
      <c r="E250" s="475"/>
      <c r="F250" s="475"/>
      <c r="G250" s="475"/>
      <c r="H250" s="475"/>
      <c r="I250" s="475"/>
      <c r="J250" s="475"/>
      <c r="K250" s="475"/>
      <c r="L250" s="475"/>
      <c r="M250" s="480" t="str">
        <f>$M$10</f>
        <v>R</v>
      </c>
      <c r="N250" s="546"/>
      <c r="O250" s="480" t="str">
        <f>$O$10</f>
        <v/>
      </c>
      <c r="P250" s="481"/>
      <c r="Q250" s="483" t="str">
        <f>$Q$10</f>
        <v/>
      </c>
      <c r="R250" s="481"/>
      <c r="S250" s="483" t="str">
        <f>$S$10</f>
        <v/>
      </c>
      <c r="T250" s="481"/>
      <c r="U250" s="483" t="str">
        <f>$U$10</f>
        <v/>
      </c>
      <c r="V250" s="481"/>
      <c r="W250" s="483" t="str">
        <f>$W$10</f>
        <v/>
      </c>
      <c r="X250" s="481"/>
      <c r="Y250" s="483" t="str">
        <f>$Y$10</f>
        <v/>
      </c>
      <c r="Z250" s="546"/>
      <c r="AA250" s="103"/>
      <c r="AB250" s="103"/>
      <c r="AC250" s="103"/>
      <c r="AD250" s="8"/>
      <c r="AE250" s="8"/>
      <c r="AF250" s="8"/>
      <c r="AG250" s="8"/>
      <c r="AH250" s="8"/>
      <c r="AI250" s="8"/>
      <c r="AJ250" s="8"/>
      <c r="AK250" s="8"/>
      <c r="AL250" s="8"/>
      <c r="AM250" s="8"/>
      <c r="AN250" s="8"/>
      <c r="AO250" s="8"/>
      <c r="AP250" s="8"/>
      <c r="AQ250" s="8"/>
      <c r="AR250" s="8"/>
      <c r="AS250" s="8"/>
      <c r="AT250" s="8"/>
      <c r="AU250" s="8"/>
      <c r="AV250" s="8"/>
      <c r="AX250" s="132"/>
      <c r="AY250" s="133"/>
      <c r="AZ250" s="133"/>
      <c r="BA250" s="133"/>
      <c r="BB250" s="133"/>
      <c r="BC250" s="133"/>
      <c r="BD250" s="133"/>
      <c r="BE250" s="133"/>
      <c r="BF250" s="133"/>
      <c r="BG250" s="133"/>
      <c r="BH250" s="133"/>
      <c r="BI250" s="134"/>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row>
    <row r="251" spans="2:86" s="8" customFormat="1" ht="9.9" customHeight="1">
      <c r="C251" s="437"/>
      <c r="D251" s="438"/>
      <c r="E251" s="438"/>
      <c r="F251" s="438"/>
      <c r="G251" s="438"/>
      <c r="H251" s="438"/>
      <c r="I251" s="438"/>
      <c r="J251" s="438"/>
      <c r="K251" s="438"/>
      <c r="L251" s="438"/>
      <c r="M251" s="482"/>
      <c r="N251" s="547"/>
      <c r="O251" s="482"/>
      <c r="P251" s="410"/>
      <c r="Q251" s="409"/>
      <c r="R251" s="410"/>
      <c r="S251" s="409"/>
      <c r="T251" s="410"/>
      <c r="U251" s="409"/>
      <c r="V251" s="410"/>
      <c r="W251" s="409"/>
      <c r="X251" s="410"/>
      <c r="Y251" s="409"/>
      <c r="Z251" s="547"/>
      <c r="AA251" s="103"/>
      <c r="AB251" s="103"/>
      <c r="AC251" s="103"/>
      <c r="AX251" s="132"/>
      <c r="AY251" s="133"/>
      <c r="AZ251" s="133"/>
      <c r="BA251" s="133"/>
      <c r="BB251" s="133"/>
      <c r="BC251" s="133"/>
      <c r="BD251" s="133"/>
      <c r="BE251" s="133"/>
      <c r="BF251" s="133"/>
      <c r="BG251" s="133"/>
      <c r="BH251" s="133"/>
      <c r="BI251" s="134"/>
    </row>
    <row r="252" spans="2:86" s="9" customFormat="1" ht="9.9" customHeight="1">
      <c r="B252" s="8"/>
      <c r="K252" s="8"/>
      <c r="U252" s="8"/>
      <c r="AD252" s="8"/>
      <c r="AE252" s="8"/>
      <c r="AF252" s="8"/>
      <c r="AG252" s="8"/>
      <c r="AH252" s="8"/>
      <c r="AI252" s="8"/>
      <c r="AJ252" s="8"/>
      <c r="AK252" s="8"/>
      <c r="AL252" s="8"/>
      <c r="AM252" s="8"/>
      <c r="AN252" s="8"/>
      <c r="AO252" s="8"/>
      <c r="AP252" s="8"/>
      <c r="AQ252" s="8"/>
      <c r="AR252" s="8"/>
      <c r="AS252" s="8"/>
      <c r="AT252" s="8"/>
      <c r="AU252" s="8"/>
      <c r="AV252" s="8"/>
      <c r="AX252" s="132"/>
      <c r="AY252" s="133"/>
      <c r="AZ252" s="133"/>
      <c r="BA252" s="133"/>
      <c r="BB252" s="133"/>
      <c r="BC252" s="133"/>
      <c r="BD252" s="133"/>
      <c r="BE252" s="133"/>
      <c r="BF252" s="133"/>
      <c r="BG252" s="133"/>
      <c r="BH252" s="133"/>
      <c r="BI252" s="134"/>
      <c r="BJ252" s="8"/>
      <c r="BK252" s="8"/>
      <c r="BL252" s="8"/>
      <c r="BM252" s="8"/>
      <c r="BN252" s="8"/>
      <c r="BO252" s="8"/>
    </row>
    <row r="253" spans="2:86" s="9" customFormat="1" ht="9.9" customHeight="1">
      <c r="B253" s="8"/>
      <c r="C253" s="603"/>
      <c r="D253" s="603"/>
      <c r="E253" s="603"/>
      <c r="F253" s="603"/>
      <c r="G253" s="603"/>
      <c r="H253" s="603"/>
      <c r="I253" s="603"/>
      <c r="J253" s="603"/>
      <c r="K253" s="8"/>
      <c r="O253" s="11"/>
      <c r="P253" s="11"/>
      <c r="Q253" s="11"/>
      <c r="R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X253" s="132"/>
      <c r="AY253" s="133"/>
      <c r="AZ253" s="133"/>
      <c r="BA253" s="133"/>
      <c r="BB253" s="133"/>
      <c r="BC253" s="133"/>
      <c r="BD253" s="133"/>
      <c r="BE253" s="133"/>
      <c r="BF253" s="133"/>
      <c r="BG253" s="133"/>
      <c r="BH253" s="133"/>
      <c r="BI253" s="134"/>
      <c r="BJ253" s="8"/>
      <c r="BK253" s="8"/>
      <c r="BL253" s="8"/>
      <c r="BM253" s="8"/>
      <c r="BN253" s="8"/>
      <c r="BO253" s="8"/>
    </row>
    <row r="254" spans="2:86" s="9" customFormat="1" ht="9.9" customHeight="1">
      <c r="B254" s="8"/>
      <c r="C254" s="601"/>
      <c r="D254" s="601"/>
      <c r="E254" s="601"/>
      <c r="F254" s="601"/>
      <c r="G254" s="601"/>
      <c r="H254" s="601"/>
      <c r="I254" s="601"/>
      <c r="J254" s="601"/>
      <c r="K254" s="8"/>
      <c r="L254" s="8"/>
      <c r="M254" s="8"/>
      <c r="N254" s="11"/>
      <c r="O254" s="11"/>
      <c r="P254" s="11"/>
      <c r="Q254" s="11"/>
      <c r="R254" s="11"/>
      <c r="T254" s="11"/>
      <c r="U254" s="11"/>
      <c r="V254" s="11"/>
      <c r="W254" s="395" t="s">
        <v>56</v>
      </c>
      <c r="X254" s="395"/>
      <c r="Y254" s="395"/>
      <c r="Z254" s="395"/>
      <c r="AA254" s="395"/>
      <c r="AB254" s="395"/>
      <c r="AC254" s="395"/>
      <c r="AD254" s="395"/>
      <c r="AE254" s="395"/>
      <c r="AF254" s="395"/>
      <c r="AG254" s="395"/>
      <c r="AH254" s="395"/>
      <c r="AI254" s="395"/>
      <c r="AJ254" s="395"/>
      <c r="AK254" s="395"/>
      <c r="AL254" s="395"/>
      <c r="AM254" s="395"/>
      <c r="AN254" s="395"/>
      <c r="AO254" s="395"/>
      <c r="AP254" s="395"/>
      <c r="AQ254" s="395"/>
      <c r="AR254" s="395"/>
      <c r="AS254" s="395"/>
      <c r="AT254" s="11"/>
      <c r="AU254" s="11"/>
      <c r="AV254" s="11"/>
      <c r="AX254" s="132"/>
      <c r="AY254" s="133"/>
      <c r="AZ254" s="133"/>
      <c r="BA254" s="133"/>
      <c r="BB254" s="133"/>
      <c r="BC254" s="133"/>
      <c r="BD254" s="133"/>
      <c r="BE254" s="133"/>
      <c r="BF254" s="133"/>
      <c r="BG254" s="133"/>
      <c r="BH254" s="133"/>
      <c r="BI254" s="134"/>
      <c r="BJ254" s="8"/>
      <c r="BK254" s="8"/>
      <c r="BL254" s="8"/>
      <c r="BM254" s="8"/>
      <c r="BN254" s="8"/>
      <c r="BO254" s="8"/>
    </row>
    <row r="255" spans="2:86" s="9" customFormat="1" ht="9.9" customHeight="1">
      <c r="B255" s="8"/>
      <c r="C255" s="475"/>
      <c r="D255" s="475"/>
      <c r="E255" s="475"/>
      <c r="F255" s="475"/>
      <c r="G255" s="475"/>
      <c r="H255" s="475"/>
      <c r="I255" s="475"/>
      <c r="J255" s="475"/>
      <c r="K255" s="8"/>
      <c r="L255" s="8"/>
      <c r="N255" s="11"/>
      <c r="O255" s="11"/>
      <c r="P255" s="11"/>
      <c r="Q255" s="11"/>
      <c r="R255" s="11"/>
      <c r="S255" s="11"/>
      <c r="T255" s="11"/>
      <c r="U255" s="11"/>
      <c r="V255" s="11"/>
      <c r="W255" s="395"/>
      <c r="X255" s="395"/>
      <c r="Y255" s="395"/>
      <c r="Z255" s="395"/>
      <c r="AA255" s="395"/>
      <c r="AB255" s="395"/>
      <c r="AC255" s="395"/>
      <c r="AD255" s="395"/>
      <c r="AE255" s="395"/>
      <c r="AF255" s="395"/>
      <c r="AG255" s="395"/>
      <c r="AH255" s="395"/>
      <c r="AI255" s="395"/>
      <c r="AJ255" s="395"/>
      <c r="AK255" s="395"/>
      <c r="AL255" s="395"/>
      <c r="AM255" s="395"/>
      <c r="AN255" s="395"/>
      <c r="AO255" s="395"/>
      <c r="AP255" s="395"/>
      <c r="AQ255" s="395"/>
      <c r="AR255" s="395"/>
      <c r="AS255" s="395"/>
      <c r="AT255" s="11"/>
      <c r="AU255" s="11"/>
      <c r="AV255" s="11"/>
      <c r="AX255" s="132"/>
      <c r="AY255" s="133"/>
      <c r="AZ255" s="133"/>
      <c r="BA255" s="133"/>
      <c r="BB255" s="133"/>
      <c r="BC255" s="133"/>
      <c r="BD255" s="133"/>
      <c r="BE255" s="133"/>
      <c r="BF255" s="133"/>
      <c r="BG255" s="133"/>
      <c r="BH255" s="133"/>
      <c r="BI255" s="134"/>
      <c r="BJ255" s="8"/>
      <c r="BK255" s="8"/>
      <c r="BL255" s="8"/>
      <c r="BM255" s="8"/>
      <c r="BN255" s="8"/>
      <c r="BO255" s="8"/>
    </row>
    <row r="256" spans="2:86" s="9" customFormat="1" ht="9.9" customHeight="1">
      <c r="B256" s="8"/>
      <c r="C256" s="475"/>
      <c r="D256" s="475"/>
      <c r="E256" s="475"/>
      <c r="F256" s="475"/>
      <c r="G256" s="475"/>
      <c r="H256" s="475"/>
      <c r="I256" s="475"/>
      <c r="J256" s="475"/>
      <c r="K256" s="8"/>
      <c r="L256" s="8"/>
      <c r="S256" s="11"/>
      <c r="T256" s="11"/>
      <c r="U256" s="11"/>
      <c r="V256" s="11"/>
      <c r="W256" s="395"/>
      <c r="X256" s="395"/>
      <c r="Y256" s="395"/>
      <c r="Z256" s="395"/>
      <c r="AA256" s="395"/>
      <c r="AB256" s="395"/>
      <c r="AC256" s="395"/>
      <c r="AD256" s="395"/>
      <c r="AE256" s="395"/>
      <c r="AF256" s="395"/>
      <c r="AG256" s="395"/>
      <c r="AH256" s="395"/>
      <c r="AI256" s="395"/>
      <c r="AJ256" s="395"/>
      <c r="AK256" s="395"/>
      <c r="AL256" s="395"/>
      <c r="AM256" s="395"/>
      <c r="AN256" s="395"/>
      <c r="AO256" s="395"/>
      <c r="AP256" s="395"/>
      <c r="AQ256" s="395"/>
      <c r="AR256" s="395"/>
      <c r="AS256" s="395"/>
      <c r="AX256" s="135"/>
      <c r="AY256" s="136"/>
      <c r="AZ256" s="136"/>
      <c r="BA256" s="136"/>
      <c r="BB256" s="136"/>
      <c r="BC256" s="136"/>
      <c r="BD256" s="136"/>
      <c r="BE256" s="136"/>
      <c r="BF256" s="136"/>
      <c r="BG256" s="136"/>
      <c r="BH256" s="136"/>
      <c r="BI256" s="137"/>
      <c r="BL256" s="8"/>
      <c r="BM256" s="8"/>
      <c r="BN256" s="8"/>
      <c r="BO256" s="8"/>
    </row>
    <row r="257" spans="2:72" s="9" customFormat="1" ht="9.9" customHeight="1">
      <c r="B257" s="8"/>
      <c r="C257" s="475"/>
      <c r="D257" s="475"/>
      <c r="E257" s="475"/>
      <c r="F257" s="475"/>
      <c r="G257" s="475"/>
      <c r="H257" s="475"/>
      <c r="I257" s="475"/>
      <c r="J257" s="475"/>
      <c r="K257" s="8"/>
      <c r="L257" s="8"/>
      <c r="U257" s="8"/>
      <c r="V257" s="8"/>
      <c r="W257" s="8"/>
      <c r="X257" s="11"/>
      <c r="Y257" s="11"/>
      <c r="Z257" s="11"/>
      <c r="AA257" s="11"/>
      <c r="AB257" s="11"/>
      <c r="AC257" s="11"/>
      <c r="AD257" s="11"/>
      <c r="AE257" s="11"/>
      <c r="AF257" s="11"/>
      <c r="AG257" s="11"/>
      <c r="AH257" s="11"/>
      <c r="AI257" s="11"/>
      <c r="AJ257" s="11"/>
      <c r="AK257" s="11"/>
      <c r="AL257" s="8"/>
      <c r="AO257" s="8"/>
      <c r="AX257" s="585" t="s">
        <v>57</v>
      </c>
      <c r="AY257" s="585"/>
      <c r="AZ257" s="585"/>
      <c r="BA257" s="585"/>
      <c r="BB257" s="585"/>
      <c r="BC257" s="585"/>
      <c r="BD257" s="585"/>
      <c r="BE257" s="585"/>
      <c r="BF257" s="585"/>
      <c r="BG257" s="585"/>
      <c r="BH257" s="585"/>
      <c r="BI257" s="585"/>
      <c r="BL257" s="8"/>
      <c r="BM257" s="8"/>
      <c r="BN257" s="8"/>
      <c r="BO257" s="8"/>
    </row>
    <row r="258" spans="2:72" s="9" customFormat="1" ht="9.9" customHeight="1">
      <c r="B258" s="8"/>
      <c r="C258" s="475"/>
      <c r="D258" s="475"/>
      <c r="E258" s="475"/>
      <c r="F258" s="475"/>
      <c r="G258" s="475"/>
      <c r="H258" s="475"/>
      <c r="I258" s="475"/>
      <c r="J258" s="475"/>
      <c r="K258" s="8"/>
      <c r="L258" s="8"/>
      <c r="N258" s="589" t="s">
        <v>63</v>
      </c>
      <c r="O258" s="589"/>
      <c r="P258" s="589"/>
      <c r="Q258" s="589"/>
      <c r="R258" s="589"/>
      <c r="S258" s="589"/>
      <c r="T258" s="589"/>
      <c r="U258" s="589"/>
      <c r="V258" s="589"/>
      <c r="W258" s="589"/>
      <c r="X258" s="589"/>
      <c r="Y258" s="589"/>
      <c r="Z258" s="589"/>
      <c r="AA258" s="589"/>
      <c r="AB258" s="589"/>
      <c r="AC258" s="589"/>
      <c r="AD258" s="589"/>
      <c r="AE258" s="589"/>
      <c r="AF258" s="589"/>
      <c r="AG258" s="589"/>
      <c r="AH258" s="589"/>
      <c r="AI258" s="589"/>
      <c r="AJ258" s="589"/>
      <c r="AK258" s="589"/>
      <c r="AL258" s="589"/>
      <c r="AM258" s="589"/>
      <c r="AN258" s="589"/>
      <c r="AO258" s="589"/>
      <c r="AP258" s="589"/>
      <c r="AQ258" s="589"/>
      <c r="AX258" s="35"/>
      <c r="BB258" s="8"/>
      <c r="BL258" s="8"/>
      <c r="BM258" s="8"/>
      <c r="BN258" s="8"/>
      <c r="BO258" s="8"/>
    </row>
    <row r="259" spans="2:72" ht="9.9" customHeight="1">
      <c r="B259" s="1"/>
      <c r="K259" s="1"/>
      <c r="L259" s="1"/>
      <c r="M259"/>
      <c r="N259" s="590"/>
      <c r="O259" s="590"/>
      <c r="P259" s="590"/>
      <c r="Q259" s="590"/>
      <c r="R259" s="590"/>
      <c r="S259" s="590"/>
      <c r="T259" s="590"/>
      <c r="U259" s="590"/>
      <c r="V259" s="590"/>
      <c r="W259" s="590"/>
      <c r="X259" s="590"/>
      <c r="Y259" s="590"/>
      <c r="Z259" s="590"/>
      <c r="AA259" s="590"/>
      <c r="AB259" s="590"/>
      <c r="AC259" s="590"/>
      <c r="AD259" s="590"/>
      <c r="AE259" s="590"/>
      <c r="AF259" s="590"/>
      <c r="AG259" s="590"/>
      <c r="AH259" s="590"/>
      <c r="AI259" s="590"/>
      <c r="AJ259" s="590"/>
      <c r="AK259" s="590"/>
      <c r="AL259" s="590"/>
      <c r="AM259" s="590"/>
      <c r="AN259" s="590"/>
      <c r="AO259" s="590"/>
      <c r="AP259" s="590"/>
      <c r="AQ259" s="590"/>
      <c r="BA259"/>
      <c r="BB259" s="1"/>
      <c r="BK259"/>
      <c r="BL259" s="1"/>
      <c r="BN259" s="1"/>
      <c r="BO259" s="1"/>
    </row>
    <row r="260" spans="2:72" s="9" customFormat="1" ht="9.9" customHeight="1">
      <c r="B260" s="8"/>
      <c r="C260" s="542" t="s">
        <v>1049</v>
      </c>
      <c r="D260" s="543"/>
      <c r="E260" s="543"/>
      <c r="F260" s="543"/>
      <c r="G260" s="543"/>
      <c r="H260" s="543"/>
      <c r="I260" s="543"/>
      <c r="J260" s="543"/>
      <c r="K260" s="543"/>
      <c r="L260" s="544"/>
      <c r="M260" s="404" t="s">
        <v>29</v>
      </c>
      <c r="N260" s="405"/>
      <c r="O260" s="405"/>
      <c r="P260" s="405"/>
      <c r="Q260" s="405"/>
      <c r="R260" s="405"/>
      <c r="S260" s="405"/>
      <c r="T260" s="405"/>
      <c r="U260" s="405"/>
      <c r="V260" s="405"/>
      <c r="W260" s="405"/>
      <c r="X260" s="405"/>
      <c r="Y260" s="405"/>
      <c r="Z260" s="405"/>
      <c r="AA260" s="405"/>
      <c r="AB260" s="405"/>
      <c r="AC260" s="405"/>
      <c r="AD260" s="405"/>
      <c r="AE260" s="405"/>
      <c r="AF260" s="405"/>
      <c r="AG260" s="405"/>
      <c r="AH260" s="405"/>
      <c r="AI260" s="405"/>
      <c r="AJ260" s="405"/>
      <c r="AK260" s="405"/>
      <c r="AL260" s="405"/>
      <c r="AM260" s="405"/>
      <c r="AN260" s="405"/>
      <c r="AO260" s="405"/>
      <c r="AP260" s="405"/>
      <c r="AQ260" s="405"/>
      <c r="AR260" s="405"/>
      <c r="AS260" s="405"/>
      <c r="AT260" s="405"/>
      <c r="AU260" s="405"/>
      <c r="AV260" s="406"/>
      <c r="AW260" s="404" t="s">
        <v>1038</v>
      </c>
      <c r="AX260" s="405"/>
      <c r="AY260" s="405"/>
      <c r="AZ260" s="405"/>
      <c r="BA260" s="405"/>
      <c r="BB260" s="405"/>
      <c r="BC260" s="405"/>
      <c r="BD260" s="405"/>
      <c r="BE260" s="405"/>
      <c r="BF260" s="405"/>
      <c r="BG260" s="405"/>
      <c r="BH260" s="405"/>
      <c r="BI260" s="406"/>
      <c r="BJ260" s="8"/>
      <c r="BK260" s="8"/>
      <c r="BL260" s="8"/>
      <c r="BM260" s="8"/>
      <c r="BN260" s="8"/>
      <c r="BO260" s="8"/>
      <c r="BP260" s="8"/>
      <c r="BQ260" s="8"/>
      <c r="BR260" s="8"/>
      <c r="BS260" s="8"/>
      <c r="BT260" s="8"/>
    </row>
    <row r="261" spans="2:72" s="8" customFormat="1" ht="9.9" customHeight="1">
      <c r="C261" s="492" t="str">
        <f>$C$21</f>
        <v/>
      </c>
      <c r="D261" s="408"/>
      <c r="E261" s="407" t="str">
        <f>$E$21</f>
        <v/>
      </c>
      <c r="F261" s="408"/>
      <c r="G261" s="407" t="str">
        <f>$G$21</f>
        <v/>
      </c>
      <c r="H261" s="408"/>
      <c r="I261" s="407" t="str">
        <f>$I$21</f>
        <v/>
      </c>
      <c r="J261" s="408"/>
      <c r="K261" s="407" t="str">
        <f>$K$21</f>
        <v/>
      </c>
      <c r="L261" s="545"/>
      <c r="M261" s="451" t="str">
        <f>$M$21</f>
        <v/>
      </c>
      <c r="N261" s="452"/>
      <c r="O261" s="452"/>
      <c r="P261" s="452"/>
      <c r="Q261" s="452"/>
      <c r="R261" s="452"/>
      <c r="S261" s="452"/>
      <c r="T261" s="452"/>
      <c r="U261" s="452"/>
      <c r="V261" s="452"/>
      <c r="W261" s="452"/>
      <c r="X261" s="452"/>
      <c r="Y261" s="452"/>
      <c r="Z261" s="452"/>
      <c r="AA261" s="452"/>
      <c r="AB261" s="452"/>
      <c r="AC261" s="452"/>
      <c r="AD261" s="452"/>
      <c r="AE261" s="452"/>
      <c r="AF261" s="452"/>
      <c r="AG261" s="452"/>
      <c r="AH261" s="452"/>
      <c r="AI261" s="452"/>
      <c r="AJ261" s="452"/>
      <c r="AK261" s="452"/>
      <c r="AL261" s="452"/>
      <c r="AM261" s="452"/>
      <c r="AN261" s="452"/>
      <c r="AO261" s="452"/>
      <c r="AP261" s="452"/>
      <c r="AQ261" s="452"/>
      <c r="AR261" s="452"/>
      <c r="AS261" s="452"/>
      <c r="AT261" s="452"/>
      <c r="AU261" s="452"/>
      <c r="AV261" s="453"/>
      <c r="AW261" s="611" t="str">
        <f>$AW$21</f>
        <v/>
      </c>
      <c r="AX261" s="452"/>
      <c r="AY261" s="452"/>
      <c r="AZ261" s="452"/>
      <c r="BA261" s="452"/>
      <c r="BB261" s="452"/>
      <c r="BC261" s="452"/>
      <c r="BD261" s="452"/>
      <c r="BE261" s="452"/>
      <c r="BF261" s="452"/>
      <c r="BG261" s="452"/>
      <c r="BH261" s="452"/>
      <c r="BI261" s="453"/>
    </row>
    <row r="262" spans="2:72" s="9" customFormat="1" ht="9.9" customHeight="1">
      <c r="B262" s="8"/>
      <c r="C262" s="480"/>
      <c r="D262" s="481"/>
      <c r="E262" s="483"/>
      <c r="F262" s="481"/>
      <c r="G262" s="483"/>
      <c r="H262" s="481"/>
      <c r="I262" s="483"/>
      <c r="J262" s="481"/>
      <c r="K262" s="483"/>
      <c r="L262" s="546"/>
      <c r="M262" s="414"/>
      <c r="N262" s="415"/>
      <c r="O262" s="415"/>
      <c r="P262" s="415"/>
      <c r="Q262" s="415"/>
      <c r="R262" s="415"/>
      <c r="S262" s="415"/>
      <c r="T262" s="415"/>
      <c r="U262" s="415"/>
      <c r="V262" s="415"/>
      <c r="W262" s="415"/>
      <c r="X262" s="415"/>
      <c r="Y262" s="415"/>
      <c r="Z262" s="415"/>
      <c r="AA262" s="415"/>
      <c r="AB262" s="415"/>
      <c r="AC262" s="415"/>
      <c r="AD262" s="415"/>
      <c r="AE262" s="415"/>
      <c r="AF262" s="415"/>
      <c r="AG262" s="415"/>
      <c r="AH262" s="415"/>
      <c r="AI262" s="415"/>
      <c r="AJ262" s="415"/>
      <c r="AK262" s="415"/>
      <c r="AL262" s="415"/>
      <c r="AM262" s="415"/>
      <c r="AN262" s="415"/>
      <c r="AO262" s="415"/>
      <c r="AP262" s="415"/>
      <c r="AQ262" s="415"/>
      <c r="AR262" s="415"/>
      <c r="AS262" s="415"/>
      <c r="AT262" s="415"/>
      <c r="AU262" s="415"/>
      <c r="AV262" s="416"/>
      <c r="AW262" s="414"/>
      <c r="AX262" s="415"/>
      <c r="AY262" s="415"/>
      <c r="AZ262" s="415"/>
      <c r="BA262" s="415"/>
      <c r="BB262" s="415"/>
      <c r="BC262" s="415"/>
      <c r="BD262" s="415"/>
      <c r="BE262" s="415"/>
      <c r="BF262" s="415"/>
      <c r="BG262" s="415"/>
      <c r="BH262" s="415"/>
      <c r="BI262" s="416"/>
      <c r="BJ262" s="8"/>
      <c r="BK262" s="8"/>
      <c r="BL262" s="8"/>
      <c r="BM262" s="8"/>
      <c r="BN262" s="8"/>
      <c r="BO262" s="8"/>
      <c r="BP262" s="8"/>
      <c r="BQ262" s="8"/>
      <c r="BR262" s="8"/>
      <c r="BS262" s="8"/>
      <c r="BT262" s="8"/>
    </row>
    <row r="263" spans="2:72" s="9" customFormat="1" ht="9.9" customHeight="1">
      <c r="B263" s="8"/>
      <c r="C263" s="542" t="s">
        <v>1050</v>
      </c>
      <c r="D263" s="543"/>
      <c r="E263" s="543"/>
      <c r="F263" s="543"/>
      <c r="G263" s="543"/>
      <c r="H263" s="543"/>
      <c r="I263" s="543"/>
      <c r="J263" s="543"/>
      <c r="K263" s="543"/>
      <c r="L263" s="543"/>
      <c r="M263" s="543"/>
      <c r="N263" s="544"/>
      <c r="O263" s="404" t="s">
        <v>1136</v>
      </c>
      <c r="P263" s="405"/>
      <c r="Q263" s="405"/>
      <c r="R263" s="405"/>
      <c r="S263" s="405"/>
      <c r="T263" s="405"/>
      <c r="U263" s="405"/>
      <c r="V263" s="405"/>
      <c r="W263" s="405"/>
      <c r="X263" s="405"/>
      <c r="Y263" s="405"/>
      <c r="Z263" s="405"/>
      <c r="AA263" s="405"/>
      <c r="AB263" s="405"/>
      <c r="AC263" s="405"/>
      <c r="AD263" s="405"/>
      <c r="AE263" s="405"/>
      <c r="AF263" s="405"/>
      <c r="AG263" s="405"/>
      <c r="AH263" s="405"/>
      <c r="AI263" s="405"/>
      <c r="AJ263" s="405"/>
      <c r="AK263" s="405"/>
      <c r="AL263" s="405"/>
      <c r="AM263" s="405"/>
      <c r="AN263" s="405"/>
      <c r="AO263" s="405"/>
      <c r="AP263" s="405"/>
      <c r="AQ263" s="405"/>
      <c r="AR263" s="405"/>
      <c r="AS263" s="405"/>
      <c r="AT263" s="405"/>
      <c r="AU263" s="405"/>
      <c r="AV263" s="406"/>
      <c r="AW263" s="404" t="s">
        <v>1038</v>
      </c>
      <c r="AX263" s="405"/>
      <c r="AY263" s="405"/>
      <c r="AZ263" s="405"/>
      <c r="BA263" s="405"/>
      <c r="BB263" s="405"/>
      <c r="BC263" s="405"/>
      <c r="BD263" s="405"/>
      <c r="BE263" s="405"/>
      <c r="BF263" s="405"/>
      <c r="BG263" s="405"/>
      <c r="BH263" s="405"/>
      <c r="BI263" s="406"/>
      <c r="BJ263" s="8"/>
      <c r="BK263" s="8"/>
      <c r="BL263" s="8"/>
      <c r="BM263" s="8"/>
      <c r="BN263" s="8"/>
      <c r="BO263" s="8"/>
      <c r="BP263" s="8"/>
      <c r="BQ263" s="8"/>
      <c r="BR263" s="8"/>
      <c r="BS263" s="8"/>
      <c r="BT263" s="8"/>
    </row>
    <row r="264" spans="2:72" s="9" customFormat="1" ht="9.9" customHeight="1">
      <c r="B264" s="8"/>
      <c r="C264" s="492" t="str">
        <f>$C$24</f>
        <v/>
      </c>
      <c r="D264" s="408"/>
      <c r="E264" s="407" t="str">
        <f>$E$24</f>
        <v/>
      </c>
      <c r="F264" s="408"/>
      <c r="G264" s="407" t="str">
        <f>$G$24</f>
        <v/>
      </c>
      <c r="H264" s="408"/>
      <c r="I264" s="407" t="str">
        <f>$I$24</f>
        <v/>
      </c>
      <c r="J264" s="408"/>
      <c r="K264" s="407" t="str">
        <f>$K$24</f>
        <v/>
      </c>
      <c r="L264" s="408"/>
      <c r="M264" s="407" t="str">
        <f>$M$24</f>
        <v/>
      </c>
      <c r="N264" s="545"/>
      <c r="O264" s="417" t="s">
        <v>1046</v>
      </c>
      <c r="P264" s="418"/>
      <c r="Q264" s="612" t="str">
        <f>$Q$24</f>
        <v/>
      </c>
      <c r="R264" s="595"/>
      <c r="S264" s="595"/>
      <c r="T264" s="122" t="s">
        <v>1047</v>
      </c>
      <c r="U264" s="612" t="str">
        <f>$U$24</f>
        <v/>
      </c>
      <c r="V264" s="595"/>
      <c r="W264" s="595"/>
      <c r="X264" s="595"/>
      <c r="Y264" s="124"/>
      <c r="Z264" s="596" t="str">
        <f>$Z$24</f>
        <v/>
      </c>
      <c r="AA264" s="596"/>
      <c r="AB264" s="596"/>
      <c r="AC264" s="596"/>
      <c r="AD264" s="384" t="str">
        <f>$AD$24</f>
        <v/>
      </c>
      <c r="AE264" s="384"/>
      <c r="AF264" s="384"/>
      <c r="AG264" s="384"/>
      <c r="AH264" s="384"/>
      <c r="AI264" s="384"/>
      <c r="AJ264" s="384"/>
      <c r="AK264" s="384"/>
      <c r="AL264" s="384"/>
      <c r="AM264" s="384"/>
      <c r="AN264" s="384"/>
      <c r="AO264" s="384"/>
      <c r="AP264" s="384"/>
      <c r="AQ264" s="384"/>
      <c r="AR264" s="384"/>
      <c r="AS264" s="384"/>
      <c r="AT264" s="384"/>
      <c r="AU264" s="384"/>
      <c r="AV264" s="385"/>
      <c r="AW264" s="611" t="str">
        <f>$AW$24</f>
        <v/>
      </c>
      <c r="AX264" s="452"/>
      <c r="AY264" s="452"/>
      <c r="AZ264" s="452"/>
      <c r="BA264" s="452"/>
      <c r="BB264" s="452"/>
      <c r="BC264" s="452"/>
      <c r="BD264" s="452"/>
      <c r="BE264" s="452"/>
      <c r="BF264" s="452"/>
      <c r="BG264" s="452"/>
      <c r="BH264" s="452"/>
      <c r="BI264" s="453"/>
      <c r="BJ264" s="8"/>
      <c r="BK264" s="8"/>
      <c r="BL264" s="8"/>
      <c r="BM264" s="8"/>
      <c r="BN264" s="8"/>
      <c r="BO264" s="8"/>
      <c r="BP264" s="8"/>
      <c r="BQ264" s="8"/>
      <c r="BR264" s="8"/>
      <c r="BS264" s="8"/>
      <c r="BT264" s="8"/>
    </row>
    <row r="265" spans="2:72" s="9" customFormat="1" ht="9.9" customHeight="1">
      <c r="B265" s="8"/>
      <c r="C265" s="480"/>
      <c r="D265" s="481"/>
      <c r="E265" s="483"/>
      <c r="F265" s="481"/>
      <c r="G265" s="483"/>
      <c r="H265" s="481"/>
      <c r="I265" s="483"/>
      <c r="J265" s="481"/>
      <c r="K265" s="483"/>
      <c r="L265" s="481"/>
      <c r="M265" s="483"/>
      <c r="N265" s="546"/>
      <c r="O265" s="411" t="str">
        <f>$O$25</f>
        <v/>
      </c>
      <c r="P265" s="412"/>
      <c r="Q265" s="412"/>
      <c r="R265" s="412"/>
      <c r="S265" s="412"/>
      <c r="T265" s="412"/>
      <c r="U265" s="412"/>
      <c r="V265" s="412"/>
      <c r="W265" s="412"/>
      <c r="X265" s="412"/>
      <c r="Y265" s="412"/>
      <c r="Z265" s="412"/>
      <c r="AA265" s="412"/>
      <c r="AB265" s="412"/>
      <c r="AC265" s="412"/>
      <c r="AD265" s="412"/>
      <c r="AE265" s="412"/>
      <c r="AF265" s="412"/>
      <c r="AG265" s="412"/>
      <c r="AH265" s="412"/>
      <c r="AI265" s="412"/>
      <c r="AJ265" s="412"/>
      <c r="AK265" s="412"/>
      <c r="AL265" s="412"/>
      <c r="AM265" s="412"/>
      <c r="AN265" s="412"/>
      <c r="AO265" s="412"/>
      <c r="AP265" s="412"/>
      <c r="AQ265" s="412"/>
      <c r="AR265" s="412"/>
      <c r="AS265" s="412"/>
      <c r="AT265" s="412"/>
      <c r="AU265" s="412"/>
      <c r="AV265" s="413"/>
      <c r="AW265" s="643"/>
      <c r="AX265" s="412"/>
      <c r="AY265" s="412"/>
      <c r="AZ265" s="412"/>
      <c r="BA265" s="412"/>
      <c r="BB265" s="412"/>
      <c r="BC265" s="412"/>
      <c r="BD265" s="412"/>
      <c r="BE265" s="412"/>
      <c r="BF265" s="412"/>
      <c r="BG265" s="412"/>
      <c r="BH265" s="412"/>
      <c r="BI265" s="413"/>
      <c r="BJ265" s="8"/>
      <c r="BK265" s="8"/>
      <c r="BL265" s="8"/>
      <c r="BM265" s="8"/>
      <c r="BN265" s="8"/>
      <c r="BO265" s="8"/>
      <c r="BP265" s="8"/>
      <c r="BQ265" s="8"/>
      <c r="BR265" s="8"/>
      <c r="BS265" s="8"/>
      <c r="BT265" s="8"/>
    </row>
    <row r="266" spans="2:72" s="9" customFormat="1" ht="9.9" customHeight="1">
      <c r="B266" s="8"/>
      <c r="C266" s="482"/>
      <c r="D266" s="410"/>
      <c r="E266" s="409"/>
      <c r="F266" s="410"/>
      <c r="G266" s="409"/>
      <c r="H266" s="410"/>
      <c r="I266" s="409"/>
      <c r="J266" s="410"/>
      <c r="K266" s="409"/>
      <c r="L266" s="410"/>
      <c r="M266" s="409"/>
      <c r="N266" s="547"/>
      <c r="O266" s="414"/>
      <c r="P266" s="415"/>
      <c r="Q266" s="415"/>
      <c r="R266" s="415"/>
      <c r="S266" s="415"/>
      <c r="T266" s="415"/>
      <c r="U266" s="415"/>
      <c r="V266" s="415"/>
      <c r="W266" s="415"/>
      <c r="X266" s="415"/>
      <c r="Y266" s="415"/>
      <c r="Z266" s="415"/>
      <c r="AA266" s="415"/>
      <c r="AB266" s="415"/>
      <c r="AC266" s="415"/>
      <c r="AD266" s="415"/>
      <c r="AE266" s="415"/>
      <c r="AF266" s="415"/>
      <c r="AG266" s="415"/>
      <c r="AH266" s="415"/>
      <c r="AI266" s="415"/>
      <c r="AJ266" s="415"/>
      <c r="AK266" s="415"/>
      <c r="AL266" s="415"/>
      <c r="AM266" s="415"/>
      <c r="AN266" s="415"/>
      <c r="AO266" s="415"/>
      <c r="AP266" s="415"/>
      <c r="AQ266" s="415"/>
      <c r="AR266" s="415"/>
      <c r="AS266" s="415"/>
      <c r="AT266" s="415"/>
      <c r="AU266" s="415"/>
      <c r="AV266" s="416"/>
      <c r="AW266" s="414"/>
      <c r="AX266" s="415"/>
      <c r="AY266" s="415"/>
      <c r="AZ266" s="415"/>
      <c r="BA266" s="415"/>
      <c r="BB266" s="415"/>
      <c r="BC266" s="415"/>
      <c r="BD266" s="415"/>
      <c r="BE266" s="415"/>
      <c r="BF266" s="415"/>
      <c r="BG266" s="415"/>
      <c r="BH266" s="415"/>
      <c r="BI266" s="416"/>
      <c r="BJ266" s="8"/>
      <c r="BK266" s="8"/>
      <c r="BL266" s="8"/>
      <c r="BM266" s="8"/>
      <c r="BN266" s="8"/>
      <c r="BO266" s="8"/>
      <c r="BP266" s="8"/>
      <c r="BQ266" s="8"/>
      <c r="BR266" s="8"/>
      <c r="BS266" s="8"/>
      <c r="BT266" s="8"/>
    </row>
    <row r="267" spans="2:72" s="9" customFormat="1" ht="9.9" customHeight="1">
      <c r="B267" s="8"/>
      <c r="C267" s="404" t="s">
        <v>1043</v>
      </c>
      <c r="D267" s="405"/>
      <c r="E267" s="405"/>
      <c r="F267" s="405"/>
      <c r="G267" s="405"/>
      <c r="H267" s="405"/>
      <c r="I267" s="405"/>
      <c r="J267" s="405"/>
      <c r="K267" s="405"/>
      <c r="L267" s="405"/>
      <c r="M267" s="405"/>
      <c r="N267" s="405"/>
      <c r="O267" s="405"/>
      <c r="P267" s="405"/>
      <c r="Q267" s="405"/>
      <c r="R267" s="405"/>
      <c r="S267" s="405"/>
      <c r="T267" s="405"/>
      <c r="U267" s="405"/>
      <c r="V267" s="405"/>
      <c r="W267" s="405"/>
      <c r="X267" s="405"/>
      <c r="Y267" s="405"/>
      <c r="Z267" s="405"/>
      <c r="AA267" s="405"/>
      <c r="AB267" s="405"/>
      <c r="AC267" s="405"/>
      <c r="AD267" s="405"/>
      <c r="AE267" s="405"/>
      <c r="AF267" s="405"/>
      <c r="AG267" s="405"/>
      <c r="AH267" s="405"/>
      <c r="AI267" s="405"/>
      <c r="AJ267" s="405"/>
      <c r="AK267" s="405"/>
      <c r="AL267" s="405"/>
      <c r="AM267" s="405"/>
      <c r="AN267" s="405"/>
      <c r="AO267" s="405"/>
      <c r="AP267" s="405"/>
      <c r="AQ267" s="405"/>
      <c r="AR267" s="405"/>
      <c r="AS267" s="405"/>
      <c r="AT267" s="405"/>
      <c r="AU267" s="405"/>
      <c r="AV267" s="405"/>
      <c r="AW267" s="405"/>
      <c r="AX267" s="405"/>
      <c r="AY267" s="405"/>
      <c r="AZ267" s="405"/>
      <c r="BA267" s="405"/>
      <c r="BB267" s="406"/>
      <c r="BC267" s="586" t="s">
        <v>17</v>
      </c>
      <c r="BD267" s="587"/>
      <c r="BE267" s="587"/>
      <c r="BF267" s="587"/>
      <c r="BG267" s="587"/>
      <c r="BH267" s="587"/>
      <c r="BI267" s="588"/>
      <c r="BJ267" s="8"/>
      <c r="BK267" s="8"/>
      <c r="BL267" s="8"/>
      <c r="BM267" s="8"/>
      <c r="BN267" s="8"/>
      <c r="BO267" s="8"/>
      <c r="BP267" s="8"/>
      <c r="BQ267" s="8"/>
      <c r="BR267" s="8"/>
      <c r="BS267" s="8"/>
      <c r="BT267" s="8"/>
    </row>
    <row r="268" spans="2:72" s="9" customFormat="1" ht="9.9" customHeight="1">
      <c r="B268" s="8"/>
      <c r="C268" s="593" t="str">
        <f>$C$28</f>
        <v/>
      </c>
      <c r="D268" s="454"/>
      <c r="E268" s="407" t="str">
        <f>$E$28</f>
        <v/>
      </c>
      <c r="F268" s="408"/>
      <c r="G268" s="407" t="str">
        <f>$G$28</f>
        <v/>
      </c>
      <c r="H268" s="408"/>
      <c r="I268" s="477" t="str">
        <f>$I$28</f>
        <v/>
      </c>
      <c r="J268" s="408"/>
      <c r="K268" s="407" t="str">
        <f>$K$28</f>
        <v/>
      </c>
      <c r="L268" s="408"/>
      <c r="M268" s="407" t="str">
        <f>$M$28</f>
        <v/>
      </c>
      <c r="N268" s="408"/>
      <c r="O268" s="407" t="str">
        <f>$O$28</f>
        <v/>
      </c>
      <c r="P268" s="408"/>
      <c r="Q268" s="407" t="str">
        <f>$Q$28</f>
        <v/>
      </c>
      <c r="R268" s="408"/>
      <c r="S268" s="407" t="str">
        <f>$S$28</f>
        <v/>
      </c>
      <c r="T268" s="408"/>
      <c r="U268" s="407" t="str">
        <f>$U$28</f>
        <v/>
      </c>
      <c r="V268" s="408"/>
      <c r="W268" s="407" t="str">
        <f>$W$28</f>
        <v/>
      </c>
      <c r="X268" s="408"/>
      <c r="Y268" s="407" t="str">
        <f>$Y$28</f>
        <v/>
      </c>
      <c r="Z268" s="408"/>
      <c r="AA268" s="407" t="str">
        <f>$AA$28</f>
        <v/>
      </c>
      <c r="AB268" s="408"/>
      <c r="AC268" s="407" t="str">
        <f>$AC$28</f>
        <v/>
      </c>
      <c r="AD268" s="408"/>
      <c r="AE268" s="407" t="str">
        <f>$AE$28</f>
        <v/>
      </c>
      <c r="AF268" s="408"/>
      <c r="AG268" s="407" t="str">
        <f>$AG$28</f>
        <v/>
      </c>
      <c r="AH268" s="408"/>
      <c r="AI268" s="407" t="str">
        <f>$AI$28</f>
        <v/>
      </c>
      <c r="AJ268" s="408"/>
      <c r="AK268" s="407" t="str">
        <f>$AK$28</f>
        <v/>
      </c>
      <c r="AL268" s="408"/>
      <c r="AM268" s="407" t="str">
        <f>$AM$28</f>
        <v/>
      </c>
      <c r="AN268" s="408"/>
      <c r="AO268" s="407" t="str">
        <f>$AO$28</f>
        <v/>
      </c>
      <c r="AP268" s="408"/>
      <c r="AQ268" s="407" t="str">
        <f>$AQ$28</f>
        <v/>
      </c>
      <c r="AR268" s="408"/>
      <c r="AS268" s="407" t="str">
        <f>$AS$28</f>
        <v/>
      </c>
      <c r="AT268" s="477"/>
      <c r="AU268" s="407" t="str">
        <f>$AU$28</f>
        <v/>
      </c>
      <c r="AV268" s="408"/>
      <c r="AW268" s="407" t="str">
        <f>$AW$28</f>
        <v/>
      </c>
      <c r="AX268" s="408"/>
      <c r="AY268" s="477" t="str">
        <f>$AY$28</f>
        <v/>
      </c>
      <c r="AZ268" s="408"/>
      <c r="BA268" s="407" t="str">
        <f>$BA$28</f>
        <v/>
      </c>
      <c r="BB268" s="477"/>
      <c r="BC268" s="193"/>
      <c r="BD268" s="194"/>
      <c r="BE268" s="194"/>
      <c r="BF268" s="194"/>
      <c r="BG268" s="194"/>
      <c r="BH268" s="194"/>
      <c r="BI268" s="195"/>
      <c r="BJ268" s="8"/>
      <c r="BK268" s="8"/>
      <c r="BL268" s="8"/>
      <c r="BM268" s="8"/>
      <c r="BN268" s="8"/>
      <c r="BO268" s="8"/>
      <c r="BP268" s="8"/>
      <c r="BQ268" s="8"/>
      <c r="BR268" s="8"/>
      <c r="BS268" s="8"/>
      <c r="BT268" s="8"/>
    </row>
    <row r="269" spans="2:72" s="9" customFormat="1" ht="9.9" customHeight="1">
      <c r="B269" s="8"/>
      <c r="C269" s="593"/>
      <c r="D269" s="454"/>
      <c r="E269" s="409"/>
      <c r="F269" s="410"/>
      <c r="G269" s="409"/>
      <c r="H269" s="410"/>
      <c r="I269" s="479"/>
      <c r="J269" s="410"/>
      <c r="K269" s="409"/>
      <c r="L269" s="410"/>
      <c r="M269" s="409"/>
      <c r="N269" s="410"/>
      <c r="O269" s="409"/>
      <c r="P269" s="410"/>
      <c r="Q269" s="409"/>
      <c r="R269" s="410"/>
      <c r="S269" s="409"/>
      <c r="T269" s="410"/>
      <c r="U269" s="409"/>
      <c r="V269" s="410"/>
      <c r="W269" s="409"/>
      <c r="X269" s="410"/>
      <c r="Y269" s="409"/>
      <c r="Z269" s="410"/>
      <c r="AA269" s="409"/>
      <c r="AB269" s="410"/>
      <c r="AC269" s="409"/>
      <c r="AD269" s="410"/>
      <c r="AE269" s="409"/>
      <c r="AF269" s="410"/>
      <c r="AG269" s="409"/>
      <c r="AH269" s="410"/>
      <c r="AI269" s="409"/>
      <c r="AJ269" s="410"/>
      <c r="AK269" s="409"/>
      <c r="AL269" s="410"/>
      <c r="AM269" s="409"/>
      <c r="AN269" s="410"/>
      <c r="AO269" s="409"/>
      <c r="AP269" s="410"/>
      <c r="AQ269" s="409"/>
      <c r="AR269" s="410"/>
      <c r="AS269" s="409"/>
      <c r="AT269" s="479"/>
      <c r="AU269" s="409"/>
      <c r="AV269" s="410"/>
      <c r="AW269" s="409"/>
      <c r="AX269" s="410"/>
      <c r="AY269" s="479"/>
      <c r="AZ269" s="410"/>
      <c r="BA269" s="409"/>
      <c r="BB269" s="479"/>
      <c r="BC269" s="196"/>
      <c r="BD269" s="197"/>
      <c r="BE269" s="197"/>
      <c r="BF269" s="197"/>
      <c r="BG269" s="197"/>
      <c r="BH269" s="197"/>
      <c r="BI269" s="198"/>
      <c r="BJ269" s="8"/>
      <c r="BK269" s="8"/>
      <c r="BL269" s="8"/>
      <c r="BM269" s="8"/>
      <c r="BN269" s="8"/>
      <c r="BO269" s="8"/>
      <c r="BP269" s="8"/>
      <c r="BQ269" s="8"/>
      <c r="BR269" s="8"/>
      <c r="BS269" s="8"/>
      <c r="BT269" s="8"/>
    </row>
    <row r="270" spans="2:72" s="9" customFormat="1" ht="9.9" customHeight="1">
      <c r="B270" s="8"/>
      <c r="C270" s="650" t="str">
        <f>$C$180</f>
        <v/>
      </c>
      <c r="D270" s="651"/>
      <c r="E270" s="651"/>
      <c r="F270" s="651"/>
      <c r="G270" s="651"/>
      <c r="H270" s="651"/>
      <c r="I270" s="652"/>
      <c r="J270" s="652"/>
      <c r="K270" s="652"/>
      <c r="L270" s="652"/>
      <c r="M270" s="652"/>
      <c r="N270" s="652"/>
      <c r="O270" s="652"/>
      <c r="P270" s="652"/>
      <c r="Q270" s="652"/>
      <c r="R270" s="652"/>
      <c r="S270" s="652"/>
      <c r="T270" s="652"/>
      <c r="U270" s="652"/>
      <c r="V270" s="652"/>
      <c r="W270" s="652"/>
      <c r="X270" s="652"/>
      <c r="Y270" s="652"/>
      <c r="Z270" s="652"/>
      <c r="AA270" s="652"/>
      <c r="AB270" s="652"/>
      <c r="AC270" s="652"/>
      <c r="AD270" s="652"/>
      <c r="AE270" s="652"/>
      <c r="AF270" s="652"/>
      <c r="AG270" s="652"/>
      <c r="AH270" s="652"/>
      <c r="AI270" s="652"/>
      <c r="AJ270" s="652"/>
      <c r="AK270" s="652"/>
      <c r="AL270" s="652"/>
      <c r="AM270" s="652"/>
      <c r="AN270" s="652"/>
      <c r="AO270" s="652"/>
      <c r="AP270" s="652"/>
      <c r="AQ270" s="652"/>
      <c r="AR270" s="652"/>
      <c r="AS270" s="652"/>
      <c r="AT270" s="652"/>
      <c r="AU270" s="652"/>
      <c r="AV270" s="652"/>
      <c r="AW270" s="652"/>
      <c r="AX270" s="474" t="s">
        <v>60</v>
      </c>
      <c r="AY270" s="476" t="str">
        <f>$AY$30</f>
        <v/>
      </c>
      <c r="AZ270" s="477"/>
      <c r="BA270" s="477"/>
      <c r="BB270" s="474" t="s">
        <v>59</v>
      </c>
      <c r="BC270" s="196"/>
      <c r="BD270" s="197"/>
      <c r="BE270" s="197"/>
      <c r="BF270" s="197"/>
      <c r="BG270" s="197"/>
      <c r="BH270" s="197"/>
      <c r="BI270" s="198"/>
      <c r="BJ270" s="8"/>
      <c r="BK270" s="8"/>
      <c r="BL270" s="8"/>
      <c r="BM270" s="8"/>
      <c r="BN270" s="8"/>
      <c r="BO270" s="8"/>
      <c r="BP270" s="8"/>
      <c r="BQ270" s="8"/>
      <c r="BR270" s="8"/>
      <c r="BS270" s="8"/>
      <c r="BT270" s="8"/>
    </row>
    <row r="271" spans="2:72" s="8" customFormat="1" ht="9.9" customHeight="1">
      <c r="C271" s="653"/>
      <c r="D271" s="651"/>
      <c r="E271" s="651"/>
      <c r="F271" s="651"/>
      <c r="G271" s="651"/>
      <c r="H271" s="651"/>
      <c r="I271" s="651"/>
      <c r="J271" s="651"/>
      <c r="K271" s="651"/>
      <c r="L271" s="651"/>
      <c r="M271" s="651"/>
      <c r="N271" s="651"/>
      <c r="O271" s="651"/>
      <c r="P271" s="651"/>
      <c r="Q271" s="651"/>
      <c r="R271" s="651"/>
      <c r="S271" s="651"/>
      <c r="T271" s="651"/>
      <c r="U271" s="651"/>
      <c r="V271" s="651"/>
      <c r="W271" s="651"/>
      <c r="X271" s="651"/>
      <c r="Y271" s="651"/>
      <c r="Z271" s="651"/>
      <c r="AA271" s="651"/>
      <c r="AB271" s="651"/>
      <c r="AC271" s="651"/>
      <c r="AD271" s="651"/>
      <c r="AE271" s="651"/>
      <c r="AF271" s="651"/>
      <c r="AG271" s="651"/>
      <c r="AH271" s="651"/>
      <c r="AI271" s="651"/>
      <c r="AJ271" s="651"/>
      <c r="AK271" s="651"/>
      <c r="AL271" s="651"/>
      <c r="AM271" s="651"/>
      <c r="AN271" s="651"/>
      <c r="AO271" s="651"/>
      <c r="AP271" s="651"/>
      <c r="AQ271" s="651"/>
      <c r="AR271" s="651"/>
      <c r="AS271" s="651"/>
      <c r="AT271" s="651"/>
      <c r="AU271" s="651"/>
      <c r="AV271" s="651"/>
      <c r="AW271" s="651"/>
      <c r="AX271" s="475"/>
      <c r="AY271" s="478"/>
      <c r="AZ271" s="478"/>
      <c r="BA271" s="478"/>
      <c r="BB271" s="475"/>
      <c r="BC271" s="196"/>
      <c r="BD271" s="197"/>
      <c r="BE271" s="197"/>
      <c r="BF271" s="197"/>
      <c r="BG271" s="197"/>
      <c r="BH271" s="197"/>
      <c r="BI271" s="198"/>
    </row>
    <row r="272" spans="2:72" s="9" customFormat="1" ht="9.9" customHeight="1">
      <c r="B272" s="8"/>
      <c r="C272" s="654"/>
      <c r="D272" s="655"/>
      <c r="E272" s="655"/>
      <c r="F272" s="655"/>
      <c r="G272" s="655"/>
      <c r="H272" s="655"/>
      <c r="I272" s="655"/>
      <c r="J272" s="655"/>
      <c r="K272" s="655"/>
      <c r="L272" s="655"/>
      <c r="M272" s="655"/>
      <c r="N272" s="655"/>
      <c r="O272" s="655"/>
      <c r="P272" s="655"/>
      <c r="Q272" s="655"/>
      <c r="R272" s="655"/>
      <c r="S272" s="655"/>
      <c r="T272" s="655"/>
      <c r="U272" s="655"/>
      <c r="V272" s="655"/>
      <c r="W272" s="655"/>
      <c r="X272" s="655"/>
      <c r="Y272" s="655"/>
      <c r="Z272" s="655"/>
      <c r="AA272" s="655"/>
      <c r="AB272" s="655"/>
      <c r="AC272" s="655"/>
      <c r="AD272" s="655"/>
      <c r="AE272" s="655"/>
      <c r="AF272" s="655"/>
      <c r="AG272" s="655"/>
      <c r="AH272" s="655"/>
      <c r="AI272" s="655"/>
      <c r="AJ272" s="655"/>
      <c r="AK272" s="655"/>
      <c r="AL272" s="655"/>
      <c r="AM272" s="655"/>
      <c r="AN272" s="655"/>
      <c r="AO272" s="655"/>
      <c r="AP272" s="655"/>
      <c r="AQ272" s="655"/>
      <c r="AR272" s="655"/>
      <c r="AS272" s="655"/>
      <c r="AT272" s="655"/>
      <c r="AU272" s="655"/>
      <c r="AV272" s="655"/>
      <c r="AW272" s="655"/>
      <c r="AX272" s="438"/>
      <c r="AY272" s="479"/>
      <c r="AZ272" s="479"/>
      <c r="BA272" s="479"/>
      <c r="BB272" s="438"/>
      <c r="BC272" s="199"/>
      <c r="BD272" s="200"/>
      <c r="BE272" s="200"/>
      <c r="BF272" s="200"/>
      <c r="BG272" s="200"/>
      <c r="BH272" s="200"/>
      <c r="BI272" s="201"/>
      <c r="BJ272" s="8"/>
      <c r="BK272" s="8"/>
      <c r="BL272" s="8"/>
      <c r="BM272" s="8"/>
      <c r="BN272" s="8"/>
      <c r="BO272" s="8"/>
      <c r="BP272" s="8"/>
      <c r="BQ272" s="8"/>
      <c r="BR272" s="8"/>
      <c r="BS272" s="8"/>
      <c r="BT272" s="8"/>
    </row>
    <row r="273" spans="2:67" s="9" customFormat="1" ht="9.9" customHeight="1">
      <c r="B273" s="8"/>
      <c r="C273" s="542" t="s">
        <v>1051</v>
      </c>
      <c r="D273" s="543"/>
      <c r="E273" s="543"/>
      <c r="F273" s="543"/>
      <c r="G273" s="543"/>
      <c r="H273" s="543"/>
      <c r="I273" s="543"/>
      <c r="J273" s="543"/>
      <c r="K273" s="543"/>
      <c r="L273" s="543"/>
      <c r="M273" s="543"/>
      <c r="N273" s="543"/>
      <c r="O273" s="543"/>
      <c r="P273" s="544"/>
      <c r="Q273" s="8"/>
      <c r="R273" s="8"/>
      <c r="S273" s="8"/>
      <c r="T273" s="8"/>
      <c r="U273" s="8"/>
      <c r="V273" s="8"/>
      <c r="W273" s="8"/>
      <c r="X273" s="8"/>
      <c r="Y273" s="8"/>
      <c r="Z273" s="8"/>
      <c r="AA273" s="8"/>
      <c r="AB273" s="8"/>
      <c r="AC273" s="8"/>
      <c r="AD273" s="8"/>
      <c r="AE273" s="8"/>
      <c r="AF273" s="8"/>
      <c r="AG273" s="8"/>
      <c r="AH273" s="8"/>
      <c r="AI273" s="8"/>
      <c r="AJ273" s="8"/>
      <c r="AK273" s="8"/>
      <c r="AL273" s="472" t="s">
        <v>58</v>
      </c>
      <c r="AM273" s="472"/>
      <c r="AN273" s="472"/>
      <c r="AO273" s="472"/>
      <c r="AP273" s="472"/>
      <c r="AQ273" s="472"/>
      <c r="AR273" s="472"/>
      <c r="AS273" s="472"/>
      <c r="AT273" s="472"/>
      <c r="AU273" s="472"/>
      <c r="AV273" s="472"/>
      <c r="AW273" s="472"/>
      <c r="AX273" s="472"/>
      <c r="AY273" s="472"/>
      <c r="AZ273" s="472"/>
      <c r="BA273" s="472"/>
      <c r="BB273" s="472"/>
      <c r="BC273" s="473"/>
      <c r="BD273" s="473"/>
      <c r="BE273" s="473"/>
      <c r="BF273" s="473"/>
      <c r="BG273" s="473"/>
      <c r="BH273" s="8"/>
      <c r="BI273" s="8"/>
      <c r="BJ273" s="8"/>
      <c r="BK273" s="8"/>
      <c r="BL273" s="8"/>
    </row>
    <row r="274" spans="2:67" s="9" customFormat="1" ht="9.9" customHeight="1">
      <c r="B274" s="8"/>
      <c r="C274" s="38"/>
      <c r="D274" s="30" t="s">
        <v>62</v>
      </c>
      <c r="E274" s="14"/>
      <c r="F274" s="13"/>
      <c r="G274" s="392" t="s">
        <v>46</v>
      </c>
      <c r="H274" s="394"/>
      <c r="I274" s="14"/>
      <c r="J274" s="13"/>
      <c r="K274" s="392" t="s">
        <v>47</v>
      </c>
      <c r="L274" s="394"/>
      <c r="M274" s="14"/>
      <c r="N274" s="13"/>
      <c r="O274" s="392" t="s">
        <v>48</v>
      </c>
      <c r="P274" s="393"/>
      <c r="Q274" s="8"/>
      <c r="R274" s="8"/>
      <c r="S274" s="8"/>
      <c r="T274" s="15"/>
      <c r="U274" s="16"/>
      <c r="V274" s="16"/>
      <c r="W274" s="16"/>
      <c r="X274" s="16"/>
      <c r="Y274" s="16"/>
      <c r="Z274" s="16"/>
      <c r="AA274" s="16"/>
      <c r="AB274" s="16"/>
      <c r="AC274" s="16"/>
      <c r="AD274" s="16"/>
      <c r="AE274" s="16"/>
      <c r="AF274" s="16"/>
      <c r="AG274" s="16"/>
      <c r="AH274" s="16"/>
      <c r="AI274" s="16"/>
      <c r="AJ274" s="16"/>
      <c r="AK274" s="16"/>
      <c r="AL274" s="473"/>
      <c r="AM274" s="473"/>
      <c r="AN274" s="473"/>
      <c r="AO274" s="473"/>
      <c r="AP274" s="473"/>
      <c r="AQ274" s="473"/>
      <c r="AR274" s="473"/>
      <c r="AS274" s="473"/>
      <c r="AT274" s="473"/>
      <c r="AU274" s="473"/>
      <c r="AV274" s="473"/>
      <c r="AW274" s="473"/>
      <c r="AX274" s="473"/>
      <c r="AY274" s="473"/>
      <c r="AZ274" s="473"/>
      <c r="BA274" s="473"/>
      <c r="BB274" s="473"/>
      <c r="BC274" s="473"/>
      <c r="BD274" s="473"/>
      <c r="BE274" s="473"/>
      <c r="BF274" s="473"/>
      <c r="BG274" s="473"/>
      <c r="BH274" s="8"/>
      <c r="BI274" s="8"/>
      <c r="BJ274" s="8"/>
      <c r="BK274" s="8"/>
      <c r="BL274" s="8"/>
    </row>
    <row r="275" spans="2:67" s="9" customFormat="1" ht="9.9" customHeight="1">
      <c r="B275" s="8"/>
      <c r="C275" s="480" t="str">
        <f>$C$35</f>
        <v/>
      </c>
      <c r="D275" s="546"/>
      <c r="E275" s="480" t="str">
        <f>$E$35</f>
        <v/>
      </c>
      <c r="F275" s="481"/>
      <c r="G275" s="521" t="str">
        <f>$G$35</f>
        <v/>
      </c>
      <c r="H275" s="591"/>
      <c r="I275" s="483" t="str">
        <f>$I$35</f>
        <v/>
      </c>
      <c r="J275" s="481"/>
      <c r="K275" s="521" t="str">
        <f>$K$35</f>
        <v/>
      </c>
      <c r="L275" s="591"/>
      <c r="M275" s="483" t="str">
        <f>$M$35</f>
        <v/>
      </c>
      <c r="N275" s="481"/>
      <c r="O275" s="521" t="str">
        <f>$O$35</f>
        <v/>
      </c>
      <c r="P275" s="522"/>
      <c r="Q275" s="8"/>
      <c r="R275" s="8"/>
      <c r="S275" s="8"/>
      <c r="T275" s="15"/>
      <c r="U275" s="16"/>
      <c r="V275" s="16"/>
      <c r="W275" s="16"/>
      <c r="X275" s="16"/>
      <c r="Y275" s="16"/>
      <c r="Z275" s="16"/>
      <c r="AA275" s="16"/>
      <c r="AB275" s="16"/>
      <c r="AC275" s="16"/>
      <c r="AD275" s="16"/>
      <c r="AE275" s="16"/>
      <c r="AF275" s="16"/>
      <c r="AG275" s="16"/>
      <c r="AH275" s="16"/>
      <c r="AI275" s="16"/>
      <c r="AJ275" s="16"/>
      <c r="AK275" s="16"/>
      <c r="AL275" s="105"/>
      <c r="AM275" s="105"/>
      <c r="AN275" s="105"/>
      <c r="AO275" s="105"/>
      <c r="AP275" s="105"/>
      <c r="AQ275" s="105"/>
      <c r="AR275" s="105"/>
      <c r="AS275" s="105"/>
      <c r="AT275" s="105"/>
      <c r="AU275" s="105"/>
      <c r="AV275" s="105"/>
      <c r="AW275" s="105"/>
      <c r="AX275" s="105"/>
      <c r="AY275" s="105"/>
      <c r="AZ275" s="105"/>
      <c r="BA275" s="105"/>
      <c r="BB275" s="105"/>
      <c r="BC275" s="105"/>
      <c r="BD275" s="105"/>
      <c r="BE275" s="105"/>
      <c r="BF275" s="105"/>
      <c r="BG275" s="105"/>
      <c r="BH275" s="8"/>
      <c r="BI275" s="8"/>
      <c r="BJ275" s="8"/>
      <c r="BK275" s="8"/>
      <c r="BL275" s="8"/>
    </row>
    <row r="276" spans="2:67" s="9" customFormat="1" ht="9.9" customHeight="1">
      <c r="B276" s="8"/>
      <c r="C276" s="482"/>
      <c r="D276" s="547"/>
      <c r="E276" s="482"/>
      <c r="F276" s="410"/>
      <c r="G276" s="523"/>
      <c r="H276" s="592"/>
      <c r="I276" s="409"/>
      <c r="J276" s="410"/>
      <c r="K276" s="523"/>
      <c r="L276" s="592"/>
      <c r="M276" s="409"/>
      <c r="N276" s="410"/>
      <c r="O276" s="523"/>
      <c r="P276" s="524"/>
      <c r="Q276" s="8"/>
      <c r="R276" s="8"/>
      <c r="S276" s="8"/>
      <c r="T276" s="15"/>
      <c r="U276" s="16"/>
      <c r="V276" s="16"/>
      <c r="W276" s="16"/>
      <c r="X276" s="16"/>
      <c r="Y276" s="16"/>
      <c r="Z276" s="16"/>
      <c r="AA276" s="16"/>
      <c r="AB276" s="16"/>
      <c r="AC276" s="16"/>
      <c r="AD276" s="16"/>
      <c r="AE276" s="16"/>
      <c r="AF276" s="16"/>
      <c r="AG276" s="16"/>
      <c r="AH276" s="16"/>
      <c r="AI276" s="16"/>
      <c r="AJ276" s="16"/>
      <c r="AK276" s="16"/>
      <c r="AL276" s="16"/>
      <c r="AM276" s="16"/>
      <c r="AN276" s="15"/>
      <c r="AO276" s="15"/>
      <c r="AP276" s="15"/>
      <c r="AQ276" s="36"/>
      <c r="AR276" s="36"/>
      <c r="AS276" s="36"/>
      <c r="AT276" s="36"/>
      <c r="AU276" s="36"/>
      <c r="AV276" s="36"/>
      <c r="AW276" s="36"/>
      <c r="AX276" s="36"/>
      <c r="AY276" s="36"/>
      <c r="AZ276" s="36"/>
      <c r="BA276" s="36"/>
      <c r="BB276" s="36"/>
      <c r="BC276" s="36"/>
      <c r="BD276" s="8"/>
      <c r="BE276" s="8"/>
      <c r="BF276" s="8"/>
      <c r="BG276" s="8"/>
      <c r="BH276" s="8"/>
      <c r="BI276" s="8"/>
      <c r="BJ276" s="8"/>
      <c r="BK276" s="8"/>
      <c r="BL276" s="8"/>
    </row>
    <row r="277" spans="2:67" s="9" customFormat="1" ht="9.9" customHeight="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row>
    <row r="278" spans="2:67" s="9" customFormat="1" ht="9.9" customHeight="1">
      <c r="B278" s="8"/>
      <c r="C278" s="8"/>
      <c r="D278" s="584" t="s">
        <v>64</v>
      </c>
      <c r="E278" s="584"/>
      <c r="F278" s="584"/>
      <c r="G278" s="584"/>
      <c r="H278" s="584"/>
      <c r="I278" s="584"/>
      <c r="J278" s="584"/>
      <c r="K278" s="584"/>
      <c r="L278" s="584"/>
      <c r="M278" s="584"/>
      <c r="N278" s="584"/>
      <c r="O278" s="584"/>
      <c r="P278" s="584"/>
      <c r="Q278" s="584"/>
      <c r="R278" s="584"/>
      <c r="S278" s="584"/>
      <c r="T278" s="584"/>
      <c r="U278" s="584"/>
      <c r="V278" s="584"/>
      <c r="W278" s="584"/>
      <c r="X278" s="584"/>
      <c r="Y278" s="584"/>
      <c r="Z278" s="584"/>
      <c r="AA278" s="584"/>
      <c r="AB278" s="584"/>
      <c r="AC278" s="584"/>
      <c r="AD278" s="584"/>
      <c r="AE278" s="584"/>
      <c r="AF278" s="584"/>
      <c r="AG278" s="584"/>
      <c r="AH278" s="584"/>
      <c r="AI278" s="584"/>
      <c r="AJ278" s="584"/>
      <c r="AK278" s="584"/>
      <c r="AL278" s="584"/>
      <c r="AM278" s="584"/>
      <c r="AN278" s="584"/>
      <c r="AO278" s="584"/>
      <c r="AP278" s="584"/>
      <c r="AQ278" s="584"/>
      <c r="AR278" s="584"/>
      <c r="AS278" s="584"/>
      <c r="AT278" s="584"/>
      <c r="AU278" s="584"/>
      <c r="AV278" s="584"/>
      <c r="AW278" s="584"/>
      <c r="AX278" s="584"/>
      <c r="AY278" s="584"/>
      <c r="AZ278" s="584"/>
      <c r="BA278" s="584"/>
      <c r="BB278" s="584"/>
      <c r="BC278" s="584"/>
      <c r="BD278" s="584"/>
      <c r="BE278" s="584"/>
      <c r="BF278" s="584"/>
      <c r="BG278" s="584"/>
      <c r="BH278" s="584"/>
      <c r="BI278" s="584"/>
      <c r="BJ278" s="102"/>
      <c r="BK278" s="102"/>
      <c r="BL278" s="8"/>
      <c r="BM278" s="8"/>
      <c r="BN278" s="8"/>
      <c r="BO278" s="8"/>
    </row>
    <row r="279" spans="2:67" s="9" customFormat="1" ht="9.9" customHeight="1">
      <c r="B279" s="8"/>
      <c r="C279" s="8"/>
      <c r="D279" s="584"/>
      <c r="E279" s="584"/>
      <c r="F279" s="584"/>
      <c r="G279" s="584"/>
      <c r="H279" s="584"/>
      <c r="I279" s="584"/>
      <c r="J279" s="584"/>
      <c r="K279" s="584"/>
      <c r="L279" s="584"/>
      <c r="M279" s="584"/>
      <c r="N279" s="584"/>
      <c r="O279" s="584"/>
      <c r="P279" s="584"/>
      <c r="Q279" s="584"/>
      <c r="R279" s="584"/>
      <c r="S279" s="584"/>
      <c r="T279" s="584"/>
      <c r="U279" s="584"/>
      <c r="V279" s="584"/>
      <c r="W279" s="584"/>
      <c r="X279" s="584"/>
      <c r="Y279" s="584"/>
      <c r="Z279" s="584"/>
      <c r="AA279" s="584"/>
      <c r="AB279" s="584"/>
      <c r="AC279" s="584"/>
      <c r="AD279" s="584"/>
      <c r="AE279" s="584"/>
      <c r="AF279" s="584"/>
      <c r="AG279" s="584"/>
      <c r="AH279" s="584"/>
      <c r="AI279" s="584"/>
      <c r="AJ279" s="584"/>
      <c r="AK279" s="584"/>
      <c r="AL279" s="584"/>
      <c r="AM279" s="584"/>
      <c r="AN279" s="584"/>
      <c r="AO279" s="584"/>
      <c r="AP279" s="584"/>
      <c r="AQ279" s="584"/>
      <c r="AR279" s="584"/>
      <c r="AS279" s="584"/>
      <c r="AT279" s="584"/>
      <c r="AU279" s="584"/>
      <c r="AV279" s="584"/>
      <c r="AW279" s="584"/>
      <c r="AX279" s="584"/>
      <c r="AY279" s="584"/>
      <c r="AZ279" s="584"/>
      <c r="BA279" s="584"/>
      <c r="BB279" s="584"/>
      <c r="BC279" s="584"/>
      <c r="BD279" s="584"/>
      <c r="BE279" s="584"/>
      <c r="BF279" s="584"/>
      <c r="BG279" s="584"/>
      <c r="BH279" s="584"/>
      <c r="BI279" s="584"/>
      <c r="BJ279" s="102"/>
      <c r="BK279" s="102"/>
      <c r="BL279" s="8"/>
      <c r="BM279" s="8"/>
      <c r="BN279" s="8"/>
      <c r="BO279" s="8"/>
    </row>
    <row r="280" spans="2:67" s="9" customFormat="1" ht="9.9" customHeight="1">
      <c r="B280" s="8"/>
      <c r="C280" s="8"/>
      <c r="D280" s="584"/>
      <c r="E280" s="584"/>
      <c r="F280" s="584"/>
      <c r="G280" s="584"/>
      <c r="H280" s="584"/>
      <c r="I280" s="584"/>
      <c r="J280" s="584"/>
      <c r="K280" s="584"/>
      <c r="L280" s="584"/>
      <c r="M280" s="584"/>
      <c r="N280" s="584"/>
      <c r="O280" s="584"/>
      <c r="P280" s="584"/>
      <c r="Q280" s="584"/>
      <c r="R280" s="584"/>
      <c r="S280" s="584"/>
      <c r="T280" s="584"/>
      <c r="U280" s="584"/>
      <c r="V280" s="584"/>
      <c r="W280" s="584"/>
      <c r="X280" s="584"/>
      <c r="Y280" s="584"/>
      <c r="Z280" s="584"/>
      <c r="AA280" s="584"/>
      <c r="AB280" s="584"/>
      <c r="AC280" s="584"/>
      <c r="AD280" s="584"/>
      <c r="AE280" s="584"/>
      <c r="AF280" s="584"/>
      <c r="AG280" s="584"/>
      <c r="AH280" s="584"/>
      <c r="AI280" s="584"/>
      <c r="AJ280" s="584"/>
      <c r="AK280" s="584"/>
      <c r="AL280" s="584"/>
      <c r="AM280" s="584"/>
      <c r="AN280" s="584"/>
      <c r="AO280" s="584"/>
      <c r="AP280" s="584"/>
      <c r="AQ280" s="584"/>
      <c r="AR280" s="584"/>
      <c r="AS280" s="584"/>
      <c r="AT280" s="584"/>
      <c r="AU280" s="584"/>
      <c r="AV280" s="584"/>
      <c r="AW280" s="584"/>
      <c r="AX280" s="584"/>
      <c r="AY280" s="584"/>
      <c r="AZ280" s="584"/>
      <c r="BA280" s="584"/>
      <c r="BB280" s="584"/>
      <c r="BC280" s="584"/>
      <c r="BD280" s="584"/>
      <c r="BE280" s="584"/>
      <c r="BF280" s="584"/>
      <c r="BG280" s="584"/>
      <c r="BH280" s="584"/>
      <c r="BI280" s="584"/>
      <c r="BJ280" s="102"/>
      <c r="BK280" s="102"/>
      <c r="BL280" s="8"/>
      <c r="BM280" s="8"/>
      <c r="BN280" s="8"/>
      <c r="BO280" s="8"/>
    </row>
    <row r="281" spans="2:67" s="9" customFormat="1" ht="9.9" customHeight="1">
      <c r="B281" s="8"/>
      <c r="C281" s="8"/>
      <c r="D281" s="584"/>
      <c r="E281" s="584"/>
      <c r="F281" s="584"/>
      <c r="G281" s="584"/>
      <c r="H281" s="584"/>
      <c r="I281" s="584"/>
      <c r="J281" s="584"/>
      <c r="K281" s="584"/>
      <c r="L281" s="584"/>
      <c r="M281" s="584"/>
      <c r="N281" s="584"/>
      <c r="O281" s="584"/>
      <c r="P281" s="584"/>
      <c r="Q281" s="584"/>
      <c r="R281" s="584"/>
      <c r="S281" s="584"/>
      <c r="T281" s="584"/>
      <c r="U281" s="584"/>
      <c r="V281" s="584"/>
      <c r="W281" s="584"/>
      <c r="X281" s="584"/>
      <c r="Y281" s="584"/>
      <c r="Z281" s="584"/>
      <c r="AA281" s="584"/>
      <c r="AB281" s="584"/>
      <c r="AC281" s="584"/>
      <c r="AD281" s="584"/>
      <c r="AE281" s="584"/>
      <c r="AF281" s="584"/>
      <c r="AG281" s="584"/>
      <c r="AH281" s="584"/>
      <c r="AI281" s="584"/>
      <c r="AJ281" s="584"/>
      <c r="AK281" s="584"/>
      <c r="AL281" s="584"/>
      <c r="AM281" s="584"/>
      <c r="AN281" s="584"/>
      <c r="AO281" s="584"/>
      <c r="AP281" s="584"/>
      <c r="AQ281" s="584"/>
      <c r="AR281" s="584"/>
      <c r="AS281" s="584"/>
      <c r="AT281" s="584"/>
      <c r="AU281" s="584"/>
      <c r="AV281" s="584"/>
      <c r="AW281" s="584"/>
      <c r="AX281" s="584"/>
      <c r="AY281" s="584"/>
      <c r="AZ281" s="584"/>
      <c r="BA281" s="584"/>
      <c r="BB281" s="584"/>
      <c r="BC281" s="584"/>
      <c r="BD281" s="584"/>
      <c r="BE281" s="584"/>
      <c r="BF281" s="584"/>
      <c r="BG281" s="584"/>
      <c r="BH281" s="584"/>
      <c r="BI281" s="584"/>
      <c r="BJ281" s="102"/>
      <c r="BK281" s="102"/>
      <c r="BL281" s="8"/>
      <c r="BM281" s="8"/>
      <c r="BN281" s="8"/>
      <c r="BO281" s="8"/>
    </row>
    <row r="282" spans="2:67" s="8" customFormat="1" ht="9.9" customHeight="1">
      <c r="D282" s="584"/>
      <c r="E282" s="584"/>
      <c r="F282" s="584"/>
      <c r="G282" s="584"/>
      <c r="H282" s="584"/>
      <c r="I282" s="584"/>
      <c r="J282" s="584"/>
      <c r="K282" s="584"/>
      <c r="L282" s="584"/>
      <c r="M282" s="584"/>
      <c r="N282" s="584"/>
      <c r="O282" s="584"/>
      <c r="P282" s="584"/>
      <c r="Q282" s="584"/>
      <c r="R282" s="584"/>
      <c r="S282" s="584"/>
      <c r="T282" s="584"/>
      <c r="U282" s="584"/>
      <c r="V282" s="584"/>
      <c r="W282" s="584"/>
      <c r="X282" s="584"/>
      <c r="Y282" s="584"/>
      <c r="Z282" s="584"/>
      <c r="AA282" s="584"/>
      <c r="AB282" s="584"/>
      <c r="AC282" s="584"/>
      <c r="AD282" s="584"/>
      <c r="AE282" s="584"/>
      <c r="AF282" s="584"/>
      <c r="AG282" s="584"/>
      <c r="AH282" s="584"/>
      <c r="AI282" s="584"/>
      <c r="AJ282" s="584"/>
      <c r="AK282" s="584"/>
      <c r="AL282" s="584"/>
      <c r="AM282" s="584"/>
      <c r="AN282" s="584"/>
      <c r="AO282" s="584"/>
      <c r="AP282" s="584"/>
      <c r="AQ282" s="584"/>
      <c r="AR282" s="584"/>
      <c r="AS282" s="584"/>
      <c r="AT282" s="584"/>
      <c r="AU282" s="584"/>
      <c r="AV282" s="584"/>
      <c r="AW282" s="584"/>
      <c r="AX282" s="584"/>
      <c r="AY282" s="584"/>
      <c r="AZ282" s="584"/>
      <c r="BA282" s="584"/>
      <c r="BB282" s="584"/>
      <c r="BC282" s="584"/>
      <c r="BD282" s="584"/>
      <c r="BE282" s="584"/>
      <c r="BF282" s="584"/>
      <c r="BG282" s="584"/>
      <c r="BH282" s="584"/>
      <c r="BI282" s="584"/>
      <c r="BJ282" s="102"/>
      <c r="BK282" s="102"/>
    </row>
    <row r="283" spans="2:67" s="9" customFormat="1" ht="9.9" customHeight="1">
      <c r="B283" s="8"/>
      <c r="C283" s="539" t="s">
        <v>26</v>
      </c>
      <c r="D283" s="539"/>
      <c r="E283" s="539"/>
      <c r="F283" s="539"/>
      <c r="G283" s="539"/>
      <c r="H283" s="539"/>
      <c r="I283" s="539"/>
      <c r="J283" s="18"/>
      <c r="K283" s="1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row>
    <row r="284" spans="2:67" s="9" customFormat="1" ht="9.9" customHeight="1">
      <c r="B284" s="8"/>
      <c r="C284" s="540"/>
      <c r="D284" s="540"/>
      <c r="E284" s="540"/>
      <c r="F284" s="540"/>
      <c r="G284" s="540"/>
      <c r="H284" s="540"/>
      <c r="I284" s="540"/>
      <c r="J284" s="19"/>
      <c r="K284" s="19"/>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row>
    <row r="285" spans="2:67" s="9" customFormat="1" ht="9.9" customHeight="1">
      <c r="B285" s="8"/>
      <c r="C285" s="463" t="s">
        <v>1041</v>
      </c>
      <c r="D285" s="464"/>
      <c r="E285" s="463" t="s">
        <v>1040</v>
      </c>
      <c r="F285" s="464"/>
      <c r="G285" s="572" t="s">
        <v>16</v>
      </c>
      <c r="H285" s="573"/>
      <c r="I285" s="573"/>
      <c r="J285" s="573"/>
      <c r="K285" s="573"/>
      <c r="L285" s="573"/>
      <c r="M285" s="573"/>
      <c r="N285" s="574"/>
      <c r="O285" s="442" t="s">
        <v>54</v>
      </c>
      <c r="P285" s="443"/>
      <c r="Q285" s="443"/>
      <c r="R285" s="443"/>
      <c r="S285" s="443"/>
      <c r="T285" s="443"/>
      <c r="U285" s="443"/>
      <c r="V285" s="443"/>
      <c r="W285" s="443"/>
      <c r="X285" s="443"/>
      <c r="Y285" s="443"/>
      <c r="Z285" s="443"/>
      <c r="AA285" s="443"/>
      <c r="AB285" s="443"/>
      <c r="AC285" s="443"/>
      <c r="AD285" s="443"/>
      <c r="AE285" s="443"/>
      <c r="AF285" s="443"/>
      <c r="AG285" s="443"/>
      <c r="AH285" s="443"/>
      <c r="AI285" s="443"/>
      <c r="AJ285" s="443"/>
      <c r="AK285" s="443"/>
      <c r="AL285" s="443"/>
      <c r="AM285" s="443"/>
      <c r="AN285" s="444"/>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row>
    <row r="286" spans="2:67" s="9" customFormat="1" ht="9.9" customHeight="1">
      <c r="B286" s="8"/>
      <c r="C286" s="568"/>
      <c r="D286" s="569"/>
      <c r="E286" s="568"/>
      <c r="F286" s="569"/>
      <c r="G286" s="575"/>
      <c r="H286" s="576"/>
      <c r="I286" s="576"/>
      <c r="J286" s="576"/>
      <c r="K286" s="576"/>
      <c r="L286" s="576"/>
      <c r="M286" s="576"/>
      <c r="N286" s="577"/>
      <c r="O286" s="445"/>
      <c r="P286" s="446"/>
      <c r="Q286" s="446"/>
      <c r="R286" s="446"/>
      <c r="S286" s="446"/>
      <c r="T286" s="446"/>
      <c r="U286" s="446"/>
      <c r="V286" s="446"/>
      <c r="W286" s="446"/>
      <c r="X286" s="446"/>
      <c r="Y286" s="446"/>
      <c r="Z286" s="446"/>
      <c r="AA286" s="446"/>
      <c r="AB286" s="446"/>
      <c r="AC286" s="446"/>
      <c r="AD286" s="446"/>
      <c r="AE286" s="446"/>
      <c r="AF286" s="446"/>
      <c r="AG286" s="446"/>
      <c r="AH286" s="446"/>
      <c r="AI286" s="446"/>
      <c r="AJ286" s="446"/>
      <c r="AK286" s="446"/>
      <c r="AL286" s="446"/>
      <c r="AM286" s="446"/>
      <c r="AN286" s="447"/>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row>
    <row r="287" spans="2:67" s="9" customFormat="1" ht="9.9" customHeight="1">
      <c r="B287" s="8"/>
      <c r="C287" s="465"/>
      <c r="D287" s="466"/>
      <c r="E287" s="465"/>
      <c r="F287" s="466"/>
      <c r="G287" s="578"/>
      <c r="H287" s="579"/>
      <c r="I287" s="579"/>
      <c r="J287" s="579"/>
      <c r="K287" s="579"/>
      <c r="L287" s="579"/>
      <c r="M287" s="579"/>
      <c r="N287" s="580"/>
      <c r="O287" s="448"/>
      <c r="P287" s="449"/>
      <c r="Q287" s="449"/>
      <c r="R287" s="449"/>
      <c r="S287" s="449"/>
      <c r="T287" s="449"/>
      <c r="U287" s="449"/>
      <c r="V287" s="449"/>
      <c r="W287" s="449"/>
      <c r="X287" s="449"/>
      <c r="Y287" s="449"/>
      <c r="Z287" s="449"/>
      <c r="AA287" s="449"/>
      <c r="AB287" s="449"/>
      <c r="AC287" s="449"/>
      <c r="AD287" s="449"/>
      <c r="AE287" s="449"/>
      <c r="AF287" s="449"/>
      <c r="AG287" s="449"/>
      <c r="AH287" s="449"/>
      <c r="AI287" s="449"/>
      <c r="AJ287" s="449"/>
      <c r="AK287" s="449"/>
      <c r="AL287" s="449"/>
      <c r="AM287" s="449"/>
      <c r="AN287" s="450"/>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row>
    <row r="288" spans="2:67" s="9" customFormat="1" ht="9.9" customHeight="1">
      <c r="B288" s="8"/>
      <c r="C288" s="570" t="s">
        <v>65</v>
      </c>
      <c r="D288" s="570"/>
      <c r="E288" s="571">
        <v>1</v>
      </c>
      <c r="F288" s="571"/>
      <c r="G288" s="581" t="str">
        <f>$G$48</f>
        <v/>
      </c>
      <c r="H288" s="582"/>
      <c r="I288" s="454" t="str">
        <f>$I$48</f>
        <v/>
      </c>
      <c r="J288" s="454"/>
      <c r="K288" s="454" t="str">
        <f>$K$48</f>
        <v/>
      </c>
      <c r="L288" s="454"/>
      <c r="M288" s="583" t="str">
        <f>$M$48</f>
        <v/>
      </c>
      <c r="N288" s="581"/>
      <c r="O288" s="451" t="str">
        <f>$O$48</f>
        <v/>
      </c>
      <c r="P288" s="452"/>
      <c r="Q288" s="452"/>
      <c r="R288" s="452"/>
      <c r="S288" s="452"/>
      <c r="T288" s="452"/>
      <c r="U288" s="452"/>
      <c r="V288" s="452"/>
      <c r="W288" s="452"/>
      <c r="X288" s="452"/>
      <c r="Y288" s="452"/>
      <c r="Z288" s="452"/>
      <c r="AA288" s="452"/>
      <c r="AB288" s="452"/>
      <c r="AC288" s="452"/>
      <c r="AD288" s="452"/>
      <c r="AE288" s="452"/>
      <c r="AF288" s="452"/>
      <c r="AG288" s="452"/>
      <c r="AH288" s="452"/>
      <c r="AI288" s="452"/>
      <c r="AJ288" s="452"/>
      <c r="AK288" s="452"/>
      <c r="AL288" s="452"/>
      <c r="AM288" s="452"/>
      <c r="AN288" s="453"/>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row>
    <row r="289" spans="2:67" s="9" customFormat="1" ht="9.9" customHeight="1">
      <c r="B289" s="8"/>
      <c r="C289" s="570"/>
      <c r="D289" s="570"/>
      <c r="E289" s="571"/>
      <c r="F289" s="571"/>
      <c r="G289" s="581"/>
      <c r="H289" s="582"/>
      <c r="I289" s="454"/>
      <c r="J289" s="454"/>
      <c r="K289" s="454"/>
      <c r="L289" s="454"/>
      <c r="M289" s="583"/>
      <c r="N289" s="581"/>
      <c r="O289" s="411"/>
      <c r="P289" s="412"/>
      <c r="Q289" s="412"/>
      <c r="R289" s="412"/>
      <c r="S289" s="412"/>
      <c r="T289" s="412"/>
      <c r="U289" s="412"/>
      <c r="V289" s="412"/>
      <c r="W289" s="412"/>
      <c r="X289" s="412"/>
      <c r="Y289" s="412"/>
      <c r="Z289" s="412"/>
      <c r="AA289" s="412"/>
      <c r="AB289" s="412"/>
      <c r="AC289" s="412"/>
      <c r="AD289" s="412"/>
      <c r="AE289" s="412"/>
      <c r="AF289" s="412"/>
      <c r="AG289" s="412"/>
      <c r="AH289" s="412"/>
      <c r="AI289" s="412"/>
      <c r="AJ289" s="412"/>
      <c r="AK289" s="412"/>
      <c r="AL289" s="412"/>
      <c r="AM289" s="412"/>
      <c r="AN289" s="413"/>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row>
    <row r="290" spans="2:67" s="9" customFormat="1" ht="9.9" customHeight="1">
      <c r="B290" s="8"/>
      <c r="C290" s="570"/>
      <c r="D290" s="570"/>
      <c r="E290" s="571"/>
      <c r="F290" s="571"/>
      <c r="G290" s="581"/>
      <c r="H290" s="582"/>
      <c r="I290" s="454"/>
      <c r="J290" s="454"/>
      <c r="K290" s="454"/>
      <c r="L290" s="454"/>
      <c r="M290" s="583"/>
      <c r="N290" s="581"/>
      <c r="O290" s="414"/>
      <c r="P290" s="415"/>
      <c r="Q290" s="415"/>
      <c r="R290" s="415"/>
      <c r="S290" s="415"/>
      <c r="T290" s="415"/>
      <c r="U290" s="415"/>
      <c r="V290" s="415"/>
      <c r="W290" s="415"/>
      <c r="X290" s="415"/>
      <c r="Y290" s="415"/>
      <c r="Z290" s="415"/>
      <c r="AA290" s="415"/>
      <c r="AB290" s="415"/>
      <c r="AC290" s="415"/>
      <c r="AD290" s="415"/>
      <c r="AE290" s="415"/>
      <c r="AF290" s="415"/>
      <c r="AG290" s="415"/>
      <c r="AH290" s="415"/>
      <c r="AI290" s="415"/>
      <c r="AJ290" s="415"/>
      <c r="AK290" s="415"/>
      <c r="AL290" s="415"/>
      <c r="AM290" s="415"/>
      <c r="AN290" s="416"/>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row>
    <row r="291" spans="2:67" s="9" customFormat="1" ht="9.9" customHeight="1">
      <c r="B291" s="8"/>
      <c r="C291" s="437" t="s">
        <v>12</v>
      </c>
      <c r="D291" s="438"/>
      <c r="E291" s="438"/>
      <c r="F291" s="438"/>
      <c r="G291" s="438"/>
      <c r="H291" s="438"/>
      <c r="I291" s="438"/>
      <c r="J291" s="438"/>
      <c r="K291" s="438"/>
      <c r="L291" s="438"/>
      <c r="M291" s="438"/>
      <c r="N291" s="438"/>
      <c r="O291" s="439"/>
      <c r="P291" s="440"/>
      <c r="Q291" s="404" t="s">
        <v>66</v>
      </c>
      <c r="R291" s="405"/>
      <c r="S291" s="405"/>
      <c r="T291" s="405"/>
      <c r="U291" s="405"/>
      <c r="V291" s="405"/>
      <c r="W291" s="405"/>
      <c r="X291" s="405"/>
      <c r="Y291" s="405"/>
      <c r="Z291" s="405"/>
      <c r="AA291" s="405"/>
      <c r="AB291" s="405"/>
      <c r="AC291" s="405"/>
      <c r="AD291" s="405"/>
      <c r="AE291" s="405"/>
      <c r="AF291" s="405"/>
      <c r="AG291" s="405"/>
      <c r="AH291" s="405"/>
      <c r="AI291" s="405"/>
      <c r="AJ291" s="405"/>
      <c r="AK291" s="405"/>
      <c r="AL291" s="405"/>
      <c r="AM291" s="405"/>
      <c r="AN291" s="405"/>
      <c r="AO291" s="405"/>
      <c r="AP291" s="405"/>
      <c r="AQ291" s="405"/>
      <c r="AR291" s="405"/>
      <c r="AS291" s="405"/>
      <c r="AT291" s="405"/>
      <c r="AU291" s="405"/>
      <c r="AV291" s="405"/>
      <c r="AW291" s="405"/>
      <c r="AX291" s="405"/>
      <c r="AY291" s="405"/>
      <c r="AZ291" s="406"/>
      <c r="BA291" s="8"/>
      <c r="BB291" s="8"/>
      <c r="BC291" s="8"/>
      <c r="BD291" s="8"/>
      <c r="BE291" s="8"/>
      <c r="BF291" s="8"/>
      <c r="BG291" s="8"/>
      <c r="BH291" s="8"/>
      <c r="BI291" s="8"/>
      <c r="BJ291" s="8"/>
      <c r="BK291" s="8"/>
      <c r="BL291" s="8"/>
    </row>
    <row r="292" spans="2:67" s="8" customFormat="1" ht="9.9" customHeight="1">
      <c r="C292" s="441"/>
      <c r="D292" s="439"/>
      <c r="E292" s="439"/>
      <c r="F292" s="439"/>
      <c r="G292" s="439"/>
      <c r="H292" s="439"/>
      <c r="I292" s="439"/>
      <c r="J292" s="439"/>
      <c r="K292" s="439"/>
      <c r="L292" s="439"/>
      <c r="M292" s="439"/>
      <c r="N292" s="439"/>
      <c r="O292" s="439"/>
      <c r="P292" s="440"/>
      <c r="Q292" s="404" t="s">
        <v>14</v>
      </c>
      <c r="R292" s="405"/>
      <c r="S292" s="405"/>
      <c r="T292" s="405"/>
      <c r="U292" s="405"/>
      <c r="V292" s="405"/>
      <c r="W292" s="405"/>
      <c r="X292" s="405"/>
      <c r="Y292" s="405"/>
      <c r="Z292" s="405"/>
      <c r="AA292" s="405"/>
      <c r="AB292" s="406"/>
      <c r="AC292" s="404" t="s">
        <v>68</v>
      </c>
      <c r="AD292" s="405"/>
      <c r="AE292" s="405"/>
      <c r="AF292" s="405"/>
      <c r="AG292" s="405"/>
      <c r="AH292" s="405"/>
      <c r="AI292" s="405"/>
      <c r="AJ292" s="405"/>
      <c r="AK292" s="405"/>
      <c r="AL292" s="405"/>
      <c r="AM292" s="405"/>
      <c r="AN292" s="406"/>
      <c r="AO292" s="404" t="s">
        <v>67</v>
      </c>
      <c r="AP292" s="405"/>
      <c r="AQ292" s="405"/>
      <c r="AR292" s="405"/>
      <c r="AS292" s="405"/>
      <c r="AT292" s="405"/>
      <c r="AU292" s="405"/>
      <c r="AV292" s="405"/>
      <c r="AW292" s="405"/>
      <c r="AX292" s="405"/>
      <c r="AY292" s="405"/>
      <c r="AZ292" s="406"/>
    </row>
    <row r="293" spans="2:67" s="9" customFormat="1" ht="9.9" customHeight="1">
      <c r="B293" s="8"/>
      <c r="C293" s="38"/>
      <c r="D293" s="39" t="s">
        <v>62</v>
      </c>
      <c r="E293" s="12"/>
      <c r="F293" s="13"/>
      <c r="G293" s="392" t="s">
        <v>46</v>
      </c>
      <c r="H293" s="394"/>
      <c r="I293" s="14"/>
      <c r="J293" s="13"/>
      <c r="K293" s="392" t="s">
        <v>47</v>
      </c>
      <c r="L293" s="394"/>
      <c r="M293" s="14"/>
      <c r="N293" s="13"/>
      <c r="O293" s="392" t="s">
        <v>48</v>
      </c>
      <c r="P293" s="393"/>
      <c r="Q293" s="20"/>
      <c r="R293" s="21"/>
      <c r="S293" s="22"/>
      <c r="T293" s="21"/>
      <c r="U293" s="392" t="s">
        <v>49</v>
      </c>
      <c r="V293" s="394"/>
      <c r="W293" s="23"/>
      <c r="X293" s="24"/>
      <c r="Y293" s="25"/>
      <c r="Z293" s="26"/>
      <c r="AA293" s="392" t="s">
        <v>50</v>
      </c>
      <c r="AB293" s="393"/>
      <c r="AC293" s="12"/>
      <c r="AD293" s="13"/>
      <c r="AE293" s="14"/>
      <c r="AF293" s="13"/>
      <c r="AG293" s="392" t="s">
        <v>49</v>
      </c>
      <c r="AH293" s="394"/>
      <c r="AI293" s="23"/>
      <c r="AJ293" s="24"/>
      <c r="AK293" s="25"/>
      <c r="AL293" s="26"/>
      <c r="AM293" s="392" t="s">
        <v>50</v>
      </c>
      <c r="AN293" s="393"/>
      <c r="AO293" s="12"/>
      <c r="AP293" s="13"/>
      <c r="AQ293" s="14"/>
      <c r="AR293" s="13"/>
      <c r="AS293" s="392" t="s">
        <v>49</v>
      </c>
      <c r="AT293" s="394"/>
      <c r="AU293" s="23"/>
      <c r="AV293" s="24"/>
      <c r="AW293" s="25"/>
      <c r="AX293" s="26"/>
      <c r="AY293" s="392" t="s">
        <v>50</v>
      </c>
      <c r="AZ293" s="393"/>
      <c r="BA293" s="8"/>
      <c r="BB293" s="8"/>
      <c r="BC293" s="8"/>
      <c r="BD293" s="8"/>
      <c r="BE293" s="8"/>
      <c r="BF293" s="8"/>
      <c r="BG293" s="8"/>
      <c r="BH293" s="8"/>
      <c r="BI293" s="8"/>
      <c r="BJ293" s="8"/>
      <c r="BK293" s="8"/>
      <c r="BL293" s="8"/>
    </row>
    <row r="294" spans="2:67" s="9" customFormat="1" ht="9.9" customHeight="1">
      <c r="B294" s="8"/>
      <c r="C294" s="480" t="str">
        <f>$C$54</f>
        <v/>
      </c>
      <c r="D294" s="546"/>
      <c r="E294" s="480" t="str">
        <f>$E$54</f>
        <v/>
      </c>
      <c r="F294" s="481"/>
      <c r="G294" s="483" t="str">
        <f>$G$54</f>
        <v/>
      </c>
      <c r="H294" s="481"/>
      <c r="I294" s="483" t="str">
        <f>$I$54</f>
        <v/>
      </c>
      <c r="J294" s="481"/>
      <c r="K294" s="483" t="str">
        <f>$K$54</f>
        <v/>
      </c>
      <c r="L294" s="481"/>
      <c r="M294" s="483" t="str">
        <f>$M$54</f>
        <v/>
      </c>
      <c r="N294" s="481"/>
      <c r="O294" s="483" t="str">
        <f>$O$54</f>
        <v/>
      </c>
      <c r="P294" s="546"/>
      <c r="Q294" s="617" t="str">
        <f>$Q$54</f>
        <v/>
      </c>
      <c r="R294" s="618"/>
      <c r="S294" s="621" t="str">
        <f>$S$54</f>
        <v/>
      </c>
      <c r="T294" s="618"/>
      <c r="U294" s="623">
        <f>$U$54</f>
        <v>0</v>
      </c>
      <c r="V294" s="624"/>
      <c r="W294" s="386">
        <v>0</v>
      </c>
      <c r="X294" s="387"/>
      <c r="Y294" s="386">
        <v>0</v>
      </c>
      <c r="Z294" s="387"/>
      <c r="AA294" s="386">
        <v>0</v>
      </c>
      <c r="AB294" s="390"/>
      <c r="AC294" s="480" t="str">
        <f>$AC$54</f>
        <v/>
      </c>
      <c r="AD294" s="481"/>
      <c r="AE294" s="483" t="str">
        <f>$AE$54</f>
        <v/>
      </c>
      <c r="AF294" s="481"/>
      <c r="AG294" s="483" t="str">
        <f>$AG$54</f>
        <v/>
      </c>
      <c r="AH294" s="481"/>
      <c r="AI294" s="386">
        <v>0</v>
      </c>
      <c r="AJ294" s="387"/>
      <c r="AK294" s="386">
        <v>0</v>
      </c>
      <c r="AL294" s="387"/>
      <c r="AM294" s="386">
        <v>0</v>
      </c>
      <c r="AN294" s="390"/>
      <c r="AO294" s="480" t="str">
        <f>$AO$54</f>
        <v/>
      </c>
      <c r="AP294" s="481"/>
      <c r="AQ294" s="483" t="str">
        <f>$AQ$54</f>
        <v/>
      </c>
      <c r="AR294" s="481"/>
      <c r="AS294" s="483" t="str">
        <f>$AS$54</f>
        <v/>
      </c>
      <c r="AT294" s="481"/>
      <c r="AU294" s="386">
        <v>0</v>
      </c>
      <c r="AV294" s="387"/>
      <c r="AW294" s="386">
        <v>0</v>
      </c>
      <c r="AX294" s="387"/>
      <c r="AY294" s="386">
        <v>0</v>
      </c>
      <c r="AZ294" s="390"/>
      <c r="BA294" s="8"/>
      <c r="BB294" s="8"/>
      <c r="BC294" s="8"/>
      <c r="BD294" s="8"/>
      <c r="BE294" s="8"/>
      <c r="BF294" s="8"/>
      <c r="BG294" s="8"/>
      <c r="BH294" s="8"/>
      <c r="BI294" s="8"/>
      <c r="BJ294" s="8"/>
      <c r="BK294" s="8"/>
      <c r="BL294" s="8"/>
    </row>
    <row r="295" spans="2:67" s="9" customFormat="1" ht="9.9" customHeight="1">
      <c r="B295" s="8"/>
      <c r="C295" s="482"/>
      <c r="D295" s="547"/>
      <c r="E295" s="482"/>
      <c r="F295" s="410"/>
      <c r="G295" s="409"/>
      <c r="H295" s="410"/>
      <c r="I295" s="409"/>
      <c r="J295" s="410"/>
      <c r="K295" s="409"/>
      <c r="L295" s="410"/>
      <c r="M295" s="409"/>
      <c r="N295" s="410"/>
      <c r="O295" s="409"/>
      <c r="P295" s="547"/>
      <c r="Q295" s="619"/>
      <c r="R295" s="620"/>
      <c r="S295" s="622"/>
      <c r="T295" s="620"/>
      <c r="U295" s="625"/>
      <c r="V295" s="626"/>
      <c r="W295" s="388"/>
      <c r="X295" s="389"/>
      <c r="Y295" s="388"/>
      <c r="Z295" s="389"/>
      <c r="AA295" s="388"/>
      <c r="AB295" s="391"/>
      <c r="AC295" s="482"/>
      <c r="AD295" s="410"/>
      <c r="AE295" s="409"/>
      <c r="AF295" s="410"/>
      <c r="AG295" s="409"/>
      <c r="AH295" s="410"/>
      <c r="AI295" s="388"/>
      <c r="AJ295" s="389"/>
      <c r="AK295" s="388"/>
      <c r="AL295" s="389"/>
      <c r="AM295" s="388"/>
      <c r="AN295" s="391"/>
      <c r="AO295" s="482"/>
      <c r="AP295" s="410"/>
      <c r="AQ295" s="409"/>
      <c r="AR295" s="410"/>
      <c r="AS295" s="409"/>
      <c r="AT295" s="410"/>
      <c r="AU295" s="388"/>
      <c r="AV295" s="389"/>
      <c r="AW295" s="388"/>
      <c r="AX295" s="389"/>
      <c r="AY295" s="388"/>
      <c r="AZ295" s="391"/>
      <c r="BA295" s="8"/>
      <c r="BB295" s="8"/>
      <c r="BC295" s="8"/>
      <c r="BD295" s="8"/>
      <c r="BE295" s="8"/>
      <c r="BF295" s="8"/>
      <c r="BG295" s="8"/>
      <c r="BH295" s="8"/>
      <c r="BI295" s="8"/>
      <c r="BJ295" s="8"/>
      <c r="BK295" s="8"/>
      <c r="BL295" s="8"/>
    </row>
    <row r="296" spans="2:67" s="9" customFormat="1" ht="9.9" customHeight="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row>
    <row r="297" spans="2:67" s="9" customFormat="1" ht="9.9" customHeight="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row>
    <row r="298" spans="2:67" s="9" customFormat="1" ht="9.9" customHeight="1">
      <c r="B298" s="8"/>
      <c r="C298" s="8"/>
      <c r="D298" s="426" t="s">
        <v>0</v>
      </c>
      <c r="E298" s="426"/>
      <c r="F298" s="426"/>
      <c r="G298" s="426"/>
      <c r="H298" s="426"/>
      <c r="I298" s="426"/>
      <c r="J298" s="426"/>
      <c r="K298" s="426"/>
      <c r="L298" s="426"/>
      <c r="M298" s="426"/>
      <c r="N298" s="426"/>
      <c r="O298" s="426"/>
      <c r="P298" s="426"/>
      <c r="Q298" s="426"/>
      <c r="R298" s="426"/>
      <c r="S298" s="426"/>
      <c r="T298" s="426"/>
      <c r="U298" s="426"/>
      <c r="V298" s="426"/>
      <c r="W298" s="426"/>
      <c r="X298" s="485" t="s">
        <v>69</v>
      </c>
      <c r="Y298" s="486"/>
      <c r="Z298" s="486"/>
      <c r="AA298" s="486"/>
      <c r="AB298" s="486"/>
      <c r="AC298" s="486"/>
      <c r="AD298" s="486"/>
      <c r="AE298" s="486"/>
      <c r="AF298" s="486"/>
      <c r="AG298" s="486"/>
      <c r="AH298" s="486"/>
      <c r="AI298" s="486"/>
      <c r="AJ298" s="486"/>
      <c r="AK298" s="486"/>
      <c r="AL298" s="486"/>
      <c r="AM298" s="486"/>
      <c r="AN298" s="486"/>
      <c r="AO298" s="486"/>
      <c r="AP298" s="486"/>
      <c r="AQ298" s="487"/>
      <c r="AR298" s="8"/>
      <c r="AS298" s="8"/>
      <c r="AT298" s="8"/>
      <c r="AU298" s="644" t="s">
        <v>1123</v>
      </c>
      <c r="AV298" s="645"/>
      <c r="AW298" s="645"/>
      <c r="AX298" s="645"/>
      <c r="AY298" s="645"/>
      <c r="AZ298" s="645"/>
      <c r="BA298" s="645"/>
      <c r="BB298" s="645"/>
      <c r="BC298" s="645"/>
      <c r="BD298" s="645"/>
      <c r="BE298" s="645"/>
      <c r="BF298" s="645"/>
      <c r="BG298" s="645"/>
      <c r="BH298" s="645"/>
      <c r="BI298" s="646"/>
      <c r="BJ298" s="8"/>
      <c r="BK298" s="8"/>
      <c r="BL298" s="8"/>
    </row>
    <row r="299" spans="2:67" s="9" customFormat="1" ht="9.9" customHeight="1" thickBot="1">
      <c r="B299" s="8"/>
      <c r="C299" s="8"/>
      <c r="D299" s="541"/>
      <c r="E299" s="541"/>
      <c r="F299" s="541"/>
      <c r="G299" s="541"/>
      <c r="H299" s="541"/>
      <c r="I299" s="541"/>
      <c r="J299" s="541"/>
      <c r="K299" s="541"/>
      <c r="L299" s="541"/>
      <c r="M299" s="541"/>
      <c r="N299" s="541"/>
      <c r="O299" s="541"/>
      <c r="P299" s="541"/>
      <c r="Q299" s="541"/>
      <c r="R299" s="541"/>
      <c r="S299" s="541"/>
      <c r="T299" s="541"/>
      <c r="U299" s="541"/>
      <c r="V299" s="541"/>
      <c r="W299" s="541"/>
      <c r="X299" s="535"/>
      <c r="Y299" s="536"/>
      <c r="Z299" s="536"/>
      <c r="AA299" s="536"/>
      <c r="AB299" s="536"/>
      <c r="AC299" s="536"/>
      <c r="AD299" s="536"/>
      <c r="AE299" s="536"/>
      <c r="AF299" s="536"/>
      <c r="AG299" s="536"/>
      <c r="AH299" s="536"/>
      <c r="AI299" s="536"/>
      <c r="AJ299" s="536"/>
      <c r="AK299" s="536"/>
      <c r="AL299" s="536"/>
      <c r="AM299" s="536"/>
      <c r="AN299" s="536"/>
      <c r="AO299" s="536"/>
      <c r="AP299" s="536"/>
      <c r="AQ299" s="537"/>
      <c r="AR299" s="8"/>
      <c r="AS299" s="8"/>
      <c r="AT299" s="8"/>
      <c r="AU299" s="647"/>
      <c r="AV299" s="648"/>
      <c r="AW299" s="648"/>
      <c r="AX299" s="648"/>
      <c r="AY299" s="648"/>
      <c r="AZ299" s="648"/>
      <c r="BA299" s="648"/>
      <c r="BB299" s="648"/>
      <c r="BC299" s="648"/>
      <c r="BD299" s="648"/>
      <c r="BE299" s="648"/>
      <c r="BF299" s="648"/>
      <c r="BG299" s="648"/>
      <c r="BH299" s="648"/>
      <c r="BI299" s="649"/>
      <c r="BJ299" s="8"/>
      <c r="BK299" s="8"/>
      <c r="BL299" s="8"/>
    </row>
    <row r="300" spans="2:67" s="9" customFormat="1" ht="9.9" customHeight="1" thickTop="1">
      <c r="B300" s="8"/>
      <c r="C300" s="8"/>
      <c r="D300" s="538" t="s">
        <v>1</v>
      </c>
      <c r="E300" s="538"/>
      <c r="F300" s="538"/>
      <c r="G300" s="538"/>
      <c r="H300" s="538"/>
      <c r="I300" s="538"/>
      <c r="J300" s="538"/>
      <c r="K300" s="538"/>
      <c r="L300" s="538"/>
      <c r="M300" s="538"/>
      <c r="N300" s="538"/>
      <c r="O300" s="538"/>
      <c r="P300" s="538"/>
      <c r="Q300" s="538"/>
      <c r="R300" s="538"/>
      <c r="S300" s="538"/>
      <c r="T300" s="538"/>
      <c r="U300" s="538"/>
      <c r="V300" s="538"/>
      <c r="W300" s="538"/>
      <c r="X300" s="532" t="s">
        <v>9</v>
      </c>
      <c r="Y300" s="533"/>
      <c r="Z300" s="533"/>
      <c r="AA300" s="533"/>
      <c r="AB300" s="533"/>
      <c r="AC300" s="533"/>
      <c r="AD300" s="533"/>
      <c r="AE300" s="533"/>
      <c r="AF300" s="533"/>
      <c r="AG300" s="533"/>
      <c r="AH300" s="533"/>
      <c r="AI300" s="533"/>
      <c r="AJ300" s="533"/>
      <c r="AK300" s="533"/>
      <c r="AL300" s="533"/>
      <c r="AM300" s="533"/>
      <c r="AN300" s="533"/>
      <c r="AO300" s="533"/>
      <c r="AP300" s="533"/>
      <c r="AQ300" s="534"/>
      <c r="AR300" s="8"/>
      <c r="AS300" s="8"/>
      <c r="AT300" s="8"/>
      <c r="AU300" s="493" t="str">
        <f>$AU$60</f>
        <v/>
      </c>
      <c r="AV300" s="494"/>
      <c r="AW300" s="494"/>
      <c r="AX300" s="494"/>
      <c r="AY300" s="494"/>
      <c r="AZ300" s="494"/>
      <c r="BA300" s="494"/>
      <c r="BB300" s="494"/>
      <c r="BC300" s="494"/>
      <c r="BD300" s="494"/>
      <c r="BE300" s="494"/>
      <c r="BF300" s="494"/>
      <c r="BG300" s="494"/>
      <c r="BH300" s="494"/>
      <c r="BI300" s="495"/>
      <c r="BJ300" s="8"/>
      <c r="BK300" s="8"/>
      <c r="BL300" s="8"/>
    </row>
    <row r="301" spans="2:67" s="9" customFormat="1" ht="9.9" customHeight="1">
      <c r="B301" s="8"/>
      <c r="C301" s="8"/>
      <c r="D301" s="426"/>
      <c r="E301" s="426"/>
      <c r="F301" s="426"/>
      <c r="G301" s="426"/>
      <c r="H301" s="426"/>
      <c r="I301" s="426"/>
      <c r="J301" s="426"/>
      <c r="K301" s="426"/>
      <c r="L301" s="426"/>
      <c r="M301" s="426"/>
      <c r="N301" s="426"/>
      <c r="O301" s="426"/>
      <c r="P301" s="426"/>
      <c r="Q301" s="426"/>
      <c r="R301" s="426"/>
      <c r="S301" s="426"/>
      <c r="T301" s="426"/>
      <c r="U301" s="426"/>
      <c r="V301" s="426"/>
      <c r="W301" s="426"/>
      <c r="X301" s="489"/>
      <c r="Y301" s="490"/>
      <c r="Z301" s="490"/>
      <c r="AA301" s="490"/>
      <c r="AB301" s="490"/>
      <c r="AC301" s="490"/>
      <c r="AD301" s="490"/>
      <c r="AE301" s="490"/>
      <c r="AF301" s="490"/>
      <c r="AG301" s="490"/>
      <c r="AH301" s="490"/>
      <c r="AI301" s="490"/>
      <c r="AJ301" s="490"/>
      <c r="AK301" s="490"/>
      <c r="AL301" s="490"/>
      <c r="AM301" s="490"/>
      <c r="AN301" s="490"/>
      <c r="AO301" s="490"/>
      <c r="AP301" s="490"/>
      <c r="AQ301" s="491"/>
      <c r="AR301" s="8"/>
      <c r="AS301" s="8"/>
      <c r="AT301" s="8"/>
      <c r="AU301" s="496"/>
      <c r="AV301" s="497"/>
      <c r="AW301" s="497"/>
      <c r="AX301" s="497"/>
      <c r="AY301" s="497"/>
      <c r="AZ301" s="497"/>
      <c r="BA301" s="497"/>
      <c r="BB301" s="497"/>
      <c r="BC301" s="497"/>
      <c r="BD301" s="497"/>
      <c r="BE301" s="497"/>
      <c r="BF301" s="497"/>
      <c r="BG301" s="497"/>
      <c r="BH301" s="497"/>
      <c r="BI301" s="498"/>
      <c r="BJ301" s="8"/>
      <c r="BK301" s="8"/>
      <c r="BL301" s="8"/>
    </row>
    <row r="302" spans="2:67" s="8" customFormat="1" ht="9.9" customHeight="1">
      <c r="D302" s="426" t="s">
        <v>2</v>
      </c>
      <c r="E302" s="426"/>
      <c r="F302" s="426"/>
      <c r="G302" s="426"/>
      <c r="H302" s="426"/>
      <c r="I302" s="426"/>
      <c r="J302" s="426"/>
      <c r="K302" s="426"/>
      <c r="L302" s="426"/>
      <c r="M302" s="426"/>
      <c r="N302" s="426"/>
      <c r="O302" s="426"/>
      <c r="P302" s="426"/>
      <c r="Q302" s="426"/>
      <c r="R302" s="426"/>
      <c r="S302" s="426"/>
      <c r="T302" s="426"/>
      <c r="U302" s="426"/>
      <c r="V302" s="426"/>
      <c r="W302" s="426"/>
      <c r="X302" s="422" t="s">
        <v>36</v>
      </c>
      <c r="Y302" s="423"/>
      <c r="Z302" s="423"/>
      <c r="AA302" s="423"/>
      <c r="AB302" s="423"/>
      <c r="AC302" s="425"/>
      <c r="AD302" s="425"/>
      <c r="AE302" s="425"/>
      <c r="AF302" s="425"/>
      <c r="AG302" s="425"/>
      <c r="AH302" s="424" t="s">
        <v>37</v>
      </c>
      <c r="AI302" s="424"/>
      <c r="AJ302" s="425"/>
      <c r="AK302" s="425"/>
      <c r="AL302" s="424" t="s">
        <v>38</v>
      </c>
      <c r="AM302" s="424"/>
      <c r="AN302" s="425"/>
      <c r="AO302" s="425"/>
      <c r="AP302" s="424" t="s">
        <v>39</v>
      </c>
      <c r="AQ302" s="531"/>
      <c r="AU302" s="644" t="s">
        <v>1124</v>
      </c>
      <c r="AV302" s="645"/>
      <c r="AW302" s="645"/>
      <c r="AX302" s="645"/>
      <c r="AY302" s="645"/>
      <c r="AZ302" s="645"/>
      <c r="BA302" s="645"/>
      <c r="BB302" s="645"/>
      <c r="BC302" s="645"/>
      <c r="BD302" s="645"/>
      <c r="BE302" s="645"/>
      <c r="BF302" s="645"/>
      <c r="BG302" s="645"/>
      <c r="BH302" s="645"/>
      <c r="BI302" s="646"/>
    </row>
    <row r="303" spans="2:67" s="9" customFormat="1" ht="9.9" customHeight="1">
      <c r="B303" s="8"/>
      <c r="C303" s="8"/>
      <c r="D303" s="426"/>
      <c r="E303" s="426"/>
      <c r="F303" s="426"/>
      <c r="G303" s="426"/>
      <c r="H303" s="426"/>
      <c r="I303" s="426"/>
      <c r="J303" s="426"/>
      <c r="K303" s="426"/>
      <c r="L303" s="426"/>
      <c r="M303" s="426"/>
      <c r="N303" s="426"/>
      <c r="O303" s="426"/>
      <c r="P303" s="426"/>
      <c r="Q303" s="426"/>
      <c r="R303" s="426"/>
      <c r="S303" s="426"/>
      <c r="T303" s="426"/>
      <c r="U303" s="426"/>
      <c r="V303" s="426"/>
      <c r="W303" s="426"/>
      <c r="X303" s="419" t="s">
        <v>40</v>
      </c>
      <c r="Y303" s="420"/>
      <c r="Z303" s="420"/>
      <c r="AA303" s="420"/>
      <c r="AB303" s="420"/>
      <c r="AC303" s="420"/>
      <c r="AD303" s="420"/>
      <c r="AE303" s="420"/>
      <c r="AF303" s="420"/>
      <c r="AG303" s="420"/>
      <c r="AH303" s="420"/>
      <c r="AI303" s="420"/>
      <c r="AJ303" s="420"/>
      <c r="AK303" s="420"/>
      <c r="AL303" s="420"/>
      <c r="AM303" s="420"/>
      <c r="AN303" s="420"/>
      <c r="AO303" s="420"/>
      <c r="AP303" s="420"/>
      <c r="AQ303" s="421"/>
      <c r="AR303" s="8"/>
      <c r="AS303" s="8"/>
      <c r="AT303" s="8"/>
      <c r="AU303" s="647"/>
      <c r="AV303" s="648"/>
      <c r="AW303" s="648"/>
      <c r="AX303" s="648"/>
      <c r="AY303" s="648"/>
      <c r="AZ303" s="648"/>
      <c r="BA303" s="648"/>
      <c r="BB303" s="648"/>
      <c r="BC303" s="648"/>
      <c r="BD303" s="648"/>
      <c r="BE303" s="648"/>
      <c r="BF303" s="648"/>
      <c r="BG303" s="648"/>
      <c r="BH303" s="648"/>
      <c r="BI303" s="649"/>
      <c r="BJ303" s="8"/>
      <c r="BK303" s="8"/>
      <c r="BL303" s="8"/>
    </row>
    <row r="304" spans="2:67" s="9" customFormat="1" ht="9.9" customHeight="1">
      <c r="B304" s="8"/>
      <c r="C304" s="8"/>
      <c r="D304" s="426" t="s">
        <v>3</v>
      </c>
      <c r="E304" s="426"/>
      <c r="F304" s="426"/>
      <c r="G304" s="426"/>
      <c r="H304" s="426"/>
      <c r="I304" s="426"/>
      <c r="J304" s="426"/>
      <c r="K304" s="426"/>
      <c r="L304" s="426"/>
      <c r="M304" s="426"/>
      <c r="N304" s="426"/>
      <c r="O304" s="426"/>
      <c r="P304" s="426"/>
      <c r="Q304" s="426"/>
      <c r="R304" s="426"/>
      <c r="S304" s="426"/>
      <c r="T304" s="426"/>
      <c r="U304" s="426"/>
      <c r="V304" s="426"/>
      <c r="W304" s="426"/>
      <c r="X304" s="512" t="s">
        <v>9</v>
      </c>
      <c r="Y304" s="513"/>
      <c r="Z304" s="513"/>
      <c r="AA304" s="513"/>
      <c r="AB304" s="513"/>
      <c r="AC304" s="513"/>
      <c r="AD304" s="513"/>
      <c r="AE304" s="513"/>
      <c r="AF304" s="513"/>
      <c r="AG304" s="513"/>
      <c r="AH304" s="513"/>
      <c r="AI304" s="513"/>
      <c r="AJ304" s="513"/>
      <c r="AK304" s="513"/>
      <c r="AL304" s="513"/>
      <c r="AM304" s="513"/>
      <c r="AN304" s="513"/>
      <c r="AO304" s="513"/>
      <c r="AP304" s="513"/>
      <c r="AQ304" s="514"/>
      <c r="AR304" s="8"/>
      <c r="AS304" s="8"/>
      <c r="AT304" s="8"/>
      <c r="AU304" s="493" t="str">
        <f>$AU$64</f>
        <v/>
      </c>
      <c r="AV304" s="494"/>
      <c r="AW304" s="494"/>
      <c r="AX304" s="494"/>
      <c r="AY304" s="494"/>
      <c r="AZ304" s="494"/>
      <c r="BA304" s="494"/>
      <c r="BB304" s="494"/>
      <c r="BC304" s="494"/>
      <c r="BD304" s="494"/>
      <c r="BE304" s="494"/>
      <c r="BF304" s="494"/>
      <c r="BG304" s="494"/>
      <c r="BH304" s="494"/>
      <c r="BI304" s="495"/>
      <c r="BJ304" s="8"/>
      <c r="BK304" s="8"/>
      <c r="BL304" s="8"/>
    </row>
    <row r="305" spans="2:67" s="9" customFormat="1" ht="9.9" customHeight="1">
      <c r="B305" s="8"/>
      <c r="C305" s="8"/>
      <c r="D305" s="426"/>
      <c r="E305" s="426"/>
      <c r="F305" s="426"/>
      <c r="G305" s="426"/>
      <c r="H305" s="426"/>
      <c r="I305" s="426"/>
      <c r="J305" s="426"/>
      <c r="K305" s="426"/>
      <c r="L305" s="426"/>
      <c r="M305" s="426"/>
      <c r="N305" s="426"/>
      <c r="O305" s="426"/>
      <c r="P305" s="426"/>
      <c r="Q305" s="426"/>
      <c r="R305" s="426"/>
      <c r="S305" s="426"/>
      <c r="T305" s="426"/>
      <c r="U305" s="426"/>
      <c r="V305" s="426"/>
      <c r="W305" s="426"/>
      <c r="X305" s="512"/>
      <c r="Y305" s="513"/>
      <c r="Z305" s="513"/>
      <c r="AA305" s="513"/>
      <c r="AB305" s="513"/>
      <c r="AC305" s="513"/>
      <c r="AD305" s="513"/>
      <c r="AE305" s="513"/>
      <c r="AF305" s="513"/>
      <c r="AG305" s="513"/>
      <c r="AH305" s="513"/>
      <c r="AI305" s="513"/>
      <c r="AJ305" s="513"/>
      <c r="AK305" s="513"/>
      <c r="AL305" s="513"/>
      <c r="AM305" s="513"/>
      <c r="AN305" s="513"/>
      <c r="AO305" s="513"/>
      <c r="AP305" s="513"/>
      <c r="AQ305" s="514"/>
      <c r="AR305" s="8"/>
      <c r="AS305" s="8"/>
      <c r="AT305" s="8"/>
      <c r="AU305" s="496"/>
      <c r="AV305" s="497"/>
      <c r="AW305" s="497"/>
      <c r="AX305" s="497"/>
      <c r="AY305" s="497"/>
      <c r="AZ305" s="497"/>
      <c r="BA305" s="497"/>
      <c r="BB305" s="497"/>
      <c r="BC305" s="497"/>
      <c r="BD305" s="497"/>
      <c r="BE305" s="497"/>
      <c r="BF305" s="497"/>
      <c r="BG305" s="497"/>
      <c r="BH305" s="497"/>
      <c r="BI305" s="498"/>
      <c r="BJ305" s="8"/>
      <c r="BK305" s="8"/>
      <c r="BL305" s="8"/>
    </row>
    <row r="306" spans="2:67" s="9" customFormat="1" ht="9.9" customHeight="1">
      <c r="B306" s="8"/>
      <c r="C306" s="8"/>
      <c r="D306" s="515" t="s">
        <v>4</v>
      </c>
      <c r="E306" s="516"/>
      <c r="F306" s="516"/>
      <c r="G306" s="516"/>
      <c r="H306" s="516"/>
      <c r="I306" s="516"/>
      <c r="J306" s="516"/>
      <c r="K306" s="516"/>
      <c r="L306" s="516"/>
      <c r="M306" s="516"/>
      <c r="N306" s="516"/>
      <c r="O306" s="516"/>
      <c r="P306" s="516"/>
      <c r="Q306" s="516"/>
      <c r="R306" s="516"/>
      <c r="S306" s="516"/>
      <c r="T306" s="516"/>
      <c r="U306" s="516"/>
      <c r="V306" s="516"/>
      <c r="W306" s="517"/>
      <c r="X306" s="512"/>
      <c r="Y306" s="513"/>
      <c r="Z306" s="513"/>
      <c r="AA306" s="513"/>
      <c r="AB306" s="513"/>
      <c r="AC306" s="513"/>
      <c r="AD306" s="513"/>
      <c r="AE306" s="513"/>
      <c r="AF306" s="513"/>
      <c r="AG306" s="513"/>
      <c r="AH306" s="513"/>
      <c r="AI306" s="513"/>
      <c r="AJ306" s="513"/>
      <c r="AK306" s="513"/>
      <c r="AL306" s="513"/>
      <c r="AM306" s="513"/>
      <c r="AN306" s="513"/>
      <c r="AO306" s="513"/>
      <c r="AP306" s="513"/>
      <c r="AQ306" s="514"/>
      <c r="AR306" s="8"/>
      <c r="AS306" s="8"/>
      <c r="AT306" s="8"/>
      <c r="AU306" s="644" t="s">
        <v>1125</v>
      </c>
      <c r="AV306" s="645"/>
      <c r="AW306" s="645"/>
      <c r="AX306" s="645"/>
      <c r="AY306" s="645"/>
      <c r="AZ306" s="645"/>
      <c r="BA306" s="645"/>
      <c r="BB306" s="645"/>
      <c r="BC306" s="645"/>
      <c r="BD306" s="645"/>
      <c r="BE306" s="645"/>
      <c r="BF306" s="645"/>
      <c r="BG306" s="645"/>
      <c r="BH306" s="645"/>
      <c r="BI306" s="646"/>
      <c r="BJ306" s="8"/>
      <c r="BK306" s="8"/>
      <c r="BL306" s="8"/>
    </row>
    <row r="307" spans="2:67" s="9" customFormat="1" ht="9.9" customHeight="1">
      <c r="B307" s="8"/>
      <c r="C307" s="8"/>
      <c r="D307" s="518"/>
      <c r="E307" s="519"/>
      <c r="F307" s="519"/>
      <c r="G307" s="519"/>
      <c r="H307" s="519"/>
      <c r="I307" s="519"/>
      <c r="J307" s="519"/>
      <c r="K307" s="519"/>
      <c r="L307" s="519"/>
      <c r="M307" s="519"/>
      <c r="N307" s="519"/>
      <c r="O307" s="519"/>
      <c r="P307" s="519"/>
      <c r="Q307" s="519"/>
      <c r="R307" s="519"/>
      <c r="S307" s="519"/>
      <c r="T307" s="519"/>
      <c r="U307" s="519"/>
      <c r="V307" s="519"/>
      <c r="W307" s="520"/>
      <c r="X307" s="512"/>
      <c r="Y307" s="513"/>
      <c r="Z307" s="513"/>
      <c r="AA307" s="513"/>
      <c r="AB307" s="513"/>
      <c r="AC307" s="513"/>
      <c r="AD307" s="513"/>
      <c r="AE307" s="513"/>
      <c r="AF307" s="513"/>
      <c r="AG307" s="513"/>
      <c r="AH307" s="513"/>
      <c r="AI307" s="513"/>
      <c r="AJ307" s="513"/>
      <c r="AK307" s="513"/>
      <c r="AL307" s="513"/>
      <c r="AM307" s="513"/>
      <c r="AN307" s="513"/>
      <c r="AO307" s="513"/>
      <c r="AP307" s="513"/>
      <c r="AQ307" s="514"/>
      <c r="AR307" s="8"/>
      <c r="AS307" s="8"/>
      <c r="AT307" s="8"/>
      <c r="AU307" s="647"/>
      <c r="AV307" s="648"/>
      <c r="AW307" s="648"/>
      <c r="AX307" s="648"/>
      <c r="AY307" s="648"/>
      <c r="AZ307" s="648"/>
      <c r="BA307" s="648"/>
      <c r="BB307" s="648"/>
      <c r="BC307" s="648"/>
      <c r="BD307" s="648"/>
      <c r="BE307" s="648"/>
      <c r="BF307" s="648"/>
      <c r="BG307" s="648"/>
      <c r="BH307" s="648"/>
      <c r="BI307" s="649"/>
      <c r="BJ307" s="8"/>
      <c r="BK307" s="8"/>
      <c r="BL307" s="8"/>
    </row>
    <row r="308" spans="2:67" s="9" customFormat="1" ht="9.9" customHeight="1">
      <c r="B308" s="8"/>
      <c r="C308" s="8"/>
      <c r="D308" s="426" t="s">
        <v>5</v>
      </c>
      <c r="E308" s="426"/>
      <c r="F308" s="426"/>
      <c r="G308" s="426"/>
      <c r="H308" s="426"/>
      <c r="I308" s="426"/>
      <c r="J308" s="426"/>
      <c r="K308" s="426"/>
      <c r="L308" s="426"/>
      <c r="M308" s="426"/>
      <c r="N308" s="426"/>
      <c r="O308" s="426"/>
      <c r="P308" s="426"/>
      <c r="Q308" s="426"/>
      <c r="R308" s="426"/>
      <c r="S308" s="426"/>
      <c r="T308" s="426"/>
      <c r="U308" s="426"/>
      <c r="V308" s="426"/>
      <c r="W308" s="426"/>
      <c r="X308" s="512"/>
      <c r="Y308" s="513"/>
      <c r="Z308" s="513"/>
      <c r="AA308" s="513"/>
      <c r="AB308" s="513"/>
      <c r="AC308" s="513"/>
      <c r="AD308" s="513"/>
      <c r="AE308" s="513"/>
      <c r="AF308" s="513"/>
      <c r="AG308" s="513"/>
      <c r="AH308" s="513"/>
      <c r="AI308" s="513"/>
      <c r="AJ308" s="513"/>
      <c r="AK308" s="513"/>
      <c r="AL308" s="513"/>
      <c r="AM308" s="513"/>
      <c r="AN308" s="513"/>
      <c r="AO308" s="513"/>
      <c r="AP308" s="513"/>
      <c r="AQ308" s="514"/>
      <c r="AR308" s="8"/>
      <c r="AS308" s="8"/>
      <c r="AT308" s="8"/>
      <c r="AU308" s="493" t="str">
        <f>$AU$68</f>
        <v/>
      </c>
      <c r="AV308" s="494"/>
      <c r="AW308" s="494"/>
      <c r="AX308" s="494"/>
      <c r="AY308" s="494"/>
      <c r="AZ308" s="494"/>
      <c r="BA308" s="494"/>
      <c r="BB308" s="494"/>
      <c r="BC308" s="494"/>
      <c r="BD308" s="494"/>
      <c r="BE308" s="494"/>
      <c r="BF308" s="494"/>
      <c r="BG308" s="494"/>
      <c r="BH308" s="494"/>
      <c r="BI308" s="495"/>
      <c r="BJ308" s="8"/>
      <c r="BK308" s="8"/>
      <c r="BL308" s="8"/>
    </row>
    <row r="309" spans="2:67" s="9" customFormat="1" ht="9.9" customHeight="1">
      <c r="B309" s="8"/>
      <c r="C309" s="8"/>
      <c r="D309" s="426"/>
      <c r="E309" s="426"/>
      <c r="F309" s="426"/>
      <c r="G309" s="426"/>
      <c r="H309" s="426"/>
      <c r="I309" s="426"/>
      <c r="J309" s="426"/>
      <c r="K309" s="426"/>
      <c r="L309" s="426"/>
      <c r="M309" s="426"/>
      <c r="N309" s="426"/>
      <c r="O309" s="426"/>
      <c r="P309" s="426"/>
      <c r="Q309" s="426"/>
      <c r="R309" s="426"/>
      <c r="S309" s="426"/>
      <c r="T309" s="426"/>
      <c r="U309" s="426"/>
      <c r="V309" s="426"/>
      <c r="W309" s="426"/>
      <c r="X309" s="512"/>
      <c r="Y309" s="513"/>
      <c r="Z309" s="513"/>
      <c r="AA309" s="513"/>
      <c r="AB309" s="513"/>
      <c r="AC309" s="513"/>
      <c r="AD309" s="513"/>
      <c r="AE309" s="513"/>
      <c r="AF309" s="513"/>
      <c r="AG309" s="513"/>
      <c r="AH309" s="513"/>
      <c r="AI309" s="513"/>
      <c r="AJ309" s="513"/>
      <c r="AK309" s="513"/>
      <c r="AL309" s="513"/>
      <c r="AM309" s="513"/>
      <c r="AN309" s="513"/>
      <c r="AO309" s="513"/>
      <c r="AP309" s="513"/>
      <c r="AQ309" s="514"/>
      <c r="AR309" s="8"/>
      <c r="AS309" s="8"/>
      <c r="AT309" s="8"/>
      <c r="AU309" s="496"/>
      <c r="AV309" s="497"/>
      <c r="AW309" s="497"/>
      <c r="AX309" s="497"/>
      <c r="AY309" s="497"/>
      <c r="AZ309" s="497"/>
      <c r="BA309" s="497"/>
      <c r="BB309" s="497"/>
      <c r="BC309" s="497"/>
      <c r="BD309" s="497"/>
      <c r="BE309" s="497"/>
      <c r="BF309" s="497"/>
      <c r="BG309" s="497"/>
      <c r="BH309" s="497"/>
      <c r="BI309" s="498"/>
      <c r="BJ309" s="8"/>
      <c r="BK309" s="8"/>
      <c r="BL309" s="8"/>
    </row>
    <row r="310" spans="2:67" s="9" customFormat="1" ht="9.9" customHeight="1">
      <c r="B310" s="8"/>
      <c r="C310" s="8"/>
      <c r="D310" s="426" t="s">
        <v>6</v>
      </c>
      <c r="E310" s="426"/>
      <c r="F310" s="426"/>
      <c r="G310" s="426"/>
      <c r="H310" s="426"/>
      <c r="I310" s="426"/>
      <c r="J310" s="426"/>
      <c r="K310" s="426"/>
      <c r="L310" s="426"/>
      <c r="M310" s="426"/>
      <c r="N310" s="426"/>
      <c r="O310" s="426"/>
      <c r="P310" s="426"/>
      <c r="Q310" s="426"/>
      <c r="R310" s="426"/>
      <c r="S310" s="426"/>
      <c r="T310" s="426"/>
      <c r="U310" s="426"/>
      <c r="V310" s="426"/>
      <c r="W310" s="426"/>
      <c r="X310" s="512"/>
      <c r="Y310" s="513"/>
      <c r="Z310" s="513"/>
      <c r="AA310" s="513"/>
      <c r="AB310" s="513"/>
      <c r="AC310" s="513"/>
      <c r="AD310" s="513"/>
      <c r="AE310" s="513"/>
      <c r="AF310" s="513"/>
      <c r="AG310" s="513"/>
      <c r="AH310" s="513"/>
      <c r="AI310" s="513"/>
      <c r="AJ310" s="513"/>
      <c r="AK310" s="513"/>
      <c r="AL310" s="513"/>
      <c r="AM310" s="513"/>
      <c r="AN310" s="513"/>
      <c r="AO310" s="513"/>
      <c r="AP310" s="513"/>
      <c r="AQ310" s="514"/>
      <c r="AR310" s="8"/>
      <c r="AS310" s="8"/>
      <c r="AT310" s="8"/>
      <c r="AU310" s="644" t="s">
        <v>1126</v>
      </c>
      <c r="AV310" s="645"/>
      <c r="AW310" s="645"/>
      <c r="AX310" s="645"/>
      <c r="AY310" s="645"/>
      <c r="AZ310" s="645"/>
      <c r="BA310" s="645"/>
      <c r="BB310" s="645"/>
      <c r="BC310" s="645"/>
      <c r="BD310" s="645"/>
      <c r="BE310" s="645"/>
      <c r="BF310" s="645"/>
      <c r="BG310" s="645"/>
      <c r="BH310" s="645"/>
      <c r="BI310" s="646"/>
      <c r="BJ310" s="8"/>
      <c r="BK310" s="8"/>
      <c r="BL310" s="8"/>
    </row>
    <row r="311" spans="2:67" s="9" customFormat="1" ht="9.9" customHeight="1">
      <c r="B311" s="8"/>
      <c r="C311" s="8"/>
      <c r="D311" s="426"/>
      <c r="E311" s="426"/>
      <c r="F311" s="426"/>
      <c r="G311" s="426"/>
      <c r="H311" s="426"/>
      <c r="I311" s="426"/>
      <c r="J311" s="426"/>
      <c r="K311" s="426"/>
      <c r="L311" s="426"/>
      <c r="M311" s="426"/>
      <c r="N311" s="426"/>
      <c r="O311" s="426"/>
      <c r="P311" s="426"/>
      <c r="Q311" s="426"/>
      <c r="R311" s="426"/>
      <c r="S311" s="426"/>
      <c r="T311" s="426"/>
      <c r="U311" s="426"/>
      <c r="V311" s="426"/>
      <c r="W311" s="426"/>
      <c r="X311" s="512"/>
      <c r="Y311" s="513"/>
      <c r="Z311" s="513"/>
      <c r="AA311" s="513"/>
      <c r="AB311" s="513"/>
      <c r="AC311" s="513"/>
      <c r="AD311" s="513"/>
      <c r="AE311" s="513"/>
      <c r="AF311" s="513"/>
      <c r="AG311" s="513"/>
      <c r="AH311" s="513"/>
      <c r="AI311" s="513"/>
      <c r="AJ311" s="513"/>
      <c r="AK311" s="513"/>
      <c r="AL311" s="513"/>
      <c r="AM311" s="513"/>
      <c r="AN311" s="513"/>
      <c r="AO311" s="513"/>
      <c r="AP311" s="513"/>
      <c r="AQ311" s="514"/>
      <c r="AR311" s="8"/>
      <c r="AS311" s="8"/>
      <c r="AT311" s="8"/>
      <c r="AU311" s="647"/>
      <c r="AV311" s="648"/>
      <c r="AW311" s="648"/>
      <c r="AX311" s="648"/>
      <c r="AY311" s="648"/>
      <c r="AZ311" s="648"/>
      <c r="BA311" s="648"/>
      <c r="BB311" s="648"/>
      <c r="BC311" s="648"/>
      <c r="BD311" s="648"/>
      <c r="BE311" s="648"/>
      <c r="BF311" s="648"/>
      <c r="BG311" s="648"/>
      <c r="BH311" s="648"/>
      <c r="BI311" s="649"/>
      <c r="BJ311" s="8"/>
      <c r="BK311" s="8"/>
      <c r="BL311" s="8"/>
    </row>
    <row r="312" spans="2:67" s="8" customFormat="1" ht="9.9" customHeight="1">
      <c r="D312" s="426" t="s">
        <v>7</v>
      </c>
      <c r="E312" s="426"/>
      <c r="F312" s="426"/>
      <c r="G312" s="426"/>
      <c r="H312" s="426"/>
      <c r="I312" s="426"/>
      <c r="J312" s="426"/>
      <c r="K312" s="426"/>
      <c r="L312" s="426"/>
      <c r="M312" s="426"/>
      <c r="N312" s="426"/>
      <c r="O312" s="426"/>
      <c r="P312" s="426"/>
      <c r="Q312" s="426"/>
      <c r="R312" s="426"/>
      <c r="S312" s="426"/>
      <c r="T312" s="426"/>
      <c r="U312" s="426"/>
      <c r="V312" s="426"/>
      <c r="W312" s="426"/>
      <c r="X312" s="512" t="s">
        <v>9</v>
      </c>
      <c r="Y312" s="513"/>
      <c r="Z312" s="513"/>
      <c r="AA312" s="513"/>
      <c r="AB312" s="513"/>
      <c r="AC312" s="513"/>
      <c r="AD312" s="513"/>
      <c r="AE312" s="513"/>
      <c r="AF312" s="513"/>
      <c r="AG312" s="513"/>
      <c r="AH312" s="513"/>
      <c r="AI312" s="513"/>
      <c r="AJ312" s="513"/>
      <c r="AK312" s="513"/>
      <c r="AL312" s="513"/>
      <c r="AM312" s="513"/>
      <c r="AN312" s="513"/>
      <c r="AO312" s="513"/>
      <c r="AP312" s="513"/>
      <c r="AQ312" s="514"/>
      <c r="AU312" s="493" t="str">
        <f>$AU$72</f>
        <v/>
      </c>
      <c r="AV312" s="494"/>
      <c r="AW312" s="494"/>
      <c r="AX312" s="494"/>
      <c r="AY312" s="494"/>
      <c r="AZ312" s="494"/>
      <c r="BA312" s="494"/>
      <c r="BB312" s="494"/>
      <c r="BC312" s="494"/>
      <c r="BD312" s="494"/>
      <c r="BE312" s="494"/>
      <c r="BF312" s="494"/>
      <c r="BG312" s="494"/>
      <c r="BH312" s="494"/>
      <c r="BI312" s="495"/>
    </row>
    <row r="313" spans="2:67" s="9" customFormat="1" ht="9.9" customHeight="1">
      <c r="B313" s="8"/>
      <c r="C313" s="8"/>
      <c r="D313" s="426"/>
      <c r="E313" s="426"/>
      <c r="F313" s="426"/>
      <c r="G313" s="426"/>
      <c r="H313" s="426"/>
      <c r="I313" s="426"/>
      <c r="J313" s="426"/>
      <c r="K313" s="426"/>
      <c r="L313" s="426"/>
      <c r="M313" s="426"/>
      <c r="N313" s="426"/>
      <c r="O313" s="426"/>
      <c r="P313" s="426"/>
      <c r="Q313" s="426"/>
      <c r="R313" s="426"/>
      <c r="S313" s="426"/>
      <c r="T313" s="426"/>
      <c r="U313" s="426"/>
      <c r="V313" s="426"/>
      <c r="W313" s="426"/>
      <c r="X313" s="512"/>
      <c r="Y313" s="513"/>
      <c r="Z313" s="513"/>
      <c r="AA313" s="513"/>
      <c r="AB313" s="513"/>
      <c r="AC313" s="513"/>
      <c r="AD313" s="513"/>
      <c r="AE313" s="513"/>
      <c r="AF313" s="513"/>
      <c r="AG313" s="513"/>
      <c r="AH313" s="513"/>
      <c r="AI313" s="513"/>
      <c r="AJ313" s="513"/>
      <c r="AK313" s="513"/>
      <c r="AL313" s="513"/>
      <c r="AM313" s="513"/>
      <c r="AN313" s="513"/>
      <c r="AO313" s="513"/>
      <c r="AP313" s="513"/>
      <c r="AQ313" s="514"/>
      <c r="AR313" s="8"/>
      <c r="AS313" s="8"/>
      <c r="AT313" s="8"/>
      <c r="AU313" s="496"/>
      <c r="AV313" s="497"/>
      <c r="AW313" s="497"/>
      <c r="AX313" s="497"/>
      <c r="AY313" s="497"/>
      <c r="AZ313" s="497"/>
      <c r="BA313" s="497"/>
      <c r="BB313" s="497"/>
      <c r="BC313" s="497"/>
      <c r="BD313" s="497"/>
      <c r="BE313" s="497"/>
      <c r="BF313" s="497"/>
      <c r="BG313" s="497"/>
      <c r="BH313" s="497"/>
      <c r="BI313" s="498"/>
      <c r="BJ313" s="8"/>
      <c r="BK313" s="8"/>
      <c r="BL313" s="8"/>
    </row>
    <row r="314" spans="2:67" s="9" customFormat="1" ht="9.9" customHeight="1">
      <c r="B314" s="8"/>
      <c r="C314" s="8"/>
      <c r="D314" s="426" t="s">
        <v>31</v>
      </c>
      <c r="E314" s="426"/>
      <c r="F314" s="426"/>
      <c r="G314" s="426"/>
      <c r="H314" s="426"/>
      <c r="I314" s="426"/>
      <c r="J314" s="426"/>
      <c r="K314" s="426"/>
      <c r="L314" s="426"/>
      <c r="M314" s="426"/>
      <c r="N314" s="426"/>
      <c r="O314" s="426"/>
      <c r="P314" s="426"/>
      <c r="Q314" s="426"/>
      <c r="R314" s="426"/>
      <c r="S314" s="426"/>
      <c r="T314" s="426"/>
      <c r="U314" s="426"/>
      <c r="V314" s="426"/>
      <c r="W314" s="426"/>
      <c r="X314" s="512" t="s">
        <v>9</v>
      </c>
      <c r="Y314" s="513"/>
      <c r="Z314" s="513"/>
      <c r="AA314" s="513"/>
      <c r="AB314" s="513"/>
      <c r="AC314" s="513"/>
      <c r="AD314" s="513"/>
      <c r="AE314" s="513"/>
      <c r="AF314" s="513"/>
      <c r="AG314" s="513"/>
      <c r="AH314" s="513"/>
      <c r="AI314" s="513"/>
      <c r="AJ314" s="513"/>
      <c r="AK314" s="513"/>
      <c r="AL314" s="513"/>
      <c r="AM314" s="513"/>
      <c r="AN314" s="513"/>
      <c r="AO314" s="513"/>
      <c r="AP314" s="513"/>
      <c r="AQ314" s="514"/>
      <c r="AR314" s="8"/>
      <c r="AS314" s="8"/>
      <c r="AT314" s="8"/>
      <c r="AU314" s="644" t="s">
        <v>1127</v>
      </c>
      <c r="AV314" s="645"/>
      <c r="AW314" s="645"/>
      <c r="AX314" s="645"/>
      <c r="AY314" s="645"/>
      <c r="AZ314" s="645"/>
      <c r="BA314" s="645"/>
      <c r="BB314" s="645"/>
      <c r="BC314" s="645"/>
      <c r="BD314" s="645"/>
      <c r="BE314" s="645"/>
      <c r="BF314" s="645"/>
      <c r="BG314" s="645"/>
      <c r="BH314" s="645"/>
      <c r="BI314" s="646"/>
      <c r="BJ314" s="8"/>
      <c r="BK314" s="8"/>
      <c r="BL314" s="8"/>
    </row>
    <row r="315" spans="2:67" s="9" customFormat="1" ht="9.9" customHeight="1">
      <c r="B315" s="8"/>
      <c r="C315" s="8"/>
      <c r="D315" s="426"/>
      <c r="E315" s="426"/>
      <c r="F315" s="426"/>
      <c r="G315" s="426"/>
      <c r="H315" s="426"/>
      <c r="I315" s="426"/>
      <c r="J315" s="426"/>
      <c r="K315" s="426"/>
      <c r="L315" s="426"/>
      <c r="M315" s="426"/>
      <c r="N315" s="426"/>
      <c r="O315" s="426"/>
      <c r="P315" s="426"/>
      <c r="Q315" s="426"/>
      <c r="R315" s="426"/>
      <c r="S315" s="426"/>
      <c r="T315" s="426"/>
      <c r="U315" s="426"/>
      <c r="V315" s="426"/>
      <c r="W315" s="426"/>
      <c r="X315" s="512"/>
      <c r="Y315" s="513"/>
      <c r="Z315" s="513"/>
      <c r="AA315" s="513"/>
      <c r="AB315" s="513"/>
      <c r="AC315" s="513"/>
      <c r="AD315" s="513"/>
      <c r="AE315" s="513"/>
      <c r="AF315" s="513"/>
      <c r="AG315" s="513"/>
      <c r="AH315" s="513"/>
      <c r="AI315" s="513"/>
      <c r="AJ315" s="513"/>
      <c r="AK315" s="513"/>
      <c r="AL315" s="513"/>
      <c r="AM315" s="513"/>
      <c r="AN315" s="513"/>
      <c r="AO315" s="513"/>
      <c r="AP315" s="513"/>
      <c r="AQ315" s="514"/>
      <c r="AR315" s="8"/>
      <c r="AS315" s="8"/>
      <c r="AT315" s="8"/>
      <c r="AU315" s="647"/>
      <c r="AV315" s="648"/>
      <c r="AW315" s="648"/>
      <c r="AX315" s="648"/>
      <c r="AY315" s="648"/>
      <c r="AZ315" s="648"/>
      <c r="BA315" s="648"/>
      <c r="BB315" s="648"/>
      <c r="BC315" s="648"/>
      <c r="BD315" s="648"/>
      <c r="BE315" s="648"/>
      <c r="BF315" s="648"/>
      <c r="BG315" s="648"/>
      <c r="BH315" s="648"/>
      <c r="BI315" s="649"/>
      <c r="BJ315" s="8"/>
      <c r="BK315" s="8"/>
      <c r="BL315" s="8"/>
    </row>
    <row r="316" spans="2:67" s="9" customFormat="1" ht="9.9" customHeight="1">
      <c r="B316" s="8"/>
      <c r="C316" s="8"/>
      <c r="D316" s="426" t="s">
        <v>8</v>
      </c>
      <c r="E316" s="426"/>
      <c r="F316" s="426"/>
      <c r="G316" s="426"/>
      <c r="H316" s="426"/>
      <c r="I316" s="426"/>
      <c r="J316" s="426"/>
      <c r="K316" s="426"/>
      <c r="L316" s="426"/>
      <c r="M316" s="426"/>
      <c r="N316" s="426"/>
      <c r="O316" s="426"/>
      <c r="P316" s="426"/>
      <c r="Q316" s="426"/>
      <c r="R316" s="426"/>
      <c r="S316" s="426"/>
      <c r="T316" s="426"/>
      <c r="U316" s="426"/>
      <c r="V316" s="426"/>
      <c r="W316" s="426"/>
      <c r="X316" s="512" t="s">
        <v>9</v>
      </c>
      <c r="Y316" s="513"/>
      <c r="Z316" s="513"/>
      <c r="AA316" s="513"/>
      <c r="AB316" s="513"/>
      <c r="AC316" s="513"/>
      <c r="AD316" s="513"/>
      <c r="AE316" s="513"/>
      <c r="AF316" s="513"/>
      <c r="AG316" s="513"/>
      <c r="AH316" s="513"/>
      <c r="AI316" s="513"/>
      <c r="AJ316" s="513"/>
      <c r="AK316" s="513"/>
      <c r="AL316" s="513"/>
      <c r="AM316" s="513"/>
      <c r="AN316" s="513"/>
      <c r="AO316" s="513"/>
      <c r="AP316" s="513"/>
      <c r="AQ316" s="514"/>
      <c r="AR316" s="8"/>
      <c r="AS316" s="8"/>
      <c r="AT316" s="8"/>
      <c r="AU316" s="493" t="str">
        <f>$AU$76</f>
        <v/>
      </c>
      <c r="AV316" s="494"/>
      <c r="AW316" s="494"/>
      <c r="AX316" s="494"/>
      <c r="AY316" s="494"/>
      <c r="AZ316" s="494"/>
      <c r="BA316" s="494"/>
      <c r="BB316" s="494"/>
      <c r="BC316" s="494"/>
      <c r="BD316" s="494"/>
      <c r="BE316" s="494"/>
      <c r="BF316" s="494"/>
      <c r="BG316" s="494"/>
      <c r="BH316" s="494"/>
      <c r="BI316" s="495"/>
      <c r="BJ316" s="8"/>
      <c r="BK316" s="8"/>
      <c r="BL316" s="8"/>
    </row>
    <row r="317" spans="2:67" s="9" customFormat="1" ht="9.9" customHeight="1">
      <c r="B317" s="8"/>
      <c r="C317" s="8"/>
      <c r="D317" s="426"/>
      <c r="E317" s="426"/>
      <c r="F317" s="426"/>
      <c r="G317" s="426"/>
      <c r="H317" s="426"/>
      <c r="I317" s="426"/>
      <c r="J317" s="426"/>
      <c r="K317" s="426"/>
      <c r="L317" s="426"/>
      <c r="M317" s="426"/>
      <c r="N317" s="426"/>
      <c r="O317" s="426"/>
      <c r="P317" s="426"/>
      <c r="Q317" s="426"/>
      <c r="R317" s="426"/>
      <c r="S317" s="426"/>
      <c r="T317" s="426"/>
      <c r="U317" s="426"/>
      <c r="V317" s="426"/>
      <c r="W317" s="426"/>
      <c r="X317" s="512"/>
      <c r="Y317" s="513"/>
      <c r="Z317" s="513"/>
      <c r="AA317" s="513"/>
      <c r="AB317" s="513"/>
      <c r="AC317" s="513"/>
      <c r="AD317" s="513"/>
      <c r="AE317" s="513"/>
      <c r="AF317" s="513"/>
      <c r="AG317" s="513"/>
      <c r="AH317" s="513"/>
      <c r="AI317" s="513"/>
      <c r="AJ317" s="513"/>
      <c r="AK317" s="513"/>
      <c r="AL317" s="513"/>
      <c r="AM317" s="513"/>
      <c r="AN317" s="513"/>
      <c r="AO317" s="513"/>
      <c r="AP317" s="513"/>
      <c r="AQ317" s="514"/>
      <c r="AR317" s="8"/>
      <c r="AS317" s="8"/>
      <c r="AT317" s="8"/>
      <c r="AU317" s="496"/>
      <c r="AV317" s="497"/>
      <c r="AW317" s="497"/>
      <c r="AX317" s="497"/>
      <c r="AY317" s="497"/>
      <c r="AZ317" s="497"/>
      <c r="BA317" s="497"/>
      <c r="BB317" s="497"/>
      <c r="BC317" s="497"/>
      <c r="BD317" s="497"/>
      <c r="BE317" s="497"/>
      <c r="BF317" s="497"/>
      <c r="BG317" s="497"/>
      <c r="BH317" s="497"/>
      <c r="BI317" s="498"/>
      <c r="BJ317" s="8"/>
      <c r="BK317" s="8"/>
      <c r="BL317" s="8"/>
    </row>
    <row r="318" spans="2:67" s="9" customFormat="1" ht="9.9" customHeight="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row>
    <row r="319" spans="2:67" s="9" customFormat="1" ht="9.9" customHeight="1">
      <c r="B319" s="8"/>
      <c r="C319" s="8"/>
      <c r="D319" s="8"/>
      <c r="E319" s="41" t="s">
        <v>70</v>
      </c>
      <c r="F319" s="8"/>
      <c r="G319" s="8"/>
      <c r="H319" s="40"/>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row>
    <row r="320" spans="2:67" s="9" customFormat="1" ht="9.9" customHeight="1">
      <c r="B320" s="8"/>
      <c r="C320" s="8"/>
      <c r="D320" s="8"/>
      <c r="E320" s="8"/>
      <c r="F320" s="36" t="s">
        <v>71</v>
      </c>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row>
    <row r="321" spans="2:67" s="9" customFormat="1" ht="9.9" customHeight="1">
      <c r="B321" s="8"/>
      <c r="C321" s="8"/>
      <c r="D321" s="8"/>
      <c r="E321" s="8"/>
      <c r="F321" s="8"/>
      <c r="G321" s="8"/>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row>
    <row r="322" spans="2:67" s="9" customFormat="1" ht="9.9" customHeight="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row>
    <row r="323" spans="2:67" s="9" customFormat="1" ht="9.9" customHeight="1">
      <c r="B323" s="8"/>
      <c r="C323" s="8"/>
      <c r="D323" s="8"/>
      <c r="E323" s="505" t="s">
        <v>10</v>
      </c>
      <c r="F323" s="474"/>
      <c r="G323" s="474"/>
      <c r="H323" s="474"/>
      <c r="I323" s="474"/>
      <c r="J323" s="474"/>
      <c r="K323" s="474"/>
      <c r="L323" s="470"/>
      <c r="M323" s="42"/>
      <c r="N323" s="499" t="s">
        <v>1045</v>
      </c>
      <c r="O323" s="499"/>
      <c r="P323" s="499"/>
      <c r="Q323" s="499"/>
      <c r="R323" s="499"/>
      <c r="S323" s="499"/>
      <c r="T323" s="499"/>
      <c r="U323" s="499"/>
      <c r="V323" s="499"/>
      <c r="W323" s="499"/>
      <c r="X323" s="499"/>
      <c r="Y323" s="499"/>
      <c r="Z323" s="499"/>
      <c r="AA323" s="499"/>
      <c r="AB323" s="499"/>
      <c r="AC323" s="499"/>
      <c r="AD323" s="499"/>
      <c r="AE323" s="499"/>
      <c r="AF323" s="499"/>
      <c r="AG323" s="499"/>
      <c r="AH323" s="499"/>
      <c r="AI323" s="499"/>
      <c r="AJ323" s="499"/>
      <c r="AK323" s="499"/>
      <c r="AL323" s="499"/>
      <c r="AM323" s="499"/>
      <c r="AN323" s="499"/>
      <c r="AO323" s="499"/>
      <c r="AP323" s="499"/>
      <c r="AQ323" s="499"/>
      <c r="AR323" s="499"/>
      <c r="AS323" s="499"/>
      <c r="AT323" s="499"/>
      <c r="AU323" s="499"/>
      <c r="AV323" s="499"/>
      <c r="AW323" s="500"/>
      <c r="AX323" s="8"/>
      <c r="AY323" s="8"/>
      <c r="AZ323" s="8"/>
      <c r="BA323" s="8"/>
      <c r="BB323" s="8"/>
      <c r="BC323" s="8"/>
      <c r="BD323" s="8"/>
      <c r="BE323" s="8"/>
      <c r="BF323" s="8"/>
      <c r="BG323" s="8"/>
      <c r="BH323" s="8"/>
      <c r="BI323" s="8"/>
      <c r="BJ323" s="8"/>
      <c r="BK323" s="8"/>
      <c r="BL323" s="8"/>
      <c r="BM323" s="8"/>
      <c r="BN323" s="8"/>
      <c r="BO323" s="8"/>
    </row>
    <row r="324" spans="2:67" s="9" customFormat="1" ht="9.9" customHeight="1">
      <c r="B324" s="8"/>
      <c r="C324" s="8"/>
      <c r="D324" s="8"/>
      <c r="E324" s="471"/>
      <c r="F324" s="475"/>
      <c r="G324" s="475"/>
      <c r="H324" s="475"/>
      <c r="I324" s="475"/>
      <c r="J324" s="475"/>
      <c r="K324" s="475"/>
      <c r="L324" s="390"/>
      <c r="M324" s="43"/>
      <c r="N324" s="501"/>
      <c r="O324" s="501"/>
      <c r="P324" s="501"/>
      <c r="Q324" s="501"/>
      <c r="R324" s="501"/>
      <c r="S324" s="501"/>
      <c r="T324" s="501"/>
      <c r="U324" s="501"/>
      <c r="V324" s="501"/>
      <c r="W324" s="501"/>
      <c r="X324" s="501"/>
      <c r="Y324" s="501"/>
      <c r="Z324" s="501"/>
      <c r="AA324" s="501"/>
      <c r="AB324" s="501"/>
      <c r="AC324" s="501"/>
      <c r="AD324" s="501"/>
      <c r="AE324" s="501"/>
      <c r="AF324" s="501"/>
      <c r="AG324" s="501"/>
      <c r="AH324" s="501"/>
      <c r="AI324" s="501"/>
      <c r="AJ324" s="501"/>
      <c r="AK324" s="501"/>
      <c r="AL324" s="501"/>
      <c r="AM324" s="501"/>
      <c r="AN324" s="501"/>
      <c r="AO324" s="501"/>
      <c r="AP324" s="501"/>
      <c r="AQ324" s="501"/>
      <c r="AR324" s="501"/>
      <c r="AS324" s="501"/>
      <c r="AT324" s="501"/>
      <c r="AU324" s="501"/>
      <c r="AV324" s="501"/>
      <c r="AW324" s="502"/>
      <c r="AX324" s="8"/>
      <c r="AY324" s="8"/>
      <c r="AZ324" s="8"/>
      <c r="BA324" s="8"/>
      <c r="BB324" s="8"/>
      <c r="BC324" s="8"/>
      <c r="BD324" s="8"/>
      <c r="BE324" s="8"/>
      <c r="BF324" s="8"/>
      <c r="BG324" s="8"/>
      <c r="BH324" s="8"/>
      <c r="BI324" s="8"/>
      <c r="BJ324" s="8"/>
      <c r="BK324" s="8"/>
      <c r="BL324" s="8"/>
      <c r="BM324" s="8"/>
    </row>
    <row r="325" spans="2:67" s="9" customFormat="1" ht="9.9" customHeight="1">
      <c r="B325" s="8"/>
      <c r="C325" s="8"/>
      <c r="D325" s="8"/>
      <c r="E325" s="506" t="s">
        <v>11</v>
      </c>
      <c r="F325" s="507"/>
      <c r="G325" s="507"/>
      <c r="H325" s="507"/>
      <c r="I325" s="507"/>
      <c r="J325" s="507"/>
      <c r="K325" s="507"/>
      <c r="L325" s="508"/>
      <c r="M325" s="43"/>
      <c r="N325" s="501"/>
      <c r="O325" s="501"/>
      <c r="P325" s="501"/>
      <c r="Q325" s="501"/>
      <c r="R325" s="501"/>
      <c r="S325" s="501"/>
      <c r="T325" s="501"/>
      <c r="U325" s="501"/>
      <c r="V325" s="501"/>
      <c r="W325" s="501"/>
      <c r="X325" s="501"/>
      <c r="Y325" s="501"/>
      <c r="Z325" s="501"/>
      <c r="AA325" s="501"/>
      <c r="AB325" s="501"/>
      <c r="AC325" s="501"/>
      <c r="AD325" s="501"/>
      <c r="AE325" s="501"/>
      <c r="AF325" s="501"/>
      <c r="AG325" s="501"/>
      <c r="AH325" s="501"/>
      <c r="AI325" s="501"/>
      <c r="AJ325" s="501"/>
      <c r="AK325" s="501"/>
      <c r="AL325" s="501"/>
      <c r="AM325" s="501"/>
      <c r="AN325" s="501"/>
      <c r="AO325" s="501"/>
      <c r="AP325" s="501"/>
      <c r="AQ325" s="501"/>
      <c r="AR325" s="501"/>
      <c r="AS325" s="501"/>
      <c r="AT325" s="501"/>
      <c r="AU325" s="501"/>
      <c r="AV325" s="501"/>
      <c r="AW325" s="502"/>
      <c r="AX325" s="8"/>
      <c r="AY325" s="8"/>
      <c r="AZ325" s="8"/>
      <c r="BA325" s="8"/>
      <c r="BB325" s="8"/>
      <c r="BC325" s="8"/>
      <c r="BD325" s="8"/>
      <c r="BE325" s="8"/>
      <c r="BF325" s="8"/>
      <c r="BG325" s="8"/>
      <c r="BH325" s="8"/>
      <c r="BI325" s="8"/>
      <c r="BJ325" s="8"/>
      <c r="BK325" s="8"/>
      <c r="BL325" s="8"/>
      <c r="BM325" s="8"/>
    </row>
    <row r="326" spans="2:67" s="9" customFormat="1" ht="9.9" customHeight="1">
      <c r="B326" s="8"/>
      <c r="C326" s="8"/>
      <c r="D326" s="8"/>
      <c r="E326" s="509"/>
      <c r="F326" s="510"/>
      <c r="G326" s="510"/>
      <c r="H326" s="510"/>
      <c r="I326" s="510"/>
      <c r="J326" s="510"/>
      <c r="K326" s="510"/>
      <c r="L326" s="511"/>
      <c r="M326" s="44"/>
      <c r="N326" s="503"/>
      <c r="O326" s="503"/>
      <c r="P326" s="503"/>
      <c r="Q326" s="503"/>
      <c r="R326" s="503"/>
      <c r="S326" s="503"/>
      <c r="T326" s="503"/>
      <c r="U326" s="503"/>
      <c r="V326" s="503"/>
      <c r="W326" s="503"/>
      <c r="X326" s="503"/>
      <c r="Y326" s="503"/>
      <c r="Z326" s="503"/>
      <c r="AA326" s="503"/>
      <c r="AB326" s="503"/>
      <c r="AC326" s="503"/>
      <c r="AD326" s="503"/>
      <c r="AE326" s="503"/>
      <c r="AF326" s="503"/>
      <c r="AG326" s="503"/>
      <c r="AH326" s="503"/>
      <c r="AI326" s="503"/>
      <c r="AJ326" s="503"/>
      <c r="AK326" s="503"/>
      <c r="AL326" s="503"/>
      <c r="AM326" s="503"/>
      <c r="AN326" s="503"/>
      <c r="AO326" s="503"/>
      <c r="AP326" s="503"/>
      <c r="AQ326" s="503"/>
      <c r="AR326" s="503"/>
      <c r="AS326" s="503"/>
      <c r="AT326" s="503"/>
      <c r="AU326" s="503"/>
      <c r="AV326" s="503"/>
      <c r="AW326" s="504"/>
      <c r="AX326" s="8"/>
      <c r="AY326" s="8"/>
      <c r="AZ326" s="8"/>
      <c r="BA326" s="8"/>
      <c r="BB326" s="8"/>
      <c r="BC326" s="8"/>
      <c r="BD326" s="8"/>
      <c r="BE326" s="8"/>
      <c r="BF326" s="8"/>
      <c r="BG326" s="8"/>
      <c r="BH326" s="8"/>
      <c r="BI326" s="8"/>
      <c r="BJ326" s="8"/>
      <c r="BK326" s="8"/>
      <c r="BL326" s="8"/>
      <c r="BM326" s="8"/>
    </row>
    <row r="327" spans="2:67" s="9" customFormat="1" ht="9.9" customHeight="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row>
    <row r="328" spans="2:67" s="9" customFormat="1" ht="9.9" customHeight="1">
      <c r="B328" s="8"/>
      <c r="C328" s="8"/>
      <c r="D328" s="8"/>
      <c r="E328" s="27" t="s">
        <v>51</v>
      </c>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row>
    <row r="329" spans="2:67" s="9" customFormat="1" ht="9.9" customHeight="1">
      <c r="B329" s="8"/>
      <c r="C329" s="8"/>
      <c r="D329" s="8"/>
      <c r="E329" s="27" t="s">
        <v>52</v>
      </c>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row>
    <row r="330" spans="2:67" s="9" customFormat="1" ht="9.9" customHeight="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row>
    <row r="331" spans="2:67" ht="9.9" customHeight="1"/>
    <row r="332" spans="2:67" ht="9.9" customHeight="1"/>
    <row r="333" spans="2:67" ht="9.9" customHeight="1"/>
    <row r="334" spans="2:67" ht="9.9" customHeight="1"/>
    <row r="335" spans="2:67" ht="9.9" customHeight="1"/>
    <row r="336" spans="2:67" ht="9.9" customHeight="1"/>
    <row r="337" ht="9.9" customHeight="1"/>
    <row r="338" ht="9.9" customHeight="1"/>
    <row r="339" ht="9.9" customHeight="1"/>
    <row r="340" ht="9.9" customHeight="1"/>
    <row r="341" ht="9.9" customHeight="1"/>
    <row r="342" ht="9.9" customHeight="1"/>
    <row r="343" ht="9.9" customHeight="1"/>
    <row r="344" ht="9.9" customHeight="1"/>
    <row r="345" ht="9.9" customHeight="1"/>
    <row r="346" ht="9.9" customHeight="1"/>
    <row r="347" ht="9.9" customHeight="1"/>
    <row r="348" ht="9.9" customHeight="1"/>
    <row r="349" ht="9.9" customHeight="1"/>
    <row r="350" ht="9.9" customHeight="1"/>
    <row r="351" ht="9.9" customHeight="1"/>
    <row r="352" ht="9.9" customHeight="1"/>
    <row r="353" ht="9.9" customHeight="1"/>
    <row r="354" ht="9.9" customHeight="1"/>
    <row r="355" ht="9.9" customHeight="1"/>
    <row r="356" ht="9.9" customHeight="1"/>
    <row r="357" ht="9.9" customHeight="1"/>
    <row r="358" ht="9.9" customHeight="1"/>
    <row r="359" ht="9.9" customHeight="1"/>
    <row r="360" ht="9.9" customHeight="1"/>
    <row r="361" ht="9.9" customHeight="1"/>
    <row r="362" ht="9.9" customHeight="1"/>
    <row r="363" ht="9.9" customHeight="1"/>
    <row r="364" ht="9.9" customHeight="1"/>
    <row r="365" ht="9.9" customHeight="1"/>
    <row r="366" ht="9.9" customHeight="1"/>
    <row r="367" ht="9.9" customHeight="1"/>
    <row r="368" ht="9.9" customHeight="1"/>
    <row r="369" ht="9.9" customHeight="1"/>
    <row r="370" ht="9.9" customHeight="1"/>
    <row r="371" ht="9.9" customHeight="1"/>
    <row r="372" ht="9.9" customHeight="1"/>
    <row r="373" ht="9.9" customHeight="1"/>
    <row r="374" ht="9.9" customHeight="1"/>
    <row r="375" ht="9.9" customHeight="1"/>
    <row r="376" ht="9.9" customHeight="1"/>
    <row r="377" ht="9.9" customHeight="1"/>
    <row r="378" ht="9.9" customHeight="1"/>
    <row r="379" ht="9.9" customHeight="1"/>
    <row r="380" ht="9.9" customHeight="1"/>
    <row r="381" ht="9.9" customHeight="1"/>
    <row r="382" ht="9.9" customHeight="1"/>
    <row r="383" ht="9.9" customHeight="1"/>
    <row r="384" ht="9.9" customHeight="1"/>
    <row r="385" ht="9.9" customHeight="1"/>
    <row r="386" ht="9.9" customHeight="1"/>
    <row r="387" ht="9.9" customHeight="1"/>
    <row r="388" ht="9.9" customHeight="1"/>
    <row r="389" ht="9.9" customHeight="1"/>
    <row r="390" ht="9.9" customHeight="1"/>
    <row r="391" ht="9.9" customHeight="1"/>
    <row r="392" ht="9.9" customHeight="1"/>
    <row r="393" ht="9.9" customHeight="1"/>
    <row r="394" ht="9.9" customHeight="1"/>
    <row r="395" ht="9.9" customHeight="1"/>
    <row r="396" ht="9.9" customHeight="1"/>
    <row r="397" ht="9.9" customHeight="1"/>
    <row r="398" ht="9.9" customHeight="1"/>
    <row r="399" ht="9.9" customHeight="1"/>
    <row r="400" ht="9.9" customHeight="1"/>
    <row r="401" ht="9.9" customHeight="1"/>
    <row r="402" ht="9.9" customHeight="1"/>
    <row r="403" ht="9.9" customHeight="1"/>
    <row r="404" ht="9.9" customHeight="1"/>
    <row r="405" ht="9.9" customHeight="1"/>
    <row r="406" ht="9.9" customHeight="1"/>
    <row r="407" ht="9.9" customHeight="1"/>
    <row r="408" ht="9.9" customHeight="1"/>
    <row r="409" ht="9.9" customHeight="1"/>
    <row r="410" ht="9.9" customHeight="1"/>
    <row r="411" ht="9.9" customHeight="1"/>
    <row r="412" ht="9.9" customHeight="1"/>
    <row r="413" ht="9.9" customHeight="1"/>
    <row r="414" ht="9.9" customHeight="1"/>
    <row r="415" ht="9.9" customHeight="1"/>
    <row r="416" ht="9.9" customHeight="1"/>
    <row r="417" ht="9.9" customHeight="1"/>
    <row r="418" ht="9.9" customHeight="1"/>
    <row r="419" ht="9.9" customHeight="1"/>
    <row r="420" ht="9.9" customHeight="1"/>
    <row r="421" ht="9.9" customHeight="1"/>
    <row r="422" ht="9.9" customHeight="1"/>
    <row r="423" ht="9.9" customHeight="1"/>
    <row r="424" ht="9.9" customHeight="1"/>
    <row r="425" ht="9.9" customHeight="1"/>
    <row r="426" ht="9.9" customHeight="1"/>
    <row r="427" ht="9.9" customHeight="1"/>
    <row r="428" ht="9.9" customHeight="1"/>
    <row r="429" ht="9.9" customHeight="1"/>
    <row r="430" ht="9.9" customHeight="1"/>
    <row r="431" ht="9.9" customHeight="1"/>
    <row r="432" ht="9.9" customHeight="1"/>
    <row r="433" ht="9.9" customHeight="1"/>
    <row r="434" ht="9.9" customHeight="1"/>
    <row r="435" ht="9.9" customHeight="1"/>
    <row r="436" ht="9.9" customHeight="1"/>
    <row r="437" ht="9.9" customHeight="1"/>
    <row r="438" ht="9.9" customHeight="1"/>
    <row r="439" ht="9.9" customHeight="1"/>
    <row r="440" ht="9.9" customHeight="1"/>
    <row r="441" ht="9.9" customHeight="1"/>
    <row r="442" ht="9.9" customHeight="1"/>
    <row r="443" ht="9.9" customHeight="1"/>
    <row r="444" ht="9.9" customHeight="1"/>
    <row r="445" ht="9.9" customHeight="1"/>
    <row r="446" ht="9.9" customHeight="1"/>
    <row r="447" ht="9.9" customHeight="1"/>
    <row r="448" ht="9.9" customHeight="1"/>
    <row r="449" ht="9.9" customHeight="1"/>
    <row r="450" ht="9.9" customHeight="1"/>
    <row r="451" ht="9.9" customHeight="1"/>
    <row r="452" ht="9.9" customHeight="1"/>
    <row r="453" ht="9.9" customHeight="1"/>
    <row r="454" ht="9.9" customHeight="1"/>
    <row r="455" ht="9.9" customHeight="1"/>
    <row r="456" ht="9.9" customHeight="1"/>
    <row r="457" ht="9.9" customHeight="1"/>
    <row r="458" ht="9.9" customHeight="1"/>
    <row r="459" ht="9.9" customHeight="1"/>
    <row r="460" ht="9.9" customHeight="1"/>
    <row r="461" ht="9.9" customHeight="1"/>
    <row r="462" ht="9.9" customHeight="1"/>
    <row r="463" ht="9.9" customHeight="1"/>
    <row r="464" ht="9.9" customHeight="1"/>
    <row r="465" ht="9.9" customHeight="1"/>
    <row r="466" ht="9.9" customHeight="1"/>
    <row r="467" ht="9.9" customHeight="1"/>
    <row r="468" ht="9.9" customHeight="1"/>
    <row r="469" ht="9.9" customHeight="1"/>
    <row r="470" ht="9.9" customHeight="1"/>
    <row r="471" ht="9.9" customHeight="1"/>
    <row r="472" ht="9.9" customHeight="1"/>
    <row r="473" ht="9.9" customHeight="1"/>
    <row r="474" ht="9.9" customHeight="1"/>
    <row r="475" ht="9.9" customHeight="1"/>
    <row r="476" ht="9.9" customHeight="1"/>
    <row r="477" ht="9.9" customHeight="1"/>
    <row r="478" ht="9.9" customHeight="1"/>
    <row r="479" ht="9.9" customHeight="1"/>
    <row r="480" ht="9.9" customHeight="1"/>
    <row r="481" ht="9.9" customHeight="1"/>
    <row r="482" ht="9.9" customHeight="1"/>
    <row r="483" ht="9.9" customHeight="1"/>
    <row r="484" ht="9.9" customHeight="1"/>
    <row r="485" ht="9.9" customHeight="1"/>
    <row r="486" ht="9.9" customHeight="1"/>
    <row r="487" ht="9.9" customHeight="1"/>
    <row r="488" ht="9.9" customHeight="1"/>
    <row r="489" ht="9.9" customHeight="1"/>
    <row r="490" ht="9.9" customHeight="1"/>
    <row r="491" ht="9.9" customHeight="1"/>
    <row r="492" ht="9.9" customHeight="1"/>
    <row r="493" ht="9.9" customHeight="1"/>
    <row r="494" ht="9.9" customHeight="1"/>
    <row r="495" ht="9.9" customHeight="1"/>
    <row r="496" ht="9.9" customHeight="1"/>
    <row r="497" ht="9.9" customHeight="1"/>
    <row r="498" ht="9.9" customHeight="1"/>
    <row r="499" ht="9.9" customHeight="1"/>
    <row r="500" ht="9.9" customHeight="1"/>
    <row r="501" ht="9.9" customHeight="1"/>
    <row r="502" ht="9.9" customHeight="1"/>
    <row r="503" ht="9.9" customHeight="1"/>
    <row r="504" ht="9.9" customHeight="1"/>
    <row r="505" ht="9.9" customHeight="1"/>
    <row r="506" ht="9.9" customHeight="1"/>
    <row r="507" ht="9.9" customHeight="1"/>
    <row r="508" ht="9.9" customHeight="1"/>
    <row r="509" ht="9.9" customHeight="1"/>
    <row r="510" ht="9.9" customHeight="1"/>
    <row r="511" ht="9.9" customHeight="1"/>
    <row r="512" ht="9.9" customHeight="1"/>
    <row r="513" ht="9.9" customHeight="1"/>
    <row r="514" ht="9.9" customHeight="1"/>
    <row r="515" ht="9.9" customHeight="1"/>
    <row r="516" ht="9.9" customHeight="1"/>
    <row r="517" ht="9.9" customHeight="1"/>
    <row r="518" ht="9.9" customHeight="1"/>
    <row r="519" ht="9.9" customHeight="1"/>
    <row r="520" ht="9.9" customHeight="1"/>
    <row r="521" ht="9.9" customHeight="1"/>
    <row r="522" ht="9.9" customHeight="1"/>
    <row r="523" ht="9.9" customHeight="1"/>
    <row r="524" ht="9.9" customHeight="1"/>
    <row r="525" ht="9.9" customHeight="1"/>
    <row r="526" ht="9.9" customHeight="1"/>
    <row r="527" ht="9.9" customHeight="1"/>
    <row r="528" ht="9.9" customHeight="1"/>
    <row r="529" ht="9.9" customHeight="1"/>
    <row r="530" ht="9.9" customHeight="1"/>
    <row r="531" ht="9.9" customHeight="1"/>
    <row r="532" ht="9.9" customHeight="1"/>
    <row r="533" ht="9.9" customHeight="1"/>
    <row r="534" ht="9.9" customHeight="1"/>
    <row r="535" ht="9.9" customHeight="1"/>
    <row r="536" ht="9.9" customHeight="1"/>
    <row r="537" ht="9.9" customHeight="1"/>
    <row r="538" ht="9.9" customHeight="1"/>
    <row r="539" ht="9.9" customHeight="1"/>
    <row r="540" ht="9.9" customHeight="1"/>
    <row r="541" ht="9.9" customHeight="1"/>
    <row r="542" ht="9.9" customHeight="1"/>
    <row r="543" ht="9.9" customHeight="1"/>
    <row r="544" ht="9.9" customHeight="1"/>
    <row r="545" ht="9.9" customHeight="1"/>
    <row r="546" ht="9.9" customHeight="1"/>
    <row r="547" ht="9.9" customHeight="1"/>
    <row r="548" ht="9.9" customHeight="1"/>
    <row r="549" ht="9.9" customHeight="1"/>
    <row r="550" ht="9.9" customHeight="1"/>
    <row r="551" ht="9.9" customHeight="1"/>
    <row r="552" ht="9.9" customHeight="1"/>
    <row r="553" ht="9.9" customHeight="1"/>
    <row r="554" ht="9.9" customHeight="1"/>
    <row r="555" ht="9.9" customHeight="1"/>
    <row r="556" ht="9.9" customHeight="1"/>
    <row r="557" ht="9.9" customHeight="1"/>
    <row r="558" ht="9.9" customHeight="1"/>
    <row r="559" ht="9.9" customHeight="1"/>
    <row r="560" ht="9.9" customHeight="1"/>
    <row r="561" ht="9.9" customHeight="1"/>
    <row r="562" ht="9.9" customHeight="1"/>
    <row r="563" ht="9.9" customHeight="1"/>
    <row r="564" ht="9.9" customHeight="1"/>
    <row r="565" ht="9.9" customHeight="1"/>
    <row r="566" ht="9.9" customHeight="1"/>
    <row r="567" ht="9.9" customHeight="1"/>
    <row r="568" ht="9.9" customHeight="1"/>
    <row r="569" ht="9.9" customHeight="1"/>
    <row r="570" ht="9.9" customHeight="1"/>
    <row r="571" ht="9.9" customHeight="1"/>
    <row r="572" ht="9.9" customHeight="1"/>
    <row r="573" ht="9.9" customHeight="1"/>
    <row r="574" ht="9.9" customHeight="1"/>
    <row r="575" ht="9.9" customHeight="1"/>
    <row r="576" ht="9.9" customHeight="1"/>
    <row r="577" ht="9.9" customHeight="1"/>
    <row r="578" ht="9.9" customHeight="1"/>
    <row r="579" ht="9.9" customHeight="1"/>
    <row r="580" ht="9.9" customHeight="1"/>
    <row r="581" ht="9.9" customHeight="1"/>
    <row r="582" ht="9.9" customHeight="1"/>
    <row r="583" ht="9.9" customHeight="1"/>
    <row r="584" ht="9.9" customHeight="1"/>
    <row r="585" ht="9.9" customHeight="1"/>
    <row r="586" ht="9.9" customHeight="1"/>
    <row r="587" ht="9.9" customHeight="1"/>
    <row r="588" ht="9.9" customHeight="1"/>
    <row r="589" ht="9.9" customHeight="1"/>
    <row r="590" ht="9.9" customHeight="1"/>
    <row r="591" ht="9.9" customHeight="1"/>
    <row r="592" ht="9.9" customHeight="1"/>
    <row r="593" ht="9.9" customHeight="1"/>
    <row r="594" ht="9.9" customHeight="1"/>
    <row r="595" ht="9.9" customHeight="1"/>
    <row r="596" ht="9.9" customHeight="1"/>
    <row r="597" ht="9.9" customHeight="1"/>
    <row r="598" ht="9.9" customHeight="1"/>
    <row r="599" ht="9.9" customHeight="1"/>
    <row r="600" ht="9.9" customHeight="1"/>
    <row r="601" ht="9.9" customHeight="1"/>
    <row r="602" ht="9.9" customHeight="1"/>
    <row r="603" ht="9.9" customHeight="1"/>
    <row r="604" ht="9.9" customHeight="1"/>
    <row r="605" ht="9.9" customHeight="1"/>
    <row r="606" ht="9.9" customHeight="1"/>
    <row r="607" ht="9.9" customHeight="1"/>
    <row r="608" ht="9.9" customHeight="1"/>
    <row r="609" ht="9.9" customHeight="1"/>
    <row r="610" ht="9.9" customHeight="1"/>
    <row r="611" ht="9.9" customHeight="1"/>
    <row r="612" ht="9.9" customHeight="1"/>
    <row r="613" ht="9.9" customHeight="1"/>
    <row r="614" ht="9.9" customHeight="1"/>
    <row r="615" ht="9.9" customHeight="1"/>
    <row r="616" ht="9.9" customHeight="1"/>
    <row r="617" ht="9.9" customHeight="1"/>
    <row r="618" ht="9.9" customHeight="1"/>
    <row r="619" ht="9.9" customHeight="1"/>
    <row r="620" ht="9.9" customHeight="1"/>
    <row r="621" ht="9.9" customHeight="1"/>
    <row r="622" ht="9.9" customHeight="1"/>
    <row r="623" ht="9.9" customHeight="1"/>
    <row r="624" ht="9.9" customHeight="1"/>
    <row r="625" ht="9.9" customHeight="1"/>
    <row r="626" ht="9.9" customHeight="1"/>
    <row r="627" ht="9.9" customHeight="1"/>
    <row r="628" ht="9.9" customHeight="1"/>
    <row r="629" ht="9.9" customHeight="1"/>
    <row r="630" ht="9.9" customHeight="1"/>
    <row r="631" ht="9.9" customHeight="1"/>
    <row r="632" ht="9.9" customHeight="1"/>
    <row r="633" ht="9.9" customHeight="1"/>
    <row r="634" ht="9.9" customHeight="1"/>
    <row r="635" ht="9.9" customHeight="1"/>
    <row r="636" ht="9.9" customHeight="1"/>
    <row r="637" ht="9.9" customHeight="1"/>
    <row r="638" ht="9.9" customHeight="1"/>
    <row r="639" ht="9.9" customHeight="1"/>
    <row r="640" ht="9.9" customHeight="1"/>
    <row r="641" ht="9.9" customHeight="1"/>
    <row r="642" ht="9.9" customHeight="1"/>
    <row r="643" ht="9.9" customHeight="1"/>
    <row r="644" ht="9.9" customHeight="1"/>
    <row r="645" ht="9.9" customHeight="1"/>
    <row r="646" ht="9.9" customHeight="1"/>
    <row r="647" ht="9.9" customHeight="1"/>
    <row r="648" ht="9.9" customHeight="1"/>
    <row r="649" ht="9.9" customHeight="1"/>
    <row r="650" ht="9.9" customHeight="1"/>
    <row r="651" ht="9.9" customHeight="1"/>
    <row r="652" ht="9.9" customHeight="1"/>
    <row r="653" ht="9.9" customHeight="1"/>
    <row r="654" ht="9.9" customHeight="1"/>
    <row r="655" ht="9.9" customHeight="1"/>
    <row r="656" ht="9.9" customHeight="1"/>
    <row r="657" ht="9.9" customHeight="1"/>
    <row r="658" ht="9.9" customHeight="1"/>
    <row r="659" ht="9.9" customHeight="1"/>
    <row r="660" ht="9.9" customHeight="1"/>
    <row r="661" ht="9.9" customHeight="1"/>
    <row r="662" ht="9.9" customHeight="1"/>
    <row r="663" ht="9.9" customHeight="1"/>
    <row r="664" ht="9.9" customHeight="1"/>
    <row r="665" ht="9.9" customHeight="1"/>
    <row r="666" ht="9.9" customHeight="1"/>
    <row r="667" ht="9.9" customHeight="1"/>
    <row r="668" ht="9.9" customHeight="1"/>
    <row r="669" ht="9.9" customHeight="1"/>
    <row r="670" ht="9.9" customHeight="1"/>
    <row r="671" ht="9.9" customHeight="1"/>
    <row r="672" ht="9.9" customHeight="1"/>
    <row r="673" ht="9.9" customHeight="1"/>
    <row r="674" ht="9.9" customHeight="1"/>
    <row r="675" ht="9.9" customHeight="1"/>
    <row r="676" ht="9.9" customHeight="1"/>
    <row r="677" ht="9.9" customHeight="1"/>
    <row r="678" ht="9.9" customHeight="1"/>
    <row r="679" ht="9.9" customHeight="1"/>
    <row r="680" ht="9.9" customHeight="1"/>
    <row r="681" ht="9.9" customHeight="1"/>
    <row r="682" ht="9.9" customHeight="1"/>
    <row r="683" ht="9.9" customHeight="1"/>
    <row r="684" ht="9.9" customHeight="1"/>
    <row r="685" ht="9.9" customHeight="1"/>
    <row r="686" ht="9.9" customHeight="1"/>
    <row r="687" ht="9.9" customHeight="1"/>
    <row r="688" ht="9.9" customHeight="1"/>
    <row r="689" ht="9.9" customHeight="1"/>
    <row r="690" ht="9.9" customHeight="1"/>
    <row r="691" ht="9.9" customHeight="1"/>
    <row r="692" ht="9.9" customHeight="1"/>
    <row r="693" ht="9.9" customHeight="1"/>
    <row r="694" ht="9.9" customHeight="1"/>
    <row r="695" ht="9.9" customHeight="1"/>
    <row r="696" ht="9.9" customHeight="1"/>
    <row r="697" ht="9.9" customHeight="1"/>
    <row r="698" ht="9.9" customHeight="1"/>
    <row r="699" ht="9.9" customHeight="1"/>
    <row r="700" ht="9.9" customHeight="1"/>
    <row r="701" ht="9.9" customHeight="1"/>
    <row r="702" ht="9.9" customHeight="1"/>
    <row r="703" ht="9.9" customHeight="1"/>
    <row r="704" ht="9.9" customHeight="1"/>
    <row r="705" ht="9.9" customHeight="1"/>
    <row r="706" ht="9.9" customHeight="1"/>
    <row r="707" ht="9.9" customHeight="1"/>
    <row r="708" ht="9.9" customHeight="1"/>
    <row r="709" ht="9.9" customHeight="1"/>
    <row r="710" ht="9.9" customHeight="1"/>
    <row r="711" ht="9.9" customHeight="1"/>
    <row r="712" ht="9.9" customHeight="1"/>
    <row r="713" ht="9.9" customHeight="1"/>
    <row r="714" ht="9.9" customHeight="1"/>
    <row r="715" ht="9.9" customHeight="1"/>
    <row r="716" ht="9.9" customHeight="1"/>
    <row r="717" ht="9.9" customHeight="1"/>
    <row r="718" ht="9.9" customHeight="1"/>
    <row r="719" ht="9.9" customHeight="1"/>
    <row r="720" ht="9.9" customHeight="1"/>
    <row r="721" ht="9.9" customHeight="1"/>
    <row r="722" ht="9.9" customHeight="1"/>
    <row r="723" ht="9.9" customHeight="1"/>
    <row r="724" ht="9.9" customHeight="1"/>
    <row r="725" ht="9.9" customHeight="1"/>
    <row r="726" ht="9.9" customHeight="1"/>
    <row r="727" ht="9.9" customHeight="1"/>
    <row r="728" ht="9.9" customHeight="1"/>
    <row r="729" ht="9.9" customHeight="1"/>
    <row r="730" ht="9.9" customHeight="1"/>
    <row r="731" ht="9.9" customHeight="1"/>
    <row r="732" ht="9.9" customHeight="1"/>
    <row r="733" ht="9.9" customHeight="1"/>
    <row r="734" ht="9.9" customHeight="1"/>
    <row r="735" ht="9.9" customHeight="1"/>
    <row r="736" ht="9.9" customHeight="1"/>
    <row r="737" ht="9.9" customHeight="1"/>
    <row r="738" ht="9.9" customHeight="1"/>
    <row r="739" ht="9.9" customHeight="1"/>
    <row r="740" ht="9.9" customHeight="1"/>
    <row r="741" ht="9.9" customHeight="1"/>
    <row r="742" ht="9.9" customHeight="1"/>
    <row r="743" ht="9.9" customHeight="1"/>
    <row r="744" ht="9.9" customHeight="1"/>
    <row r="745" ht="9.9" customHeight="1"/>
    <row r="746" ht="9.9" customHeight="1"/>
    <row r="747" ht="9.9" customHeight="1"/>
    <row r="748" ht="9.9" customHeight="1"/>
    <row r="749" ht="9.9" customHeight="1"/>
    <row r="750" ht="9.9" customHeight="1"/>
    <row r="751" ht="9.9" customHeight="1"/>
    <row r="752" ht="9.9" customHeight="1"/>
    <row r="753" ht="9.9" customHeight="1"/>
    <row r="754" ht="9.9" customHeight="1"/>
    <row r="755" ht="9.9" customHeight="1"/>
    <row r="756" ht="9.9" customHeight="1"/>
    <row r="757" ht="9.9" customHeight="1"/>
    <row r="758" ht="9.9" customHeight="1"/>
    <row r="759" ht="9.9" customHeight="1"/>
    <row r="760" ht="9.9" customHeight="1"/>
    <row r="761" ht="9.9" customHeight="1"/>
    <row r="762" ht="9.9" customHeight="1"/>
    <row r="763" ht="9.9" customHeight="1"/>
    <row r="764" ht="9.9" customHeight="1"/>
    <row r="765" ht="9.9" customHeight="1"/>
    <row r="766" ht="9.9" customHeight="1"/>
  </sheetData>
  <sheetProtection algorithmName="SHA-512" hashValue="rCfKbBNsXyqshsChxIEuHSeLAwedkwaZ90zcLmsfXXHBTkUOmE3txgxX7FhgLTEWpNzHaVjwHGndRabqSRlmGg==" saltValue="ET0dKA9LKh8urq2DgB1ATw==" spinCount="100000" sheet="1" objects="1" selectLockedCells="1" selectUnlockedCells="1"/>
  <mergeCells count="734">
    <mergeCell ref="AU304:BI305"/>
    <mergeCell ref="AU306:BI307"/>
    <mergeCell ref="AU58:BI59"/>
    <mergeCell ref="AU60:BI61"/>
    <mergeCell ref="AU62:BI63"/>
    <mergeCell ref="AU64:BI65"/>
    <mergeCell ref="AU66:BI67"/>
    <mergeCell ref="AU68:BI69"/>
    <mergeCell ref="AU70:BI71"/>
    <mergeCell ref="AU72:BI73"/>
    <mergeCell ref="AU74:BI75"/>
    <mergeCell ref="AW178:AX179"/>
    <mergeCell ref="AY178:AZ179"/>
    <mergeCell ref="BA178:BB179"/>
    <mergeCell ref="C180:AW182"/>
    <mergeCell ref="AX180:AX182"/>
    <mergeCell ref="AY180:BA182"/>
    <mergeCell ref="BB180:BB182"/>
    <mergeCell ref="U178:V179"/>
    <mergeCell ref="W178:X179"/>
    <mergeCell ref="Y178:Z179"/>
    <mergeCell ref="AA178:AB179"/>
    <mergeCell ref="AC178:AD179"/>
    <mergeCell ref="AE178:AF179"/>
    <mergeCell ref="C268:D269"/>
    <mergeCell ref="AA1:AK3"/>
    <mergeCell ref="AA91:AK93"/>
    <mergeCell ref="AA151:AK153"/>
    <mergeCell ref="AA241:AK243"/>
    <mergeCell ref="AU298:BI299"/>
    <mergeCell ref="AU300:BI301"/>
    <mergeCell ref="AU302:BI303"/>
    <mergeCell ref="AK294:AL295"/>
    <mergeCell ref="AM294:AN295"/>
    <mergeCell ref="AO294:AP295"/>
    <mergeCell ref="AQ294:AR295"/>
    <mergeCell ref="AS294:AT295"/>
    <mergeCell ref="W254:AS256"/>
    <mergeCell ref="D298:W299"/>
    <mergeCell ref="X298:AQ299"/>
    <mergeCell ref="C294:D295"/>
    <mergeCell ref="E294:F295"/>
    <mergeCell ref="G294:H295"/>
    <mergeCell ref="I294:J295"/>
    <mergeCell ref="K294:L295"/>
    <mergeCell ref="M294:N295"/>
    <mergeCell ref="O294:P295"/>
    <mergeCell ref="Q294:R295"/>
    <mergeCell ref="X304:AQ311"/>
    <mergeCell ref="D306:W307"/>
    <mergeCell ref="D308:W309"/>
    <mergeCell ref="D310:W311"/>
    <mergeCell ref="D312:W313"/>
    <mergeCell ref="X312:AQ313"/>
    <mergeCell ref="D314:W315"/>
    <mergeCell ref="X314:AQ315"/>
    <mergeCell ref="AU208:BI209"/>
    <mergeCell ref="AU210:BI211"/>
    <mergeCell ref="AU212:BI213"/>
    <mergeCell ref="AU214:BI215"/>
    <mergeCell ref="AU216:BI217"/>
    <mergeCell ref="AU218:BI219"/>
    <mergeCell ref="AU220:BI221"/>
    <mergeCell ref="AU222:BI223"/>
    <mergeCell ref="AU224:BI225"/>
    <mergeCell ref="AU294:AV295"/>
    <mergeCell ref="AW294:AX295"/>
    <mergeCell ref="AY294:AZ295"/>
    <mergeCell ref="C270:AW272"/>
    <mergeCell ref="AX270:AX272"/>
    <mergeCell ref="AY270:BA272"/>
    <mergeCell ref="BB270:BB272"/>
    <mergeCell ref="AY293:AZ293"/>
    <mergeCell ref="AU316:BI317"/>
    <mergeCell ref="AU308:BI309"/>
    <mergeCell ref="AU310:BI311"/>
    <mergeCell ref="AU312:BI313"/>
    <mergeCell ref="AU314:BI315"/>
    <mergeCell ref="N323:AW326"/>
    <mergeCell ref="D300:W301"/>
    <mergeCell ref="X300:AQ301"/>
    <mergeCell ref="D302:W303"/>
    <mergeCell ref="X302:AB302"/>
    <mergeCell ref="AC302:AD302"/>
    <mergeCell ref="AE302:AG302"/>
    <mergeCell ref="AH302:AI302"/>
    <mergeCell ref="AJ302:AK302"/>
    <mergeCell ref="AL302:AM302"/>
    <mergeCell ref="AN302:AO302"/>
    <mergeCell ref="AP302:AQ302"/>
    <mergeCell ref="X303:AQ303"/>
    <mergeCell ref="D316:W317"/>
    <mergeCell ref="X316:AQ317"/>
    <mergeCell ref="E323:L324"/>
    <mergeCell ref="E325:L326"/>
    <mergeCell ref="D304:W305"/>
    <mergeCell ref="O288:AN290"/>
    <mergeCell ref="U294:V295"/>
    <mergeCell ref="W294:X295"/>
    <mergeCell ref="Y294:Z295"/>
    <mergeCell ref="AA294:AB295"/>
    <mergeCell ref="AC294:AD295"/>
    <mergeCell ref="AE294:AF295"/>
    <mergeCell ref="AG294:AH295"/>
    <mergeCell ref="AI294:AJ295"/>
    <mergeCell ref="S294:T295"/>
    <mergeCell ref="M275:N276"/>
    <mergeCell ref="O275:P276"/>
    <mergeCell ref="C291:P292"/>
    <mergeCell ref="Q291:AZ291"/>
    <mergeCell ref="Q292:AB292"/>
    <mergeCell ref="AC292:AN292"/>
    <mergeCell ref="AO292:AZ292"/>
    <mergeCell ref="G293:H293"/>
    <mergeCell ref="K293:L293"/>
    <mergeCell ref="O293:P293"/>
    <mergeCell ref="U293:V293"/>
    <mergeCell ref="AA293:AB293"/>
    <mergeCell ref="AG293:AH293"/>
    <mergeCell ref="C283:I284"/>
    <mergeCell ref="C285:D287"/>
    <mergeCell ref="E285:F287"/>
    <mergeCell ref="G285:N287"/>
    <mergeCell ref="O285:AN287"/>
    <mergeCell ref="C288:D290"/>
    <mergeCell ref="E288:F290"/>
    <mergeCell ref="G288:H290"/>
    <mergeCell ref="I288:J290"/>
    <mergeCell ref="K288:L290"/>
    <mergeCell ref="M288:N290"/>
    <mergeCell ref="D278:BI282"/>
    <mergeCell ref="AM293:AN293"/>
    <mergeCell ref="AS293:AT293"/>
    <mergeCell ref="K268:L269"/>
    <mergeCell ref="M268:N269"/>
    <mergeCell ref="O268:P269"/>
    <mergeCell ref="Q268:R269"/>
    <mergeCell ref="S268:T269"/>
    <mergeCell ref="C267:BB267"/>
    <mergeCell ref="BC267:BI267"/>
    <mergeCell ref="BA268:BB269"/>
    <mergeCell ref="E268:F269"/>
    <mergeCell ref="G268:H269"/>
    <mergeCell ref="I268:J269"/>
    <mergeCell ref="C273:P273"/>
    <mergeCell ref="AL273:BG274"/>
    <mergeCell ref="G274:H274"/>
    <mergeCell ref="K274:L274"/>
    <mergeCell ref="O274:P274"/>
    <mergeCell ref="C275:D276"/>
    <mergeCell ref="E275:F276"/>
    <mergeCell ref="G275:H276"/>
    <mergeCell ref="I275:J276"/>
    <mergeCell ref="K275:L276"/>
    <mergeCell ref="AQ268:AR269"/>
    <mergeCell ref="AS268:AT269"/>
    <mergeCell ref="AU268:AV269"/>
    <mergeCell ref="AW268:AX269"/>
    <mergeCell ref="AY268:AZ269"/>
    <mergeCell ref="Z264:AC264"/>
    <mergeCell ref="AD264:AV264"/>
    <mergeCell ref="U268:V269"/>
    <mergeCell ref="W268:X269"/>
    <mergeCell ref="Y268:Z269"/>
    <mergeCell ref="AA268:AB269"/>
    <mergeCell ref="AC268:AD269"/>
    <mergeCell ref="AE268:AF269"/>
    <mergeCell ref="AG268:AH269"/>
    <mergeCell ref="AI268:AJ269"/>
    <mergeCell ref="AK268:AL269"/>
    <mergeCell ref="AM268:AN269"/>
    <mergeCell ref="AO268:AP269"/>
    <mergeCell ref="C263:N263"/>
    <mergeCell ref="O263:AV263"/>
    <mergeCell ref="AW263:BI263"/>
    <mergeCell ref="C264:D266"/>
    <mergeCell ref="E264:F266"/>
    <mergeCell ref="G264:H266"/>
    <mergeCell ref="I264:J266"/>
    <mergeCell ref="K264:L266"/>
    <mergeCell ref="M264:N266"/>
    <mergeCell ref="AW264:BI266"/>
    <mergeCell ref="O264:P264"/>
    <mergeCell ref="Q264:S264"/>
    <mergeCell ref="U264:X264"/>
    <mergeCell ref="O265:AV266"/>
    <mergeCell ref="C255:F258"/>
    <mergeCell ref="G255:J258"/>
    <mergeCell ref="AX257:BI257"/>
    <mergeCell ref="N258:AQ259"/>
    <mergeCell ref="C260:L260"/>
    <mergeCell ref="M260:AV260"/>
    <mergeCell ref="AW260:BI260"/>
    <mergeCell ref="C261:D262"/>
    <mergeCell ref="E261:F262"/>
    <mergeCell ref="G261:H262"/>
    <mergeCell ref="I261:J262"/>
    <mergeCell ref="K261:L262"/>
    <mergeCell ref="M261:AV262"/>
    <mergeCell ref="AW261:BI262"/>
    <mergeCell ref="E233:L234"/>
    <mergeCell ref="E235:L236"/>
    <mergeCell ref="S244:AS245"/>
    <mergeCell ref="C246:K247"/>
    <mergeCell ref="S246:AS247"/>
    <mergeCell ref="BE246:BI247"/>
    <mergeCell ref="AU226:BI227"/>
    <mergeCell ref="N233:AW236"/>
    <mergeCell ref="AZ243:BJ244"/>
    <mergeCell ref="X214:AQ221"/>
    <mergeCell ref="D216:W217"/>
    <mergeCell ref="D218:W219"/>
    <mergeCell ref="D220:W221"/>
    <mergeCell ref="D222:W223"/>
    <mergeCell ref="X222:AQ223"/>
    <mergeCell ref="D224:W225"/>
    <mergeCell ref="X224:AQ225"/>
    <mergeCell ref="D226:W227"/>
    <mergeCell ref="X226:AQ227"/>
    <mergeCell ref="Q204:R205"/>
    <mergeCell ref="S204:T205"/>
    <mergeCell ref="AM204:AN205"/>
    <mergeCell ref="AO204:AP205"/>
    <mergeCell ref="AQ204:AR205"/>
    <mergeCell ref="D210:W211"/>
    <mergeCell ref="X210:AQ211"/>
    <mergeCell ref="D212:W213"/>
    <mergeCell ref="X212:AB212"/>
    <mergeCell ref="AC212:AD212"/>
    <mergeCell ref="AE212:AG212"/>
    <mergeCell ref="AH212:AI212"/>
    <mergeCell ref="AJ212:AK212"/>
    <mergeCell ref="AL212:AM212"/>
    <mergeCell ref="AN212:AO212"/>
    <mergeCell ref="AP212:AQ212"/>
    <mergeCell ref="X213:AQ213"/>
    <mergeCell ref="AC202:AN202"/>
    <mergeCell ref="AO202:AZ202"/>
    <mergeCell ref="G203:H203"/>
    <mergeCell ref="K203:L203"/>
    <mergeCell ref="O203:P203"/>
    <mergeCell ref="U203:V203"/>
    <mergeCell ref="AY203:AZ203"/>
    <mergeCell ref="D208:W209"/>
    <mergeCell ref="X208:AQ209"/>
    <mergeCell ref="U204:V205"/>
    <mergeCell ref="W204:X205"/>
    <mergeCell ref="Y204:Z205"/>
    <mergeCell ref="AA204:AB205"/>
    <mergeCell ref="AC204:AD205"/>
    <mergeCell ref="AE204:AF205"/>
    <mergeCell ref="AG204:AH205"/>
    <mergeCell ref="AI204:AJ205"/>
    <mergeCell ref="AK204:AL205"/>
    <mergeCell ref="C204:D205"/>
    <mergeCell ref="E204:F205"/>
    <mergeCell ref="G204:H205"/>
    <mergeCell ref="I204:J205"/>
    <mergeCell ref="K204:L205"/>
    <mergeCell ref="M204:N205"/>
    <mergeCell ref="AS204:AT205"/>
    <mergeCell ref="AU204:AV205"/>
    <mergeCell ref="AA203:AB203"/>
    <mergeCell ref="AG203:AH203"/>
    <mergeCell ref="AM203:AN203"/>
    <mergeCell ref="AS203:AT203"/>
    <mergeCell ref="AW204:AX205"/>
    <mergeCell ref="AY204:AZ205"/>
    <mergeCell ref="D188:BI192"/>
    <mergeCell ref="C193:I194"/>
    <mergeCell ref="C195:D197"/>
    <mergeCell ref="E195:F197"/>
    <mergeCell ref="G195:N197"/>
    <mergeCell ref="O195:AN197"/>
    <mergeCell ref="C198:D200"/>
    <mergeCell ref="E198:F200"/>
    <mergeCell ref="G198:H200"/>
    <mergeCell ref="I198:J200"/>
    <mergeCell ref="K198:L200"/>
    <mergeCell ref="M198:N200"/>
    <mergeCell ref="O198:AN200"/>
    <mergeCell ref="C201:P202"/>
    <mergeCell ref="Q201:AZ201"/>
    <mergeCell ref="Q202:AB202"/>
    <mergeCell ref="AL183:BG184"/>
    <mergeCell ref="G184:H184"/>
    <mergeCell ref="K184:L184"/>
    <mergeCell ref="O184:P184"/>
    <mergeCell ref="C185:D186"/>
    <mergeCell ref="E185:F186"/>
    <mergeCell ref="G185:H186"/>
    <mergeCell ref="I185:J186"/>
    <mergeCell ref="K185:L186"/>
    <mergeCell ref="M185:N186"/>
    <mergeCell ref="O185:P186"/>
    <mergeCell ref="M174:N176"/>
    <mergeCell ref="AM178:AN179"/>
    <mergeCell ref="AO178:AP179"/>
    <mergeCell ref="M178:N179"/>
    <mergeCell ref="O178:P179"/>
    <mergeCell ref="Q178:R179"/>
    <mergeCell ref="Z174:AC174"/>
    <mergeCell ref="AD174:AV174"/>
    <mergeCell ref="AQ178:AR179"/>
    <mergeCell ref="AS178:AT179"/>
    <mergeCell ref="AU178:AV179"/>
    <mergeCell ref="AG178:AH179"/>
    <mergeCell ref="AI178:AJ179"/>
    <mergeCell ref="AK178:AL179"/>
    <mergeCell ref="S178:T179"/>
    <mergeCell ref="W164:AS166"/>
    <mergeCell ref="AX167:BI167"/>
    <mergeCell ref="N168:AQ169"/>
    <mergeCell ref="C170:L170"/>
    <mergeCell ref="M170:AV170"/>
    <mergeCell ref="AW170:BI170"/>
    <mergeCell ref="AW174:BI176"/>
    <mergeCell ref="C177:BB177"/>
    <mergeCell ref="BC177:BI177"/>
    <mergeCell ref="C171:D172"/>
    <mergeCell ref="E171:F172"/>
    <mergeCell ref="G171:H172"/>
    <mergeCell ref="I171:J172"/>
    <mergeCell ref="K171:L172"/>
    <mergeCell ref="M171:AV172"/>
    <mergeCell ref="AW171:BI172"/>
    <mergeCell ref="C173:N173"/>
    <mergeCell ref="O173:AV173"/>
    <mergeCell ref="AW173:BI173"/>
    <mergeCell ref="O175:AV176"/>
    <mergeCell ref="O174:P174"/>
    <mergeCell ref="Q174:S174"/>
    <mergeCell ref="U174:X174"/>
    <mergeCell ref="C174:D176"/>
    <mergeCell ref="AZ153:BJ154"/>
    <mergeCell ref="S154:AS155"/>
    <mergeCell ref="C156:K157"/>
    <mergeCell ref="S156:AS157"/>
    <mergeCell ref="BE156:BI157"/>
    <mergeCell ref="C159:L161"/>
    <mergeCell ref="M160:N161"/>
    <mergeCell ref="O160:P161"/>
    <mergeCell ref="Q160:R161"/>
    <mergeCell ref="S160:T161"/>
    <mergeCell ref="U160:V161"/>
    <mergeCell ref="W160:X161"/>
    <mergeCell ref="Y160:Z161"/>
    <mergeCell ref="O128:P129"/>
    <mergeCell ref="M128:N129"/>
    <mergeCell ref="C131:BI133"/>
    <mergeCell ref="M110:AY111"/>
    <mergeCell ref="M112:AY113"/>
    <mergeCell ref="O114:AY115"/>
    <mergeCell ref="AU120:AV121"/>
    <mergeCell ref="AW120:AX121"/>
    <mergeCell ref="I119:AX119"/>
    <mergeCell ref="C122:AX124"/>
    <mergeCell ref="C126:D126"/>
    <mergeCell ref="E126:F126"/>
    <mergeCell ref="I126:J126"/>
    <mergeCell ref="M126:N126"/>
    <mergeCell ref="C116:D118"/>
    <mergeCell ref="E116:F118"/>
    <mergeCell ref="G116:H118"/>
    <mergeCell ref="I116:J118"/>
    <mergeCell ref="K116:L118"/>
    <mergeCell ref="M116:N118"/>
    <mergeCell ref="AZ116:BI118"/>
    <mergeCell ref="AS120:AT121"/>
    <mergeCell ref="K120:L121"/>
    <mergeCell ref="M120:N121"/>
    <mergeCell ref="V106:AS107"/>
    <mergeCell ref="AX107:BI108"/>
    <mergeCell ref="C144:P145"/>
    <mergeCell ref="Q144:AZ144"/>
    <mergeCell ref="Q145:AB145"/>
    <mergeCell ref="AC145:AN145"/>
    <mergeCell ref="AO145:AZ145"/>
    <mergeCell ref="C136:I137"/>
    <mergeCell ref="C120:D121"/>
    <mergeCell ref="E120:F121"/>
    <mergeCell ref="G120:H121"/>
    <mergeCell ref="I120:J121"/>
    <mergeCell ref="O120:P121"/>
    <mergeCell ref="Q120:R121"/>
    <mergeCell ref="S120:T121"/>
    <mergeCell ref="U120:V121"/>
    <mergeCell ref="W120:X121"/>
    <mergeCell ref="Y120:Z121"/>
    <mergeCell ref="AA120:AB121"/>
    <mergeCell ref="K128:L129"/>
    <mergeCell ref="I128:J129"/>
    <mergeCell ref="G128:H129"/>
    <mergeCell ref="E128:F129"/>
    <mergeCell ref="C128:D129"/>
    <mergeCell ref="O141:AN143"/>
    <mergeCell ref="AK148:AL149"/>
    <mergeCell ref="I148:J149"/>
    <mergeCell ref="G148:H149"/>
    <mergeCell ref="E148:F149"/>
    <mergeCell ref="O148:P149"/>
    <mergeCell ref="M148:N149"/>
    <mergeCell ref="K148:L149"/>
    <mergeCell ref="Q148:R149"/>
    <mergeCell ref="S148:T149"/>
    <mergeCell ref="AA147:AB147"/>
    <mergeCell ref="AG147:AH147"/>
    <mergeCell ref="U148:V149"/>
    <mergeCell ref="W148:X149"/>
    <mergeCell ref="Y148:Z149"/>
    <mergeCell ref="S146:T146"/>
    <mergeCell ref="G147:H147"/>
    <mergeCell ref="K147:L147"/>
    <mergeCell ref="O147:P147"/>
    <mergeCell ref="U147:V147"/>
    <mergeCell ref="O146:P146"/>
    <mergeCell ref="Q146:R146"/>
    <mergeCell ref="AZ112:BI113"/>
    <mergeCell ref="C111:D111"/>
    <mergeCell ref="E111:F111"/>
    <mergeCell ref="G111:H111"/>
    <mergeCell ref="AO120:AP121"/>
    <mergeCell ref="AQ120:AR121"/>
    <mergeCell ref="O117:AY118"/>
    <mergeCell ref="O116:P116"/>
    <mergeCell ref="Q116:S116"/>
    <mergeCell ref="U116:X116"/>
    <mergeCell ref="C119:D119"/>
    <mergeCell ref="E119:F119"/>
    <mergeCell ref="G119:H119"/>
    <mergeCell ref="AC120:AD121"/>
    <mergeCell ref="AE120:AF121"/>
    <mergeCell ref="AG120:AH121"/>
    <mergeCell ref="AI120:AJ121"/>
    <mergeCell ref="AK120:AL121"/>
    <mergeCell ref="AM120:AN121"/>
    <mergeCell ref="Z116:AC116"/>
    <mergeCell ref="AD116:AY116"/>
    <mergeCell ref="Q250:R251"/>
    <mergeCell ref="S250:T251"/>
    <mergeCell ref="U250:V251"/>
    <mergeCell ref="W250:X251"/>
    <mergeCell ref="Y250:Z251"/>
    <mergeCell ref="C253:J253"/>
    <mergeCell ref="G112:H113"/>
    <mergeCell ref="I112:J113"/>
    <mergeCell ref="K112:L113"/>
    <mergeCell ref="C138:D139"/>
    <mergeCell ref="E138:F139"/>
    <mergeCell ref="G138:N139"/>
    <mergeCell ref="C140:D140"/>
    <mergeCell ref="E140:F140"/>
    <mergeCell ref="G140:H140"/>
    <mergeCell ref="I140:J140"/>
    <mergeCell ref="K140:L140"/>
    <mergeCell ref="M140:N140"/>
    <mergeCell ref="C146:D146"/>
    <mergeCell ref="E146:F146"/>
    <mergeCell ref="G146:H146"/>
    <mergeCell ref="I146:J146"/>
    <mergeCell ref="K146:L146"/>
    <mergeCell ref="M146:N146"/>
    <mergeCell ref="N107:O107"/>
    <mergeCell ref="L107:M107"/>
    <mergeCell ref="J107:K107"/>
    <mergeCell ref="H107:I107"/>
    <mergeCell ref="C110:L110"/>
    <mergeCell ref="L108:M109"/>
    <mergeCell ref="J108:K109"/>
    <mergeCell ref="H108:I109"/>
    <mergeCell ref="C249:L251"/>
    <mergeCell ref="M250:N251"/>
    <mergeCell ref="O250:P251"/>
    <mergeCell ref="C148:D149"/>
    <mergeCell ref="O138:AN140"/>
    <mergeCell ref="C141:D143"/>
    <mergeCell ref="E141:F143"/>
    <mergeCell ref="G141:H143"/>
    <mergeCell ref="I141:J143"/>
    <mergeCell ref="AA148:AB149"/>
    <mergeCell ref="AC148:AD149"/>
    <mergeCell ref="AE148:AF149"/>
    <mergeCell ref="AG148:AH149"/>
    <mergeCell ref="AI148:AJ149"/>
    <mergeCell ref="K141:L143"/>
    <mergeCell ref="M141:N143"/>
    <mergeCell ref="Q101:R102"/>
    <mergeCell ref="S101:T102"/>
    <mergeCell ref="AZ93:BJ94"/>
    <mergeCell ref="Q94:AS95"/>
    <mergeCell ref="Q96:AS97"/>
    <mergeCell ref="C96:K97"/>
    <mergeCell ref="C100:L102"/>
    <mergeCell ref="M101:N102"/>
    <mergeCell ref="O101:P102"/>
    <mergeCell ref="U101:V102"/>
    <mergeCell ref="W101:X102"/>
    <mergeCell ref="Y101:Z102"/>
    <mergeCell ref="I28:J29"/>
    <mergeCell ref="K28:L29"/>
    <mergeCell ref="C13:J13"/>
    <mergeCell ref="C15:F18"/>
    <mergeCell ref="E28:F29"/>
    <mergeCell ref="G21:H22"/>
    <mergeCell ref="C20:L20"/>
    <mergeCell ref="E21:F22"/>
    <mergeCell ref="C254:F254"/>
    <mergeCell ref="G254:J254"/>
    <mergeCell ref="I111:J111"/>
    <mergeCell ref="K111:L111"/>
    <mergeCell ref="E174:F176"/>
    <mergeCell ref="G174:H176"/>
    <mergeCell ref="I174:J176"/>
    <mergeCell ref="K174:L176"/>
    <mergeCell ref="C178:D179"/>
    <mergeCell ref="E178:F179"/>
    <mergeCell ref="G178:H179"/>
    <mergeCell ref="I178:J179"/>
    <mergeCell ref="K178:L179"/>
    <mergeCell ref="C183:P183"/>
    <mergeCell ref="O204:P205"/>
    <mergeCell ref="D214:W215"/>
    <mergeCell ref="S4:AS5"/>
    <mergeCell ref="S6:AS7"/>
    <mergeCell ref="U10:V11"/>
    <mergeCell ref="S10:T11"/>
    <mergeCell ref="Q10:R11"/>
    <mergeCell ref="I21:J22"/>
    <mergeCell ref="O34:P34"/>
    <mergeCell ref="Q24:S24"/>
    <mergeCell ref="U24:X24"/>
    <mergeCell ref="O28:P29"/>
    <mergeCell ref="S28:T29"/>
    <mergeCell ref="AI28:AJ29"/>
    <mergeCell ref="U28:V29"/>
    <mergeCell ref="AO28:AP29"/>
    <mergeCell ref="AQ28:AR29"/>
    <mergeCell ref="AS28:AT29"/>
    <mergeCell ref="AK28:AL29"/>
    <mergeCell ref="Z24:AC24"/>
    <mergeCell ref="C9:L11"/>
    <mergeCell ref="C14:F14"/>
    <mergeCell ref="G14:J14"/>
    <mergeCell ref="G15:J18"/>
    <mergeCell ref="O10:P11"/>
    <mergeCell ref="M10:N11"/>
    <mergeCell ref="Y10:Z11"/>
    <mergeCell ref="W10:X11"/>
    <mergeCell ref="M48:N50"/>
    <mergeCell ref="D38:BI42"/>
    <mergeCell ref="AE28:AF29"/>
    <mergeCell ref="BA28:BB29"/>
    <mergeCell ref="AX17:BI17"/>
    <mergeCell ref="AW20:BI20"/>
    <mergeCell ref="AW21:BI22"/>
    <mergeCell ref="AW23:BI23"/>
    <mergeCell ref="AW24:BI26"/>
    <mergeCell ref="BC27:BI27"/>
    <mergeCell ref="N18:AQ19"/>
    <mergeCell ref="C27:BB27"/>
    <mergeCell ref="M20:AV20"/>
    <mergeCell ref="M21:AV22"/>
    <mergeCell ref="C35:D36"/>
    <mergeCell ref="K35:L36"/>
    <mergeCell ref="I35:J36"/>
    <mergeCell ref="G35:H36"/>
    <mergeCell ref="E35:F36"/>
    <mergeCell ref="M28:N29"/>
    <mergeCell ref="C28:D29"/>
    <mergeCell ref="G28:H29"/>
    <mergeCell ref="Q54:R55"/>
    <mergeCell ref="S54:T55"/>
    <mergeCell ref="AI54:AJ55"/>
    <mergeCell ref="K54:L55"/>
    <mergeCell ref="C45:D47"/>
    <mergeCell ref="E45:F47"/>
    <mergeCell ref="C48:D50"/>
    <mergeCell ref="E48:F50"/>
    <mergeCell ref="G45:N47"/>
    <mergeCell ref="G48:H50"/>
    <mergeCell ref="K48:L50"/>
    <mergeCell ref="AU54:AV55"/>
    <mergeCell ref="U53:V53"/>
    <mergeCell ref="AA53:AB53"/>
    <mergeCell ref="AG53:AH53"/>
    <mergeCell ref="AM53:AN53"/>
    <mergeCell ref="AS53:AT53"/>
    <mergeCell ref="AM54:AN55"/>
    <mergeCell ref="AO54:AP55"/>
    <mergeCell ref="AQ54:AR55"/>
    <mergeCell ref="AZ3:BJ4"/>
    <mergeCell ref="AN62:AO62"/>
    <mergeCell ref="AL62:AM62"/>
    <mergeCell ref="AP62:AQ62"/>
    <mergeCell ref="X60:AQ61"/>
    <mergeCell ref="X58:AQ59"/>
    <mergeCell ref="D60:W61"/>
    <mergeCell ref="C43:I44"/>
    <mergeCell ref="D58:W59"/>
    <mergeCell ref="C33:P33"/>
    <mergeCell ref="M24:N26"/>
    <mergeCell ref="BE6:BI7"/>
    <mergeCell ref="K24:L26"/>
    <mergeCell ref="C6:K7"/>
    <mergeCell ref="I24:J26"/>
    <mergeCell ref="G24:H26"/>
    <mergeCell ref="E24:F26"/>
    <mergeCell ref="C24:D26"/>
    <mergeCell ref="O53:P53"/>
    <mergeCell ref="C21:D22"/>
    <mergeCell ref="C23:N23"/>
    <mergeCell ref="K21:L22"/>
    <mergeCell ref="AW54:AX55"/>
    <mergeCell ref="AY54:AZ55"/>
    <mergeCell ref="AM28:AN29"/>
    <mergeCell ref="AU28:AV29"/>
    <mergeCell ref="AU76:BI77"/>
    <mergeCell ref="N83:AW86"/>
    <mergeCell ref="E83:L84"/>
    <mergeCell ref="E85:L86"/>
    <mergeCell ref="D74:W75"/>
    <mergeCell ref="D76:W77"/>
    <mergeCell ref="X74:AQ75"/>
    <mergeCell ref="AW28:AX29"/>
    <mergeCell ref="W28:X29"/>
    <mergeCell ref="Y28:Z29"/>
    <mergeCell ref="X76:AQ77"/>
    <mergeCell ref="D64:W65"/>
    <mergeCell ref="D66:W67"/>
    <mergeCell ref="D68:W69"/>
    <mergeCell ref="D70:W71"/>
    <mergeCell ref="D72:W73"/>
    <mergeCell ref="X64:AQ71"/>
    <mergeCell ref="X72:AQ73"/>
    <mergeCell ref="O35:P36"/>
    <mergeCell ref="M35:N36"/>
    <mergeCell ref="Q52:AB52"/>
    <mergeCell ref="Q28:R29"/>
    <mergeCell ref="BA146:BB146"/>
    <mergeCell ref="AM148:AN149"/>
    <mergeCell ref="AO148:AP149"/>
    <mergeCell ref="AQ148:AR149"/>
    <mergeCell ref="AS148:AT149"/>
    <mergeCell ref="F108:G109"/>
    <mergeCell ref="C107:E109"/>
    <mergeCell ref="O126:P126"/>
    <mergeCell ref="F107:G107"/>
    <mergeCell ref="C125:P125"/>
    <mergeCell ref="G126:H126"/>
    <mergeCell ref="K126:L126"/>
    <mergeCell ref="N108:O109"/>
    <mergeCell ref="AZ110:BI111"/>
    <mergeCell ref="C114:N114"/>
    <mergeCell ref="C115:D115"/>
    <mergeCell ref="E115:F115"/>
    <mergeCell ref="G115:H115"/>
    <mergeCell ref="I115:J115"/>
    <mergeCell ref="K115:L115"/>
    <mergeCell ref="M115:N115"/>
    <mergeCell ref="AZ114:BI115"/>
    <mergeCell ref="C112:D113"/>
    <mergeCell ref="E112:F113"/>
    <mergeCell ref="AG28:AH29"/>
    <mergeCell ref="AY28:AZ29"/>
    <mergeCell ref="AY147:AZ147"/>
    <mergeCell ref="BA144:BB145"/>
    <mergeCell ref="U146:V146"/>
    <mergeCell ref="W146:X146"/>
    <mergeCell ref="Y146:Z146"/>
    <mergeCell ref="AA146:AB146"/>
    <mergeCell ref="AC146:AD146"/>
    <mergeCell ref="AE146:AF146"/>
    <mergeCell ref="AG146:AH146"/>
    <mergeCell ref="AI146:AJ146"/>
    <mergeCell ref="AK146:AL146"/>
    <mergeCell ref="BA147:BB149"/>
    <mergeCell ref="AM146:AN146"/>
    <mergeCell ref="AO146:AP146"/>
    <mergeCell ref="AQ146:AR146"/>
    <mergeCell ref="AS146:AT146"/>
    <mergeCell ref="AU146:AV146"/>
    <mergeCell ref="AW146:AX146"/>
    <mergeCell ref="AL33:BG34"/>
    <mergeCell ref="BB30:BB32"/>
    <mergeCell ref="AY30:BA32"/>
    <mergeCell ref="AX30:AX32"/>
    <mergeCell ref="C30:AW32"/>
    <mergeCell ref="G34:H34"/>
    <mergeCell ref="K34:L34"/>
    <mergeCell ref="AK54:AL55"/>
    <mergeCell ref="Q51:AZ51"/>
    <mergeCell ref="I54:J55"/>
    <mergeCell ref="G54:H55"/>
    <mergeCell ref="AC52:AN52"/>
    <mergeCell ref="AO52:AZ52"/>
    <mergeCell ref="C51:P52"/>
    <mergeCell ref="O45:AN47"/>
    <mergeCell ref="O48:AN50"/>
    <mergeCell ref="I48:J50"/>
    <mergeCell ref="U54:V55"/>
    <mergeCell ref="W54:X55"/>
    <mergeCell ref="Y54:Z55"/>
    <mergeCell ref="AA54:AB55"/>
    <mergeCell ref="AC54:AD55"/>
    <mergeCell ref="AE54:AF55"/>
    <mergeCell ref="G53:H53"/>
    <mergeCell ref="K53:L53"/>
    <mergeCell ref="C54:D55"/>
    <mergeCell ref="E54:F55"/>
    <mergeCell ref="AS54:AT55"/>
    <mergeCell ref="AD24:AV24"/>
    <mergeCell ref="AU148:AV149"/>
    <mergeCell ref="AW148:AX149"/>
    <mergeCell ref="AY148:AZ149"/>
    <mergeCell ref="AM147:AN147"/>
    <mergeCell ref="AS147:AT147"/>
    <mergeCell ref="W14:AS16"/>
    <mergeCell ref="O54:P55"/>
    <mergeCell ref="M54:N55"/>
    <mergeCell ref="AY146:AZ146"/>
    <mergeCell ref="O23:AV23"/>
    <mergeCell ref="AA28:AB29"/>
    <mergeCell ref="AC28:AD29"/>
    <mergeCell ref="O25:AV26"/>
    <mergeCell ref="O24:P24"/>
    <mergeCell ref="AG54:AH55"/>
    <mergeCell ref="AY53:AZ53"/>
    <mergeCell ref="X63:AQ63"/>
    <mergeCell ref="X62:AB62"/>
    <mergeCell ref="AH62:AI62"/>
    <mergeCell ref="AJ62:AK62"/>
    <mergeCell ref="D62:W63"/>
    <mergeCell ref="AC62:AD62"/>
    <mergeCell ref="AE62:AG62"/>
  </mergeCells>
  <phoneticPr fontId="2"/>
  <conditionalFormatting sqref="C29:AJ29 C28:AK28 AM28:BB29">
    <cfRule type="cellIs" dxfId="16" priority="35" stopIfTrue="1" operator="equal">
      <formula>0</formula>
    </cfRule>
  </conditionalFormatting>
  <conditionalFormatting sqref="C120:AT121">
    <cfRule type="cellIs" dxfId="15" priority="24" stopIfTrue="1" operator="equal">
      <formula>0</formula>
    </cfRule>
  </conditionalFormatting>
  <conditionalFormatting sqref="Q53:T53 AC53:AF53 AO53:AR53">
    <cfRule type="cellIs" dxfId="14" priority="20" stopIfTrue="1" operator="equal">
      <formula>0</formula>
    </cfRule>
  </conditionalFormatting>
  <conditionalFormatting sqref="Q54 AC54 AO54 AS54 AQ54 AG54 AE54 U54 S54">
    <cfRule type="cellIs" dxfId="13" priority="19" stopIfTrue="1" operator="equal">
      <formula>0</formula>
    </cfRule>
  </conditionalFormatting>
  <conditionalFormatting sqref="Q147:T147 AC147:AF147 AO147:AR147">
    <cfRule type="cellIs" dxfId="12" priority="14" stopIfTrue="1" operator="equal">
      <formula>0</formula>
    </cfRule>
  </conditionalFormatting>
  <conditionalFormatting sqref="Q148 AC148 AO148 AS148 AQ148 AG148 AE148 U148 S148">
    <cfRule type="cellIs" dxfId="11" priority="13" stopIfTrue="1" operator="equal">
      <formula>0</formula>
    </cfRule>
  </conditionalFormatting>
  <conditionalFormatting sqref="AU120:AX121">
    <cfRule type="cellIs" dxfId="10" priority="12" stopIfTrue="1" operator="equal">
      <formula>0</formula>
    </cfRule>
  </conditionalFormatting>
  <conditionalFormatting sqref="AY178:BB179">
    <cfRule type="cellIs" dxfId="9" priority="11" stopIfTrue="1" operator="equal">
      <formula>0</formula>
    </cfRule>
  </conditionalFormatting>
  <conditionalFormatting sqref="Q203:T203 AC203:AF203 AO203:AR203">
    <cfRule type="cellIs" dxfId="8" priority="10" stopIfTrue="1" operator="equal">
      <formula>0</formula>
    </cfRule>
  </conditionalFormatting>
  <conditionalFormatting sqref="C178:AT179">
    <cfRule type="cellIs" dxfId="7" priority="8" stopIfTrue="1" operator="equal">
      <formula>0</formula>
    </cfRule>
  </conditionalFormatting>
  <conditionalFormatting sqref="AU178:AX179">
    <cfRule type="cellIs" dxfId="6" priority="7" stopIfTrue="1" operator="equal">
      <formula>0</formula>
    </cfRule>
  </conditionalFormatting>
  <conditionalFormatting sqref="Q204 AC204 AO204 AS204 AQ204 AG204 AE204 U204 S204">
    <cfRule type="cellIs" dxfId="5" priority="6" stopIfTrue="1" operator="equal">
      <formula>0</formula>
    </cfRule>
  </conditionalFormatting>
  <conditionalFormatting sqref="AY268:BB269">
    <cfRule type="cellIs" dxfId="4" priority="5" stopIfTrue="1" operator="equal">
      <formula>0</formula>
    </cfRule>
  </conditionalFormatting>
  <conditionalFormatting sqref="Q293:T293 AC293:AF293 AO293:AR293">
    <cfRule type="cellIs" dxfId="3" priority="4" stopIfTrue="1" operator="equal">
      <formula>0</formula>
    </cfRule>
  </conditionalFormatting>
  <conditionalFormatting sqref="C268:AT269">
    <cfRule type="cellIs" dxfId="2" priority="3" stopIfTrue="1" operator="equal">
      <formula>0</formula>
    </cfRule>
  </conditionalFormatting>
  <conditionalFormatting sqref="AU268:AX269">
    <cfRule type="cellIs" dxfId="1" priority="2" stopIfTrue="1" operator="equal">
      <formula>0</formula>
    </cfRule>
  </conditionalFormatting>
  <conditionalFormatting sqref="Q294 AC294 AO294 AS294 AQ294 AG294 AE294 U294 S294">
    <cfRule type="cellIs" dxfId="0" priority="1" stopIfTrue="1" operator="equal">
      <formula>0</formula>
    </cfRule>
  </conditionalFormatting>
  <pageMargins left="0.19685039370078741" right="0.15748031496062992" top="0.15748031496062992" bottom="0.15748031496062992" header="0.15748031496062992" footer="0.15748031496062992"/>
  <pageSetup paperSize="9" scale="98" orientation="portrait" r:id="rId1"/>
  <headerFooter alignWithMargins="0"/>
  <rowBreaks count="3" manualBreakCount="3">
    <brk id="90" max="62" man="1"/>
    <brk id="150" max="62" man="1"/>
    <brk id="240" max="6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99"/>
  <sheetViews>
    <sheetView workbookViewId="0">
      <selection activeCell="Q10" sqref="Q10:Q11"/>
    </sheetView>
  </sheetViews>
  <sheetFormatPr defaultRowHeight="13.2"/>
  <cols>
    <col min="1" max="1" width="10.44140625" bestFit="1" customWidth="1"/>
    <col min="2" max="2" width="3.44140625" customWidth="1"/>
    <col min="3" max="3" width="10.44140625" style="144" bestFit="1" customWidth="1"/>
    <col min="4" max="4" width="3.33203125" bestFit="1" customWidth="1"/>
    <col min="5" max="5" width="3.44140625" customWidth="1"/>
    <col min="6" max="6" width="10.44140625" style="144" bestFit="1" customWidth="1"/>
    <col min="7" max="7" width="3.33203125" bestFit="1" customWidth="1"/>
    <col min="8" max="8" width="3.44140625" customWidth="1"/>
    <col min="9" max="9" width="10.44140625" style="144" bestFit="1" customWidth="1"/>
    <col min="10" max="10" width="3.33203125" bestFit="1" customWidth="1"/>
    <col min="13" max="13" width="10.44140625" style="144" bestFit="1" customWidth="1"/>
    <col min="14" max="14" width="10.44140625" style="144" customWidth="1"/>
    <col min="18" max="18" width="10.109375" bestFit="1" customWidth="1"/>
  </cols>
  <sheetData>
    <row r="1" spans="1:19" ht="13.8" thickBot="1">
      <c r="A1" t="s">
        <v>1060</v>
      </c>
      <c r="C1" s="144" t="s">
        <v>1061</v>
      </c>
      <c r="F1" s="144" t="s">
        <v>1062</v>
      </c>
      <c r="I1" s="144" t="s">
        <v>1063</v>
      </c>
      <c r="M1" s="144" t="s">
        <v>12</v>
      </c>
      <c r="P1" s="145" t="s">
        <v>1064</v>
      </c>
      <c r="R1" t="s">
        <v>12</v>
      </c>
    </row>
    <row r="2" spans="1:19" ht="16.8" thickBot="1">
      <c r="A2" s="146">
        <v>44089</v>
      </c>
      <c r="C2" s="144">
        <v>44090</v>
      </c>
      <c r="D2" t="str">
        <f>TEXT(C2,"aaa")</f>
        <v>水</v>
      </c>
      <c r="F2" s="144">
        <v>44091</v>
      </c>
      <c r="G2" t="str">
        <f>TEXT(F2,"aaa")</f>
        <v>木</v>
      </c>
      <c r="I2" s="144">
        <v>44092</v>
      </c>
      <c r="J2" t="str">
        <f>TEXT(I2,"aaa")</f>
        <v>金</v>
      </c>
      <c r="L2" s="147">
        <f t="shared" ref="L2:L65" si="0">YEAR(M2)</f>
        <v>2020</v>
      </c>
      <c r="M2" s="144">
        <v>44091</v>
      </c>
      <c r="N2" s="148" t="str">
        <f>TEXT(M2,"gggee年mm月dd日")</f>
        <v>令和02年09月17日</v>
      </c>
      <c r="P2" s="149">
        <f ca="1">YEAR(TODAY())</f>
        <v>2025</v>
      </c>
      <c r="Q2" s="145" t="s">
        <v>1055</v>
      </c>
      <c r="R2" s="150" t="str">
        <f ca="1">VLOOKUP($P$2,$L:$N,3,0)</f>
        <v>令和07年09月17日</v>
      </c>
      <c r="S2" s="151"/>
    </row>
    <row r="3" spans="1:19">
      <c r="A3" s="146">
        <v>44454</v>
      </c>
      <c r="C3" s="144">
        <v>44455</v>
      </c>
      <c r="D3" t="str">
        <f t="shared" ref="D3:D66" si="1">TEXT(C3,"aaa")</f>
        <v>木</v>
      </c>
      <c r="F3" s="144">
        <v>44456</v>
      </c>
      <c r="G3" t="str">
        <f t="shared" ref="G3:G66" si="2">TEXT(F3,"aaa")</f>
        <v>金</v>
      </c>
      <c r="I3" s="144">
        <v>44457</v>
      </c>
      <c r="J3" s="152" t="str">
        <f t="shared" ref="J3:J66" si="3">TEXT(I3,"aaa")</f>
        <v>土</v>
      </c>
      <c r="L3" s="147">
        <f t="shared" si="0"/>
        <v>2021</v>
      </c>
      <c r="M3" s="144">
        <v>44456</v>
      </c>
      <c r="N3" s="148" t="str">
        <f t="shared" ref="N3:N66" si="4">TEXT(M3,"gggee年mm月dd日")</f>
        <v>令和03年09月17日</v>
      </c>
      <c r="R3" t="str">
        <f ca="1">MID($R$2,1,2)</f>
        <v>令和</v>
      </c>
    </row>
    <row r="4" spans="1:19">
      <c r="A4" s="146">
        <v>44819</v>
      </c>
      <c r="C4" s="144">
        <v>44820</v>
      </c>
      <c r="D4" t="str">
        <f t="shared" si="1"/>
        <v>金</v>
      </c>
      <c r="F4" s="144">
        <v>44821</v>
      </c>
      <c r="G4" s="152" t="str">
        <f t="shared" si="2"/>
        <v>土</v>
      </c>
      <c r="I4" s="144">
        <v>44822</v>
      </c>
      <c r="J4" s="153" t="str">
        <f t="shared" si="3"/>
        <v>日</v>
      </c>
      <c r="L4" s="147">
        <f t="shared" si="0"/>
        <v>2022</v>
      </c>
      <c r="M4" s="144">
        <v>44820</v>
      </c>
      <c r="N4" s="148" t="str">
        <f t="shared" si="4"/>
        <v>令和04年09月16日</v>
      </c>
    </row>
    <row r="5" spans="1:19">
      <c r="A5" s="146">
        <v>45184</v>
      </c>
      <c r="C5" s="144">
        <v>45185</v>
      </c>
      <c r="D5" s="152" t="str">
        <f t="shared" si="1"/>
        <v>土</v>
      </c>
      <c r="F5" s="144">
        <v>45186</v>
      </c>
      <c r="G5" s="153" t="str">
        <f t="shared" si="2"/>
        <v>日</v>
      </c>
      <c r="I5" s="144">
        <v>45187</v>
      </c>
      <c r="J5" s="154" t="str">
        <f t="shared" si="3"/>
        <v>月</v>
      </c>
      <c r="L5" s="147">
        <f t="shared" si="0"/>
        <v>2023</v>
      </c>
      <c r="M5" s="144">
        <v>45184</v>
      </c>
      <c r="N5" s="148" t="str">
        <f t="shared" si="4"/>
        <v>令和05年09月15日</v>
      </c>
    </row>
    <row r="6" spans="1:19">
      <c r="A6" s="146">
        <v>45550</v>
      </c>
      <c r="C6" s="144">
        <v>45551</v>
      </c>
      <c r="D6" t="str">
        <f t="shared" si="1"/>
        <v>月</v>
      </c>
      <c r="F6" s="144">
        <v>45552</v>
      </c>
      <c r="G6" t="str">
        <f t="shared" si="2"/>
        <v>火</v>
      </c>
      <c r="I6" s="144">
        <v>45553</v>
      </c>
      <c r="J6" t="str">
        <f t="shared" si="3"/>
        <v>水</v>
      </c>
      <c r="L6" s="147">
        <f t="shared" si="0"/>
        <v>2024</v>
      </c>
      <c r="M6" s="144">
        <v>45552</v>
      </c>
      <c r="N6" s="148" t="str">
        <f t="shared" si="4"/>
        <v>令和06年09月17日</v>
      </c>
      <c r="Q6" s="148"/>
    </row>
    <row r="7" spans="1:19">
      <c r="A7" s="146">
        <v>45915</v>
      </c>
      <c r="C7" s="144">
        <v>45916</v>
      </c>
      <c r="D7" t="str">
        <f t="shared" si="1"/>
        <v>火</v>
      </c>
      <c r="F7" s="144">
        <v>45917</v>
      </c>
      <c r="G7" t="str">
        <f t="shared" si="2"/>
        <v>水</v>
      </c>
      <c r="I7" s="144">
        <v>45918</v>
      </c>
      <c r="J7" t="str">
        <f t="shared" si="3"/>
        <v>木</v>
      </c>
      <c r="L7" s="147">
        <f t="shared" si="0"/>
        <v>2025</v>
      </c>
      <c r="M7" s="144">
        <v>45917</v>
      </c>
      <c r="N7" s="148" t="str">
        <f t="shared" si="4"/>
        <v>令和07年09月17日</v>
      </c>
    </row>
    <row r="8" spans="1:19">
      <c r="A8" s="146">
        <v>46280</v>
      </c>
      <c r="C8" s="144">
        <v>46281</v>
      </c>
      <c r="D8" t="str">
        <f t="shared" si="1"/>
        <v>水</v>
      </c>
      <c r="F8" s="144">
        <v>46282</v>
      </c>
      <c r="G8" t="str">
        <f t="shared" si="2"/>
        <v>木</v>
      </c>
      <c r="I8" s="144">
        <v>46283</v>
      </c>
      <c r="J8" t="str">
        <f t="shared" si="3"/>
        <v>金</v>
      </c>
      <c r="L8" s="147">
        <f t="shared" si="0"/>
        <v>2026</v>
      </c>
      <c r="M8" s="144">
        <v>46282</v>
      </c>
      <c r="N8" s="148" t="str">
        <f t="shared" si="4"/>
        <v>令和08年09月17日</v>
      </c>
    </row>
    <row r="9" spans="1:19">
      <c r="A9" s="146">
        <v>46645</v>
      </c>
      <c r="C9" s="144">
        <v>46646</v>
      </c>
      <c r="D9" t="str">
        <f t="shared" si="1"/>
        <v>木</v>
      </c>
      <c r="F9" s="144">
        <v>46647</v>
      </c>
      <c r="G9" t="str">
        <f t="shared" si="2"/>
        <v>金</v>
      </c>
      <c r="I9" s="144">
        <v>46648</v>
      </c>
      <c r="J9" s="152" t="str">
        <f t="shared" si="3"/>
        <v>土</v>
      </c>
      <c r="L9" s="147">
        <f t="shared" si="0"/>
        <v>2027</v>
      </c>
      <c r="M9" s="144">
        <v>46647</v>
      </c>
      <c r="N9" s="148" t="str">
        <f t="shared" si="4"/>
        <v>令和09年09月17日</v>
      </c>
    </row>
    <row r="10" spans="1:19">
      <c r="A10" s="146">
        <v>47011</v>
      </c>
      <c r="C10" s="144">
        <v>47012</v>
      </c>
      <c r="D10" s="152" t="str">
        <f t="shared" si="1"/>
        <v>土</v>
      </c>
      <c r="F10" s="144">
        <v>47013</v>
      </c>
      <c r="G10" s="153" t="str">
        <f t="shared" si="2"/>
        <v>日</v>
      </c>
      <c r="I10" s="144">
        <v>47014</v>
      </c>
      <c r="J10" s="154" t="str">
        <f t="shared" si="3"/>
        <v>月</v>
      </c>
      <c r="L10" s="147">
        <f t="shared" si="0"/>
        <v>2028</v>
      </c>
      <c r="M10" s="144">
        <v>47011</v>
      </c>
      <c r="N10" s="148" t="str">
        <f t="shared" si="4"/>
        <v>令和10年09月15日</v>
      </c>
    </row>
    <row r="11" spans="1:19">
      <c r="A11" s="146">
        <v>47376</v>
      </c>
      <c r="C11" s="144">
        <v>47377</v>
      </c>
      <c r="D11" s="153" t="str">
        <f t="shared" si="1"/>
        <v>日</v>
      </c>
      <c r="F11" s="144">
        <v>47378</v>
      </c>
      <c r="G11" t="str">
        <f t="shared" si="2"/>
        <v>月</v>
      </c>
      <c r="I11" s="144">
        <v>47379</v>
      </c>
      <c r="J11" t="str">
        <f t="shared" si="3"/>
        <v>火</v>
      </c>
      <c r="L11" s="147">
        <f t="shared" si="0"/>
        <v>2029</v>
      </c>
      <c r="M11" s="144">
        <v>47378</v>
      </c>
      <c r="N11" s="148" t="str">
        <f t="shared" si="4"/>
        <v>令和11年09月17日</v>
      </c>
    </row>
    <row r="12" spans="1:19">
      <c r="A12" s="146">
        <v>47741</v>
      </c>
      <c r="C12" s="144">
        <v>47742</v>
      </c>
      <c r="D12" t="str">
        <f t="shared" si="1"/>
        <v>月</v>
      </c>
      <c r="F12" s="144">
        <v>47743</v>
      </c>
      <c r="G12" t="str">
        <f t="shared" si="2"/>
        <v>火</v>
      </c>
      <c r="I12" s="144">
        <v>47744</v>
      </c>
      <c r="J12" t="str">
        <f t="shared" si="3"/>
        <v>水</v>
      </c>
      <c r="L12" s="147">
        <f t="shared" si="0"/>
        <v>2030</v>
      </c>
      <c r="M12" s="144">
        <v>47743</v>
      </c>
      <c r="N12" s="148" t="str">
        <f t="shared" si="4"/>
        <v>令和12年09月17日</v>
      </c>
    </row>
    <row r="13" spans="1:19">
      <c r="A13" s="146">
        <v>48106</v>
      </c>
      <c r="C13" s="144">
        <v>48107</v>
      </c>
      <c r="D13" t="str">
        <f t="shared" si="1"/>
        <v>火</v>
      </c>
      <c r="F13" s="144">
        <v>48108</v>
      </c>
      <c r="G13" t="str">
        <f t="shared" si="2"/>
        <v>水</v>
      </c>
      <c r="I13" s="144">
        <v>48109</v>
      </c>
      <c r="J13" t="str">
        <f t="shared" si="3"/>
        <v>木</v>
      </c>
      <c r="L13" s="147">
        <f t="shared" si="0"/>
        <v>2031</v>
      </c>
      <c r="M13" s="144">
        <v>48108</v>
      </c>
      <c r="N13" s="148" t="str">
        <f t="shared" si="4"/>
        <v>令和13年09月17日</v>
      </c>
    </row>
    <row r="14" spans="1:19">
      <c r="A14" s="146">
        <v>48472</v>
      </c>
      <c r="C14" s="144">
        <v>48473</v>
      </c>
      <c r="D14" t="str">
        <f t="shared" si="1"/>
        <v>木</v>
      </c>
      <c r="F14" s="144">
        <v>48474</v>
      </c>
      <c r="G14" t="str">
        <f t="shared" si="2"/>
        <v>金</v>
      </c>
      <c r="I14" s="144">
        <v>48475</v>
      </c>
      <c r="J14" s="152" t="str">
        <f t="shared" si="3"/>
        <v>土</v>
      </c>
      <c r="L14" s="147">
        <f t="shared" si="0"/>
        <v>2032</v>
      </c>
      <c r="M14" s="144">
        <v>48474</v>
      </c>
      <c r="N14" s="148" t="str">
        <f t="shared" si="4"/>
        <v>令和14年09月17日</v>
      </c>
    </row>
    <row r="15" spans="1:19">
      <c r="A15" s="146">
        <v>48837</v>
      </c>
      <c r="C15" s="144">
        <v>48838</v>
      </c>
      <c r="D15" t="str">
        <f t="shared" si="1"/>
        <v>金</v>
      </c>
      <c r="F15" s="144">
        <v>48839</v>
      </c>
      <c r="G15" s="152" t="str">
        <f t="shared" si="2"/>
        <v>土</v>
      </c>
      <c r="I15" s="144">
        <v>48840</v>
      </c>
      <c r="J15" s="153" t="str">
        <f t="shared" si="3"/>
        <v>日</v>
      </c>
      <c r="L15" s="147">
        <f t="shared" si="0"/>
        <v>2033</v>
      </c>
      <c r="M15" s="144">
        <v>48838</v>
      </c>
      <c r="N15" s="148" t="str">
        <f t="shared" si="4"/>
        <v>令和15年09月16日</v>
      </c>
    </row>
    <row r="16" spans="1:19">
      <c r="A16" s="146">
        <v>49202</v>
      </c>
      <c r="C16" s="144">
        <v>49203</v>
      </c>
      <c r="D16" s="152" t="str">
        <f t="shared" si="1"/>
        <v>土</v>
      </c>
      <c r="F16" s="144">
        <v>49204</v>
      </c>
      <c r="G16" s="153" t="str">
        <f t="shared" si="2"/>
        <v>日</v>
      </c>
      <c r="I16" s="144">
        <v>49205</v>
      </c>
      <c r="J16" s="154" t="str">
        <f t="shared" si="3"/>
        <v>月</v>
      </c>
      <c r="L16" s="147">
        <f t="shared" si="0"/>
        <v>2034</v>
      </c>
      <c r="M16" s="144">
        <v>49202</v>
      </c>
      <c r="N16" s="148" t="str">
        <f t="shared" si="4"/>
        <v>令和16年09月15日</v>
      </c>
    </row>
    <row r="17" spans="1:15">
      <c r="A17" s="146">
        <v>49567</v>
      </c>
      <c r="C17" s="144">
        <v>49568</v>
      </c>
      <c r="D17" s="153" t="str">
        <f t="shared" si="1"/>
        <v>日</v>
      </c>
      <c r="F17" s="144">
        <v>49569</v>
      </c>
      <c r="G17" t="str">
        <f t="shared" si="2"/>
        <v>月</v>
      </c>
      <c r="I17" s="144">
        <v>49570</v>
      </c>
      <c r="J17" t="str">
        <f t="shared" si="3"/>
        <v>火</v>
      </c>
      <c r="L17" s="147">
        <f t="shared" si="0"/>
        <v>2035</v>
      </c>
      <c r="M17" s="144">
        <v>49569</v>
      </c>
      <c r="N17" s="148" t="str">
        <f t="shared" si="4"/>
        <v>令和17年09月17日</v>
      </c>
    </row>
    <row r="18" spans="1:15">
      <c r="A18" s="146">
        <v>49933</v>
      </c>
      <c r="C18" s="144">
        <v>49934</v>
      </c>
      <c r="D18" t="str">
        <f t="shared" si="1"/>
        <v>火</v>
      </c>
      <c r="F18" s="144">
        <v>49935</v>
      </c>
      <c r="G18" t="str">
        <f t="shared" si="2"/>
        <v>水</v>
      </c>
      <c r="I18" s="144">
        <v>49936</v>
      </c>
      <c r="J18" t="str">
        <f t="shared" si="3"/>
        <v>木</v>
      </c>
      <c r="L18" s="147">
        <f t="shared" si="0"/>
        <v>2036</v>
      </c>
      <c r="M18" s="144">
        <v>49935</v>
      </c>
      <c r="N18" s="148" t="str">
        <f t="shared" si="4"/>
        <v>令和18年09月17日</v>
      </c>
      <c r="O18" s="155"/>
    </row>
    <row r="19" spans="1:15">
      <c r="A19" s="146">
        <v>50298</v>
      </c>
      <c r="C19" s="144">
        <v>50299</v>
      </c>
      <c r="D19" t="str">
        <f t="shared" si="1"/>
        <v>水</v>
      </c>
      <c r="F19" s="144">
        <v>50300</v>
      </c>
      <c r="G19" t="str">
        <f t="shared" si="2"/>
        <v>木</v>
      </c>
      <c r="I19" s="144">
        <v>50301</v>
      </c>
      <c r="J19" t="str">
        <f t="shared" si="3"/>
        <v>金</v>
      </c>
      <c r="L19" s="147">
        <f t="shared" si="0"/>
        <v>2037</v>
      </c>
      <c r="M19" s="144">
        <v>50300</v>
      </c>
      <c r="N19" s="148" t="str">
        <f t="shared" si="4"/>
        <v>令和19年09月17日</v>
      </c>
    </row>
    <row r="20" spans="1:15">
      <c r="A20" s="146">
        <v>50663</v>
      </c>
      <c r="C20" s="144">
        <v>50664</v>
      </c>
      <c r="D20" t="str">
        <f t="shared" si="1"/>
        <v>木</v>
      </c>
      <c r="F20" s="144">
        <v>50665</v>
      </c>
      <c r="G20" t="str">
        <f t="shared" si="2"/>
        <v>金</v>
      </c>
      <c r="I20" s="144">
        <v>50666</v>
      </c>
      <c r="J20" s="152" t="str">
        <f t="shared" si="3"/>
        <v>土</v>
      </c>
      <c r="L20" s="147">
        <f t="shared" si="0"/>
        <v>2038</v>
      </c>
      <c r="M20" s="144">
        <v>50665</v>
      </c>
      <c r="N20" s="148" t="str">
        <f t="shared" si="4"/>
        <v>令和20年09月17日</v>
      </c>
    </row>
    <row r="21" spans="1:15">
      <c r="A21" s="146">
        <v>51028</v>
      </c>
      <c r="C21" s="144">
        <v>51029</v>
      </c>
      <c r="D21" t="str">
        <f t="shared" si="1"/>
        <v>金</v>
      </c>
      <c r="F21" s="144">
        <v>51030</v>
      </c>
      <c r="G21" s="152" t="str">
        <f t="shared" si="2"/>
        <v>土</v>
      </c>
      <c r="I21" s="144">
        <v>51031</v>
      </c>
      <c r="J21" s="153" t="str">
        <f t="shared" si="3"/>
        <v>日</v>
      </c>
      <c r="L21" s="147">
        <f t="shared" si="0"/>
        <v>2039</v>
      </c>
      <c r="M21" s="144">
        <v>51029</v>
      </c>
      <c r="N21" s="148" t="str">
        <f t="shared" si="4"/>
        <v>令和21年09月16日</v>
      </c>
    </row>
    <row r="22" spans="1:15">
      <c r="A22" s="146">
        <v>51394</v>
      </c>
      <c r="C22" s="144">
        <v>51395</v>
      </c>
      <c r="D22" s="153" t="str">
        <f t="shared" si="1"/>
        <v>日</v>
      </c>
      <c r="F22" s="144">
        <v>51396</v>
      </c>
      <c r="G22" t="str">
        <f t="shared" si="2"/>
        <v>月</v>
      </c>
      <c r="I22" s="144">
        <v>51397</v>
      </c>
      <c r="J22" t="str">
        <f t="shared" si="3"/>
        <v>火</v>
      </c>
      <c r="L22" s="147">
        <f t="shared" si="0"/>
        <v>2040</v>
      </c>
      <c r="M22" s="144">
        <v>51396</v>
      </c>
      <c r="N22" s="148" t="str">
        <f t="shared" si="4"/>
        <v>令和22年09月17日</v>
      </c>
    </row>
    <row r="23" spans="1:15">
      <c r="A23" s="146">
        <v>51759</v>
      </c>
      <c r="C23" s="144">
        <v>51760</v>
      </c>
      <c r="D23" t="str">
        <f t="shared" si="1"/>
        <v>月</v>
      </c>
      <c r="F23" s="144">
        <v>51761</v>
      </c>
      <c r="G23" t="str">
        <f t="shared" si="2"/>
        <v>火</v>
      </c>
      <c r="I23" s="144">
        <v>51762</v>
      </c>
      <c r="J23" t="str">
        <f t="shared" si="3"/>
        <v>水</v>
      </c>
      <c r="L23" s="147">
        <f t="shared" si="0"/>
        <v>2041</v>
      </c>
      <c r="M23" s="144">
        <v>51761</v>
      </c>
      <c r="N23" s="148" t="str">
        <f t="shared" si="4"/>
        <v>令和23年09月17日</v>
      </c>
    </row>
    <row r="24" spans="1:15">
      <c r="A24" s="146">
        <v>52124</v>
      </c>
      <c r="C24" s="144">
        <v>52125</v>
      </c>
      <c r="D24" t="str">
        <f t="shared" si="1"/>
        <v>火</v>
      </c>
      <c r="F24" s="144">
        <v>52126</v>
      </c>
      <c r="G24" t="str">
        <f t="shared" si="2"/>
        <v>水</v>
      </c>
      <c r="I24" s="144">
        <v>52127</v>
      </c>
      <c r="J24" t="str">
        <f t="shared" si="3"/>
        <v>木</v>
      </c>
      <c r="L24" s="147">
        <f t="shared" si="0"/>
        <v>2042</v>
      </c>
      <c r="M24" s="144">
        <v>52126</v>
      </c>
      <c r="N24" s="148" t="str">
        <f t="shared" si="4"/>
        <v>令和24年09月17日</v>
      </c>
    </row>
    <row r="25" spans="1:15">
      <c r="A25" s="146">
        <v>52489</v>
      </c>
      <c r="C25" s="144">
        <v>52490</v>
      </c>
      <c r="D25" t="str">
        <f t="shared" si="1"/>
        <v>水</v>
      </c>
      <c r="F25" s="144">
        <v>52491</v>
      </c>
      <c r="G25" t="str">
        <f t="shared" si="2"/>
        <v>木</v>
      </c>
      <c r="I25" s="144">
        <v>52492</v>
      </c>
      <c r="J25" t="str">
        <f t="shared" si="3"/>
        <v>金</v>
      </c>
      <c r="L25" s="147">
        <f t="shared" si="0"/>
        <v>2043</v>
      </c>
      <c r="M25" s="144">
        <v>52491</v>
      </c>
      <c r="N25" s="148" t="str">
        <f t="shared" si="4"/>
        <v>令和25年09月17日</v>
      </c>
    </row>
    <row r="26" spans="1:15">
      <c r="A26" s="146">
        <v>52855</v>
      </c>
      <c r="C26" s="144">
        <v>52856</v>
      </c>
      <c r="D26" t="str">
        <f t="shared" si="1"/>
        <v>金</v>
      </c>
      <c r="F26" s="144">
        <v>52857</v>
      </c>
      <c r="G26" s="152" t="str">
        <f t="shared" si="2"/>
        <v>土</v>
      </c>
      <c r="I26" s="144">
        <v>52858</v>
      </c>
      <c r="J26" s="153" t="str">
        <f t="shared" si="3"/>
        <v>日</v>
      </c>
      <c r="L26" s="147">
        <f t="shared" si="0"/>
        <v>2044</v>
      </c>
      <c r="M26" s="144">
        <v>52856</v>
      </c>
      <c r="N26" s="148" t="str">
        <f t="shared" si="4"/>
        <v>令和26年09月16日</v>
      </c>
    </row>
    <row r="27" spans="1:15">
      <c r="A27" s="146">
        <v>53220</v>
      </c>
      <c r="C27" s="144">
        <v>53221</v>
      </c>
      <c r="D27" s="152" t="str">
        <f t="shared" si="1"/>
        <v>土</v>
      </c>
      <c r="F27" s="144">
        <v>53222</v>
      </c>
      <c r="G27" s="153" t="str">
        <f t="shared" si="2"/>
        <v>日</v>
      </c>
      <c r="I27" s="144">
        <v>53223</v>
      </c>
      <c r="J27" s="154" t="str">
        <f t="shared" si="3"/>
        <v>月</v>
      </c>
      <c r="L27" s="147">
        <f t="shared" si="0"/>
        <v>2045</v>
      </c>
      <c r="M27" s="144">
        <v>53220</v>
      </c>
      <c r="N27" s="148" t="str">
        <f t="shared" si="4"/>
        <v>令和27年09月15日</v>
      </c>
    </row>
    <row r="28" spans="1:15">
      <c r="A28" s="146">
        <v>53585</v>
      </c>
      <c r="C28" s="144">
        <v>53586</v>
      </c>
      <c r="D28" s="153" t="str">
        <f t="shared" si="1"/>
        <v>日</v>
      </c>
      <c r="F28" s="144">
        <v>53587</v>
      </c>
      <c r="G28" t="str">
        <f t="shared" si="2"/>
        <v>月</v>
      </c>
      <c r="I28" s="144">
        <v>53588</v>
      </c>
      <c r="J28" t="str">
        <f t="shared" si="3"/>
        <v>火</v>
      </c>
      <c r="L28" s="147">
        <f t="shared" si="0"/>
        <v>2046</v>
      </c>
      <c r="M28" s="144">
        <v>53587</v>
      </c>
      <c r="N28" s="148" t="str">
        <f t="shared" si="4"/>
        <v>令和28年09月17日</v>
      </c>
    </row>
    <row r="29" spans="1:15">
      <c r="A29" s="146">
        <v>53950</v>
      </c>
      <c r="C29" s="144">
        <v>53951</v>
      </c>
      <c r="D29" t="str">
        <f t="shared" si="1"/>
        <v>月</v>
      </c>
      <c r="F29" s="144">
        <v>53952</v>
      </c>
      <c r="G29" t="str">
        <f t="shared" si="2"/>
        <v>火</v>
      </c>
      <c r="I29" s="144">
        <v>53953</v>
      </c>
      <c r="J29" t="str">
        <f t="shared" si="3"/>
        <v>水</v>
      </c>
      <c r="L29" s="147">
        <f t="shared" si="0"/>
        <v>2047</v>
      </c>
      <c r="M29" s="144">
        <v>53952</v>
      </c>
      <c r="N29" s="148" t="str">
        <f t="shared" si="4"/>
        <v>令和29年09月17日</v>
      </c>
    </row>
    <row r="30" spans="1:15">
      <c r="A30" s="146">
        <v>54316</v>
      </c>
      <c r="C30" s="144">
        <v>54317</v>
      </c>
      <c r="D30" t="str">
        <f t="shared" si="1"/>
        <v>水</v>
      </c>
      <c r="F30" s="144">
        <v>54318</v>
      </c>
      <c r="G30" t="str">
        <f t="shared" si="2"/>
        <v>木</v>
      </c>
      <c r="I30" s="144">
        <v>54319</v>
      </c>
      <c r="J30" t="str">
        <f t="shared" si="3"/>
        <v>金</v>
      </c>
      <c r="L30" s="147">
        <f t="shared" si="0"/>
        <v>2048</v>
      </c>
      <c r="M30" s="144">
        <v>54318</v>
      </c>
      <c r="N30" s="148" t="str">
        <f t="shared" si="4"/>
        <v>令和30年09月17日</v>
      </c>
    </row>
    <row r="31" spans="1:15">
      <c r="A31" s="146">
        <v>54681</v>
      </c>
      <c r="C31" s="144">
        <v>54682</v>
      </c>
      <c r="D31" t="str">
        <f t="shared" si="1"/>
        <v>木</v>
      </c>
      <c r="F31" s="144">
        <v>54683</v>
      </c>
      <c r="G31" t="str">
        <f t="shared" si="2"/>
        <v>金</v>
      </c>
      <c r="I31" s="144">
        <v>54684</v>
      </c>
      <c r="J31" s="152" t="str">
        <f t="shared" si="3"/>
        <v>土</v>
      </c>
      <c r="L31" s="147">
        <f t="shared" si="0"/>
        <v>2049</v>
      </c>
      <c r="M31" s="144">
        <v>54683</v>
      </c>
      <c r="N31" s="148" t="str">
        <f t="shared" si="4"/>
        <v>令和31年09月17日</v>
      </c>
    </row>
    <row r="32" spans="1:15">
      <c r="A32" s="146">
        <v>55046</v>
      </c>
      <c r="C32" s="144">
        <v>55047</v>
      </c>
      <c r="D32" t="str">
        <f t="shared" si="1"/>
        <v>金</v>
      </c>
      <c r="F32" s="144">
        <v>55048</v>
      </c>
      <c r="G32" s="152" t="str">
        <f t="shared" si="2"/>
        <v>土</v>
      </c>
      <c r="I32" s="144">
        <v>55049</v>
      </c>
      <c r="J32" s="153" t="str">
        <f t="shared" si="3"/>
        <v>日</v>
      </c>
      <c r="L32" s="147">
        <f t="shared" si="0"/>
        <v>2050</v>
      </c>
      <c r="M32" s="144">
        <v>55047</v>
      </c>
      <c r="N32" s="148" t="str">
        <f t="shared" si="4"/>
        <v>令和32年09月16日</v>
      </c>
    </row>
    <row r="33" spans="1:14">
      <c r="A33" s="146">
        <v>55411</v>
      </c>
      <c r="C33" s="144">
        <v>55412</v>
      </c>
      <c r="D33" s="152" t="str">
        <f t="shared" si="1"/>
        <v>土</v>
      </c>
      <c r="F33" s="144">
        <v>55413</v>
      </c>
      <c r="G33" s="153" t="str">
        <f t="shared" si="2"/>
        <v>日</v>
      </c>
      <c r="I33" s="144">
        <v>55414</v>
      </c>
      <c r="J33" s="154" t="str">
        <f t="shared" si="3"/>
        <v>月</v>
      </c>
      <c r="L33" s="147">
        <f t="shared" si="0"/>
        <v>2051</v>
      </c>
      <c r="M33" s="144">
        <v>55411</v>
      </c>
      <c r="N33" s="148" t="str">
        <f t="shared" si="4"/>
        <v>令和33年09月15日</v>
      </c>
    </row>
    <row r="34" spans="1:14">
      <c r="A34" s="146">
        <v>55777</v>
      </c>
      <c r="C34" s="144">
        <v>55778</v>
      </c>
      <c r="D34" t="str">
        <f t="shared" si="1"/>
        <v>月</v>
      </c>
      <c r="F34" s="144">
        <v>55779</v>
      </c>
      <c r="G34" t="str">
        <f t="shared" si="2"/>
        <v>火</v>
      </c>
      <c r="I34" s="144">
        <v>55780</v>
      </c>
      <c r="J34" t="str">
        <f t="shared" si="3"/>
        <v>水</v>
      </c>
      <c r="L34" s="147">
        <f t="shared" si="0"/>
        <v>2052</v>
      </c>
      <c r="M34" s="144">
        <v>55779</v>
      </c>
      <c r="N34" s="148" t="str">
        <f t="shared" si="4"/>
        <v>令和34年09月17日</v>
      </c>
    </row>
    <row r="35" spans="1:14">
      <c r="A35" s="146">
        <v>56142</v>
      </c>
      <c r="C35" s="144">
        <v>56143</v>
      </c>
      <c r="D35" t="str">
        <f t="shared" si="1"/>
        <v>火</v>
      </c>
      <c r="F35" s="144">
        <v>56144</v>
      </c>
      <c r="G35" t="str">
        <f t="shared" si="2"/>
        <v>水</v>
      </c>
      <c r="I35" s="144">
        <v>56145</v>
      </c>
      <c r="J35" t="str">
        <f t="shared" si="3"/>
        <v>木</v>
      </c>
      <c r="L35" s="147">
        <f t="shared" si="0"/>
        <v>2053</v>
      </c>
      <c r="M35" s="144">
        <v>56144</v>
      </c>
      <c r="N35" s="148" t="str">
        <f t="shared" si="4"/>
        <v>令和35年09月17日</v>
      </c>
    </row>
    <row r="36" spans="1:14">
      <c r="A36" s="146">
        <v>56507</v>
      </c>
      <c r="C36" s="144">
        <v>56508</v>
      </c>
      <c r="D36" t="str">
        <f t="shared" si="1"/>
        <v>水</v>
      </c>
      <c r="F36" s="144">
        <v>56509</v>
      </c>
      <c r="G36" t="str">
        <f t="shared" si="2"/>
        <v>木</v>
      </c>
      <c r="I36" s="144">
        <v>56510</v>
      </c>
      <c r="J36" t="str">
        <f t="shared" si="3"/>
        <v>金</v>
      </c>
      <c r="L36" s="147">
        <f t="shared" si="0"/>
        <v>2054</v>
      </c>
      <c r="M36" s="144">
        <v>56509</v>
      </c>
      <c r="N36" s="148" t="str">
        <f t="shared" si="4"/>
        <v>令和36年09月17日</v>
      </c>
    </row>
    <row r="37" spans="1:14">
      <c r="A37" s="146">
        <v>56872</v>
      </c>
      <c r="C37" s="144">
        <v>56873</v>
      </c>
      <c r="D37" t="str">
        <f t="shared" si="1"/>
        <v>木</v>
      </c>
      <c r="F37" s="144">
        <v>56874</v>
      </c>
      <c r="G37" t="str">
        <f t="shared" si="2"/>
        <v>金</v>
      </c>
      <c r="I37" s="144">
        <v>56875</v>
      </c>
      <c r="J37" s="152" t="str">
        <f t="shared" si="3"/>
        <v>土</v>
      </c>
      <c r="L37" s="147">
        <f t="shared" si="0"/>
        <v>2055</v>
      </c>
      <c r="M37" s="144">
        <v>56874</v>
      </c>
      <c r="N37" s="148" t="str">
        <f t="shared" si="4"/>
        <v>令和37年09月17日</v>
      </c>
    </row>
    <row r="38" spans="1:14">
      <c r="A38" s="146">
        <v>57238</v>
      </c>
      <c r="C38" s="144">
        <v>57239</v>
      </c>
      <c r="D38" s="152" t="str">
        <f t="shared" si="1"/>
        <v>土</v>
      </c>
      <c r="F38" s="144">
        <v>57240</v>
      </c>
      <c r="G38" s="153" t="str">
        <f t="shared" si="2"/>
        <v>日</v>
      </c>
      <c r="I38" s="144">
        <v>57241</v>
      </c>
      <c r="J38" s="154" t="str">
        <f t="shared" si="3"/>
        <v>月</v>
      </c>
      <c r="L38" s="147">
        <f t="shared" si="0"/>
        <v>2056</v>
      </c>
      <c r="M38" s="144">
        <v>57238</v>
      </c>
      <c r="N38" s="148" t="str">
        <f t="shared" si="4"/>
        <v>令和38年09月15日</v>
      </c>
    </row>
    <row r="39" spans="1:14">
      <c r="A39" s="146">
        <v>57603</v>
      </c>
      <c r="C39" s="144">
        <v>57604</v>
      </c>
      <c r="D39" s="153" t="str">
        <f t="shared" si="1"/>
        <v>日</v>
      </c>
      <c r="F39" s="144">
        <v>57605</v>
      </c>
      <c r="G39" t="str">
        <f t="shared" si="2"/>
        <v>月</v>
      </c>
      <c r="I39" s="144">
        <v>57606</v>
      </c>
      <c r="J39" t="str">
        <f t="shared" si="3"/>
        <v>火</v>
      </c>
      <c r="L39" s="147">
        <f t="shared" si="0"/>
        <v>2057</v>
      </c>
      <c r="M39" s="144">
        <v>57605</v>
      </c>
      <c r="N39" s="148" t="str">
        <f t="shared" si="4"/>
        <v>令和39年09月17日</v>
      </c>
    </row>
    <row r="40" spans="1:14">
      <c r="A40" s="146">
        <v>57968</v>
      </c>
      <c r="C40" s="144">
        <v>57969</v>
      </c>
      <c r="D40" t="str">
        <f t="shared" si="1"/>
        <v>月</v>
      </c>
      <c r="F40" s="144">
        <v>57970</v>
      </c>
      <c r="G40" t="str">
        <f t="shared" si="2"/>
        <v>火</v>
      </c>
      <c r="I40" s="144">
        <v>57971</v>
      </c>
      <c r="J40" t="str">
        <f t="shared" si="3"/>
        <v>水</v>
      </c>
      <c r="L40" s="147">
        <f t="shared" si="0"/>
        <v>2058</v>
      </c>
      <c r="M40" s="144">
        <v>57970</v>
      </c>
      <c r="N40" s="148" t="str">
        <f t="shared" si="4"/>
        <v>令和40年09月17日</v>
      </c>
    </row>
    <row r="41" spans="1:14">
      <c r="A41" s="146">
        <v>58333</v>
      </c>
      <c r="C41" s="144">
        <v>58334</v>
      </c>
      <c r="D41" t="str">
        <f t="shared" si="1"/>
        <v>火</v>
      </c>
      <c r="F41" s="144">
        <v>58335</v>
      </c>
      <c r="G41" t="str">
        <f t="shared" si="2"/>
        <v>水</v>
      </c>
      <c r="I41" s="144">
        <v>58336</v>
      </c>
      <c r="J41" t="str">
        <f t="shared" si="3"/>
        <v>木</v>
      </c>
      <c r="L41" s="147">
        <f t="shared" si="0"/>
        <v>2059</v>
      </c>
      <c r="M41" s="144">
        <v>58335</v>
      </c>
      <c r="N41" s="148" t="str">
        <f t="shared" si="4"/>
        <v>令和41年09月17日</v>
      </c>
    </row>
    <row r="42" spans="1:14">
      <c r="A42" s="146">
        <v>58699</v>
      </c>
      <c r="C42" s="144">
        <v>58700</v>
      </c>
      <c r="D42" t="str">
        <f t="shared" si="1"/>
        <v>木</v>
      </c>
      <c r="F42" s="144">
        <v>58701</v>
      </c>
      <c r="G42" t="str">
        <f t="shared" si="2"/>
        <v>金</v>
      </c>
      <c r="I42" s="144">
        <v>58702</v>
      </c>
      <c r="J42" s="152" t="str">
        <f t="shared" si="3"/>
        <v>土</v>
      </c>
      <c r="L42" s="147">
        <f t="shared" si="0"/>
        <v>2060</v>
      </c>
      <c r="M42" s="144">
        <v>58701</v>
      </c>
      <c r="N42" s="148" t="str">
        <f t="shared" si="4"/>
        <v>令和42年09月17日</v>
      </c>
    </row>
    <row r="43" spans="1:14">
      <c r="A43" s="146">
        <v>59064</v>
      </c>
      <c r="C43" s="144">
        <v>59065</v>
      </c>
      <c r="D43" t="str">
        <f t="shared" si="1"/>
        <v>金</v>
      </c>
      <c r="F43" s="144">
        <v>59066</v>
      </c>
      <c r="G43" s="152" t="str">
        <f t="shared" si="2"/>
        <v>土</v>
      </c>
      <c r="I43" s="144">
        <v>59067</v>
      </c>
      <c r="J43" s="153" t="str">
        <f t="shared" si="3"/>
        <v>日</v>
      </c>
      <c r="L43" s="147">
        <f t="shared" si="0"/>
        <v>2061</v>
      </c>
      <c r="M43" s="144">
        <v>59065</v>
      </c>
      <c r="N43" s="148" t="str">
        <f t="shared" si="4"/>
        <v>令和43年09月16日</v>
      </c>
    </row>
    <row r="44" spans="1:14">
      <c r="A44" s="146">
        <v>59429</v>
      </c>
      <c r="C44" s="144">
        <v>59430</v>
      </c>
      <c r="D44" s="152" t="str">
        <f t="shared" si="1"/>
        <v>土</v>
      </c>
      <c r="F44" s="144">
        <v>59431</v>
      </c>
      <c r="G44" s="153" t="str">
        <f t="shared" si="2"/>
        <v>日</v>
      </c>
      <c r="I44" s="144">
        <v>59432</v>
      </c>
      <c r="J44" s="154" t="str">
        <f t="shared" si="3"/>
        <v>月</v>
      </c>
      <c r="L44" s="147">
        <f t="shared" si="0"/>
        <v>2062</v>
      </c>
      <c r="M44" s="144">
        <v>59429</v>
      </c>
      <c r="N44" s="148" t="str">
        <f t="shared" si="4"/>
        <v>令和44年09月15日</v>
      </c>
    </row>
    <row r="45" spans="1:14">
      <c r="A45" s="146">
        <v>59794</v>
      </c>
      <c r="C45" s="144">
        <v>59795</v>
      </c>
      <c r="D45" s="153" t="str">
        <f t="shared" si="1"/>
        <v>日</v>
      </c>
      <c r="F45" s="144">
        <v>59796</v>
      </c>
      <c r="G45" t="str">
        <f t="shared" si="2"/>
        <v>月</v>
      </c>
      <c r="I45" s="144">
        <v>59797</v>
      </c>
      <c r="J45" t="str">
        <f t="shared" si="3"/>
        <v>火</v>
      </c>
      <c r="L45" s="147">
        <f t="shared" si="0"/>
        <v>2063</v>
      </c>
      <c r="M45" s="144">
        <v>59796</v>
      </c>
      <c r="N45" s="148" t="str">
        <f t="shared" si="4"/>
        <v>令和45年09月17日</v>
      </c>
    </row>
    <row r="46" spans="1:14">
      <c r="A46" s="146">
        <v>60160</v>
      </c>
      <c r="C46" s="144">
        <v>60161</v>
      </c>
      <c r="D46" t="str">
        <f t="shared" si="1"/>
        <v>火</v>
      </c>
      <c r="F46" s="144">
        <v>60162</v>
      </c>
      <c r="G46" t="str">
        <f t="shared" si="2"/>
        <v>水</v>
      </c>
      <c r="I46" s="144">
        <v>60163</v>
      </c>
      <c r="J46" t="str">
        <f t="shared" si="3"/>
        <v>木</v>
      </c>
      <c r="L46" s="147">
        <f t="shared" si="0"/>
        <v>2064</v>
      </c>
      <c r="M46" s="144">
        <v>60162</v>
      </c>
      <c r="N46" s="148" t="str">
        <f t="shared" si="4"/>
        <v>令和46年09月17日</v>
      </c>
    </row>
    <row r="47" spans="1:14">
      <c r="A47" s="146">
        <v>60525</v>
      </c>
      <c r="C47" s="144">
        <v>60526</v>
      </c>
      <c r="D47" t="str">
        <f t="shared" si="1"/>
        <v>水</v>
      </c>
      <c r="F47" s="144">
        <v>60527</v>
      </c>
      <c r="G47" t="str">
        <f t="shared" si="2"/>
        <v>木</v>
      </c>
      <c r="I47" s="144">
        <v>60528</v>
      </c>
      <c r="J47" t="str">
        <f t="shared" si="3"/>
        <v>金</v>
      </c>
      <c r="L47" s="147">
        <f t="shared" si="0"/>
        <v>2065</v>
      </c>
      <c r="M47" s="144">
        <v>60527</v>
      </c>
      <c r="N47" s="148" t="str">
        <f t="shared" si="4"/>
        <v>令和47年09月17日</v>
      </c>
    </row>
    <row r="48" spans="1:14">
      <c r="A48" s="146">
        <v>60890</v>
      </c>
      <c r="C48" s="144">
        <v>60891</v>
      </c>
      <c r="D48" t="str">
        <f t="shared" si="1"/>
        <v>木</v>
      </c>
      <c r="F48" s="144">
        <v>60892</v>
      </c>
      <c r="G48" t="str">
        <f t="shared" si="2"/>
        <v>金</v>
      </c>
      <c r="I48" s="144">
        <v>60893</v>
      </c>
      <c r="J48" s="152" t="str">
        <f t="shared" si="3"/>
        <v>土</v>
      </c>
      <c r="L48" s="147">
        <f t="shared" si="0"/>
        <v>2066</v>
      </c>
      <c r="M48" s="144">
        <v>60892</v>
      </c>
      <c r="N48" s="148" t="str">
        <f t="shared" si="4"/>
        <v>令和48年09月17日</v>
      </c>
    </row>
    <row r="49" spans="1:14">
      <c r="A49" s="146">
        <v>61255</v>
      </c>
      <c r="C49" s="144">
        <v>61256</v>
      </c>
      <c r="D49" t="str">
        <f t="shared" si="1"/>
        <v>金</v>
      </c>
      <c r="F49" s="144">
        <v>61257</v>
      </c>
      <c r="G49" s="152" t="str">
        <f t="shared" si="2"/>
        <v>土</v>
      </c>
      <c r="I49" s="144">
        <v>61258</v>
      </c>
      <c r="J49" s="153" t="str">
        <f t="shared" si="3"/>
        <v>日</v>
      </c>
      <c r="L49" s="147">
        <f t="shared" si="0"/>
        <v>2067</v>
      </c>
      <c r="M49" s="144">
        <v>61256</v>
      </c>
      <c r="N49" s="148" t="str">
        <f t="shared" si="4"/>
        <v>令和49年09月16日</v>
      </c>
    </row>
    <row r="50" spans="1:14">
      <c r="A50" s="146">
        <v>61621</v>
      </c>
      <c r="C50" s="144">
        <v>61622</v>
      </c>
      <c r="D50" s="153" t="str">
        <f t="shared" si="1"/>
        <v>日</v>
      </c>
      <c r="F50" s="144">
        <v>61623</v>
      </c>
      <c r="G50" t="str">
        <f t="shared" si="2"/>
        <v>月</v>
      </c>
      <c r="I50" s="144">
        <v>61624</v>
      </c>
      <c r="J50" t="str">
        <f t="shared" si="3"/>
        <v>火</v>
      </c>
      <c r="L50" s="147">
        <f t="shared" si="0"/>
        <v>2068</v>
      </c>
      <c r="M50" s="144">
        <v>61623</v>
      </c>
      <c r="N50" s="148" t="str">
        <f t="shared" si="4"/>
        <v>令和50年09月17日</v>
      </c>
    </row>
    <row r="51" spans="1:14">
      <c r="A51" s="146">
        <v>61986</v>
      </c>
      <c r="C51" s="144">
        <v>61987</v>
      </c>
      <c r="D51" t="str">
        <f t="shared" si="1"/>
        <v>月</v>
      </c>
      <c r="F51" s="144">
        <v>61988</v>
      </c>
      <c r="G51" t="str">
        <f t="shared" si="2"/>
        <v>火</v>
      </c>
      <c r="I51" s="144">
        <v>61989</v>
      </c>
      <c r="J51" t="str">
        <f t="shared" si="3"/>
        <v>水</v>
      </c>
      <c r="L51" s="147">
        <f t="shared" si="0"/>
        <v>2069</v>
      </c>
      <c r="M51" s="144">
        <v>61988</v>
      </c>
      <c r="N51" s="148" t="str">
        <f t="shared" si="4"/>
        <v>令和51年09月17日</v>
      </c>
    </row>
    <row r="52" spans="1:14">
      <c r="A52" s="146">
        <v>62351</v>
      </c>
      <c r="C52" s="144">
        <v>62352</v>
      </c>
      <c r="D52" t="str">
        <f t="shared" si="1"/>
        <v>火</v>
      </c>
      <c r="F52" s="144">
        <v>62353</v>
      </c>
      <c r="G52" t="str">
        <f t="shared" si="2"/>
        <v>水</v>
      </c>
      <c r="I52" s="144">
        <v>62354</v>
      </c>
      <c r="J52" t="str">
        <f t="shared" si="3"/>
        <v>木</v>
      </c>
      <c r="L52" s="147">
        <f t="shared" si="0"/>
        <v>2070</v>
      </c>
      <c r="M52" s="144">
        <v>62353</v>
      </c>
      <c r="N52" s="148" t="str">
        <f t="shared" si="4"/>
        <v>令和52年09月17日</v>
      </c>
    </row>
    <row r="53" spans="1:14">
      <c r="A53" s="146">
        <v>62716</v>
      </c>
      <c r="C53" s="144">
        <v>62717</v>
      </c>
      <c r="D53" t="str">
        <f t="shared" si="1"/>
        <v>水</v>
      </c>
      <c r="F53" s="144">
        <v>62718</v>
      </c>
      <c r="G53" t="str">
        <f t="shared" si="2"/>
        <v>木</v>
      </c>
      <c r="I53" s="144">
        <v>62719</v>
      </c>
      <c r="J53" t="str">
        <f t="shared" si="3"/>
        <v>金</v>
      </c>
      <c r="L53" s="147">
        <f t="shared" si="0"/>
        <v>2071</v>
      </c>
      <c r="M53" s="144">
        <v>62718</v>
      </c>
      <c r="N53" s="148" t="str">
        <f t="shared" si="4"/>
        <v>令和53年09月17日</v>
      </c>
    </row>
    <row r="54" spans="1:14">
      <c r="A54" s="146">
        <v>63082</v>
      </c>
      <c r="C54" s="144">
        <v>63083</v>
      </c>
      <c r="D54" t="str">
        <f t="shared" si="1"/>
        <v>金</v>
      </c>
      <c r="F54" s="144">
        <v>63084</v>
      </c>
      <c r="G54" s="152" t="str">
        <f t="shared" si="2"/>
        <v>土</v>
      </c>
      <c r="I54" s="144">
        <v>63085</v>
      </c>
      <c r="J54" s="153" t="str">
        <f t="shared" si="3"/>
        <v>日</v>
      </c>
      <c r="L54" s="147">
        <f t="shared" si="0"/>
        <v>2072</v>
      </c>
      <c r="M54" s="144">
        <v>63083</v>
      </c>
      <c r="N54" s="148" t="str">
        <f t="shared" si="4"/>
        <v>令和54年09月16日</v>
      </c>
    </row>
    <row r="55" spans="1:14">
      <c r="A55" s="146">
        <v>63447</v>
      </c>
      <c r="C55" s="144">
        <v>63448</v>
      </c>
      <c r="D55" s="152" t="str">
        <f t="shared" si="1"/>
        <v>土</v>
      </c>
      <c r="F55" s="144">
        <v>63449</v>
      </c>
      <c r="G55" s="153" t="str">
        <f t="shared" si="2"/>
        <v>日</v>
      </c>
      <c r="I55" s="144">
        <v>63450</v>
      </c>
      <c r="J55" s="154" t="str">
        <f t="shared" si="3"/>
        <v>月</v>
      </c>
      <c r="L55" s="147">
        <f t="shared" si="0"/>
        <v>2073</v>
      </c>
      <c r="M55" s="144">
        <v>63447</v>
      </c>
      <c r="N55" s="148" t="str">
        <f t="shared" si="4"/>
        <v>令和55年09月15日</v>
      </c>
    </row>
    <row r="56" spans="1:14">
      <c r="A56" s="146">
        <v>63812</v>
      </c>
      <c r="C56" s="144">
        <v>63813</v>
      </c>
      <c r="D56" s="153" t="str">
        <f t="shared" si="1"/>
        <v>日</v>
      </c>
      <c r="F56" s="144">
        <v>63814</v>
      </c>
      <c r="G56" t="str">
        <f t="shared" si="2"/>
        <v>月</v>
      </c>
      <c r="I56" s="144">
        <v>63815</v>
      </c>
      <c r="J56" t="str">
        <f t="shared" si="3"/>
        <v>火</v>
      </c>
      <c r="L56" s="147">
        <f t="shared" si="0"/>
        <v>2074</v>
      </c>
      <c r="M56" s="144">
        <v>63814</v>
      </c>
      <c r="N56" s="148" t="str">
        <f t="shared" si="4"/>
        <v>令和56年09月17日</v>
      </c>
    </row>
    <row r="57" spans="1:14">
      <c r="A57" s="146">
        <v>64177</v>
      </c>
      <c r="C57" s="144">
        <v>64178</v>
      </c>
      <c r="D57" t="str">
        <f t="shared" si="1"/>
        <v>月</v>
      </c>
      <c r="F57" s="144">
        <v>64179</v>
      </c>
      <c r="G57" t="str">
        <f t="shared" si="2"/>
        <v>火</v>
      </c>
      <c r="I57" s="144">
        <v>64180</v>
      </c>
      <c r="J57" t="str">
        <f t="shared" si="3"/>
        <v>水</v>
      </c>
      <c r="L57" s="147">
        <f t="shared" si="0"/>
        <v>2075</v>
      </c>
      <c r="M57" s="144">
        <v>64179</v>
      </c>
      <c r="N57" s="148" t="str">
        <f t="shared" si="4"/>
        <v>令和57年09月17日</v>
      </c>
    </row>
    <row r="58" spans="1:14">
      <c r="A58" s="146">
        <v>64543</v>
      </c>
      <c r="C58" s="144">
        <v>64544</v>
      </c>
      <c r="D58" t="str">
        <f t="shared" si="1"/>
        <v>水</v>
      </c>
      <c r="F58" s="144">
        <v>64545</v>
      </c>
      <c r="G58" t="str">
        <f t="shared" si="2"/>
        <v>木</v>
      </c>
      <c r="I58" s="144">
        <v>64546</v>
      </c>
      <c r="J58" t="str">
        <f t="shared" si="3"/>
        <v>金</v>
      </c>
      <c r="L58" s="147">
        <f t="shared" si="0"/>
        <v>2076</v>
      </c>
      <c r="M58" s="144">
        <v>64545</v>
      </c>
      <c r="N58" s="148" t="str">
        <f t="shared" si="4"/>
        <v>令和58年09月17日</v>
      </c>
    </row>
    <row r="59" spans="1:14">
      <c r="A59" s="146">
        <v>64908</v>
      </c>
      <c r="C59" s="144">
        <v>64909</v>
      </c>
      <c r="D59" t="str">
        <f t="shared" si="1"/>
        <v>木</v>
      </c>
      <c r="F59" s="144">
        <v>64910</v>
      </c>
      <c r="G59" t="str">
        <f t="shared" si="2"/>
        <v>金</v>
      </c>
      <c r="I59" s="144">
        <v>64911</v>
      </c>
      <c r="J59" s="152" t="str">
        <f t="shared" si="3"/>
        <v>土</v>
      </c>
      <c r="L59" s="147">
        <f t="shared" si="0"/>
        <v>2077</v>
      </c>
      <c r="M59" s="144">
        <v>64910</v>
      </c>
      <c r="N59" s="148" t="str">
        <f t="shared" si="4"/>
        <v>令和59年09月17日</v>
      </c>
    </row>
    <row r="60" spans="1:14">
      <c r="A60" s="146">
        <v>65273</v>
      </c>
      <c r="C60" s="144">
        <v>65274</v>
      </c>
      <c r="D60" t="str">
        <f t="shared" si="1"/>
        <v>金</v>
      </c>
      <c r="F60" s="144">
        <v>65275</v>
      </c>
      <c r="G60" s="152" t="str">
        <f t="shared" si="2"/>
        <v>土</v>
      </c>
      <c r="I60" s="144">
        <v>65276</v>
      </c>
      <c r="J60" s="153" t="str">
        <f t="shared" si="3"/>
        <v>日</v>
      </c>
      <c r="L60" s="147">
        <f t="shared" si="0"/>
        <v>2078</v>
      </c>
      <c r="M60" s="144">
        <v>65274</v>
      </c>
      <c r="N60" s="148" t="str">
        <f t="shared" si="4"/>
        <v>令和60年09月16日</v>
      </c>
    </row>
    <row r="61" spans="1:14">
      <c r="A61" s="146">
        <v>65638</v>
      </c>
      <c r="C61" s="144">
        <v>65639</v>
      </c>
      <c r="D61" s="152" t="str">
        <f t="shared" si="1"/>
        <v>土</v>
      </c>
      <c r="F61" s="144">
        <v>65640</v>
      </c>
      <c r="G61" s="153" t="str">
        <f t="shared" si="2"/>
        <v>日</v>
      </c>
      <c r="I61" s="144">
        <v>65641</v>
      </c>
      <c r="J61" s="154" t="str">
        <f t="shared" si="3"/>
        <v>月</v>
      </c>
      <c r="L61" s="147">
        <f t="shared" si="0"/>
        <v>2079</v>
      </c>
      <c r="M61" s="144">
        <v>65638</v>
      </c>
      <c r="N61" s="148" t="str">
        <f t="shared" si="4"/>
        <v>令和61年09月15日</v>
      </c>
    </row>
    <row r="62" spans="1:14">
      <c r="A62" s="146">
        <v>66004</v>
      </c>
      <c r="C62" s="144">
        <v>66005</v>
      </c>
      <c r="D62" t="str">
        <f t="shared" si="1"/>
        <v>月</v>
      </c>
      <c r="F62" s="144">
        <v>66006</v>
      </c>
      <c r="G62" t="str">
        <f t="shared" si="2"/>
        <v>火</v>
      </c>
      <c r="I62" s="144">
        <v>66007</v>
      </c>
      <c r="J62" t="str">
        <f t="shared" si="3"/>
        <v>水</v>
      </c>
      <c r="L62" s="147">
        <f t="shared" si="0"/>
        <v>2080</v>
      </c>
      <c r="M62" s="144">
        <v>66006</v>
      </c>
      <c r="N62" s="148" t="str">
        <f t="shared" si="4"/>
        <v>令和62年09月17日</v>
      </c>
    </row>
    <row r="63" spans="1:14">
      <c r="A63" s="146">
        <v>66369</v>
      </c>
      <c r="C63" s="144">
        <v>66370</v>
      </c>
      <c r="D63" t="str">
        <f t="shared" si="1"/>
        <v>火</v>
      </c>
      <c r="F63" s="144">
        <v>66371</v>
      </c>
      <c r="G63" t="str">
        <f t="shared" si="2"/>
        <v>水</v>
      </c>
      <c r="I63" s="144">
        <v>66372</v>
      </c>
      <c r="J63" t="str">
        <f t="shared" si="3"/>
        <v>木</v>
      </c>
      <c r="L63" s="147">
        <f t="shared" si="0"/>
        <v>2081</v>
      </c>
      <c r="M63" s="144">
        <v>66371</v>
      </c>
      <c r="N63" s="148" t="str">
        <f t="shared" si="4"/>
        <v>令和63年09月17日</v>
      </c>
    </row>
    <row r="64" spans="1:14">
      <c r="A64" s="146">
        <v>66734</v>
      </c>
      <c r="C64" s="144">
        <v>66735</v>
      </c>
      <c r="D64" t="str">
        <f t="shared" si="1"/>
        <v>水</v>
      </c>
      <c r="F64" s="144">
        <v>66736</v>
      </c>
      <c r="G64" t="str">
        <f t="shared" si="2"/>
        <v>木</v>
      </c>
      <c r="I64" s="144">
        <v>66737</v>
      </c>
      <c r="J64" t="str">
        <f t="shared" si="3"/>
        <v>金</v>
      </c>
      <c r="L64" s="147">
        <f t="shared" si="0"/>
        <v>2082</v>
      </c>
      <c r="M64" s="144">
        <v>66736</v>
      </c>
      <c r="N64" s="148" t="str">
        <f t="shared" si="4"/>
        <v>令和64年09月17日</v>
      </c>
    </row>
    <row r="65" spans="1:14">
      <c r="A65" s="146">
        <v>67099</v>
      </c>
      <c r="C65" s="144">
        <v>67100</v>
      </c>
      <c r="D65" t="str">
        <f t="shared" si="1"/>
        <v>木</v>
      </c>
      <c r="F65" s="144">
        <v>67101</v>
      </c>
      <c r="G65" t="str">
        <f t="shared" si="2"/>
        <v>金</v>
      </c>
      <c r="I65" s="144">
        <v>67102</v>
      </c>
      <c r="J65" s="152" t="str">
        <f t="shared" si="3"/>
        <v>土</v>
      </c>
      <c r="L65" s="147">
        <f t="shared" si="0"/>
        <v>2083</v>
      </c>
      <c r="M65" s="144">
        <v>67101</v>
      </c>
      <c r="N65" s="148" t="str">
        <f t="shared" si="4"/>
        <v>令和65年09月17日</v>
      </c>
    </row>
    <row r="66" spans="1:14">
      <c r="A66" s="146">
        <v>67465</v>
      </c>
      <c r="C66" s="144">
        <v>67466</v>
      </c>
      <c r="D66" s="152" t="str">
        <f t="shared" si="1"/>
        <v>土</v>
      </c>
      <c r="F66" s="144">
        <v>67467</v>
      </c>
      <c r="G66" s="153" t="str">
        <f t="shared" si="2"/>
        <v>日</v>
      </c>
      <c r="I66" s="144">
        <v>67468</v>
      </c>
      <c r="J66" s="154" t="str">
        <f t="shared" si="3"/>
        <v>月</v>
      </c>
      <c r="L66" s="147">
        <f t="shared" ref="L66:L99" si="5">YEAR(M66)</f>
        <v>2084</v>
      </c>
      <c r="M66" s="144">
        <v>67465</v>
      </c>
      <c r="N66" s="148" t="str">
        <f t="shared" si="4"/>
        <v>令和66年09月15日</v>
      </c>
    </row>
    <row r="67" spans="1:14">
      <c r="A67" s="146">
        <v>67830</v>
      </c>
      <c r="C67" s="144">
        <v>67831</v>
      </c>
      <c r="D67" s="153" t="str">
        <f t="shared" ref="D67:D99" si="6">TEXT(C67,"aaa")</f>
        <v>日</v>
      </c>
      <c r="F67" s="144">
        <v>67832</v>
      </c>
      <c r="G67" t="str">
        <f t="shared" ref="G67:G99" si="7">TEXT(F67,"aaa")</f>
        <v>月</v>
      </c>
      <c r="I67" s="144">
        <v>67833</v>
      </c>
      <c r="J67" t="str">
        <f t="shared" ref="J67:J99" si="8">TEXT(I67,"aaa")</f>
        <v>火</v>
      </c>
      <c r="L67" s="147">
        <f t="shared" si="5"/>
        <v>2085</v>
      </c>
      <c r="M67" s="144">
        <v>67832</v>
      </c>
      <c r="N67" s="148" t="str">
        <f t="shared" ref="N67:N99" si="9">TEXT(M67,"gggee年mm月dd日")</f>
        <v>令和67年09月17日</v>
      </c>
    </row>
    <row r="68" spans="1:14">
      <c r="A68" s="146">
        <v>68195</v>
      </c>
      <c r="C68" s="144">
        <v>68196</v>
      </c>
      <c r="D68" t="str">
        <f t="shared" si="6"/>
        <v>月</v>
      </c>
      <c r="F68" s="144">
        <v>68197</v>
      </c>
      <c r="G68" t="str">
        <f t="shared" si="7"/>
        <v>火</v>
      </c>
      <c r="I68" s="144">
        <v>68198</v>
      </c>
      <c r="J68" t="str">
        <f t="shared" si="8"/>
        <v>水</v>
      </c>
      <c r="L68" s="147">
        <f t="shared" si="5"/>
        <v>2086</v>
      </c>
      <c r="M68" s="144">
        <v>68197</v>
      </c>
      <c r="N68" s="148" t="str">
        <f t="shared" si="9"/>
        <v>令和68年09月17日</v>
      </c>
    </row>
    <row r="69" spans="1:14">
      <c r="A69" s="146">
        <v>68560</v>
      </c>
      <c r="C69" s="144">
        <v>68561</v>
      </c>
      <c r="D69" t="str">
        <f t="shared" si="6"/>
        <v>火</v>
      </c>
      <c r="F69" s="144">
        <v>68562</v>
      </c>
      <c r="G69" t="str">
        <f t="shared" si="7"/>
        <v>水</v>
      </c>
      <c r="I69" s="144">
        <v>68563</v>
      </c>
      <c r="J69" t="str">
        <f t="shared" si="8"/>
        <v>木</v>
      </c>
      <c r="L69" s="147">
        <f t="shared" si="5"/>
        <v>2087</v>
      </c>
      <c r="M69" s="144">
        <v>68562</v>
      </c>
      <c r="N69" s="148" t="str">
        <f t="shared" si="9"/>
        <v>令和69年09月17日</v>
      </c>
    </row>
    <row r="70" spans="1:14">
      <c r="A70" s="146">
        <v>68926</v>
      </c>
      <c r="C70" s="144">
        <v>68927</v>
      </c>
      <c r="D70" t="str">
        <f t="shared" si="6"/>
        <v>木</v>
      </c>
      <c r="F70" s="144">
        <v>68928</v>
      </c>
      <c r="G70" t="str">
        <f t="shared" si="7"/>
        <v>金</v>
      </c>
      <c r="I70" s="144">
        <v>68929</v>
      </c>
      <c r="J70" s="152" t="str">
        <f t="shared" si="8"/>
        <v>土</v>
      </c>
      <c r="L70" s="147">
        <f t="shared" si="5"/>
        <v>2088</v>
      </c>
      <c r="M70" s="144">
        <v>68928</v>
      </c>
      <c r="N70" s="148" t="str">
        <f t="shared" si="9"/>
        <v>令和70年09月17日</v>
      </c>
    </row>
    <row r="71" spans="1:14">
      <c r="A71" s="146">
        <v>69291</v>
      </c>
      <c r="C71" s="144">
        <v>69292</v>
      </c>
      <c r="D71" t="str">
        <f t="shared" si="6"/>
        <v>金</v>
      </c>
      <c r="F71" s="144">
        <v>69293</v>
      </c>
      <c r="G71" s="152" t="str">
        <f t="shared" si="7"/>
        <v>土</v>
      </c>
      <c r="I71" s="144">
        <v>69294</v>
      </c>
      <c r="J71" s="153" t="str">
        <f t="shared" si="8"/>
        <v>日</v>
      </c>
      <c r="L71" s="147">
        <f t="shared" si="5"/>
        <v>2089</v>
      </c>
      <c r="M71" s="144">
        <v>69292</v>
      </c>
      <c r="N71" s="148" t="str">
        <f t="shared" si="9"/>
        <v>令和71年09月16日</v>
      </c>
    </row>
    <row r="72" spans="1:14">
      <c r="A72" s="146">
        <v>69656</v>
      </c>
      <c r="C72" s="144">
        <v>69657</v>
      </c>
      <c r="D72" s="152" t="str">
        <f t="shared" si="6"/>
        <v>土</v>
      </c>
      <c r="F72" s="144">
        <v>69658</v>
      </c>
      <c r="G72" s="153" t="str">
        <f t="shared" si="7"/>
        <v>日</v>
      </c>
      <c r="I72" s="144">
        <v>69659</v>
      </c>
      <c r="J72" s="154" t="str">
        <f t="shared" si="8"/>
        <v>月</v>
      </c>
      <c r="L72" s="147">
        <f t="shared" si="5"/>
        <v>2090</v>
      </c>
      <c r="M72" s="144">
        <v>69656</v>
      </c>
      <c r="N72" s="148" t="str">
        <f t="shared" si="9"/>
        <v>令和72年09月15日</v>
      </c>
    </row>
    <row r="73" spans="1:14">
      <c r="A73" s="146">
        <v>70021</v>
      </c>
      <c r="C73" s="144">
        <v>70022</v>
      </c>
      <c r="D73" s="153" t="str">
        <f t="shared" si="6"/>
        <v>日</v>
      </c>
      <c r="F73" s="144">
        <v>70023</v>
      </c>
      <c r="G73" t="str">
        <f t="shared" si="7"/>
        <v>月</v>
      </c>
      <c r="I73" s="144">
        <v>70024</v>
      </c>
      <c r="J73" t="str">
        <f t="shared" si="8"/>
        <v>火</v>
      </c>
      <c r="L73" s="147">
        <f t="shared" si="5"/>
        <v>2091</v>
      </c>
      <c r="M73" s="144">
        <v>70023</v>
      </c>
      <c r="N73" s="148" t="str">
        <f t="shared" si="9"/>
        <v>令和73年09月17日</v>
      </c>
    </row>
    <row r="74" spans="1:14">
      <c r="A74" s="146">
        <v>70387</v>
      </c>
      <c r="C74" s="144">
        <v>70388</v>
      </c>
      <c r="D74" t="str">
        <f t="shared" si="6"/>
        <v>火</v>
      </c>
      <c r="F74" s="144">
        <v>70389</v>
      </c>
      <c r="G74" t="str">
        <f t="shared" si="7"/>
        <v>水</v>
      </c>
      <c r="I74" s="144">
        <v>70390</v>
      </c>
      <c r="J74" t="str">
        <f t="shared" si="8"/>
        <v>木</v>
      </c>
      <c r="L74" s="147">
        <f t="shared" si="5"/>
        <v>2092</v>
      </c>
      <c r="M74" s="144">
        <v>70389</v>
      </c>
      <c r="N74" s="148" t="str">
        <f t="shared" si="9"/>
        <v>令和74年09月17日</v>
      </c>
    </row>
    <row r="75" spans="1:14">
      <c r="A75" s="146">
        <v>70752</v>
      </c>
      <c r="C75" s="144">
        <v>70753</v>
      </c>
      <c r="D75" t="str">
        <f t="shared" si="6"/>
        <v>水</v>
      </c>
      <c r="F75" s="144">
        <v>70754</v>
      </c>
      <c r="G75" t="str">
        <f t="shared" si="7"/>
        <v>木</v>
      </c>
      <c r="I75" s="144">
        <v>70755</v>
      </c>
      <c r="J75" t="str">
        <f t="shared" si="8"/>
        <v>金</v>
      </c>
      <c r="L75" s="147">
        <f t="shared" si="5"/>
        <v>2093</v>
      </c>
      <c r="M75" s="144">
        <v>70754</v>
      </c>
      <c r="N75" s="148" t="str">
        <f t="shared" si="9"/>
        <v>令和75年09月17日</v>
      </c>
    </row>
    <row r="76" spans="1:14">
      <c r="A76" s="146">
        <v>71117</v>
      </c>
      <c r="C76" s="144">
        <v>71118</v>
      </c>
      <c r="D76" t="str">
        <f t="shared" si="6"/>
        <v>木</v>
      </c>
      <c r="F76" s="144">
        <v>71119</v>
      </c>
      <c r="G76" t="str">
        <f t="shared" si="7"/>
        <v>金</v>
      </c>
      <c r="I76" s="144">
        <v>71120</v>
      </c>
      <c r="J76" s="152" t="str">
        <f t="shared" si="8"/>
        <v>土</v>
      </c>
      <c r="L76" s="147">
        <f t="shared" si="5"/>
        <v>2094</v>
      </c>
      <c r="M76" s="144">
        <v>71119</v>
      </c>
      <c r="N76" s="148" t="str">
        <f t="shared" si="9"/>
        <v>令和76年09月17日</v>
      </c>
    </row>
    <row r="77" spans="1:14">
      <c r="A77" s="146">
        <v>71482</v>
      </c>
      <c r="C77" s="144">
        <v>71483</v>
      </c>
      <c r="D77" t="str">
        <f t="shared" si="6"/>
        <v>金</v>
      </c>
      <c r="F77" s="144">
        <v>71484</v>
      </c>
      <c r="G77" s="152" t="str">
        <f t="shared" si="7"/>
        <v>土</v>
      </c>
      <c r="I77" s="144">
        <v>71485</v>
      </c>
      <c r="J77" s="153" t="str">
        <f t="shared" si="8"/>
        <v>日</v>
      </c>
      <c r="L77" s="147">
        <f t="shared" si="5"/>
        <v>2095</v>
      </c>
      <c r="M77" s="144">
        <v>71483</v>
      </c>
      <c r="N77" s="148" t="str">
        <f t="shared" si="9"/>
        <v>令和77年09月16日</v>
      </c>
    </row>
    <row r="78" spans="1:14">
      <c r="A78" s="146">
        <v>71848</v>
      </c>
      <c r="C78" s="144">
        <v>71849</v>
      </c>
      <c r="D78" s="153" t="str">
        <f t="shared" si="6"/>
        <v>日</v>
      </c>
      <c r="F78" s="144">
        <v>71850</v>
      </c>
      <c r="G78" t="str">
        <f t="shared" si="7"/>
        <v>月</v>
      </c>
      <c r="I78" s="144">
        <v>71851</v>
      </c>
      <c r="J78" t="str">
        <f t="shared" si="8"/>
        <v>火</v>
      </c>
      <c r="L78" s="147">
        <f t="shared" si="5"/>
        <v>2096</v>
      </c>
      <c r="M78" s="144">
        <v>71850</v>
      </c>
      <c r="N78" s="148" t="str">
        <f t="shared" si="9"/>
        <v>令和78年09月17日</v>
      </c>
    </row>
    <row r="79" spans="1:14">
      <c r="A79" s="146">
        <v>72213</v>
      </c>
      <c r="C79" s="144">
        <v>72214</v>
      </c>
      <c r="D79" t="str">
        <f t="shared" si="6"/>
        <v>月</v>
      </c>
      <c r="F79" s="144">
        <v>72215</v>
      </c>
      <c r="G79" t="str">
        <f t="shared" si="7"/>
        <v>火</v>
      </c>
      <c r="I79" s="144">
        <v>72216</v>
      </c>
      <c r="J79" t="str">
        <f t="shared" si="8"/>
        <v>水</v>
      </c>
      <c r="L79" s="147">
        <f t="shared" si="5"/>
        <v>2097</v>
      </c>
      <c r="M79" s="144">
        <v>72215</v>
      </c>
      <c r="N79" s="148" t="str">
        <f t="shared" si="9"/>
        <v>令和79年09月17日</v>
      </c>
    </row>
    <row r="80" spans="1:14">
      <c r="A80" s="146">
        <v>72578</v>
      </c>
      <c r="C80" s="144">
        <v>72579</v>
      </c>
      <c r="D80" t="str">
        <f t="shared" si="6"/>
        <v>火</v>
      </c>
      <c r="F80" s="144">
        <v>72580</v>
      </c>
      <c r="G80" t="str">
        <f t="shared" si="7"/>
        <v>水</v>
      </c>
      <c r="I80" s="144">
        <v>72581</v>
      </c>
      <c r="J80" t="str">
        <f t="shared" si="8"/>
        <v>木</v>
      </c>
      <c r="L80" s="147">
        <f t="shared" si="5"/>
        <v>2098</v>
      </c>
      <c r="M80" s="144">
        <v>72580</v>
      </c>
      <c r="N80" s="148" t="str">
        <f t="shared" si="9"/>
        <v>令和80年09月17日</v>
      </c>
    </row>
    <row r="81" spans="1:14">
      <c r="A81" s="146">
        <v>72943</v>
      </c>
      <c r="C81" s="144">
        <v>72944</v>
      </c>
      <c r="D81" t="str">
        <f t="shared" si="6"/>
        <v>水</v>
      </c>
      <c r="F81" s="144">
        <v>72945</v>
      </c>
      <c r="G81" t="str">
        <f t="shared" si="7"/>
        <v>木</v>
      </c>
      <c r="I81" s="144">
        <v>72946</v>
      </c>
      <c r="J81" t="str">
        <f t="shared" si="8"/>
        <v>金</v>
      </c>
      <c r="L81" s="147">
        <f t="shared" si="5"/>
        <v>2099</v>
      </c>
      <c r="M81" s="144">
        <v>72945</v>
      </c>
      <c r="N81" s="148" t="str">
        <f t="shared" si="9"/>
        <v>令和81年09月17日</v>
      </c>
    </row>
    <row r="82" spans="1:14">
      <c r="A82" s="146">
        <v>73308</v>
      </c>
      <c r="C82" s="144">
        <v>73309</v>
      </c>
      <c r="D82" t="str">
        <f t="shared" si="6"/>
        <v>木</v>
      </c>
      <c r="F82" s="144">
        <v>73310</v>
      </c>
      <c r="G82" t="str">
        <f t="shared" si="7"/>
        <v>金</v>
      </c>
      <c r="I82" s="144">
        <v>73311</v>
      </c>
      <c r="J82" s="152" t="str">
        <f t="shared" si="8"/>
        <v>土</v>
      </c>
      <c r="L82" s="147">
        <f t="shared" si="5"/>
        <v>2100</v>
      </c>
      <c r="M82" s="144">
        <v>73310</v>
      </c>
      <c r="N82" s="148" t="str">
        <f t="shared" si="9"/>
        <v>令和82年09月17日</v>
      </c>
    </row>
    <row r="83" spans="1:14">
      <c r="A83" s="146">
        <v>73673</v>
      </c>
      <c r="C83" s="144">
        <v>73674</v>
      </c>
      <c r="D83" t="str">
        <f t="shared" si="6"/>
        <v>金</v>
      </c>
      <c r="F83" s="144">
        <v>73675</v>
      </c>
      <c r="G83" s="152" t="str">
        <f t="shared" si="7"/>
        <v>土</v>
      </c>
      <c r="I83" s="144">
        <v>73676</v>
      </c>
      <c r="J83" s="153" t="str">
        <f t="shared" si="8"/>
        <v>日</v>
      </c>
      <c r="L83" s="147">
        <f t="shared" si="5"/>
        <v>2101</v>
      </c>
      <c r="M83" s="144">
        <v>73674</v>
      </c>
      <c r="N83" s="148" t="str">
        <f t="shared" si="9"/>
        <v>令和83年09月16日</v>
      </c>
    </row>
    <row r="84" spans="1:14">
      <c r="A84" s="146">
        <v>74038</v>
      </c>
      <c r="C84" s="144">
        <v>74039</v>
      </c>
      <c r="D84" s="152" t="str">
        <f t="shared" si="6"/>
        <v>土</v>
      </c>
      <c r="F84" s="144">
        <v>74040</v>
      </c>
      <c r="G84" s="153" t="str">
        <f t="shared" si="7"/>
        <v>日</v>
      </c>
      <c r="I84" s="144">
        <v>74041</v>
      </c>
      <c r="J84" s="154" t="str">
        <f t="shared" si="8"/>
        <v>月</v>
      </c>
      <c r="L84" s="147">
        <f t="shared" si="5"/>
        <v>2102</v>
      </c>
      <c r="M84" s="144">
        <v>74038</v>
      </c>
      <c r="N84" s="148" t="str">
        <f t="shared" si="9"/>
        <v>令和84年09月15日</v>
      </c>
    </row>
    <row r="85" spans="1:14">
      <c r="A85" s="146">
        <v>74403</v>
      </c>
      <c r="C85" s="144">
        <v>74404</v>
      </c>
      <c r="D85" s="153" t="str">
        <f t="shared" si="6"/>
        <v>日</v>
      </c>
      <c r="F85" s="144">
        <v>74405</v>
      </c>
      <c r="G85" t="str">
        <f t="shared" si="7"/>
        <v>月</v>
      </c>
      <c r="I85" s="144">
        <v>74406</v>
      </c>
      <c r="J85" t="str">
        <f t="shared" si="8"/>
        <v>火</v>
      </c>
      <c r="L85" s="147">
        <f t="shared" si="5"/>
        <v>2103</v>
      </c>
      <c r="M85" s="144">
        <v>74405</v>
      </c>
      <c r="N85" s="148" t="str">
        <f t="shared" si="9"/>
        <v>令和85年09月17日</v>
      </c>
    </row>
    <row r="86" spans="1:14">
      <c r="A86" s="146">
        <v>74769</v>
      </c>
      <c r="C86" s="144">
        <v>74770</v>
      </c>
      <c r="D86" t="str">
        <f t="shared" si="6"/>
        <v>火</v>
      </c>
      <c r="F86" s="144">
        <v>74771</v>
      </c>
      <c r="G86" t="str">
        <f t="shared" si="7"/>
        <v>水</v>
      </c>
      <c r="I86" s="144">
        <v>74772</v>
      </c>
      <c r="J86" t="str">
        <f t="shared" si="8"/>
        <v>木</v>
      </c>
      <c r="L86" s="147">
        <f t="shared" si="5"/>
        <v>2104</v>
      </c>
      <c r="M86" s="144">
        <v>74771</v>
      </c>
      <c r="N86" s="148" t="str">
        <f t="shared" si="9"/>
        <v>令和86年09月17日</v>
      </c>
    </row>
    <row r="87" spans="1:14">
      <c r="A87" s="146">
        <v>75134</v>
      </c>
      <c r="C87" s="144">
        <v>75135</v>
      </c>
      <c r="D87" t="str">
        <f t="shared" si="6"/>
        <v>水</v>
      </c>
      <c r="F87" s="144">
        <v>75136</v>
      </c>
      <c r="G87" t="str">
        <f t="shared" si="7"/>
        <v>木</v>
      </c>
      <c r="I87" s="144">
        <v>75137</v>
      </c>
      <c r="J87" t="str">
        <f t="shared" si="8"/>
        <v>金</v>
      </c>
      <c r="L87" s="147">
        <f t="shared" si="5"/>
        <v>2105</v>
      </c>
      <c r="M87" s="144">
        <v>75136</v>
      </c>
      <c r="N87" s="148" t="str">
        <f t="shared" si="9"/>
        <v>令和87年09月17日</v>
      </c>
    </row>
    <row r="88" spans="1:14">
      <c r="A88" s="146">
        <v>75499</v>
      </c>
      <c r="C88" s="144">
        <v>75500</v>
      </c>
      <c r="D88" t="str">
        <f t="shared" si="6"/>
        <v>木</v>
      </c>
      <c r="F88" s="144">
        <v>75501</v>
      </c>
      <c r="G88" t="str">
        <f t="shared" si="7"/>
        <v>金</v>
      </c>
      <c r="I88" s="144">
        <v>75502</v>
      </c>
      <c r="J88" s="152" t="str">
        <f t="shared" si="8"/>
        <v>土</v>
      </c>
      <c r="L88" s="147">
        <f t="shared" si="5"/>
        <v>2106</v>
      </c>
      <c r="M88" s="144">
        <v>75501</v>
      </c>
      <c r="N88" s="148" t="str">
        <f t="shared" si="9"/>
        <v>令和88年09月17日</v>
      </c>
    </row>
    <row r="89" spans="1:14">
      <c r="A89" s="146">
        <v>75864</v>
      </c>
      <c r="C89" s="144">
        <v>75865</v>
      </c>
      <c r="D89" t="str">
        <f t="shared" si="6"/>
        <v>金</v>
      </c>
      <c r="F89" s="144">
        <v>75866</v>
      </c>
      <c r="G89" s="152" t="str">
        <f t="shared" si="7"/>
        <v>土</v>
      </c>
      <c r="I89" s="144">
        <v>75867</v>
      </c>
      <c r="J89" s="153" t="str">
        <f t="shared" si="8"/>
        <v>日</v>
      </c>
      <c r="L89" s="147">
        <f t="shared" si="5"/>
        <v>2107</v>
      </c>
      <c r="M89" s="144">
        <v>75865</v>
      </c>
      <c r="N89" s="148" t="str">
        <f t="shared" si="9"/>
        <v>令和89年09月16日</v>
      </c>
    </row>
    <row r="90" spans="1:14">
      <c r="A90" s="146">
        <v>76230</v>
      </c>
      <c r="C90" s="144">
        <v>76231</v>
      </c>
      <c r="D90" s="153" t="str">
        <f t="shared" si="6"/>
        <v>日</v>
      </c>
      <c r="F90" s="144">
        <v>76232</v>
      </c>
      <c r="G90" t="str">
        <f t="shared" si="7"/>
        <v>月</v>
      </c>
      <c r="I90" s="144">
        <v>76233</v>
      </c>
      <c r="J90" t="str">
        <f t="shared" si="8"/>
        <v>火</v>
      </c>
      <c r="L90" s="147">
        <f t="shared" si="5"/>
        <v>2108</v>
      </c>
      <c r="M90" s="144">
        <v>76232</v>
      </c>
      <c r="N90" s="148" t="str">
        <f t="shared" si="9"/>
        <v>令和90年09月17日</v>
      </c>
    </row>
    <row r="91" spans="1:14">
      <c r="A91" s="146">
        <v>76595</v>
      </c>
      <c r="C91" s="144">
        <v>76596</v>
      </c>
      <c r="D91" t="str">
        <f t="shared" si="6"/>
        <v>月</v>
      </c>
      <c r="F91" s="144">
        <v>76597</v>
      </c>
      <c r="G91" t="str">
        <f t="shared" si="7"/>
        <v>火</v>
      </c>
      <c r="I91" s="144">
        <v>76598</v>
      </c>
      <c r="J91" t="str">
        <f t="shared" si="8"/>
        <v>水</v>
      </c>
      <c r="L91" s="147">
        <f t="shared" si="5"/>
        <v>2109</v>
      </c>
      <c r="M91" s="144">
        <v>76597</v>
      </c>
      <c r="N91" s="148" t="str">
        <f t="shared" si="9"/>
        <v>令和91年09月17日</v>
      </c>
    </row>
    <row r="92" spans="1:14">
      <c r="A92" s="146">
        <v>76960</v>
      </c>
      <c r="C92" s="144">
        <v>76961</v>
      </c>
      <c r="D92" t="str">
        <f t="shared" si="6"/>
        <v>火</v>
      </c>
      <c r="F92" s="144">
        <v>76962</v>
      </c>
      <c r="G92" t="str">
        <f t="shared" si="7"/>
        <v>水</v>
      </c>
      <c r="I92" s="144">
        <v>76963</v>
      </c>
      <c r="J92" t="str">
        <f t="shared" si="8"/>
        <v>木</v>
      </c>
      <c r="L92" s="147">
        <f t="shared" si="5"/>
        <v>2110</v>
      </c>
      <c r="M92" s="144">
        <v>76962</v>
      </c>
      <c r="N92" s="148" t="str">
        <f t="shared" si="9"/>
        <v>令和92年09月17日</v>
      </c>
    </row>
    <row r="93" spans="1:14">
      <c r="A93" s="146">
        <v>77325</v>
      </c>
      <c r="C93" s="144">
        <v>77326</v>
      </c>
      <c r="D93" t="str">
        <f t="shared" si="6"/>
        <v>水</v>
      </c>
      <c r="F93" s="144">
        <v>77327</v>
      </c>
      <c r="G93" t="str">
        <f t="shared" si="7"/>
        <v>木</v>
      </c>
      <c r="I93" s="144">
        <v>77328</v>
      </c>
      <c r="J93" t="str">
        <f t="shared" si="8"/>
        <v>金</v>
      </c>
      <c r="L93" s="147">
        <f t="shared" si="5"/>
        <v>2111</v>
      </c>
      <c r="M93" s="144">
        <v>77327</v>
      </c>
      <c r="N93" s="148" t="str">
        <f t="shared" si="9"/>
        <v>令和93年09月17日</v>
      </c>
    </row>
    <row r="94" spans="1:14">
      <c r="A94" s="146">
        <v>77691</v>
      </c>
      <c r="C94" s="144">
        <v>77692</v>
      </c>
      <c r="D94" t="str">
        <f t="shared" si="6"/>
        <v>金</v>
      </c>
      <c r="F94" s="144">
        <v>77693</v>
      </c>
      <c r="G94" s="152" t="str">
        <f t="shared" si="7"/>
        <v>土</v>
      </c>
      <c r="I94" s="144">
        <v>77694</v>
      </c>
      <c r="J94" s="153" t="str">
        <f t="shared" si="8"/>
        <v>日</v>
      </c>
      <c r="L94" s="147">
        <f t="shared" si="5"/>
        <v>2112</v>
      </c>
      <c r="M94" s="144">
        <v>77692</v>
      </c>
      <c r="N94" s="148" t="str">
        <f t="shared" si="9"/>
        <v>令和94年09月16日</v>
      </c>
    </row>
    <row r="95" spans="1:14">
      <c r="A95" s="146">
        <v>78056</v>
      </c>
      <c r="C95" s="144">
        <v>78057</v>
      </c>
      <c r="D95" s="152" t="str">
        <f t="shared" si="6"/>
        <v>土</v>
      </c>
      <c r="F95" s="144">
        <v>78058</v>
      </c>
      <c r="G95" s="153" t="str">
        <f t="shared" si="7"/>
        <v>日</v>
      </c>
      <c r="I95" s="144">
        <v>78059</v>
      </c>
      <c r="J95" s="154" t="str">
        <f t="shared" si="8"/>
        <v>月</v>
      </c>
      <c r="L95" s="147">
        <f t="shared" si="5"/>
        <v>2113</v>
      </c>
      <c r="M95" s="144">
        <v>78056</v>
      </c>
      <c r="N95" s="148" t="str">
        <f t="shared" si="9"/>
        <v>令和95年09月15日</v>
      </c>
    </row>
    <row r="96" spans="1:14">
      <c r="A96" s="146">
        <v>78421</v>
      </c>
      <c r="C96" s="144">
        <v>78422</v>
      </c>
      <c r="D96" s="153" t="str">
        <f t="shared" si="6"/>
        <v>日</v>
      </c>
      <c r="F96" s="144">
        <v>78423</v>
      </c>
      <c r="G96" t="str">
        <f t="shared" si="7"/>
        <v>月</v>
      </c>
      <c r="I96" s="144">
        <v>78424</v>
      </c>
      <c r="J96" t="str">
        <f t="shared" si="8"/>
        <v>火</v>
      </c>
      <c r="L96" s="147">
        <f t="shared" si="5"/>
        <v>2114</v>
      </c>
      <c r="M96" s="144">
        <v>78423</v>
      </c>
      <c r="N96" s="148" t="str">
        <f t="shared" si="9"/>
        <v>令和96年09月17日</v>
      </c>
    </row>
    <row r="97" spans="1:14">
      <c r="A97" s="146">
        <v>78786</v>
      </c>
      <c r="C97" s="144">
        <v>78787</v>
      </c>
      <c r="D97" t="str">
        <f t="shared" si="6"/>
        <v>月</v>
      </c>
      <c r="F97" s="144">
        <v>78788</v>
      </c>
      <c r="G97" t="str">
        <f t="shared" si="7"/>
        <v>火</v>
      </c>
      <c r="I97" s="144">
        <v>78789</v>
      </c>
      <c r="J97" t="str">
        <f t="shared" si="8"/>
        <v>水</v>
      </c>
      <c r="L97" s="147">
        <f t="shared" si="5"/>
        <v>2115</v>
      </c>
      <c r="M97" s="144">
        <v>78788</v>
      </c>
      <c r="N97" s="148" t="str">
        <f t="shared" si="9"/>
        <v>令和97年09月17日</v>
      </c>
    </row>
    <row r="98" spans="1:14">
      <c r="A98" s="146">
        <v>79152</v>
      </c>
      <c r="C98" s="144">
        <v>79153</v>
      </c>
      <c r="D98" t="str">
        <f t="shared" si="6"/>
        <v>水</v>
      </c>
      <c r="F98" s="144">
        <v>79154</v>
      </c>
      <c r="G98" t="str">
        <f t="shared" si="7"/>
        <v>木</v>
      </c>
      <c r="I98" s="144">
        <v>79155</v>
      </c>
      <c r="J98" t="str">
        <f t="shared" si="8"/>
        <v>金</v>
      </c>
      <c r="L98" s="147">
        <f t="shared" si="5"/>
        <v>2116</v>
      </c>
      <c r="M98" s="144">
        <v>79154</v>
      </c>
      <c r="N98" s="148" t="str">
        <f t="shared" si="9"/>
        <v>令和98年09月17日</v>
      </c>
    </row>
    <row r="99" spans="1:14">
      <c r="A99" s="146">
        <v>79517</v>
      </c>
      <c r="C99" s="144">
        <v>79518</v>
      </c>
      <c r="D99" t="str">
        <f t="shared" si="6"/>
        <v>木</v>
      </c>
      <c r="F99" s="144">
        <v>79519</v>
      </c>
      <c r="G99" t="str">
        <f t="shared" si="7"/>
        <v>金</v>
      </c>
      <c r="I99" s="144">
        <v>79520</v>
      </c>
      <c r="J99" s="152" t="str">
        <f t="shared" si="8"/>
        <v>土</v>
      </c>
      <c r="L99" s="147">
        <f t="shared" si="5"/>
        <v>2117</v>
      </c>
      <c r="M99" s="144">
        <v>79519</v>
      </c>
      <c r="N99" s="148" t="str">
        <f t="shared" si="9"/>
        <v>令和99年09月17日</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入力画面</vt:lpstr>
      <vt:lpstr>注意事項</vt:lpstr>
      <vt:lpstr>コード検索</vt:lpstr>
      <vt:lpstr>印刷用</vt:lpstr>
      <vt:lpstr>積立開始日</vt:lpstr>
      <vt:lpstr>印刷用!Print_Area</vt:lpstr>
      <vt:lpstr>入力画面!Print_Area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吉野　さくら</cp:lastModifiedBy>
  <cp:lastPrinted>2023-08-14T06:28:33Z</cp:lastPrinted>
  <dcterms:created xsi:type="dcterms:W3CDTF">2010-08-18T04:14:35Z</dcterms:created>
  <dcterms:modified xsi:type="dcterms:W3CDTF">2025-04-03T03:00:58Z</dcterms:modified>
</cp:coreProperties>
</file>