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16800sv001\健康管理\32_財形貯蓄\申請用紙（エクセル版）【保存版】\070501\"/>
    </mc:Choice>
  </mc:AlternateContent>
  <xr:revisionPtr revIDLastSave="0" documentId="13_ncr:1_{EF07AAAB-EAC1-4681-AB15-61DDDA35FD2A}" xr6:coauthVersionLast="47" xr6:coauthVersionMax="47" xr10:uidLastSave="{00000000-0000-0000-0000-000000000000}"/>
  <workbookProtection workbookAlgorithmName="SHA-512" workbookHashValue="3ON4NIctCiE/jkFCyk+EJRP4l7OGMNIY4IINJ/BnF4Uxa/3tXeLoRDd3IbmsflbmyPEMdZO47FjfRog0j+3TvQ==" workbookSaltValue="zeOX5SaJSMXKUFpn9DLW3Q==" workbookSpinCount="100000" lockStructure="1"/>
  <bookViews>
    <workbookView xWindow="-108" yWindow="-108" windowWidth="23256" windowHeight="14160" xr2:uid="{00000000-000D-0000-FFFF-FFFF00000000}"/>
  </bookViews>
  <sheets>
    <sheet name="入力画面" sheetId="10" r:id="rId1"/>
    <sheet name="図" sheetId="17" state="hidden" r:id="rId2"/>
    <sheet name="注意事項" sheetId="14" r:id="rId3"/>
    <sheet name="コード検索" sheetId="8" r:id="rId4"/>
    <sheet name="積立開始日" sheetId="16" state="hidden" r:id="rId5"/>
    <sheet name="日付" sheetId="15" state="hidden" r:id="rId6"/>
    <sheet name="印刷用" sheetId="7" r:id="rId7"/>
  </sheets>
  <externalReferences>
    <externalReference r:id="rId8"/>
    <externalReference r:id="rId9"/>
    <externalReference r:id="rId10"/>
  </externalReferences>
  <definedNames>
    <definedName name="_xlnm._FilterDatabase" localSheetId="3" hidden="1">コード検索!$A$1:$I$881</definedName>
    <definedName name="_xlnm._FilterDatabase" localSheetId="4" hidden="1">積立開始日!$C$1:$O$99</definedName>
    <definedName name="H">日付!$B$4:$B$34</definedName>
    <definedName name="_xlnm.Print_Area" localSheetId="6">印刷用!$A$1:$CW$482</definedName>
    <definedName name="_xlnm.Print_Area" localSheetId="2">注意事項!$A$1:$S$63</definedName>
    <definedName name="_xlnm.Print_Area" localSheetId="0">入力画面!$A$1:$AJ$3</definedName>
    <definedName name="S">日付!$A$4:$A$67</definedName>
    <definedName name="ゆうちょ銀行受取開始日">入力画面!#REF!</definedName>
    <definedName name="ゆうちょ銀行受取間隔">入力画面!#REF!</definedName>
    <definedName name="ゆうちょ銀行受取期間">入力画面!#REF!</definedName>
    <definedName name="ゆうちょ銀行受取方法">入力画面!#REF!</definedName>
    <definedName name="ゆうちょ受取間隔" localSheetId="5">[1]入力画面!#REF!</definedName>
    <definedName name="ゆうちょ受取間隔">入力画面!#REF!</definedName>
    <definedName name="ゆうちょ受取方法" localSheetId="5">[1]入力画面!#REF!</definedName>
    <definedName name="ゆうちょ受取方法">入力画面!#REF!</definedName>
    <definedName name="りそな銀行" localSheetId="2">注意事項!#REF!</definedName>
    <definedName name="りそな銀行">入力画面!#REF!</definedName>
    <definedName name="一般のみ">入力画面!$D$57</definedName>
    <definedName name="印変更事由" localSheetId="2">注意事項!#REF!</definedName>
    <definedName name="印変更事由" localSheetId="5">[1]入力画面!#REF!</definedName>
    <definedName name="印変更事由">入力画面!#REF!</definedName>
    <definedName name="改姓理由" localSheetId="5">[1]入力画面!#REF!</definedName>
    <definedName name="改姓理由">入力画面!#REF!</definedName>
    <definedName name="額変注意事項">INDEX(図!$G$4:$H$7,MATCH(図!$J$4,図!$G$4:$G$7,0),2)</definedName>
    <definedName name="銀行・金庫・組合受取開始日">入力画面!#REF!</definedName>
    <definedName name="銀行・金庫・組合受取間隔">入力画面!#REF!</definedName>
    <definedName name="銀行・金庫・組合受取期間">入力画面!#REF!</definedName>
    <definedName name="銀行・金庫・組合受取方法">入力画面!#REF!</definedName>
    <definedName name="元号" localSheetId="5">[1]入力画面!#REF!</definedName>
    <definedName name="元号">入力画面!#REF!</definedName>
    <definedName name="元号2" localSheetId="5">[1]入力画面!#REF!</definedName>
    <definedName name="元号2">入力画面!#REF!</definedName>
    <definedName name="債券受取間隔" localSheetId="5">[1]入力画面!#REF!</definedName>
    <definedName name="債券受取間隔">入力画面!#REF!</definedName>
    <definedName name="債券受取方法" localSheetId="5">[1]入力画面!#REF!</definedName>
    <definedName name="債券受取方法">入力画面!#REF!</definedName>
    <definedName name="債券発行銀行受取開始日">入力画面!#REF!</definedName>
    <definedName name="債券発行銀行受取間隔">入力画面!#REF!</definedName>
    <definedName name="債券発行銀行受取期間">入力画面!#REF!</definedName>
    <definedName name="債券発行銀行受取方法">入力画面!#REF!</definedName>
    <definedName name="財形種別">[2]入力画面!$X$46:$Z$46</definedName>
    <definedName name="証券会社受取開始日">入力画面!#REF!</definedName>
    <definedName name="証券会社受取間隔">入力画面!#REF!</definedName>
    <definedName name="証券会社受取期間">入力画面!#REF!</definedName>
    <definedName name="証券会社受取方法">入力画面!#REF!</definedName>
    <definedName name="証券受取方法" localSheetId="5">[1]入力画面!#REF!</definedName>
    <definedName name="証券受取方法">入力画面!#REF!</definedName>
    <definedName name="信託銀行受取開始日">入力画面!#REF!</definedName>
    <definedName name="信託銀行受取間隔">入力画面!#REF!</definedName>
    <definedName name="信託銀行受取期間">入力画面!#REF!</definedName>
    <definedName name="信託銀行受取方法">入力画面!#REF!</definedName>
    <definedName name="信託受取方法" localSheetId="5">[1]入力画面!#REF!</definedName>
    <definedName name="信託受取方法">入力画面!#REF!</definedName>
    <definedName name="図形">INDIRECT(図!$E$2)</definedName>
    <definedName name="生保受取期間" localSheetId="5">[1]入力画面!#REF!</definedName>
    <definedName name="生保受取期間">入力画面!#REF!</definedName>
    <definedName name="生命保険会社受取期間">入力画面!#REF!</definedName>
    <definedName name="全種別">入力画面!$B$57:$B$59</definedName>
    <definedName name="損害保険会社受取開始日">入力画面!#REF!</definedName>
    <definedName name="損害保険会社受取間隔">入力画面!#REF!</definedName>
    <definedName name="損害保険会社受取期間">入力画面!#REF!</definedName>
    <definedName name="損害保険会社受取方法">入力画面!#REF!</definedName>
    <definedName name="損保受取方法" localSheetId="5">[1]入力画面!#REF!</definedName>
    <definedName name="損保受取方法">入力画面!#REF!</definedName>
    <definedName name="日２８" localSheetId="4">[3]日付!$G$5:$G$32</definedName>
    <definedName name="日２８">日付!$G$5:$G$32</definedName>
    <definedName name="日２９">日付!$S$5:$S$33</definedName>
    <definedName name="日３０" localSheetId="4">[3]日付!$I$5:$I$34</definedName>
    <definedName name="日３０">日付!$I$5:$I$34</definedName>
    <definedName name="日３１" localSheetId="4">[3]日付!$F$5:$F$35</definedName>
    <definedName name="日３１">日付!$F$5:$F$35</definedName>
    <definedName name="入力不要">図!$A$2</definedName>
    <definedName name="入力要">図!$C$2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78" i="7" l="1"/>
  <c r="BD478" i="7" s="1"/>
  <c r="G56" i="14"/>
  <c r="J4" i="17" l="1"/>
  <c r="J5" i="17" s="1"/>
  <c r="E2" i="17" l="1"/>
  <c r="G51" i="10"/>
  <c r="G52" i="10" s="1"/>
  <c r="E51" i="10"/>
  <c r="E52" i="10" s="1"/>
  <c r="C51" i="10"/>
  <c r="D52" i="10" s="1"/>
  <c r="K56" i="14"/>
  <c r="H52" i="10" l="1"/>
  <c r="F52" i="10"/>
  <c r="C52" i="10"/>
  <c r="H24" i="10"/>
  <c r="H11" i="10"/>
  <c r="E67" i="10"/>
  <c r="E66" i="10"/>
  <c r="E68" i="10" l="1"/>
  <c r="AR33" i="10" s="1"/>
  <c r="AK33" i="10" l="1"/>
  <c r="BQ45" i="7"/>
  <c r="BO45" i="7"/>
  <c r="BM45" i="7"/>
  <c r="BE45" i="7"/>
  <c r="BC45" i="7"/>
  <c r="BA45" i="7"/>
  <c r="AG45" i="7"/>
  <c r="AE45" i="7"/>
  <c r="AC45" i="7"/>
  <c r="U45" i="7"/>
  <c r="S45" i="7"/>
  <c r="Q45" i="7"/>
  <c r="N99" i="16" l="1"/>
  <c r="L99" i="16"/>
  <c r="J99" i="16"/>
  <c r="G99" i="16"/>
  <c r="D99" i="16"/>
  <c r="N98" i="16"/>
  <c r="L98" i="16"/>
  <c r="J98" i="16"/>
  <c r="G98" i="16"/>
  <c r="D98" i="16"/>
  <c r="N97" i="16"/>
  <c r="L97" i="16"/>
  <c r="J97" i="16"/>
  <c r="G97" i="16"/>
  <c r="D97" i="16"/>
  <c r="N96" i="16"/>
  <c r="L96" i="16"/>
  <c r="J96" i="16"/>
  <c r="G96" i="16"/>
  <c r="D96" i="16"/>
  <c r="N95" i="16"/>
  <c r="L95" i="16"/>
  <c r="J95" i="16"/>
  <c r="G95" i="16"/>
  <c r="D95" i="16"/>
  <c r="N94" i="16"/>
  <c r="L94" i="16"/>
  <c r="J94" i="16"/>
  <c r="G94" i="16"/>
  <c r="D94" i="16"/>
  <c r="N93" i="16"/>
  <c r="L93" i="16"/>
  <c r="J93" i="16"/>
  <c r="G93" i="16"/>
  <c r="D93" i="16"/>
  <c r="N92" i="16"/>
  <c r="L92" i="16"/>
  <c r="J92" i="16"/>
  <c r="G92" i="16"/>
  <c r="D92" i="16"/>
  <c r="N91" i="16"/>
  <c r="L91" i="16"/>
  <c r="J91" i="16"/>
  <c r="G91" i="16"/>
  <c r="D91" i="16"/>
  <c r="N90" i="16"/>
  <c r="L90" i="16"/>
  <c r="J90" i="16"/>
  <c r="G90" i="16"/>
  <c r="D90" i="16"/>
  <c r="N89" i="16"/>
  <c r="L89" i="16"/>
  <c r="J89" i="16"/>
  <c r="G89" i="16"/>
  <c r="D89" i="16"/>
  <c r="N88" i="16"/>
  <c r="L88" i="16"/>
  <c r="J88" i="16"/>
  <c r="G88" i="16"/>
  <c r="D88" i="16"/>
  <c r="N87" i="16"/>
  <c r="L87" i="16"/>
  <c r="J87" i="16"/>
  <c r="G87" i="16"/>
  <c r="D87" i="16"/>
  <c r="N86" i="16"/>
  <c r="L86" i="16"/>
  <c r="J86" i="16"/>
  <c r="G86" i="16"/>
  <c r="D86" i="16"/>
  <c r="N85" i="16"/>
  <c r="L85" i="16"/>
  <c r="J85" i="16"/>
  <c r="G85" i="16"/>
  <c r="D85" i="16"/>
  <c r="N84" i="16"/>
  <c r="L84" i="16"/>
  <c r="J84" i="16"/>
  <c r="G84" i="16"/>
  <c r="D84" i="16"/>
  <c r="N83" i="16"/>
  <c r="L83" i="16"/>
  <c r="J83" i="16"/>
  <c r="G83" i="16"/>
  <c r="D83" i="16"/>
  <c r="N82" i="16"/>
  <c r="L82" i="16"/>
  <c r="J82" i="16"/>
  <c r="G82" i="16"/>
  <c r="D82" i="16"/>
  <c r="N81" i="16"/>
  <c r="L81" i="16"/>
  <c r="J81" i="16"/>
  <c r="G81" i="16"/>
  <c r="D81" i="16"/>
  <c r="N80" i="16"/>
  <c r="L80" i="16"/>
  <c r="J80" i="16"/>
  <c r="G80" i="16"/>
  <c r="D80" i="16"/>
  <c r="N79" i="16"/>
  <c r="L79" i="16"/>
  <c r="J79" i="16"/>
  <c r="G79" i="16"/>
  <c r="D79" i="16"/>
  <c r="N78" i="16"/>
  <c r="L78" i="16"/>
  <c r="J78" i="16"/>
  <c r="G78" i="16"/>
  <c r="D78" i="16"/>
  <c r="N77" i="16"/>
  <c r="L77" i="16"/>
  <c r="J77" i="16"/>
  <c r="G77" i="16"/>
  <c r="D77" i="16"/>
  <c r="N76" i="16"/>
  <c r="L76" i="16"/>
  <c r="J76" i="16"/>
  <c r="G76" i="16"/>
  <c r="D76" i="16"/>
  <c r="N75" i="16"/>
  <c r="L75" i="16"/>
  <c r="J75" i="16"/>
  <c r="G75" i="16"/>
  <c r="D75" i="16"/>
  <c r="N74" i="16"/>
  <c r="L74" i="16"/>
  <c r="J74" i="16"/>
  <c r="G74" i="16"/>
  <c r="D74" i="16"/>
  <c r="N73" i="16"/>
  <c r="L73" i="16"/>
  <c r="J73" i="16"/>
  <c r="G73" i="16"/>
  <c r="D73" i="16"/>
  <c r="N72" i="16"/>
  <c r="L72" i="16"/>
  <c r="J72" i="16"/>
  <c r="G72" i="16"/>
  <c r="D72" i="16"/>
  <c r="N71" i="16"/>
  <c r="L71" i="16"/>
  <c r="J71" i="16"/>
  <c r="G71" i="16"/>
  <c r="D71" i="16"/>
  <c r="N70" i="16"/>
  <c r="L70" i="16"/>
  <c r="J70" i="16"/>
  <c r="G70" i="16"/>
  <c r="D70" i="16"/>
  <c r="N69" i="16"/>
  <c r="L69" i="16"/>
  <c r="J69" i="16"/>
  <c r="G69" i="16"/>
  <c r="D69" i="16"/>
  <c r="N68" i="16"/>
  <c r="L68" i="16"/>
  <c r="J68" i="16"/>
  <c r="G68" i="16"/>
  <c r="D68" i="16"/>
  <c r="N67" i="16"/>
  <c r="L67" i="16"/>
  <c r="J67" i="16"/>
  <c r="G67" i="16"/>
  <c r="D67" i="16"/>
  <c r="N66" i="16"/>
  <c r="L66" i="16"/>
  <c r="J66" i="16"/>
  <c r="G66" i="16"/>
  <c r="D66" i="16"/>
  <c r="N65" i="16"/>
  <c r="L65" i="16"/>
  <c r="J65" i="16"/>
  <c r="G65" i="16"/>
  <c r="D65" i="16"/>
  <c r="N64" i="16"/>
  <c r="L64" i="16"/>
  <c r="J64" i="16"/>
  <c r="G64" i="16"/>
  <c r="D64" i="16"/>
  <c r="N63" i="16"/>
  <c r="L63" i="16"/>
  <c r="J63" i="16"/>
  <c r="G63" i="16"/>
  <c r="D63" i="16"/>
  <c r="N62" i="16"/>
  <c r="L62" i="16"/>
  <c r="J62" i="16"/>
  <c r="G62" i="16"/>
  <c r="D62" i="16"/>
  <c r="N61" i="16"/>
  <c r="L61" i="16"/>
  <c r="J61" i="16"/>
  <c r="G61" i="16"/>
  <c r="D61" i="16"/>
  <c r="N60" i="16"/>
  <c r="L60" i="16"/>
  <c r="J60" i="16"/>
  <c r="G60" i="16"/>
  <c r="D60" i="16"/>
  <c r="N59" i="16"/>
  <c r="L59" i="16"/>
  <c r="J59" i="16"/>
  <c r="G59" i="16"/>
  <c r="D59" i="16"/>
  <c r="N58" i="16"/>
  <c r="L58" i="16"/>
  <c r="J58" i="16"/>
  <c r="G58" i="16"/>
  <c r="D58" i="16"/>
  <c r="N57" i="16"/>
  <c r="L57" i="16"/>
  <c r="J57" i="16"/>
  <c r="G57" i="16"/>
  <c r="D57" i="16"/>
  <c r="N56" i="16"/>
  <c r="L56" i="16"/>
  <c r="J56" i="16"/>
  <c r="G56" i="16"/>
  <c r="D56" i="16"/>
  <c r="N55" i="16"/>
  <c r="L55" i="16"/>
  <c r="J55" i="16"/>
  <c r="G55" i="16"/>
  <c r="D55" i="16"/>
  <c r="N54" i="16"/>
  <c r="L54" i="16"/>
  <c r="J54" i="16"/>
  <c r="G54" i="16"/>
  <c r="D54" i="16"/>
  <c r="N53" i="16"/>
  <c r="L53" i="16"/>
  <c r="J53" i="16"/>
  <c r="G53" i="16"/>
  <c r="D53" i="16"/>
  <c r="N52" i="16"/>
  <c r="L52" i="16"/>
  <c r="J52" i="16"/>
  <c r="G52" i="16"/>
  <c r="D52" i="16"/>
  <c r="N51" i="16"/>
  <c r="L51" i="16"/>
  <c r="J51" i="16"/>
  <c r="G51" i="16"/>
  <c r="D51" i="16"/>
  <c r="N50" i="16"/>
  <c r="L50" i="16"/>
  <c r="J50" i="16"/>
  <c r="G50" i="16"/>
  <c r="D50" i="16"/>
  <c r="N49" i="16"/>
  <c r="L49" i="16"/>
  <c r="J49" i="16"/>
  <c r="G49" i="16"/>
  <c r="D49" i="16"/>
  <c r="N48" i="16"/>
  <c r="L48" i="16"/>
  <c r="J48" i="16"/>
  <c r="G48" i="16"/>
  <c r="D48" i="16"/>
  <c r="N47" i="16"/>
  <c r="L47" i="16"/>
  <c r="J47" i="16"/>
  <c r="G47" i="16"/>
  <c r="D47" i="16"/>
  <c r="N46" i="16"/>
  <c r="L46" i="16"/>
  <c r="J46" i="16"/>
  <c r="G46" i="16"/>
  <c r="D46" i="16"/>
  <c r="N45" i="16"/>
  <c r="L45" i="16"/>
  <c r="J45" i="16"/>
  <c r="G45" i="16"/>
  <c r="D45" i="16"/>
  <c r="N44" i="16"/>
  <c r="L44" i="16"/>
  <c r="J44" i="16"/>
  <c r="G44" i="16"/>
  <c r="D44" i="16"/>
  <c r="N43" i="16"/>
  <c r="L43" i="16"/>
  <c r="J43" i="16"/>
  <c r="G43" i="16"/>
  <c r="D43" i="16"/>
  <c r="N42" i="16"/>
  <c r="L42" i="16"/>
  <c r="J42" i="16"/>
  <c r="G42" i="16"/>
  <c r="D42" i="16"/>
  <c r="N41" i="16"/>
  <c r="L41" i="16"/>
  <c r="J41" i="16"/>
  <c r="G41" i="16"/>
  <c r="D41" i="16"/>
  <c r="N40" i="16"/>
  <c r="L40" i="16"/>
  <c r="J40" i="16"/>
  <c r="G40" i="16"/>
  <c r="D40" i="16"/>
  <c r="N39" i="16"/>
  <c r="L39" i="16"/>
  <c r="J39" i="16"/>
  <c r="G39" i="16"/>
  <c r="D39" i="16"/>
  <c r="N38" i="16"/>
  <c r="L38" i="16"/>
  <c r="J38" i="16"/>
  <c r="G38" i="16"/>
  <c r="D38" i="16"/>
  <c r="N37" i="16"/>
  <c r="L37" i="16"/>
  <c r="J37" i="16"/>
  <c r="G37" i="16"/>
  <c r="D37" i="16"/>
  <c r="N36" i="16"/>
  <c r="L36" i="16"/>
  <c r="J36" i="16"/>
  <c r="G36" i="16"/>
  <c r="D36" i="16"/>
  <c r="N35" i="16"/>
  <c r="L35" i="16"/>
  <c r="J35" i="16"/>
  <c r="G35" i="16"/>
  <c r="D35" i="16"/>
  <c r="N34" i="16"/>
  <c r="L34" i="16"/>
  <c r="J34" i="16"/>
  <c r="G34" i="16"/>
  <c r="D34" i="16"/>
  <c r="N33" i="16"/>
  <c r="L33" i="16"/>
  <c r="J33" i="16"/>
  <c r="G33" i="16"/>
  <c r="D33" i="16"/>
  <c r="N32" i="16"/>
  <c r="L32" i="16"/>
  <c r="J32" i="16"/>
  <c r="G32" i="16"/>
  <c r="D32" i="16"/>
  <c r="N31" i="16"/>
  <c r="L31" i="16"/>
  <c r="J31" i="16"/>
  <c r="G31" i="16"/>
  <c r="D31" i="16"/>
  <c r="N30" i="16"/>
  <c r="L30" i="16"/>
  <c r="J30" i="16"/>
  <c r="G30" i="16"/>
  <c r="D30" i="16"/>
  <c r="N29" i="16"/>
  <c r="L29" i="16"/>
  <c r="J29" i="16"/>
  <c r="G29" i="16"/>
  <c r="D29" i="16"/>
  <c r="N28" i="16"/>
  <c r="L28" i="16"/>
  <c r="J28" i="16"/>
  <c r="G28" i="16"/>
  <c r="D28" i="16"/>
  <c r="N27" i="16"/>
  <c r="L27" i="16"/>
  <c r="J27" i="16"/>
  <c r="G27" i="16"/>
  <c r="D27" i="16"/>
  <c r="N26" i="16"/>
  <c r="L26" i="16"/>
  <c r="J26" i="16"/>
  <c r="G26" i="16"/>
  <c r="D26" i="16"/>
  <c r="N25" i="16"/>
  <c r="L25" i="16"/>
  <c r="J25" i="16"/>
  <c r="G25" i="16"/>
  <c r="D25" i="16"/>
  <c r="N24" i="16"/>
  <c r="L24" i="16"/>
  <c r="J24" i="16"/>
  <c r="G24" i="16"/>
  <c r="D24" i="16"/>
  <c r="N23" i="16"/>
  <c r="L23" i="16"/>
  <c r="J23" i="16"/>
  <c r="G23" i="16"/>
  <c r="D23" i="16"/>
  <c r="N22" i="16"/>
  <c r="L22" i="16"/>
  <c r="J22" i="16"/>
  <c r="G22" i="16"/>
  <c r="D22" i="16"/>
  <c r="N21" i="16"/>
  <c r="L21" i="16"/>
  <c r="J21" i="16"/>
  <c r="G21" i="16"/>
  <c r="D21" i="16"/>
  <c r="N20" i="16"/>
  <c r="L20" i="16"/>
  <c r="J20" i="16"/>
  <c r="G20" i="16"/>
  <c r="D20" i="16"/>
  <c r="N19" i="16"/>
  <c r="L19" i="16"/>
  <c r="J19" i="16"/>
  <c r="G19" i="16"/>
  <c r="D19" i="16"/>
  <c r="N18" i="16"/>
  <c r="L18" i="16"/>
  <c r="J18" i="16"/>
  <c r="G18" i="16"/>
  <c r="D18" i="16"/>
  <c r="N17" i="16"/>
  <c r="L17" i="16"/>
  <c r="J17" i="16"/>
  <c r="G17" i="16"/>
  <c r="D17" i="16"/>
  <c r="N16" i="16"/>
  <c r="L16" i="16"/>
  <c r="J16" i="16"/>
  <c r="G16" i="16"/>
  <c r="D16" i="16"/>
  <c r="N15" i="16"/>
  <c r="L15" i="16"/>
  <c r="J15" i="16"/>
  <c r="G15" i="16"/>
  <c r="D15" i="16"/>
  <c r="N14" i="16"/>
  <c r="L14" i="16"/>
  <c r="J14" i="16"/>
  <c r="G14" i="16"/>
  <c r="D14" i="16"/>
  <c r="N13" i="16"/>
  <c r="L13" i="16"/>
  <c r="J13" i="16"/>
  <c r="G13" i="16"/>
  <c r="D13" i="16"/>
  <c r="N12" i="16"/>
  <c r="L12" i="16"/>
  <c r="J12" i="16"/>
  <c r="G12" i="16"/>
  <c r="D12" i="16"/>
  <c r="N11" i="16"/>
  <c r="L11" i="16"/>
  <c r="J11" i="16"/>
  <c r="G11" i="16"/>
  <c r="D11" i="16"/>
  <c r="N10" i="16"/>
  <c r="L10" i="16"/>
  <c r="J10" i="16"/>
  <c r="G10" i="16"/>
  <c r="D10" i="16"/>
  <c r="N9" i="16"/>
  <c r="L9" i="16"/>
  <c r="J9" i="16"/>
  <c r="G9" i="16"/>
  <c r="D9" i="16"/>
  <c r="N8" i="16"/>
  <c r="L8" i="16"/>
  <c r="J8" i="16"/>
  <c r="G8" i="16"/>
  <c r="D8" i="16"/>
  <c r="N7" i="16"/>
  <c r="L7" i="16"/>
  <c r="J7" i="16"/>
  <c r="G7" i="16"/>
  <c r="D7" i="16"/>
  <c r="N6" i="16"/>
  <c r="L6" i="16"/>
  <c r="J6" i="16"/>
  <c r="G6" i="16"/>
  <c r="D6" i="16"/>
  <c r="N5" i="16"/>
  <c r="L5" i="16"/>
  <c r="J5" i="16"/>
  <c r="G5" i="16"/>
  <c r="D5" i="16"/>
  <c r="N4" i="16"/>
  <c r="L4" i="16"/>
  <c r="J4" i="16"/>
  <c r="G4" i="16"/>
  <c r="D4" i="16"/>
  <c r="N3" i="16"/>
  <c r="L3" i="16"/>
  <c r="J3" i="16"/>
  <c r="G3" i="16"/>
  <c r="D3" i="16"/>
  <c r="P2" i="16"/>
  <c r="R6" i="16" s="1"/>
  <c r="N2" i="16"/>
  <c r="L2" i="16"/>
  <c r="J2" i="16"/>
  <c r="G2" i="16"/>
  <c r="D2" i="16"/>
  <c r="R2" i="16" l="1"/>
  <c r="R3" i="16" s="1"/>
  <c r="J62" i="14" l="1"/>
  <c r="S24" i="10" l="1"/>
  <c r="V4" i="15"/>
  <c r="V3" i="15"/>
  <c r="U6" i="15"/>
  <c r="E45" i="7" l="1"/>
  <c r="BM28" i="7"/>
  <c r="BJ28" i="7"/>
  <c r="BG28" i="7"/>
  <c r="BD28" i="7"/>
  <c r="BA28" i="7"/>
  <c r="AX28" i="7"/>
  <c r="B55" i="10" l="1"/>
  <c r="O9" i="7" l="1"/>
  <c r="AG9" i="7" l="1"/>
  <c r="AD9" i="7"/>
  <c r="AA9" i="7"/>
  <c r="X9" i="7"/>
  <c r="U9" i="7"/>
  <c r="R9" i="7"/>
  <c r="AK22" i="7" l="1"/>
  <c r="AK279" i="7" s="1"/>
  <c r="AK182" i="7" l="1"/>
  <c r="AQ22" i="7" l="1"/>
  <c r="AQ279" i="7" s="1"/>
  <c r="AQ182" i="7" l="1"/>
  <c r="BQ302" i="7"/>
  <c r="BP142" i="7"/>
  <c r="BN142" i="7"/>
  <c r="BF142" i="7"/>
  <c r="BD142" i="7"/>
  <c r="BB142" i="7"/>
  <c r="AS45" i="7"/>
  <c r="AS302" i="7" s="1"/>
  <c r="AQ45" i="7"/>
  <c r="AQ205" i="7" s="1"/>
  <c r="AO45" i="7"/>
  <c r="AO205" i="7" s="1"/>
  <c r="AG302" i="7"/>
  <c r="AF142" i="7"/>
  <c r="AD142" i="7"/>
  <c r="V142" i="7"/>
  <c r="T142" i="7"/>
  <c r="R142" i="7"/>
  <c r="F142" i="7"/>
  <c r="G45" i="7"/>
  <c r="H142" i="7" s="1"/>
  <c r="I45" i="7"/>
  <c r="J142" i="7" s="1"/>
  <c r="E205" i="7" l="1"/>
  <c r="S205" i="7"/>
  <c r="I302" i="7"/>
  <c r="AP142" i="7"/>
  <c r="AO302" i="7"/>
  <c r="AS205" i="7"/>
  <c r="AR142" i="7"/>
  <c r="G205" i="7"/>
  <c r="U205" i="7"/>
  <c r="BQ205" i="7"/>
  <c r="Q302" i="7"/>
  <c r="AQ302" i="7"/>
  <c r="AT142" i="7"/>
  <c r="I205" i="7"/>
  <c r="E302" i="7"/>
  <c r="S302" i="7"/>
  <c r="BR142" i="7"/>
  <c r="Q205" i="7"/>
  <c r="G302" i="7"/>
  <c r="U302" i="7"/>
  <c r="AH142" i="7"/>
  <c r="AC205" i="7"/>
  <c r="AC302" i="7"/>
  <c r="AE205" i="7"/>
  <c r="AE302" i="7"/>
  <c r="AG205" i="7"/>
  <c r="BO302" i="7"/>
  <c r="BM302" i="7"/>
  <c r="BE302" i="7"/>
  <c r="BC302" i="7"/>
  <c r="BA302" i="7"/>
  <c r="BO205" i="7"/>
  <c r="BM205" i="7"/>
  <c r="BE205" i="7"/>
  <c r="BC205" i="7"/>
  <c r="BA205" i="7"/>
  <c r="Q24" i="10" l="1"/>
  <c r="B293" i="7" l="1"/>
  <c r="B196" i="7"/>
  <c r="AV3" i="7" l="1"/>
  <c r="B126" i="7" l="1"/>
  <c r="AY38" i="7" l="1"/>
  <c r="AW135" i="7" s="1"/>
  <c r="AU28" i="7"/>
  <c r="AC22" i="7"/>
  <c r="V22" i="7"/>
  <c r="CD22" i="7"/>
  <c r="T23" i="7"/>
  <c r="CD19" i="7"/>
  <c r="B188" i="7" l="1"/>
  <c r="B285" i="7"/>
  <c r="D307" i="7" l="1"/>
  <c r="BX78" i="7" l="1"/>
  <c r="CA78" i="7"/>
  <c r="CD78" i="7"/>
  <c r="CG78" i="7"/>
  <c r="CG335" i="7" l="1"/>
  <c r="CG238" i="7"/>
  <c r="CD335" i="7"/>
  <c r="CD238" i="7"/>
  <c r="CA238" i="7"/>
  <c r="CA335" i="7"/>
  <c r="BX238" i="7"/>
  <c r="BX335" i="7"/>
  <c r="R266" i="7" l="1"/>
  <c r="R106" i="7" l="1"/>
  <c r="R169" i="7"/>
  <c r="BN38" i="7"/>
  <c r="BK38" i="7"/>
  <c r="BH38" i="7"/>
  <c r="BE38" i="7"/>
  <c r="AR26" i="7"/>
  <c r="AR283" i="7" s="1"/>
  <c r="AO26" i="7"/>
  <c r="AO283" i="7" s="1"/>
  <c r="AL26" i="7"/>
  <c r="AL283" i="7" s="1"/>
  <c r="AI26" i="7"/>
  <c r="AI283" i="7" s="1"/>
  <c r="AF26" i="7"/>
  <c r="AF283" i="7" s="1"/>
  <c r="AC26" i="7"/>
  <c r="AC283" i="7" s="1"/>
  <c r="Z26" i="7"/>
  <c r="Z283" i="7" s="1"/>
  <c r="W26" i="7"/>
  <c r="W283" i="7" s="1"/>
  <c r="T26" i="7"/>
  <c r="T283" i="7" s="1"/>
  <c r="Q26" i="7"/>
  <c r="Q283" i="7" s="1"/>
  <c r="N26" i="7"/>
  <c r="N283" i="7" s="1"/>
  <c r="K26" i="7"/>
  <c r="K283" i="7" s="1"/>
  <c r="H26" i="7"/>
  <c r="H283" i="7" s="1"/>
  <c r="E26" i="7"/>
  <c r="E283" i="7" s="1"/>
  <c r="B26" i="7"/>
  <c r="B283" i="7" s="1"/>
  <c r="T280" i="7"/>
  <c r="Q22" i="7"/>
  <c r="Q279" i="7" s="1"/>
  <c r="N22" i="7"/>
  <c r="N279" i="7" s="1"/>
  <c r="K22" i="7"/>
  <c r="K279" i="7" s="1"/>
  <c r="H22" i="7"/>
  <c r="H279" i="7" s="1"/>
  <c r="E22" i="7"/>
  <c r="E279" i="7" s="1"/>
  <c r="B22" i="7"/>
  <c r="B279" i="7" s="1"/>
  <c r="CD279" i="7"/>
  <c r="CD276" i="7"/>
  <c r="N19" i="7"/>
  <c r="N276" i="7" s="1"/>
  <c r="K19" i="7"/>
  <c r="K276" i="7" s="1"/>
  <c r="H19" i="7"/>
  <c r="H276" i="7" s="1"/>
  <c r="E19" i="7"/>
  <c r="E276" i="7" s="1"/>
  <c r="B19" i="7"/>
  <c r="B276" i="7" s="1"/>
  <c r="AG266" i="7"/>
  <c r="AD266" i="7"/>
  <c r="AA266" i="7"/>
  <c r="X266" i="7"/>
  <c r="U266" i="7"/>
  <c r="O266" i="7"/>
  <c r="AV260" i="7"/>
  <c r="AC182" i="7" l="1"/>
  <c r="AC279" i="7"/>
  <c r="BD126" i="7"/>
  <c r="BD188" i="7"/>
  <c r="BD285" i="7"/>
  <c r="AU126" i="7"/>
  <c r="AU285" i="7"/>
  <c r="AU188" i="7"/>
  <c r="BI135" i="7"/>
  <c r="BK198" i="7"/>
  <c r="BK295" i="7"/>
  <c r="V182" i="7"/>
  <c r="V279" i="7"/>
  <c r="BG126" i="7"/>
  <c r="BG285" i="7"/>
  <c r="BG188" i="7"/>
  <c r="AY198" i="7"/>
  <c r="AY295" i="7"/>
  <c r="BL135" i="7"/>
  <c r="BN198" i="7"/>
  <c r="BN295" i="7"/>
  <c r="AX126" i="7"/>
  <c r="AX188" i="7"/>
  <c r="AX285" i="7"/>
  <c r="BJ126" i="7"/>
  <c r="BJ188" i="7"/>
  <c r="BJ285" i="7"/>
  <c r="BC135" i="7"/>
  <c r="BE295" i="7"/>
  <c r="BE198" i="7"/>
  <c r="BA126" i="7"/>
  <c r="BA285" i="7"/>
  <c r="BA188" i="7"/>
  <c r="BM126" i="7"/>
  <c r="BM188" i="7"/>
  <c r="BM285" i="7"/>
  <c r="BF135" i="7"/>
  <c r="BH295" i="7"/>
  <c r="BH198" i="7"/>
  <c r="X106" i="7"/>
  <c r="X169" i="7"/>
  <c r="AV100" i="7"/>
  <c r="AV163" i="7"/>
  <c r="E117" i="7"/>
  <c r="E179" i="7"/>
  <c r="O106" i="7"/>
  <c r="O169" i="7"/>
  <c r="AD106" i="7"/>
  <c r="AD169" i="7"/>
  <c r="H117" i="7"/>
  <c r="H179" i="7"/>
  <c r="CA121" i="7"/>
  <c r="CD182" i="7"/>
  <c r="K121" i="7"/>
  <c r="K182" i="7"/>
  <c r="H124" i="7"/>
  <c r="H186" i="7"/>
  <c r="T124" i="7"/>
  <c r="T186" i="7"/>
  <c r="AF124" i="7"/>
  <c r="AF186" i="7"/>
  <c r="AR124" i="7"/>
  <c r="AR186" i="7"/>
  <c r="U106" i="7"/>
  <c r="U169" i="7"/>
  <c r="AG106" i="7"/>
  <c r="AG169" i="7"/>
  <c r="K117" i="7"/>
  <c r="K179" i="7"/>
  <c r="B121" i="7"/>
  <c r="B182" i="7"/>
  <c r="N121" i="7"/>
  <c r="N182" i="7"/>
  <c r="T121" i="7"/>
  <c r="T183" i="7"/>
  <c r="K124" i="7"/>
  <c r="K186" i="7"/>
  <c r="W124" i="7"/>
  <c r="W186" i="7"/>
  <c r="AI124" i="7"/>
  <c r="AI186" i="7"/>
  <c r="B117" i="7"/>
  <c r="B179" i="7"/>
  <c r="N117" i="7"/>
  <c r="N179" i="7"/>
  <c r="E121" i="7"/>
  <c r="E182" i="7"/>
  <c r="Q121" i="7"/>
  <c r="Q182" i="7"/>
  <c r="B124" i="7"/>
  <c r="B186" i="7"/>
  <c r="N124" i="7"/>
  <c r="N186" i="7"/>
  <c r="Z124" i="7"/>
  <c r="Z186" i="7"/>
  <c r="AL124" i="7"/>
  <c r="AL186" i="7"/>
  <c r="AA106" i="7"/>
  <c r="AA169" i="7"/>
  <c r="CA117" i="7"/>
  <c r="CD179" i="7"/>
  <c r="H121" i="7"/>
  <c r="H182" i="7"/>
  <c r="E124" i="7"/>
  <c r="E186" i="7"/>
  <c r="Q124" i="7"/>
  <c r="Q186" i="7"/>
  <c r="AC124" i="7"/>
  <c r="AC186" i="7"/>
  <c r="AO124" i="7"/>
  <c r="AO186" i="7"/>
  <c r="BQ38" i="7" l="1"/>
  <c r="Q19" i="7" l="1"/>
  <c r="Q276" i="7" s="1"/>
  <c r="Q179" i="7" l="1"/>
  <c r="Q117" i="7"/>
  <c r="BO135" i="7"/>
  <c r="BQ295" i="7"/>
  <c r="BQ19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作成者</author>
  </authors>
  <commentList>
    <comment ref="M31" authorId="0" shapeId="0" xr:uid="{28EE1B29-07A6-4010-9567-54F31514B881}">
      <text>
        <r>
          <rPr>
            <b/>
            <sz val="9"/>
            <color indexed="81"/>
            <rFont val="MS P ゴシック"/>
            <family val="3"/>
            <charset val="128"/>
          </rPr>
          <t>６月期末勤勉手当の積立をしている方</t>
        </r>
        <r>
          <rPr>
            <sz val="9"/>
            <color indexed="81"/>
            <rFont val="MS P ゴシック"/>
            <family val="3"/>
            <charset val="128"/>
          </rPr>
          <t>は金額入力必須です。</t>
        </r>
      </text>
    </comment>
    <comment ref="S31" authorId="0" shapeId="0" xr:uid="{325BA40C-FE61-4354-B1E2-1F52C552C3C9}">
      <text>
        <r>
          <rPr>
            <b/>
            <sz val="9"/>
            <color indexed="81"/>
            <rFont val="MS P ゴシック"/>
            <family val="3"/>
            <charset val="128"/>
          </rPr>
          <t>12月期末勤勉手当の積立をしている方</t>
        </r>
        <r>
          <rPr>
            <sz val="9"/>
            <color indexed="81"/>
            <rFont val="MS P ゴシック"/>
            <family val="3"/>
            <charset val="128"/>
          </rPr>
          <t>は金額入力必須です。</t>
        </r>
      </text>
    </comment>
    <comment ref="C51" authorId="1" shapeId="0" xr:uid="{6BC02CF8-EAF8-44AC-B55C-789997BF3D00}">
      <text>
        <r>
          <rPr>
            <sz val="9"/>
            <color indexed="81"/>
            <rFont val="MS P ゴシック"/>
            <family val="3"/>
            <charset val="128"/>
          </rPr>
          <t>本日現在の「年」が自動で入ります。下段は１文字ごとに分けたもの。</t>
        </r>
      </text>
    </comment>
    <comment ref="E51" authorId="1" shapeId="0" xr:uid="{4D840EE4-5F5F-4FB2-96AA-AE5D9D8813DE}">
      <text>
        <r>
          <rPr>
            <sz val="9"/>
            <color indexed="81"/>
            <rFont val="MS P ゴシック"/>
            <family val="3"/>
            <charset val="128"/>
          </rPr>
          <t>本日現在の「月」が自動で入ります。下段は１文字ごとに分けたもの。</t>
        </r>
      </text>
    </comment>
    <comment ref="G51" authorId="1" shapeId="0" xr:uid="{B52EA68D-AFE3-4434-8E6E-D4F3139AA2D8}">
      <text>
        <r>
          <rPr>
            <sz val="9"/>
            <color indexed="81"/>
            <rFont val="MS P ゴシック"/>
            <family val="3"/>
            <charset val="128"/>
          </rPr>
          <t>本日現在の「日」が自動で入ります。下段は１文字ごとに分けたもの。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1" authorId="0" shapeId="0" xr:uid="{00000000-0006-0000-0200-000001000000}">
      <text>
        <r>
          <rPr>
            <b/>
            <sz val="9"/>
            <color indexed="81"/>
            <rFont val="MS P ゴシック"/>
            <family val="3"/>
            <charset val="128"/>
          </rPr>
          <t xml:space="preserve">検索方法
</t>
        </r>
        <r>
          <rPr>
            <sz val="9"/>
            <color indexed="81"/>
            <rFont val="MS P ゴシック"/>
            <family val="3"/>
            <charset val="128"/>
          </rPr>
          <t>①▼ボタンをクリック
②「検索」と表示された箇所に学校名を入力
③「ＯＫ」をクリック
→自動的に、学校名と所属CDが抽出されます。</t>
        </r>
      </text>
    </comment>
    <comment ref="G1" authorId="0" shapeId="0" xr:uid="{00000000-0006-0000-0200-000002000000}">
      <text>
        <r>
          <rPr>
            <b/>
            <sz val="9"/>
            <color indexed="81"/>
            <rFont val="MS P ゴシック"/>
            <family val="3"/>
            <charset val="128"/>
          </rPr>
          <t xml:space="preserve">注意！
</t>
        </r>
        <r>
          <rPr>
            <sz val="9"/>
            <color indexed="81"/>
            <rFont val="MS P ゴシック"/>
            <family val="3"/>
            <charset val="128"/>
          </rPr>
          <t xml:space="preserve">大阪府財形独自で採番されたコードです。
よって、金融機関からの通知や普通預金通帳等に記載された銀行コードとは全く異なるコードです。
コード入力の際は、必ずこちらのコード一覧からご確認ください。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大阪府</author>
  </authors>
  <commentList>
    <comment ref="CH2" authorId="0" shapeId="0" xr:uid="{6158F259-23A1-4EF3-BE87-D217CCDF20E8}">
      <text>
        <r>
          <rPr>
            <b/>
            <sz val="28"/>
            <color indexed="81"/>
            <rFont val="MS P ゴシック"/>
            <family val="3"/>
            <charset val="128"/>
          </rPr>
          <t xml:space="preserve">入力内容が正しいかどうか、
</t>
        </r>
        <r>
          <rPr>
            <b/>
            <u/>
            <sz val="28"/>
            <color indexed="81"/>
            <rFont val="MS P ゴシック"/>
            <family val="3"/>
            <charset val="128"/>
          </rPr>
          <t>再度ご確認ください！</t>
        </r>
      </text>
    </comment>
    <comment ref="BP27" authorId="0" shapeId="0" xr:uid="{E175774B-1775-462C-A186-6B8BD9C5E02E}">
      <text>
        <r>
          <rPr>
            <sz val="14"/>
            <color indexed="81"/>
            <rFont val="MS P ゴシック"/>
            <family val="3"/>
            <charset val="128"/>
          </rPr>
          <t xml:space="preserve">
　</t>
        </r>
        <r>
          <rPr>
            <b/>
            <u/>
            <sz val="20"/>
            <color indexed="81"/>
            <rFont val="MS P ゴシック"/>
            <family val="3"/>
            <charset val="128"/>
          </rPr>
          <t>届出印</t>
        </r>
        <r>
          <rPr>
            <u/>
            <sz val="16"/>
            <color indexed="81"/>
            <rFont val="MS P ゴシック"/>
            <family val="3"/>
            <charset val="128"/>
          </rPr>
          <t xml:space="preserve">も忘れず押印してください！
</t>
        </r>
        <r>
          <rPr>
            <sz val="12"/>
            <color indexed="81"/>
            <rFont val="MS P ゴシック"/>
            <family val="3"/>
            <charset val="128"/>
          </rPr>
          <t>※届出印が不明な場合は
　別紙「変更申込書」で届出印変更申請が必要です。</t>
        </r>
      </text>
    </comment>
    <comment ref="B28" authorId="1" shapeId="0" xr:uid="{1B6DCF5D-D550-4DC2-A47B-D1800E517903}">
      <text>
        <r>
          <rPr>
            <sz val="18"/>
            <color indexed="81"/>
            <rFont val="MS P ゴシック"/>
            <family val="3"/>
            <charset val="128"/>
          </rPr>
          <t>　</t>
        </r>
        <r>
          <rPr>
            <u/>
            <sz val="18"/>
            <color indexed="81"/>
            <rFont val="MS P ゴシック"/>
            <family val="3"/>
            <charset val="128"/>
          </rPr>
          <t>１枚目には、</t>
        </r>
        <r>
          <rPr>
            <b/>
            <u/>
            <sz val="22"/>
            <color indexed="81"/>
            <rFont val="MS P ゴシック"/>
            <family val="3"/>
            <charset val="128"/>
          </rPr>
          <t>氏名自署欄</t>
        </r>
        <r>
          <rPr>
            <u/>
            <sz val="18"/>
            <color indexed="81"/>
            <rFont val="MS P ゴシック"/>
            <family val="3"/>
            <charset val="128"/>
          </rPr>
          <t xml:space="preserve">があります。
</t>
        </r>
        <r>
          <rPr>
            <sz val="18"/>
            <color indexed="81"/>
            <rFont val="MS P ゴシック"/>
            <family val="3"/>
            <charset val="128"/>
          </rPr>
          <t>　</t>
        </r>
        <r>
          <rPr>
            <u/>
            <sz val="20"/>
            <color indexed="81"/>
            <rFont val="MS P ゴシック"/>
            <family val="3"/>
            <charset val="128"/>
          </rPr>
          <t>必ず自署してください！！</t>
        </r>
        <r>
          <rPr>
            <sz val="18"/>
            <color indexed="81"/>
            <rFont val="MS P ゴシック"/>
            <family val="3"/>
            <charset val="128"/>
          </rPr>
          <t xml:space="preserve">
</t>
        </r>
        <r>
          <rPr>
            <sz val="16"/>
            <color indexed="81"/>
            <rFont val="MS P ゴシック"/>
            <family val="3"/>
            <charset val="128"/>
          </rPr>
          <t>　　記入がない場合、不備で返却となり
　　今年度の申込に間に合わない可能性があります。</t>
        </r>
      </text>
    </comment>
  </commentList>
</comments>
</file>

<file path=xl/sharedStrings.xml><?xml version="1.0" encoding="utf-8"?>
<sst xmlns="http://schemas.openxmlformats.org/spreadsheetml/2006/main" count="2151" uniqueCount="1444">
  <si>
    <t>申　込区　分</t>
    <rPh sb="0" eb="1">
      <t>サル</t>
    </rPh>
    <rPh sb="2" eb="3">
      <t>コミ</t>
    </rPh>
    <rPh sb="3" eb="4">
      <t>ク</t>
    </rPh>
    <rPh sb="5" eb="6">
      <t>ブン</t>
    </rPh>
    <phoneticPr fontId="2"/>
  </si>
  <si>
    <t>貯蓄の種　類</t>
    <rPh sb="0" eb="2">
      <t>チョチク</t>
    </rPh>
    <rPh sb="3" eb="4">
      <t>タネ</t>
    </rPh>
    <rPh sb="5" eb="6">
      <t>タグイ</t>
    </rPh>
    <phoneticPr fontId="2"/>
  </si>
  <si>
    <t>届出印鑑</t>
    <rPh sb="0" eb="2">
      <t>トドケデ</t>
    </rPh>
    <rPh sb="2" eb="4">
      <t>インカン</t>
    </rPh>
    <phoneticPr fontId="2"/>
  </si>
  <si>
    <t>所属コード</t>
    <rPh sb="0" eb="2">
      <t>ショゾク</t>
    </rPh>
    <phoneticPr fontId="2"/>
  </si>
  <si>
    <t>金融機関</t>
    <rPh sb="0" eb="2">
      <t>キンユウ</t>
    </rPh>
    <rPh sb="2" eb="4">
      <t>キカン</t>
    </rPh>
    <phoneticPr fontId="2"/>
  </si>
  <si>
    <t>取扱印</t>
    <rPh sb="0" eb="2">
      <t>トリアツカイ</t>
    </rPh>
    <rPh sb="2" eb="3">
      <t>イン</t>
    </rPh>
    <phoneticPr fontId="2"/>
  </si>
  <si>
    <t>検　印</t>
    <rPh sb="0" eb="1">
      <t>ケン</t>
    </rPh>
    <rPh sb="2" eb="3">
      <t>イン</t>
    </rPh>
    <phoneticPr fontId="2"/>
  </si>
  <si>
    <t>申込年月日</t>
    <rPh sb="0" eb="2">
      <t>モウシコミ</t>
    </rPh>
    <rPh sb="2" eb="5">
      <t>ネンガッピ</t>
    </rPh>
    <phoneticPr fontId="2"/>
  </si>
  <si>
    <t>金融機関用</t>
    <rPh sb="0" eb="2">
      <t>キンユウ</t>
    </rPh>
    <rPh sb="2" eb="5">
      <t>キカンヨウ</t>
    </rPh>
    <phoneticPr fontId="2"/>
  </si>
  <si>
    <t>電算報告用</t>
    <rPh sb="0" eb="2">
      <t>デンサン</t>
    </rPh>
    <rPh sb="2" eb="5">
      <t>ホウコクヨウ</t>
    </rPh>
    <phoneticPr fontId="2"/>
  </si>
  <si>
    <t>千</t>
    <rPh sb="0" eb="1">
      <t>セン</t>
    </rPh>
    <phoneticPr fontId="5"/>
  </si>
  <si>
    <t>円</t>
    <rPh sb="0" eb="1">
      <t>エン</t>
    </rPh>
    <phoneticPr fontId="5"/>
  </si>
  <si>
    <t>GH022</t>
    <phoneticPr fontId="2"/>
  </si>
  <si>
    <t>※</t>
    <phoneticPr fontId="2"/>
  </si>
  <si>
    <t>変　更</t>
    <rPh sb="0" eb="1">
      <t>ヘン</t>
    </rPh>
    <rPh sb="2" eb="3">
      <t>サラ</t>
    </rPh>
    <phoneticPr fontId="2"/>
  </si>
  <si>
    <t>年</t>
    <rPh sb="0" eb="1">
      <t>ネン</t>
    </rPh>
    <phoneticPr fontId="5"/>
  </si>
  <si>
    <t>月</t>
    <rPh sb="0" eb="1">
      <t>ガツ</t>
    </rPh>
    <phoneticPr fontId="5"/>
  </si>
  <si>
    <t>日</t>
    <rPh sb="0" eb="1">
      <t>ニチ</t>
    </rPh>
    <phoneticPr fontId="5"/>
  </si>
  <si>
    <t>私は下記のとおり変更したいので申し込みます。</t>
    <rPh sb="0" eb="1">
      <t>ワタシ</t>
    </rPh>
    <rPh sb="2" eb="4">
      <t>カキ</t>
    </rPh>
    <rPh sb="8" eb="10">
      <t>ヘンコウ</t>
    </rPh>
    <rPh sb="15" eb="16">
      <t>モウ</t>
    </rPh>
    <rPh sb="17" eb="18">
      <t>コ</t>
    </rPh>
    <phoneticPr fontId="2"/>
  </si>
  <si>
    <t>変　　　更　　　項　　　目</t>
    <rPh sb="0" eb="1">
      <t>ヘン</t>
    </rPh>
    <rPh sb="4" eb="5">
      <t>サラ</t>
    </rPh>
    <rPh sb="8" eb="9">
      <t>コウ</t>
    </rPh>
    <rPh sb="12" eb="13">
      <t>メ</t>
    </rPh>
    <phoneticPr fontId="2"/>
  </si>
  <si>
    <t>年金財形の積立終了日</t>
    <rPh sb="0" eb="2">
      <t>ネンキン</t>
    </rPh>
    <rPh sb="2" eb="4">
      <t>ザイケイ</t>
    </rPh>
    <rPh sb="5" eb="7">
      <t>ツミタテ</t>
    </rPh>
    <rPh sb="7" eb="10">
      <t>シュウリョウビ</t>
    </rPh>
    <phoneticPr fontId="2"/>
  </si>
  <si>
    <t>届出印</t>
    <rPh sb="0" eb="2">
      <t>トドケデ</t>
    </rPh>
    <rPh sb="2" eb="3">
      <t>イン</t>
    </rPh>
    <phoneticPr fontId="2"/>
  </si>
  <si>
    <t>月例給与</t>
    <rPh sb="0" eb="2">
      <t>ゲツレイ</t>
    </rPh>
    <rPh sb="2" eb="4">
      <t>キュウヨ</t>
    </rPh>
    <phoneticPr fontId="2"/>
  </si>
  <si>
    <t>期末勤勉手当（６月）</t>
    <rPh sb="0" eb="2">
      <t>キマツ</t>
    </rPh>
    <rPh sb="2" eb="4">
      <t>キンベン</t>
    </rPh>
    <rPh sb="4" eb="6">
      <t>テアテ</t>
    </rPh>
    <rPh sb="8" eb="9">
      <t>ツキ</t>
    </rPh>
    <phoneticPr fontId="2"/>
  </si>
  <si>
    <t>期末勤勉手当（１２月）</t>
    <rPh sb="0" eb="2">
      <t>キマツ</t>
    </rPh>
    <rPh sb="2" eb="4">
      <t>キンベン</t>
    </rPh>
    <rPh sb="4" eb="6">
      <t>テアテ</t>
    </rPh>
    <rPh sb="9" eb="10">
      <t>ツキ</t>
    </rPh>
    <phoneticPr fontId="2"/>
  </si>
  <si>
    <t>生　年　月　日</t>
    <rPh sb="0" eb="1">
      <t>ナマ</t>
    </rPh>
    <rPh sb="2" eb="3">
      <t>ネン</t>
    </rPh>
    <rPh sb="4" eb="5">
      <t>ガツ</t>
    </rPh>
    <rPh sb="6" eb="7">
      <t>ニチ</t>
    </rPh>
    <phoneticPr fontId="2"/>
  </si>
  <si>
    <t>職　員　番　号</t>
    <rPh sb="0" eb="1">
      <t>ショク</t>
    </rPh>
    <rPh sb="2" eb="3">
      <t>イン</t>
    </rPh>
    <rPh sb="4" eb="5">
      <t>バン</t>
    </rPh>
    <rPh sb="6" eb="7">
      <t>ゴウ</t>
    </rPh>
    <phoneticPr fontId="2"/>
  </si>
  <si>
    <t>変　　　　更　　　　前</t>
    <rPh sb="0" eb="1">
      <t>ヘン</t>
    </rPh>
    <rPh sb="5" eb="6">
      <t>サラ</t>
    </rPh>
    <rPh sb="10" eb="11">
      <t>マエ</t>
    </rPh>
    <phoneticPr fontId="2"/>
  </si>
  <si>
    <t>変　　　　更　　　　後</t>
    <rPh sb="0" eb="1">
      <t>ヘン</t>
    </rPh>
    <rPh sb="5" eb="6">
      <t>サラ</t>
    </rPh>
    <rPh sb="10" eb="11">
      <t>ゴ</t>
    </rPh>
    <phoneticPr fontId="2"/>
  </si>
  <si>
    <t>百</t>
    <rPh sb="0" eb="1">
      <t>ヒャク</t>
    </rPh>
    <phoneticPr fontId="2"/>
  </si>
  <si>
    <t>変更前</t>
    <rPh sb="0" eb="2">
      <t>ヘンコウ</t>
    </rPh>
    <rPh sb="2" eb="3">
      <t>マエ</t>
    </rPh>
    <phoneticPr fontId="2"/>
  </si>
  <si>
    <t>変更後</t>
    <rPh sb="0" eb="2">
      <t>ヘンコウ</t>
    </rPh>
    <rPh sb="2" eb="3">
      <t>ゴ</t>
    </rPh>
    <phoneticPr fontId="2"/>
  </si>
  <si>
    <t>所　　　　　　属　　　　　　名</t>
    <rPh sb="0" eb="1">
      <t>トコロ</t>
    </rPh>
    <rPh sb="7" eb="8">
      <t>ゾク</t>
    </rPh>
    <rPh sb="14" eb="15">
      <t>メイ</t>
    </rPh>
    <phoneticPr fontId="2"/>
  </si>
  <si>
    <t>自　　　　　宅　　　　　住　　　　　所</t>
    <rPh sb="0" eb="1">
      <t>ジ</t>
    </rPh>
    <rPh sb="6" eb="7">
      <t>タク</t>
    </rPh>
    <rPh sb="12" eb="13">
      <t>ジュウ</t>
    </rPh>
    <rPh sb="18" eb="19">
      <t>ショ</t>
    </rPh>
    <phoneticPr fontId="2"/>
  </si>
  <si>
    <t>電　話　番　号</t>
    <rPh sb="0" eb="1">
      <t>デン</t>
    </rPh>
    <rPh sb="2" eb="3">
      <t>ハナシ</t>
    </rPh>
    <rPh sb="4" eb="5">
      <t>バン</t>
    </rPh>
    <rPh sb="6" eb="7">
      <t>ゴウ</t>
    </rPh>
    <phoneticPr fontId="2"/>
  </si>
  <si>
    <t>変更事由
　ア　改姓による
　イ　都合による
　ウ　紛失による</t>
    <rPh sb="0" eb="2">
      <t>ヘンコウ</t>
    </rPh>
    <rPh sb="2" eb="4">
      <t>ジユウ</t>
    </rPh>
    <phoneticPr fontId="2"/>
  </si>
  <si>
    <t>新印鑑</t>
    <rPh sb="0" eb="1">
      <t>シン</t>
    </rPh>
    <rPh sb="1" eb="3">
      <t>インカン</t>
    </rPh>
    <phoneticPr fontId="2"/>
  </si>
  <si>
    <t>旧印鑑</t>
    <rPh sb="0" eb="1">
      <t>キュウ</t>
    </rPh>
    <rPh sb="1" eb="3">
      <t>インカン</t>
    </rPh>
    <phoneticPr fontId="2"/>
  </si>
  <si>
    <t>積立保険保険期間</t>
    <rPh sb="0" eb="2">
      <t>ツミタテ</t>
    </rPh>
    <rPh sb="2" eb="4">
      <t>ホケン</t>
    </rPh>
    <rPh sb="4" eb="6">
      <t>ホケン</t>
    </rPh>
    <rPh sb="6" eb="8">
      <t>キカン</t>
    </rPh>
    <phoneticPr fontId="2"/>
  </si>
  <si>
    <t>フリガナ</t>
    <phoneticPr fontId="2"/>
  </si>
  <si>
    <t>期日指定定期預金の財形年金貯蓄について、受取開始日を変更する場合は次のとおり取り扱ってください。</t>
    <rPh sb="0" eb="2">
      <t>キジツ</t>
    </rPh>
    <rPh sb="2" eb="4">
      <t>シテイ</t>
    </rPh>
    <rPh sb="4" eb="6">
      <t>テイキ</t>
    </rPh>
    <rPh sb="6" eb="8">
      <t>ヨキン</t>
    </rPh>
    <rPh sb="9" eb="11">
      <t>ザイケイ</t>
    </rPh>
    <rPh sb="11" eb="13">
      <t>ネンキン</t>
    </rPh>
    <rPh sb="13" eb="15">
      <t>チョチク</t>
    </rPh>
    <rPh sb="20" eb="22">
      <t>ウケトリ</t>
    </rPh>
    <rPh sb="22" eb="25">
      <t>カイシビ</t>
    </rPh>
    <rPh sb="26" eb="28">
      <t>ヘンコウ</t>
    </rPh>
    <rPh sb="30" eb="32">
      <t>バアイ</t>
    </rPh>
    <rPh sb="33" eb="34">
      <t>ツギ</t>
    </rPh>
    <rPh sb="38" eb="39">
      <t>ト</t>
    </rPh>
    <rPh sb="40" eb="41">
      <t>アツカ</t>
    </rPh>
    <phoneticPr fontId="2"/>
  </si>
  <si>
    <t>・</t>
    <phoneticPr fontId="2"/>
  </si>
  <si>
    <t>年金元金計算日を、変更後受取開始日の３ケ月前応答日に変更します。</t>
    <rPh sb="0" eb="2">
      <t>ネンキン</t>
    </rPh>
    <rPh sb="2" eb="4">
      <t>ガンキン</t>
    </rPh>
    <rPh sb="4" eb="6">
      <t>ケイサン</t>
    </rPh>
    <rPh sb="6" eb="7">
      <t>ビ</t>
    </rPh>
    <rPh sb="9" eb="11">
      <t>ヘンコウ</t>
    </rPh>
    <rPh sb="11" eb="12">
      <t>ゴ</t>
    </rPh>
    <rPh sb="12" eb="14">
      <t>ウケトリ</t>
    </rPh>
    <rPh sb="14" eb="17">
      <t>カイシビ</t>
    </rPh>
    <rPh sb="19" eb="21">
      <t>カゲツ</t>
    </rPh>
    <rPh sb="21" eb="22">
      <t>マエ</t>
    </rPh>
    <rPh sb="22" eb="24">
      <t>オウトウ</t>
    </rPh>
    <rPh sb="24" eb="25">
      <t>ビ</t>
    </rPh>
    <rPh sb="26" eb="28">
      <t>ヘンコウ</t>
    </rPh>
    <phoneticPr fontId="2"/>
  </si>
  <si>
    <t>変更日以降、特定日を変更後年金元金計算日の前１年ごとの応答日に変更します。これにより変更後特定日前に預入日の３年目応答日が到来する期日指定定期預金がある場合は、当該３年目応答日に継続手続を行ってください。</t>
    <rPh sb="0" eb="3">
      <t>ヘンコウビ</t>
    </rPh>
    <rPh sb="3" eb="5">
      <t>イコウ</t>
    </rPh>
    <rPh sb="6" eb="9">
      <t>トクテイビ</t>
    </rPh>
    <rPh sb="10" eb="12">
      <t>ヘンコウ</t>
    </rPh>
    <rPh sb="12" eb="13">
      <t>ゴ</t>
    </rPh>
    <rPh sb="13" eb="15">
      <t>ネンキン</t>
    </rPh>
    <rPh sb="15" eb="17">
      <t>ガンキン</t>
    </rPh>
    <rPh sb="17" eb="19">
      <t>ケイサン</t>
    </rPh>
    <rPh sb="19" eb="20">
      <t>ビ</t>
    </rPh>
    <rPh sb="21" eb="22">
      <t>マエ</t>
    </rPh>
    <rPh sb="23" eb="24">
      <t>ネン</t>
    </rPh>
    <rPh sb="27" eb="29">
      <t>オウトウ</t>
    </rPh>
    <rPh sb="29" eb="30">
      <t>ビ</t>
    </rPh>
    <rPh sb="31" eb="33">
      <t>ヘンコウ</t>
    </rPh>
    <rPh sb="42" eb="44">
      <t>ヘンコウ</t>
    </rPh>
    <rPh sb="44" eb="45">
      <t>ゴ</t>
    </rPh>
    <rPh sb="45" eb="47">
      <t>トクテイ</t>
    </rPh>
    <rPh sb="47" eb="48">
      <t>ニチ</t>
    </rPh>
    <rPh sb="48" eb="49">
      <t>マエ</t>
    </rPh>
    <rPh sb="50" eb="52">
      <t>アズケイレ</t>
    </rPh>
    <rPh sb="52" eb="53">
      <t>ビ</t>
    </rPh>
    <rPh sb="55" eb="57">
      <t>ネンメ</t>
    </rPh>
    <rPh sb="57" eb="59">
      <t>オウトウ</t>
    </rPh>
    <rPh sb="59" eb="60">
      <t>ビ</t>
    </rPh>
    <rPh sb="61" eb="63">
      <t>トウライ</t>
    </rPh>
    <rPh sb="65" eb="67">
      <t>キジツ</t>
    </rPh>
    <rPh sb="67" eb="69">
      <t>シテイ</t>
    </rPh>
    <rPh sb="69" eb="71">
      <t>テイキ</t>
    </rPh>
    <rPh sb="71" eb="73">
      <t>ヨキン</t>
    </rPh>
    <rPh sb="76" eb="78">
      <t>バアイ</t>
    </rPh>
    <rPh sb="80" eb="82">
      <t>トウガイ</t>
    </rPh>
    <rPh sb="83" eb="85">
      <t>ネンメ</t>
    </rPh>
    <rPh sb="85" eb="87">
      <t>オウトウ</t>
    </rPh>
    <rPh sb="87" eb="88">
      <t>ビ</t>
    </rPh>
    <rPh sb="89" eb="91">
      <t>ケイゾク</t>
    </rPh>
    <rPh sb="91" eb="93">
      <t>テツヅキ</t>
    </rPh>
    <rPh sb="94" eb="95">
      <t>オコナ</t>
    </rPh>
    <phoneticPr fontId="2"/>
  </si>
  <si>
    <t>所属受付印</t>
    <rPh sb="0" eb="2">
      <t>ショゾク</t>
    </rPh>
    <rPh sb="2" eb="5">
      <t>ウケツケイン</t>
    </rPh>
    <phoneticPr fontId="2"/>
  </si>
  <si>
    <t>注）所属の受付印のないものは変更できません。</t>
    <rPh sb="0" eb="1">
      <t>チュウ</t>
    </rPh>
    <rPh sb="2" eb="4">
      <t>ショゾク</t>
    </rPh>
    <rPh sb="5" eb="8">
      <t>ウケツケイン</t>
    </rPh>
    <rPh sb="14" eb="16">
      <t>ヘンコウ</t>
    </rPh>
    <phoneticPr fontId="2"/>
  </si>
  <si>
    <t>積立終了日</t>
    <rPh sb="0" eb="2">
      <t>ツミタテ</t>
    </rPh>
    <rPh sb="2" eb="5">
      <t>シュウリョウビ</t>
    </rPh>
    <phoneticPr fontId="2"/>
  </si>
  <si>
    <t>変更前非課税限度額</t>
    <rPh sb="0" eb="2">
      <t>ヘンコウ</t>
    </rPh>
    <rPh sb="2" eb="3">
      <t>マエ</t>
    </rPh>
    <rPh sb="3" eb="6">
      <t>ヒカゼイ</t>
    </rPh>
    <rPh sb="6" eb="8">
      <t>ゲンド</t>
    </rPh>
    <rPh sb="8" eb="9">
      <t>ガク</t>
    </rPh>
    <phoneticPr fontId="2"/>
  </si>
  <si>
    <t>変更後非課税限度額</t>
    <rPh sb="0" eb="2">
      <t>ヘンコウ</t>
    </rPh>
    <rPh sb="2" eb="3">
      <t>ゴ</t>
    </rPh>
    <rPh sb="3" eb="6">
      <t>ヒカゼイ</t>
    </rPh>
    <rPh sb="6" eb="8">
      <t>ゲンド</t>
    </rPh>
    <rPh sb="8" eb="9">
      <t>ガク</t>
    </rPh>
    <phoneticPr fontId="2"/>
  </si>
  <si>
    <t>DB更新区分</t>
    <rPh sb="2" eb="4">
      <t>コウシン</t>
    </rPh>
    <rPh sb="4" eb="6">
      <t>クブン</t>
    </rPh>
    <phoneticPr fontId="2"/>
  </si>
  <si>
    <t>処理区分</t>
    <rPh sb="0" eb="2">
      <t>ショリ</t>
    </rPh>
    <rPh sb="2" eb="4">
      <t>クブン</t>
    </rPh>
    <phoneticPr fontId="2"/>
  </si>
  <si>
    <t>氏名</t>
    <rPh sb="0" eb="1">
      <t>シ</t>
    </rPh>
    <rPh sb="1" eb="2">
      <t>メイ</t>
    </rPh>
    <phoneticPr fontId="2"/>
  </si>
  <si>
    <t>住所</t>
    <rPh sb="0" eb="2">
      <t>ジュウショ</t>
    </rPh>
    <phoneticPr fontId="2"/>
  </si>
  <si>
    <t>変　　　更　　　後</t>
    <rPh sb="0" eb="1">
      <t>ヘン</t>
    </rPh>
    <rPh sb="4" eb="5">
      <t>サラ</t>
    </rPh>
    <rPh sb="8" eb="9">
      <t>ゴ</t>
    </rPh>
    <phoneticPr fontId="2"/>
  </si>
  <si>
    <t>変　　　更　　　前</t>
    <rPh sb="0" eb="1">
      <t>ヘン</t>
    </rPh>
    <rPh sb="4" eb="5">
      <t>サラ</t>
    </rPh>
    <rPh sb="8" eb="9">
      <t>マエ</t>
    </rPh>
    <phoneticPr fontId="2"/>
  </si>
  <si>
    <t>限度額変更・異動</t>
    <rPh sb="0" eb="2">
      <t>ゲンド</t>
    </rPh>
    <rPh sb="2" eb="3">
      <t>ガク</t>
    </rPh>
    <rPh sb="3" eb="5">
      <t>ヘンコウ</t>
    </rPh>
    <rPh sb="6" eb="8">
      <t>イドウ</t>
    </rPh>
    <phoneticPr fontId="2"/>
  </si>
  <si>
    <t>申告書</t>
    <rPh sb="0" eb="3">
      <t>シンコクショ</t>
    </rPh>
    <phoneticPr fontId="2"/>
  </si>
  <si>
    <t>フリガナ</t>
    <phoneticPr fontId="2"/>
  </si>
  <si>
    <t>氏　　名</t>
    <rPh sb="0" eb="1">
      <t>シ</t>
    </rPh>
    <rPh sb="3" eb="4">
      <t>メイ</t>
    </rPh>
    <phoneticPr fontId="2"/>
  </si>
  <si>
    <t>㊞</t>
    <phoneticPr fontId="2"/>
  </si>
  <si>
    <t>種別</t>
    <rPh sb="0" eb="2">
      <t>シュベツ</t>
    </rPh>
    <phoneticPr fontId="2"/>
  </si>
  <si>
    <t>住　　所</t>
    <rPh sb="0" eb="1">
      <t>ジュウ</t>
    </rPh>
    <rPh sb="3" eb="4">
      <t>ショ</t>
    </rPh>
    <phoneticPr fontId="2"/>
  </si>
  <si>
    <t>次のとおり申告します。</t>
    <rPh sb="0" eb="1">
      <t>ツギ</t>
    </rPh>
    <rPh sb="5" eb="7">
      <t>シンコク</t>
    </rPh>
    <phoneticPr fontId="2"/>
  </si>
  <si>
    <t>※欄に記載した事項は
事実と相違ありません。</t>
    <rPh sb="1" eb="2">
      <t>ラン</t>
    </rPh>
    <rPh sb="3" eb="5">
      <t>キサイ</t>
    </rPh>
    <rPh sb="7" eb="9">
      <t>ジコウ</t>
    </rPh>
    <rPh sb="11" eb="13">
      <t>ジジツ</t>
    </rPh>
    <rPh sb="14" eb="16">
      <t>ソウイ</t>
    </rPh>
    <phoneticPr fontId="2"/>
  </si>
  <si>
    <t>変更事項</t>
    <rPh sb="0" eb="2">
      <t>ヘンコウ</t>
    </rPh>
    <rPh sb="2" eb="4">
      <t>ジコウ</t>
    </rPh>
    <phoneticPr fontId="2"/>
  </si>
  <si>
    <t>氏名・店舗</t>
    <rPh sb="0" eb="2">
      <t>シメイ</t>
    </rPh>
    <rPh sb="3" eb="5">
      <t>テンポ</t>
    </rPh>
    <phoneticPr fontId="2"/>
  </si>
  <si>
    <t>住　　　所</t>
    <rPh sb="0" eb="1">
      <t>ジュウ</t>
    </rPh>
    <rPh sb="4" eb="5">
      <t>ショ</t>
    </rPh>
    <phoneticPr fontId="2"/>
  </si>
  <si>
    <t>勤務先</t>
    <rPh sb="0" eb="3">
      <t>キンムサキ</t>
    </rPh>
    <phoneticPr fontId="2"/>
  </si>
  <si>
    <t>所在地</t>
    <rPh sb="0" eb="3">
      <t>ショザイチ</t>
    </rPh>
    <phoneticPr fontId="2"/>
  </si>
  <si>
    <t>名称</t>
    <rPh sb="0" eb="2">
      <t>メイショウ</t>
    </rPh>
    <phoneticPr fontId="2"/>
  </si>
  <si>
    <t>支払者
賃金の</t>
    <rPh sb="0" eb="2">
      <t>シハライ</t>
    </rPh>
    <rPh sb="2" eb="3">
      <t>シャ</t>
    </rPh>
    <rPh sb="4" eb="6">
      <t>チンギン</t>
    </rPh>
    <phoneticPr fontId="2"/>
  </si>
  <si>
    <t>大阪市中央区大手前２丁目</t>
    <rPh sb="0" eb="3">
      <t>オオサカシ</t>
    </rPh>
    <rPh sb="3" eb="6">
      <t>チュウオウク</t>
    </rPh>
    <rPh sb="6" eb="9">
      <t>オオテマエ</t>
    </rPh>
    <rPh sb="10" eb="12">
      <t>チョウメ</t>
    </rPh>
    <phoneticPr fontId="2"/>
  </si>
  <si>
    <t>名　称</t>
    <rPh sb="0" eb="1">
      <t>ナ</t>
    </rPh>
    <rPh sb="2" eb="3">
      <t>ショウ</t>
    </rPh>
    <phoneticPr fontId="2"/>
  </si>
  <si>
    <t>受入機関の受理日付</t>
    <rPh sb="0" eb="2">
      <t>ウケイレ</t>
    </rPh>
    <rPh sb="2" eb="4">
      <t>キカン</t>
    </rPh>
    <rPh sb="5" eb="7">
      <t>ジュリ</t>
    </rPh>
    <rPh sb="7" eb="9">
      <t>ヒヅケ</t>
    </rPh>
    <phoneticPr fontId="2"/>
  </si>
  <si>
    <t>C#</t>
    <phoneticPr fontId="2"/>
  </si>
  <si>
    <t>M</t>
    <phoneticPr fontId="2"/>
  </si>
  <si>
    <t>氏　　　名　（フ リ ガ ナ）</t>
    <rPh sb="0" eb="1">
      <t>シ</t>
    </rPh>
    <rPh sb="4" eb="5">
      <t>ナ</t>
    </rPh>
    <phoneticPr fontId="2"/>
  </si>
  <si>
    <t>法人番号</t>
    <rPh sb="0" eb="2">
      <t>ホウジン</t>
    </rPh>
    <rPh sb="2" eb="4">
      <t>バンゴウ</t>
    </rPh>
    <phoneticPr fontId="2"/>
  </si>
  <si>
    <t>4000020270008</t>
    <phoneticPr fontId="2"/>
  </si>
  <si>
    <t>（所属受付印）</t>
    <rPh sb="1" eb="3">
      <t>ショゾク</t>
    </rPh>
    <rPh sb="3" eb="6">
      <t>ウケツケイン</t>
    </rPh>
    <phoneticPr fontId="2"/>
  </si>
  <si>
    <t>元号</t>
    <rPh sb="0" eb="2">
      <t>ゲンゴウ</t>
    </rPh>
    <phoneticPr fontId="2"/>
  </si>
  <si>
    <t>年</t>
    <rPh sb="0" eb="1">
      <t>ネン</t>
    </rPh>
    <phoneticPr fontId="2"/>
  </si>
  <si>
    <t>月</t>
    <rPh sb="0" eb="1">
      <t>ガツ</t>
    </rPh>
    <phoneticPr fontId="2"/>
  </si>
  <si>
    <t>日</t>
    <rPh sb="0" eb="1">
      <t>ヒ</t>
    </rPh>
    <phoneticPr fontId="2"/>
  </si>
  <si>
    <t>財産形成貯蓄（</t>
    <rPh sb="0" eb="2">
      <t>ザイサン</t>
    </rPh>
    <rPh sb="2" eb="4">
      <t>ケイセイ</t>
    </rPh>
    <rPh sb="4" eb="6">
      <t>チョチク</t>
    </rPh>
    <phoneticPr fontId="2"/>
  </si>
  <si>
    <t>）変更申込書</t>
    <rPh sb="1" eb="3">
      <t>ヘンコウ</t>
    </rPh>
    <rPh sb="3" eb="6">
      <t>モウシコミショ</t>
    </rPh>
    <phoneticPr fontId="2"/>
  </si>
  <si>
    <r>
      <rPr>
        <b/>
        <sz val="7.5"/>
        <rFont val="ＭＳ Ｐ明朝"/>
        <family val="1"/>
        <charset val="128"/>
      </rPr>
      <t>”お願い”</t>
    </r>
    <r>
      <rPr>
        <sz val="6"/>
        <rFont val="ＭＳ Ｐ明朝"/>
        <family val="1"/>
        <charset val="128"/>
      </rPr>
      <t>この申込書については取扱金融機関と十分相談のうえ、必要事項を記入・提出してください。</t>
    </r>
    <phoneticPr fontId="2"/>
  </si>
  <si>
    <t>〒</t>
    <phoneticPr fontId="2"/>
  </si>
  <si>
    <t>—</t>
    <phoneticPr fontId="2"/>
  </si>
  <si>
    <r>
      <t>法　人　番　号</t>
    </r>
    <r>
      <rPr>
        <sz val="10"/>
        <rFont val="ＭＳ Ｐ明朝"/>
        <family val="1"/>
        <charset val="128"/>
      </rPr>
      <t/>
    </r>
    <rPh sb="0" eb="1">
      <t>ホウ</t>
    </rPh>
    <rPh sb="2" eb="3">
      <t>ヒト</t>
    </rPh>
    <rPh sb="4" eb="5">
      <t>バン</t>
    </rPh>
    <rPh sb="6" eb="7">
      <t>ゴウ</t>
    </rPh>
    <phoneticPr fontId="2"/>
  </si>
  <si>
    <t>※印変更の場合は新印を押印</t>
    <rPh sb="1" eb="2">
      <t>イン</t>
    </rPh>
    <rPh sb="2" eb="4">
      <t>ヘンコウ</t>
    </rPh>
    <rPh sb="5" eb="7">
      <t>バアイ</t>
    </rPh>
    <rPh sb="8" eb="9">
      <t>シン</t>
    </rPh>
    <rPh sb="9" eb="10">
      <t>イン</t>
    </rPh>
    <rPh sb="11" eb="13">
      <t>オウイン</t>
    </rPh>
    <phoneticPr fontId="2"/>
  </si>
  <si>
    <t>契約先金融機関名（支店名不要）</t>
    <rPh sb="0" eb="2">
      <t>ケイヤク</t>
    </rPh>
    <rPh sb="2" eb="3">
      <t>サキ</t>
    </rPh>
    <rPh sb="3" eb="4">
      <t>キン</t>
    </rPh>
    <rPh sb="4" eb="5">
      <t>トオル</t>
    </rPh>
    <rPh sb="5" eb="6">
      <t>キ</t>
    </rPh>
    <rPh sb="6" eb="7">
      <t>カン</t>
    </rPh>
    <rPh sb="7" eb="8">
      <t>メイ</t>
    </rPh>
    <rPh sb="9" eb="12">
      <t>シテンメイ</t>
    </rPh>
    <rPh sb="12" eb="14">
      <t>フヨウ</t>
    </rPh>
    <phoneticPr fontId="2"/>
  </si>
  <si>
    <t>私は下記の変更項目について、申し込みます。</t>
    <rPh sb="0" eb="1">
      <t>ワタシ</t>
    </rPh>
    <rPh sb="2" eb="4">
      <t>カキ</t>
    </rPh>
    <rPh sb="5" eb="7">
      <t>ヘンコウ</t>
    </rPh>
    <rPh sb="7" eb="9">
      <t>コウモク</t>
    </rPh>
    <rPh sb="14" eb="15">
      <t>モウ</t>
    </rPh>
    <rPh sb="16" eb="17">
      <t>コ</t>
    </rPh>
    <phoneticPr fontId="2"/>
  </si>
  <si>
    <t>金 融 機 関
商品コード</t>
    <rPh sb="0" eb="1">
      <t>キン</t>
    </rPh>
    <rPh sb="2" eb="3">
      <t>トオル</t>
    </rPh>
    <rPh sb="4" eb="5">
      <t>キ</t>
    </rPh>
    <rPh sb="6" eb="7">
      <t>セキ</t>
    </rPh>
    <rPh sb="8" eb="10">
      <t>ショウヒン</t>
    </rPh>
    <phoneticPr fontId="2"/>
  </si>
  <si>
    <t>（変更後）</t>
    <rPh sb="1" eb="3">
      <t>ヘンコウ</t>
    </rPh>
    <rPh sb="3" eb="4">
      <t>ゴ</t>
    </rPh>
    <phoneticPr fontId="2"/>
  </si>
  <si>
    <t>元号</t>
    <rPh sb="0" eb="2">
      <t>ゲンゴウ</t>
    </rPh>
    <phoneticPr fontId="2"/>
  </si>
  <si>
    <t>期末勤勉手当（6月）</t>
    <rPh sb="0" eb="2">
      <t>キマツ</t>
    </rPh>
    <rPh sb="2" eb="4">
      <t>キンベン</t>
    </rPh>
    <rPh sb="4" eb="6">
      <t>テアテ</t>
    </rPh>
    <rPh sb="8" eb="9">
      <t>ツキ</t>
    </rPh>
    <phoneticPr fontId="2"/>
  </si>
  <si>
    <t>期末勤勉手当（12月）</t>
    <rPh sb="0" eb="2">
      <t>キマツ</t>
    </rPh>
    <rPh sb="2" eb="4">
      <t>キンベン</t>
    </rPh>
    <rPh sb="4" eb="6">
      <t>テアテ</t>
    </rPh>
    <rPh sb="9" eb="10">
      <t>ツキ</t>
    </rPh>
    <phoneticPr fontId="2"/>
  </si>
  <si>
    <t>3　　非課税限度額変更</t>
    <rPh sb="3" eb="4">
      <t>ヒ</t>
    </rPh>
    <rPh sb="4" eb="5">
      <t>カ</t>
    </rPh>
    <rPh sb="5" eb="6">
      <t>ゼイ</t>
    </rPh>
    <rPh sb="6" eb="7">
      <t>キリ</t>
    </rPh>
    <rPh sb="7" eb="8">
      <t>ド</t>
    </rPh>
    <rPh sb="8" eb="9">
      <t>ガク</t>
    </rPh>
    <rPh sb="9" eb="10">
      <t>ヘン</t>
    </rPh>
    <rPh sb="10" eb="11">
      <t>サラ</t>
    </rPh>
    <phoneticPr fontId="2"/>
  </si>
  <si>
    <t>4　積立の中断</t>
    <rPh sb="2" eb="4">
      <t>ツミタテ</t>
    </rPh>
    <rPh sb="5" eb="7">
      <t>チュウダン</t>
    </rPh>
    <phoneticPr fontId="2"/>
  </si>
  <si>
    <t>5　積立の再開</t>
    <rPh sb="2" eb="4">
      <t>ツミタテ</t>
    </rPh>
    <rPh sb="5" eb="7">
      <t>サイカイ</t>
    </rPh>
    <phoneticPr fontId="2"/>
  </si>
  <si>
    <t>1積立額</t>
    <rPh sb="1" eb="3">
      <t>ツミタテ</t>
    </rPh>
    <rPh sb="3" eb="4">
      <t>ガク</t>
    </rPh>
    <phoneticPr fontId="2"/>
  </si>
  <si>
    <t>（5年以上15年未満）</t>
    <rPh sb="2" eb="3">
      <t>ネン</t>
    </rPh>
    <rPh sb="3" eb="5">
      <t>イジョウ</t>
    </rPh>
    <rPh sb="7" eb="8">
      <t>ネン</t>
    </rPh>
    <rPh sb="8" eb="10">
      <t>ミマン</t>
    </rPh>
    <phoneticPr fontId="2"/>
  </si>
  <si>
    <t>変更前　（※変更後は上記氏名）</t>
    <rPh sb="0" eb="2">
      <t>ヘンコウ</t>
    </rPh>
    <rPh sb="2" eb="3">
      <t>マエ</t>
    </rPh>
    <rPh sb="6" eb="8">
      <t>ヘンコウ</t>
    </rPh>
    <rPh sb="8" eb="9">
      <t>ゴ</t>
    </rPh>
    <rPh sb="10" eb="12">
      <t>ジョウキ</t>
    </rPh>
    <rPh sb="12" eb="14">
      <t>シメイ</t>
    </rPh>
    <phoneticPr fontId="2"/>
  </si>
  <si>
    <t>変更前　（※変更後は上記住所）</t>
    <rPh sb="0" eb="2">
      <t>ヘンコウ</t>
    </rPh>
    <rPh sb="2" eb="3">
      <t>マエ</t>
    </rPh>
    <rPh sb="6" eb="8">
      <t>ヘンコウ</t>
    </rPh>
    <rPh sb="8" eb="9">
      <t>ゴ</t>
    </rPh>
    <rPh sb="10" eb="12">
      <t>ジョウキ</t>
    </rPh>
    <rPh sb="12" eb="14">
      <t>ジュウショ</t>
    </rPh>
    <phoneticPr fontId="2"/>
  </si>
  <si>
    <r>
      <t>氏　名（フリガナ）　</t>
    </r>
    <r>
      <rPr>
        <sz val="8"/>
        <rFont val="ＭＳ ゴシック"/>
        <family val="3"/>
        <charset val="128"/>
      </rPr>
      <t>※氏名欄は自署（氏名変更の場合は新氏名）してください。</t>
    </r>
    <rPh sb="0" eb="1">
      <t>シ</t>
    </rPh>
    <rPh sb="2" eb="3">
      <t>ナ</t>
    </rPh>
    <rPh sb="11" eb="13">
      <t>シメイ</t>
    </rPh>
    <rPh sb="13" eb="14">
      <t>ラン</t>
    </rPh>
    <rPh sb="15" eb="17">
      <t>ジショ</t>
    </rPh>
    <phoneticPr fontId="2"/>
  </si>
  <si>
    <t>年</t>
    <rPh sb="0" eb="1">
      <t>ネン</t>
    </rPh>
    <phoneticPr fontId="2"/>
  </si>
  <si>
    <t>TEL：</t>
    <phoneticPr fontId="2"/>
  </si>
  <si>
    <t>10　年金財形申込事項の変更（※変更後の内容を記入）</t>
    <rPh sb="3" eb="5">
      <t>ネンキン</t>
    </rPh>
    <rPh sb="5" eb="7">
      <t>ザイケイ</t>
    </rPh>
    <rPh sb="7" eb="9">
      <t>モウシコミ</t>
    </rPh>
    <rPh sb="9" eb="11">
      <t>ジコウ</t>
    </rPh>
    <rPh sb="12" eb="14">
      <t>ヘンコウ</t>
    </rPh>
    <rPh sb="16" eb="18">
      <t>ヘンコウ</t>
    </rPh>
    <rPh sb="18" eb="19">
      <t>ゴ</t>
    </rPh>
    <rPh sb="20" eb="22">
      <t>ナイヨウ</t>
    </rPh>
    <rPh sb="23" eb="25">
      <t>キニュウ</t>
    </rPh>
    <phoneticPr fontId="2"/>
  </si>
  <si>
    <t>取扱金融機関</t>
    <rPh sb="0" eb="2">
      <t>トリアツカイ</t>
    </rPh>
    <rPh sb="2" eb="4">
      <t>キンユウ</t>
    </rPh>
    <rPh sb="4" eb="6">
      <t>キカン</t>
    </rPh>
    <phoneticPr fontId="2"/>
  </si>
  <si>
    <t>受取開始日</t>
    <rPh sb="0" eb="2">
      <t>ウケトリ</t>
    </rPh>
    <rPh sb="2" eb="5">
      <t>カイシビ</t>
    </rPh>
    <phoneticPr fontId="2"/>
  </si>
  <si>
    <t>受取間隔</t>
    <rPh sb="0" eb="2">
      <t>ウケトリ</t>
    </rPh>
    <rPh sb="2" eb="4">
      <t>カンカク</t>
    </rPh>
    <phoneticPr fontId="2"/>
  </si>
  <si>
    <t>貯蓄の種類</t>
    <rPh sb="0" eb="2">
      <t>チョチク</t>
    </rPh>
    <rPh sb="3" eb="5">
      <t>シュルイ</t>
    </rPh>
    <phoneticPr fontId="2"/>
  </si>
  <si>
    <t>受取期間</t>
    <rPh sb="0" eb="2">
      <t>ウケトリ</t>
    </rPh>
    <rPh sb="2" eb="4">
      <t>キカン</t>
    </rPh>
    <phoneticPr fontId="2"/>
  </si>
  <si>
    <t>受取方法</t>
    <rPh sb="0" eb="2">
      <t>ウケトリ</t>
    </rPh>
    <rPh sb="2" eb="4">
      <t>ホウホウ</t>
    </rPh>
    <phoneticPr fontId="2"/>
  </si>
  <si>
    <t>個人</t>
    <rPh sb="0" eb="2">
      <t>コジン</t>
    </rPh>
    <phoneticPr fontId="2"/>
  </si>
  <si>
    <t>番号</t>
    <rPh sb="0" eb="2">
      <t>バンゴウ</t>
    </rPh>
    <phoneticPr fontId="2"/>
  </si>
  <si>
    <t>預貯金・合同運用信託・有価証券</t>
    <phoneticPr fontId="2"/>
  </si>
  <si>
    <t>生命保険の保険料・損害保険の保険料</t>
    <rPh sb="2" eb="4">
      <t>ホケン</t>
    </rPh>
    <rPh sb="5" eb="8">
      <t>ホケンリョウ</t>
    </rPh>
    <phoneticPr fontId="2"/>
  </si>
  <si>
    <t>勤務先の
長 の 印</t>
    <rPh sb="0" eb="3">
      <t>キンムサキ</t>
    </rPh>
    <rPh sb="5" eb="6">
      <t>チョウ</t>
    </rPh>
    <rPh sb="9" eb="10">
      <t>イン</t>
    </rPh>
    <phoneticPr fontId="2"/>
  </si>
  <si>
    <t>（公 印）</t>
    <rPh sb="1" eb="2">
      <t>コウ</t>
    </rPh>
    <rPh sb="3" eb="4">
      <t>イン</t>
    </rPh>
    <phoneticPr fontId="2"/>
  </si>
  <si>
    <t>　　　　　　年　　月　　日</t>
    <rPh sb="6" eb="7">
      <t>ネン</t>
    </rPh>
    <rPh sb="9" eb="10">
      <t>ガツ</t>
    </rPh>
    <rPh sb="12" eb="13">
      <t>ニチ</t>
    </rPh>
    <phoneticPr fontId="2"/>
  </si>
  <si>
    <t>※すでに他の店舗等で非課税扱いの申告を</t>
    <rPh sb="4" eb="5">
      <t>タ</t>
    </rPh>
    <rPh sb="6" eb="8">
      <t>テンポ</t>
    </rPh>
    <rPh sb="8" eb="9">
      <t>トウ</t>
    </rPh>
    <rPh sb="10" eb="13">
      <t>ヒカゼイ</t>
    </rPh>
    <rPh sb="13" eb="14">
      <t>アツカ</t>
    </rPh>
    <rPh sb="16" eb="18">
      <t>シンコク</t>
    </rPh>
    <phoneticPr fontId="2"/>
  </si>
  <si>
    <t>　している最高限度額の合計額</t>
    <rPh sb="5" eb="7">
      <t>サイコウ</t>
    </rPh>
    <rPh sb="7" eb="9">
      <t>ゲンド</t>
    </rPh>
    <rPh sb="9" eb="10">
      <t>ガク</t>
    </rPh>
    <rPh sb="11" eb="13">
      <t>ゴウケイ</t>
    </rPh>
    <rPh sb="13" eb="14">
      <t>ガク</t>
    </rPh>
    <phoneticPr fontId="2"/>
  </si>
  <si>
    <t>最高限度額</t>
    <rPh sb="0" eb="2">
      <t>サイコウ</t>
    </rPh>
    <rPh sb="2" eb="4">
      <t>ゲンド</t>
    </rPh>
    <rPh sb="4" eb="5">
      <t>ガク</t>
    </rPh>
    <phoneticPr fontId="2"/>
  </si>
  <si>
    <t>異動の生じた日</t>
    <rPh sb="0" eb="2">
      <t>イドウ</t>
    </rPh>
    <rPh sb="3" eb="4">
      <t>ショウ</t>
    </rPh>
    <rPh sb="6" eb="7">
      <t>ヒ</t>
    </rPh>
    <phoneticPr fontId="2"/>
  </si>
  <si>
    <t>個人番号</t>
    <rPh sb="0" eb="2">
      <t>コジン</t>
    </rPh>
    <rPh sb="2" eb="4">
      <t>バンゴウ</t>
    </rPh>
    <phoneticPr fontId="2"/>
  </si>
  <si>
    <t>　　年　　月　　日　</t>
    <rPh sb="2" eb="3">
      <t>ネン</t>
    </rPh>
    <rPh sb="5" eb="6">
      <t>ガツ</t>
    </rPh>
    <rPh sb="8" eb="9">
      <t>ニチ</t>
    </rPh>
    <phoneticPr fontId="2"/>
  </si>
  <si>
    <t>【注意事項】</t>
    <rPh sb="1" eb="3">
      <t>チュウイ</t>
    </rPh>
    <rPh sb="3" eb="5">
      <t>ジコウ</t>
    </rPh>
    <phoneticPr fontId="2"/>
  </si>
  <si>
    <t>財形貯蓄契約内容は、契約金融機関等からの通知等を参照するか、契約金融機関等に直接お問い合わせください。</t>
    <rPh sb="0" eb="2">
      <t>ザイケイ</t>
    </rPh>
    <rPh sb="2" eb="4">
      <t>チョチク</t>
    </rPh>
    <rPh sb="4" eb="6">
      <t>ケイヤク</t>
    </rPh>
    <rPh sb="6" eb="8">
      <t>ナイヨウ</t>
    </rPh>
    <rPh sb="10" eb="12">
      <t>ケイヤク</t>
    </rPh>
    <rPh sb="12" eb="14">
      <t>キンユウ</t>
    </rPh>
    <rPh sb="14" eb="16">
      <t>キカン</t>
    </rPh>
    <rPh sb="16" eb="17">
      <t>ナド</t>
    </rPh>
    <rPh sb="20" eb="22">
      <t>ツウチ</t>
    </rPh>
    <rPh sb="22" eb="23">
      <t>ナド</t>
    </rPh>
    <rPh sb="24" eb="26">
      <t>サンショウ</t>
    </rPh>
    <rPh sb="30" eb="32">
      <t>ケイヤク</t>
    </rPh>
    <rPh sb="32" eb="34">
      <t>キンユウ</t>
    </rPh>
    <rPh sb="34" eb="36">
      <t>キカン</t>
    </rPh>
    <rPh sb="36" eb="37">
      <t>トウ</t>
    </rPh>
    <rPh sb="38" eb="40">
      <t>チョクセツ</t>
    </rPh>
    <rPh sb="41" eb="42">
      <t>ト</t>
    </rPh>
    <rPh sb="43" eb="44">
      <t>ア</t>
    </rPh>
    <phoneticPr fontId="2"/>
  </si>
  <si>
    <t>申込書は「手続方法と商品案内」掲載の「記入例」と照合のうえ、不備のない状態で提出してください。</t>
    <rPh sb="0" eb="3">
      <t>モウシコミショ</t>
    </rPh>
    <rPh sb="5" eb="7">
      <t>テツヅキ</t>
    </rPh>
    <rPh sb="7" eb="9">
      <t>ホウホウ</t>
    </rPh>
    <rPh sb="10" eb="12">
      <t>ショウヒン</t>
    </rPh>
    <rPh sb="12" eb="14">
      <t>アンナイ</t>
    </rPh>
    <rPh sb="15" eb="17">
      <t>ケイサイ</t>
    </rPh>
    <rPh sb="19" eb="21">
      <t>キニュウ</t>
    </rPh>
    <rPh sb="21" eb="22">
      <t>レイ</t>
    </rPh>
    <rPh sb="24" eb="26">
      <t>ショウゴウ</t>
    </rPh>
    <rPh sb="30" eb="32">
      <t>フビ</t>
    </rPh>
    <rPh sb="35" eb="37">
      <t>ジョウタイ</t>
    </rPh>
    <rPh sb="38" eb="40">
      <t>テイシュツ</t>
    </rPh>
    <phoneticPr fontId="2"/>
  </si>
  <si>
    <t>訂正箇所は二重線で抹消のうえ、届出印を訂正印として押印してください。</t>
    <rPh sb="0" eb="2">
      <t>テイセイ</t>
    </rPh>
    <rPh sb="2" eb="4">
      <t>カショ</t>
    </rPh>
    <rPh sb="5" eb="8">
      <t>ニジュウセン</t>
    </rPh>
    <rPh sb="9" eb="11">
      <t>マッショウ</t>
    </rPh>
    <rPh sb="15" eb="18">
      <t>トドケデイン</t>
    </rPh>
    <rPh sb="19" eb="21">
      <t>テイセイ</t>
    </rPh>
    <rPh sb="21" eb="22">
      <t>イン</t>
    </rPh>
    <rPh sb="25" eb="27">
      <t>オウイン</t>
    </rPh>
    <phoneticPr fontId="2"/>
  </si>
  <si>
    <t>「金融機関用」氏名欄は必ず自署してください。</t>
    <rPh sb="1" eb="3">
      <t>キンユウ</t>
    </rPh>
    <rPh sb="3" eb="6">
      <t>キカンヨウ</t>
    </rPh>
    <rPh sb="7" eb="9">
      <t>シメイ</t>
    </rPh>
    <rPh sb="9" eb="10">
      <t>ラン</t>
    </rPh>
    <rPh sb="11" eb="12">
      <t>カナラ</t>
    </rPh>
    <rPh sb="13" eb="15">
      <t>ジショ</t>
    </rPh>
    <phoneticPr fontId="2"/>
  </si>
  <si>
    <t>№</t>
    <phoneticPr fontId="2"/>
  </si>
  <si>
    <t>所属CD</t>
  </si>
  <si>
    <t>所属名</t>
    <rPh sb="0" eb="2">
      <t>ショゾク</t>
    </rPh>
    <rPh sb="2" eb="3">
      <t>メイ</t>
    </rPh>
    <phoneticPr fontId="2"/>
  </si>
  <si>
    <t>業態</t>
    <rPh sb="0" eb="2">
      <t>ギョウタイ</t>
    </rPh>
    <phoneticPr fontId="2"/>
  </si>
  <si>
    <t>金融CD</t>
    <rPh sb="0" eb="2">
      <t>キンユウ</t>
    </rPh>
    <phoneticPr fontId="2"/>
  </si>
  <si>
    <t>金融機関名</t>
    <rPh sb="0" eb="2">
      <t>キンユウ</t>
    </rPh>
    <rPh sb="2" eb="4">
      <t>キカン</t>
    </rPh>
    <rPh sb="4" eb="5">
      <t>メイ</t>
    </rPh>
    <phoneticPr fontId="2"/>
  </si>
  <si>
    <t>備　考</t>
    <rPh sb="0" eb="1">
      <t>ビ</t>
    </rPh>
    <rPh sb="2" eb="3">
      <t>コウ</t>
    </rPh>
    <phoneticPr fontId="2"/>
  </si>
  <si>
    <t>都市銀行</t>
    <rPh sb="0" eb="2">
      <t>トシ</t>
    </rPh>
    <rPh sb="2" eb="4">
      <t>ギンコウ</t>
    </rPh>
    <phoneticPr fontId="2"/>
  </si>
  <si>
    <t>0101</t>
    <phoneticPr fontId="2"/>
  </si>
  <si>
    <t>りそな銀行</t>
    <rPh sb="3" eb="5">
      <t>ギンコウ</t>
    </rPh>
    <phoneticPr fontId="2"/>
  </si>
  <si>
    <t>旧大和銀行。金銭信託、一般・住宅・年金財形</t>
    <rPh sb="0" eb="1">
      <t>キュウ</t>
    </rPh>
    <rPh sb="1" eb="3">
      <t>ダイワ</t>
    </rPh>
    <rPh sb="3" eb="5">
      <t>ギンコウ</t>
    </rPh>
    <rPh sb="6" eb="8">
      <t>キンセン</t>
    </rPh>
    <rPh sb="8" eb="10">
      <t>シンタク</t>
    </rPh>
    <rPh sb="11" eb="13">
      <t>イッパン</t>
    </rPh>
    <rPh sb="14" eb="16">
      <t>ジュウタク</t>
    </rPh>
    <rPh sb="17" eb="19">
      <t>ネンキン</t>
    </rPh>
    <rPh sb="19" eb="21">
      <t>ザイケイ</t>
    </rPh>
    <phoneticPr fontId="2"/>
  </si>
  <si>
    <t>岸和田市立城内小学校</t>
  </si>
  <si>
    <t>0102</t>
    <phoneticPr fontId="2"/>
  </si>
  <si>
    <t>岸和田市立浜小学校</t>
  </si>
  <si>
    <t>0201</t>
    <phoneticPr fontId="2"/>
  </si>
  <si>
    <t>みずほ銀行</t>
    <rPh sb="3" eb="5">
      <t>ギンコウ</t>
    </rPh>
    <phoneticPr fontId="2"/>
  </si>
  <si>
    <t>旧第一勧業銀行</t>
    <phoneticPr fontId="2"/>
  </si>
  <si>
    <t>岸和田市立朝陽小学校</t>
  </si>
  <si>
    <t>0203</t>
    <phoneticPr fontId="2"/>
  </si>
  <si>
    <t>旧富士銀行</t>
    <phoneticPr fontId="2"/>
  </si>
  <si>
    <t>岸和田市立東光小学校</t>
  </si>
  <si>
    <t>0204</t>
    <phoneticPr fontId="2"/>
  </si>
  <si>
    <t>三菱ＵＦＪ銀行</t>
    <rPh sb="0" eb="2">
      <t>ミツビシ</t>
    </rPh>
    <rPh sb="5" eb="7">
      <t>ギンコウ</t>
    </rPh>
    <phoneticPr fontId="2"/>
  </si>
  <si>
    <t>旧東京三菱銀行</t>
    <phoneticPr fontId="2"/>
  </si>
  <si>
    <t>岸和田市立旭小学校</t>
  </si>
  <si>
    <t>0206</t>
    <phoneticPr fontId="2"/>
  </si>
  <si>
    <t>旧ＵFJ銀行</t>
    <phoneticPr fontId="2"/>
  </si>
  <si>
    <t>岸和田市立修斉小学校</t>
  </si>
  <si>
    <t>0207</t>
    <phoneticPr fontId="2"/>
  </si>
  <si>
    <t>三井住友銀行</t>
    <rPh sb="0" eb="2">
      <t>ミツイ</t>
    </rPh>
    <rPh sb="2" eb="4">
      <t>スミトモ</t>
    </rPh>
    <rPh sb="4" eb="6">
      <t>ギンコウ</t>
    </rPh>
    <phoneticPr fontId="2"/>
  </si>
  <si>
    <t>旧住友銀行</t>
    <phoneticPr fontId="2"/>
  </si>
  <si>
    <t>岸和田市立東葛城小学校</t>
  </si>
  <si>
    <t>地方銀行</t>
    <rPh sb="0" eb="2">
      <t>チホウ</t>
    </rPh>
    <rPh sb="2" eb="4">
      <t>ギンコウ</t>
    </rPh>
    <phoneticPr fontId="2"/>
  </si>
  <si>
    <t>0303</t>
    <phoneticPr fontId="2"/>
  </si>
  <si>
    <t>京都銀行</t>
    <rPh sb="0" eb="2">
      <t>キョウト</t>
    </rPh>
    <rPh sb="2" eb="4">
      <t>ギンコウ</t>
    </rPh>
    <phoneticPr fontId="2"/>
  </si>
  <si>
    <t>岸和田市立春木小学校</t>
  </si>
  <si>
    <t>0304</t>
    <phoneticPr fontId="2"/>
  </si>
  <si>
    <t>関西みらい銀行</t>
    <rPh sb="0" eb="2">
      <t>カンサイ</t>
    </rPh>
    <rPh sb="5" eb="7">
      <t>ギンコウ</t>
    </rPh>
    <phoneticPr fontId="2"/>
  </si>
  <si>
    <t>旧近畿大阪銀行</t>
    <phoneticPr fontId="2"/>
  </si>
  <si>
    <t>岸和田市立大芝小学校</t>
  </si>
  <si>
    <t>0306</t>
  </si>
  <si>
    <t>池田泉州銀行</t>
    <rPh sb="0" eb="2">
      <t>イケダ</t>
    </rPh>
    <rPh sb="2" eb="4">
      <t>センシュウ</t>
    </rPh>
    <rPh sb="4" eb="6">
      <t>ギンコウ</t>
    </rPh>
    <phoneticPr fontId="2"/>
  </si>
  <si>
    <t>岸和田市立新条小学校</t>
  </si>
  <si>
    <t>0307</t>
  </si>
  <si>
    <t>南都銀行</t>
    <rPh sb="0" eb="2">
      <t>ナント</t>
    </rPh>
    <rPh sb="2" eb="4">
      <t>ギンコウ</t>
    </rPh>
    <phoneticPr fontId="2"/>
  </si>
  <si>
    <t>岸和田市立八木小学校</t>
  </si>
  <si>
    <t>0308</t>
  </si>
  <si>
    <t>紀陽銀行</t>
    <rPh sb="0" eb="2">
      <t>キヨウ</t>
    </rPh>
    <rPh sb="2" eb="4">
      <t>ギンコウ</t>
    </rPh>
    <phoneticPr fontId="2"/>
  </si>
  <si>
    <t>岸和田市立光明小学校</t>
  </si>
  <si>
    <t>0309</t>
    <phoneticPr fontId="2"/>
  </si>
  <si>
    <t>旧関西アーバン銀行</t>
    <phoneticPr fontId="2"/>
  </si>
  <si>
    <t>岸和田市立常盤小学校</t>
  </si>
  <si>
    <t>0411</t>
    <phoneticPr fontId="2"/>
  </si>
  <si>
    <t>みなと銀行</t>
    <rPh sb="3" eb="5">
      <t>ギンコウ</t>
    </rPh>
    <phoneticPr fontId="2"/>
  </si>
  <si>
    <t>岸和田市立山直北小学校</t>
  </si>
  <si>
    <t>信用組合</t>
    <rPh sb="0" eb="2">
      <t>シンヨウ</t>
    </rPh>
    <rPh sb="2" eb="4">
      <t>クミアイ</t>
    </rPh>
    <phoneticPr fontId="2"/>
  </si>
  <si>
    <t>0501</t>
    <phoneticPr fontId="2"/>
  </si>
  <si>
    <t>大阪信用金庫</t>
    <rPh sb="0" eb="2">
      <t>オオサカ</t>
    </rPh>
    <rPh sb="2" eb="4">
      <t>シンヨウ</t>
    </rPh>
    <rPh sb="4" eb="6">
      <t>キンコ</t>
    </rPh>
    <phoneticPr fontId="2"/>
  </si>
  <si>
    <t>岸和田市立山直南小学校</t>
  </si>
  <si>
    <t>0503</t>
    <phoneticPr fontId="2"/>
  </si>
  <si>
    <t>大阪シティ信用金庫</t>
    <rPh sb="0" eb="2">
      <t>オオサカ</t>
    </rPh>
    <rPh sb="5" eb="7">
      <t>シンヨウ</t>
    </rPh>
    <rPh sb="7" eb="9">
      <t>キンコ</t>
    </rPh>
    <phoneticPr fontId="2"/>
  </si>
  <si>
    <t>岸和田市立山滝小学校</t>
  </si>
  <si>
    <t>0507</t>
    <phoneticPr fontId="2"/>
  </si>
  <si>
    <t>北おおさか信用金庫</t>
    <rPh sb="0" eb="1">
      <t>キタ</t>
    </rPh>
    <rPh sb="5" eb="7">
      <t>シンヨウ</t>
    </rPh>
    <rPh sb="7" eb="9">
      <t>キンコ</t>
    </rPh>
    <phoneticPr fontId="2"/>
  </si>
  <si>
    <t>岸和田市立八木南小学校</t>
  </si>
  <si>
    <t>0513</t>
    <phoneticPr fontId="2"/>
  </si>
  <si>
    <t>尼崎信用金庫</t>
    <rPh sb="0" eb="2">
      <t>アマガサキ</t>
    </rPh>
    <rPh sb="2" eb="4">
      <t>シンヨウ</t>
    </rPh>
    <rPh sb="4" eb="6">
      <t>キンコ</t>
    </rPh>
    <phoneticPr fontId="2"/>
  </si>
  <si>
    <t>岸和田市立城東小学校</t>
  </si>
  <si>
    <t>農協</t>
    <rPh sb="0" eb="2">
      <t>ノウキョウ</t>
    </rPh>
    <phoneticPr fontId="2"/>
  </si>
  <si>
    <t>0701</t>
    <phoneticPr fontId="2"/>
  </si>
  <si>
    <t>府信用農業協同組合連合会</t>
    <rPh sb="0" eb="1">
      <t>フ</t>
    </rPh>
    <rPh sb="1" eb="3">
      <t>シンヨウ</t>
    </rPh>
    <rPh sb="3" eb="5">
      <t>ノウギョウ</t>
    </rPh>
    <rPh sb="5" eb="7">
      <t>キョウドウ</t>
    </rPh>
    <rPh sb="7" eb="9">
      <t>クミアイ</t>
    </rPh>
    <rPh sb="9" eb="11">
      <t>レンゴウ</t>
    </rPh>
    <rPh sb="11" eb="12">
      <t>カイ</t>
    </rPh>
    <phoneticPr fontId="2"/>
  </si>
  <si>
    <t>岸和田市立八木北小学校</t>
  </si>
  <si>
    <t>労金</t>
    <rPh sb="0" eb="2">
      <t>ロウキン</t>
    </rPh>
    <phoneticPr fontId="2"/>
  </si>
  <si>
    <t>0801</t>
    <phoneticPr fontId="2"/>
  </si>
  <si>
    <t>近畿労働金庫</t>
    <rPh sb="0" eb="2">
      <t>キンキ</t>
    </rPh>
    <rPh sb="2" eb="4">
      <t>ロウドウ</t>
    </rPh>
    <rPh sb="4" eb="6">
      <t>キンコ</t>
    </rPh>
    <phoneticPr fontId="2"/>
  </si>
  <si>
    <t>岸和田市立天神山小学校</t>
  </si>
  <si>
    <t>信託銀行</t>
    <rPh sb="0" eb="2">
      <t>シンタク</t>
    </rPh>
    <rPh sb="2" eb="4">
      <t>ギンコウ</t>
    </rPh>
    <phoneticPr fontId="2"/>
  </si>
  <si>
    <t>0902</t>
    <phoneticPr fontId="2"/>
  </si>
  <si>
    <t>三菱ＵＦＪ信託銀行</t>
    <rPh sb="0" eb="2">
      <t>ミツビシ</t>
    </rPh>
    <rPh sb="5" eb="7">
      <t>シンタク</t>
    </rPh>
    <rPh sb="7" eb="9">
      <t>ギンコウ</t>
    </rPh>
    <phoneticPr fontId="2"/>
  </si>
  <si>
    <t>岸和田市立太田小学校</t>
  </si>
  <si>
    <t>0903</t>
    <phoneticPr fontId="2"/>
  </si>
  <si>
    <t>みずほ信託銀行</t>
    <rPh sb="3" eb="5">
      <t>シンタク</t>
    </rPh>
    <rPh sb="5" eb="7">
      <t>ギンコウ</t>
    </rPh>
    <phoneticPr fontId="2"/>
  </si>
  <si>
    <t>岸和田市立岸城中学校</t>
  </si>
  <si>
    <t>0905</t>
    <phoneticPr fontId="2"/>
  </si>
  <si>
    <t>三井住友信託銀行</t>
    <rPh sb="0" eb="2">
      <t>ミツイ</t>
    </rPh>
    <rPh sb="2" eb="4">
      <t>スミトモ</t>
    </rPh>
    <rPh sb="4" eb="6">
      <t>シンタク</t>
    </rPh>
    <rPh sb="6" eb="8">
      <t>ギンコウ</t>
    </rPh>
    <phoneticPr fontId="2"/>
  </si>
  <si>
    <t>旧中央三井信託銀行</t>
    <phoneticPr fontId="2"/>
  </si>
  <si>
    <t>岸和田市立光陽中学校</t>
  </si>
  <si>
    <t>0907</t>
    <phoneticPr fontId="2"/>
  </si>
  <si>
    <t>旧住友信託銀行</t>
    <phoneticPr fontId="2"/>
  </si>
  <si>
    <t>岸和田市立葛城中学校</t>
  </si>
  <si>
    <t>債券発行銀行</t>
    <rPh sb="0" eb="2">
      <t>サイケン</t>
    </rPh>
    <rPh sb="2" eb="4">
      <t>ハッコウ</t>
    </rPh>
    <rPh sb="4" eb="6">
      <t>ギンコウ</t>
    </rPh>
    <phoneticPr fontId="2"/>
  </si>
  <si>
    <t>1001</t>
    <phoneticPr fontId="2"/>
  </si>
  <si>
    <t>旧日本興業銀行</t>
    <phoneticPr fontId="2"/>
  </si>
  <si>
    <t>岸和田市立久米田中学校</t>
  </si>
  <si>
    <t>1002</t>
    <phoneticPr fontId="2"/>
  </si>
  <si>
    <t>岸和田市立春木中学校</t>
  </si>
  <si>
    <t>岸和田市立山滝中学校</t>
  </si>
  <si>
    <t>証券会社</t>
    <rPh sb="0" eb="2">
      <t>ショウケン</t>
    </rPh>
    <rPh sb="2" eb="4">
      <t>カイシャ</t>
    </rPh>
    <phoneticPr fontId="2"/>
  </si>
  <si>
    <t>1101</t>
    <phoneticPr fontId="2"/>
  </si>
  <si>
    <t>野村證券</t>
    <rPh sb="0" eb="2">
      <t>ノムラ</t>
    </rPh>
    <rPh sb="2" eb="4">
      <t>ショウケン</t>
    </rPh>
    <phoneticPr fontId="2"/>
  </si>
  <si>
    <t>岸和田市立山直中学校</t>
  </si>
  <si>
    <t>1102</t>
    <phoneticPr fontId="2"/>
  </si>
  <si>
    <t>SMBC日興証券</t>
    <rPh sb="4" eb="6">
      <t>ニッコウ</t>
    </rPh>
    <rPh sb="6" eb="8">
      <t>ショウケン</t>
    </rPh>
    <phoneticPr fontId="2"/>
  </si>
  <si>
    <t>岸和田市立北中学校</t>
  </si>
  <si>
    <t>1104</t>
    <phoneticPr fontId="2"/>
  </si>
  <si>
    <t>大和証券</t>
    <rPh sb="0" eb="2">
      <t>ダイワ</t>
    </rPh>
    <rPh sb="2" eb="4">
      <t>ショウケン</t>
    </rPh>
    <phoneticPr fontId="2"/>
  </si>
  <si>
    <t>岸和田市立桜台中学校</t>
  </si>
  <si>
    <t>1105</t>
    <phoneticPr fontId="2"/>
  </si>
  <si>
    <t>みずほ証券</t>
    <rPh sb="3" eb="5">
      <t>ショウケン</t>
    </rPh>
    <phoneticPr fontId="2"/>
  </si>
  <si>
    <t>岸和田市立野村中学校</t>
  </si>
  <si>
    <t>1109</t>
    <phoneticPr fontId="2"/>
  </si>
  <si>
    <t>岡三証券</t>
    <rPh sb="0" eb="2">
      <t>オカサン</t>
    </rPh>
    <rPh sb="2" eb="4">
      <t>ショウケン</t>
    </rPh>
    <phoneticPr fontId="2"/>
  </si>
  <si>
    <t>岸和田市立土生中学校</t>
  </si>
  <si>
    <t>1110</t>
    <phoneticPr fontId="2"/>
  </si>
  <si>
    <t>岩井コスモ証券</t>
    <rPh sb="0" eb="2">
      <t>イワイ</t>
    </rPh>
    <rPh sb="5" eb="7">
      <t>ショウケン</t>
    </rPh>
    <phoneticPr fontId="2"/>
  </si>
  <si>
    <t>岸和田市立産業高等学校</t>
  </si>
  <si>
    <t>生命保険</t>
    <rPh sb="0" eb="2">
      <t>セイメイ</t>
    </rPh>
    <rPh sb="2" eb="4">
      <t>ホケン</t>
    </rPh>
    <phoneticPr fontId="2"/>
  </si>
  <si>
    <t>1201</t>
    <phoneticPr fontId="2"/>
  </si>
  <si>
    <t>日本生命保険</t>
    <rPh sb="0" eb="2">
      <t>ニホン</t>
    </rPh>
    <rPh sb="2" eb="4">
      <t>セイメイ</t>
    </rPh>
    <rPh sb="4" eb="6">
      <t>ホケン</t>
    </rPh>
    <phoneticPr fontId="2"/>
  </si>
  <si>
    <t>豊中市立克明小学校</t>
  </si>
  <si>
    <t>1204</t>
    <phoneticPr fontId="2"/>
  </si>
  <si>
    <t>ジブラルタ生命保険</t>
    <rPh sb="5" eb="9">
      <t>セイメイホケン</t>
    </rPh>
    <phoneticPr fontId="2"/>
  </si>
  <si>
    <t>旧AIGエジソン生命保険</t>
    <phoneticPr fontId="2"/>
  </si>
  <si>
    <t>豊中市立桜塚小学校</t>
  </si>
  <si>
    <t>1206</t>
    <phoneticPr fontId="2"/>
  </si>
  <si>
    <t>旧エイアイジー・スター生命保険</t>
    <phoneticPr fontId="2"/>
  </si>
  <si>
    <t>豊中市立大池小学校</t>
  </si>
  <si>
    <t>1207</t>
    <phoneticPr fontId="2"/>
  </si>
  <si>
    <t>第一生命保険</t>
    <rPh sb="0" eb="2">
      <t>ダイイチ</t>
    </rPh>
    <rPh sb="2" eb="4">
      <t>セイメイ</t>
    </rPh>
    <rPh sb="4" eb="6">
      <t>ホケン</t>
    </rPh>
    <phoneticPr fontId="2"/>
  </si>
  <si>
    <t>豊中市立螢池小学校</t>
  </si>
  <si>
    <t>1210</t>
    <phoneticPr fontId="2"/>
  </si>
  <si>
    <t>富国生命保険</t>
    <rPh sb="0" eb="2">
      <t>フコク</t>
    </rPh>
    <rPh sb="2" eb="4">
      <t>セイメイ</t>
    </rPh>
    <rPh sb="4" eb="6">
      <t>ホケン</t>
    </rPh>
    <phoneticPr fontId="2"/>
  </si>
  <si>
    <t>豊中市立桜井谷小学校</t>
  </si>
  <si>
    <t>1211</t>
    <phoneticPr fontId="2"/>
  </si>
  <si>
    <t>朝日生命保険</t>
    <rPh sb="0" eb="2">
      <t>アサヒ</t>
    </rPh>
    <rPh sb="2" eb="4">
      <t>セイメイ</t>
    </rPh>
    <rPh sb="4" eb="6">
      <t>ホケン</t>
    </rPh>
    <phoneticPr fontId="2"/>
  </si>
  <si>
    <t>豊中市立熊野田小学校</t>
  </si>
  <si>
    <t>1212</t>
    <phoneticPr fontId="2"/>
  </si>
  <si>
    <t>明治安田生命保険</t>
    <rPh sb="0" eb="2">
      <t>メイジ</t>
    </rPh>
    <rPh sb="2" eb="4">
      <t>ヤスダ</t>
    </rPh>
    <rPh sb="4" eb="6">
      <t>セイメイ</t>
    </rPh>
    <rPh sb="6" eb="8">
      <t>ホケン</t>
    </rPh>
    <phoneticPr fontId="2"/>
  </si>
  <si>
    <t>豊中市立中豊島小学校</t>
  </si>
  <si>
    <t>1213</t>
    <phoneticPr fontId="2"/>
  </si>
  <si>
    <t>大樹生命保険</t>
    <rPh sb="0" eb="2">
      <t>ダイジュ</t>
    </rPh>
    <rPh sb="2" eb="4">
      <t>セイメイ</t>
    </rPh>
    <rPh sb="4" eb="6">
      <t>ホケン</t>
    </rPh>
    <phoneticPr fontId="2"/>
  </si>
  <si>
    <t>豊中市立豊島小学校</t>
  </si>
  <si>
    <t>1214</t>
    <phoneticPr fontId="2"/>
  </si>
  <si>
    <t>住友生命保険</t>
    <rPh sb="0" eb="2">
      <t>スミトモ</t>
    </rPh>
    <rPh sb="2" eb="4">
      <t>セイメイ</t>
    </rPh>
    <rPh sb="4" eb="6">
      <t>ホケン</t>
    </rPh>
    <phoneticPr fontId="2"/>
  </si>
  <si>
    <t>豊中市立原田小学校</t>
  </si>
  <si>
    <t>ゆうちょ</t>
    <phoneticPr fontId="2"/>
  </si>
  <si>
    <t>1301</t>
    <phoneticPr fontId="2"/>
  </si>
  <si>
    <t>ゆうちょ銀行</t>
    <rPh sb="4" eb="6">
      <t>ギンコウ</t>
    </rPh>
    <phoneticPr fontId="2"/>
  </si>
  <si>
    <t>豊中市立小曾根小学校</t>
  </si>
  <si>
    <t>損害保険会社</t>
    <rPh sb="0" eb="2">
      <t>ソンガイ</t>
    </rPh>
    <rPh sb="2" eb="4">
      <t>ホケン</t>
    </rPh>
    <rPh sb="4" eb="6">
      <t>カイシャ</t>
    </rPh>
    <phoneticPr fontId="2"/>
  </si>
  <si>
    <t>1405</t>
    <phoneticPr fontId="2"/>
  </si>
  <si>
    <t>三井住友海上火災保険</t>
    <phoneticPr fontId="2"/>
  </si>
  <si>
    <t>豊中市立豊南小学校</t>
  </si>
  <si>
    <t>1407</t>
    <phoneticPr fontId="2"/>
  </si>
  <si>
    <t>あいおいニッセイ同和損害保険</t>
    <phoneticPr fontId="2"/>
  </si>
  <si>
    <t>豊中市立上野小学校</t>
  </si>
  <si>
    <t>1409</t>
    <phoneticPr fontId="2"/>
  </si>
  <si>
    <t>東京海上日動火災保険</t>
    <phoneticPr fontId="2"/>
  </si>
  <si>
    <t>豊中市立南桜塚小学校</t>
  </si>
  <si>
    <t>1415</t>
    <phoneticPr fontId="2"/>
  </si>
  <si>
    <t>損害保険ジャパン</t>
    <phoneticPr fontId="2"/>
  </si>
  <si>
    <t>旧日本興亜損害保険</t>
    <phoneticPr fontId="2"/>
  </si>
  <si>
    <t>豊中市立新田小学校</t>
  </si>
  <si>
    <t>1416</t>
    <phoneticPr fontId="2"/>
  </si>
  <si>
    <t>AIG損害保険</t>
    <phoneticPr fontId="2"/>
  </si>
  <si>
    <t>旧富士火災海上保険</t>
    <phoneticPr fontId="2"/>
  </si>
  <si>
    <t>1417</t>
    <phoneticPr fontId="2"/>
  </si>
  <si>
    <t>旧損害保険ジャパン</t>
    <phoneticPr fontId="2"/>
  </si>
  <si>
    <t>豊中市立庄内南小学校</t>
  </si>
  <si>
    <t>豊中市立庄内西小学校</t>
  </si>
  <si>
    <t>豊中市立北丘小学校</t>
  </si>
  <si>
    <t>豊中市立東丘小学校</t>
  </si>
  <si>
    <t>豊中市立東豊中小学校</t>
  </si>
  <si>
    <t>豊中市立西丘小学校</t>
  </si>
  <si>
    <t>豊中市立豊島西小学校</t>
  </si>
  <si>
    <t>豊中市立高川小学校</t>
  </si>
  <si>
    <t>豊中市立刀根山小学校</t>
  </si>
  <si>
    <t>豊中市立南丘小学校</t>
  </si>
  <si>
    <t>豊中市立豊島北小学校</t>
  </si>
  <si>
    <t>豊中市立泉丘小学校</t>
  </si>
  <si>
    <t>豊中市立少路小学校</t>
  </si>
  <si>
    <t>豊中市立野畑小学校</t>
  </si>
  <si>
    <t>豊中市立東豊台小学校</t>
  </si>
  <si>
    <t>豊中市立箕輪小学校</t>
  </si>
  <si>
    <t>豊中市立北条小学校</t>
  </si>
  <si>
    <t>豊中市立寺内小学校</t>
  </si>
  <si>
    <t>豊中市立緑地小学校</t>
  </si>
  <si>
    <t>豊中市立桜井谷東小学校</t>
  </si>
  <si>
    <t>豊中市立東泉丘小学校</t>
  </si>
  <si>
    <t>豊中市立北緑丘小学校</t>
  </si>
  <si>
    <t>豊中市立新田南小学校</t>
  </si>
  <si>
    <t>豊中市立第一中学校</t>
  </si>
  <si>
    <t>豊中市立第二中学校</t>
  </si>
  <si>
    <t>豊中市立第三中学校</t>
  </si>
  <si>
    <t>豊中市立第四中学校</t>
  </si>
  <si>
    <t>豊中市立第五中学校</t>
  </si>
  <si>
    <t>豊中市立第七中学校</t>
  </si>
  <si>
    <t>豊中市立第八中学校</t>
  </si>
  <si>
    <t>豊中市立第九中学校</t>
  </si>
  <si>
    <t>豊中市立第十一中学校</t>
  </si>
  <si>
    <t>豊中市立第十三中学校</t>
  </si>
  <si>
    <t>豊中市立第十四中学校</t>
  </si>
  <si>
    <t>豊中市立第十五中学校</t>
  </si>
  <si>
    <t>豊中市立第十六中学校</t>
  </si>
  <si>
    <t>豊中市立第十七中学校</t>
  </si>
  <si>
    <t>豊中市立第十八中学校</t>
  </si>
  <si>
    <t>池田市立池田小学校</t>
  </si>
  <si>
    <t>池田市立秦野小学校</t>
  </si>
  <si>
    <t>池田市立北豊島小学校</t>
  </si>
  <si>
    <t>池田市立呉服小学校</t>
  </si>
  <si>
    <t>池田市立石橋小学校</t>
  </si>
  <si>
    <t>池田市立五月丘小学校</t>
  </si>
  <si>
    <t>池田市立石橋南小学校</t>
  </si>
  <si>
    <t>池田市立緑丘小学校</t>
  </si>
  <si>
    <t>池田市立神田小学校</t>
  </si>
  <si>
    <t>池田市立池田中学校</t>
  </si>
  <si>
    <t>池田市立渋谷中学校</t>
  </si>
  <si>
    <t>池田市立北豊島中学校</t>
  </si>
  <si>
    <t>池田市立石橋中学校</t>
  </si>
  <si>
    <t>吹田市立吹田第一小学校</t>
  </si>
  <si>
    <t>吹田市立吹田東小学校</t>
  </si>
  <si>
    <t>吹田市立千里第二小学校</t>
  </si>
  <si>
    <t>吹田市立岸部第一小学校</t>
  </si>
  <si>
    <t>吹田市立豊津第一小学校</t>
  </si>
  <si>
    <t>吹田市立山手小学校</t>
  </si>
  <si>
    <t>吹田市立山田第一小学校</t>
  </si>
  <si>
    <t>吹田市立山田第二小学校</t>
  </si>
  <si>
    <t>吹田市立佐竹台小学校</t>
  </si>
  <si>
    <t>吹田市立津雲台小学校</t>
  </si>
  <si>
    <t>吹田市立古江台小学校</t>
  </si>
  <si>
    <t>吹田市立藤白台小学校</t>
  </si>
  <si>
    <t>吹田市立青山台小学校</t>
  </si>
  <si>
    <t>吹田市立桃山台小学校</t>
  </si>
  <si>
    <t>吹田市立千里たけみ小学校</t>
  </si>
  <si>
    <t>吹田市立千里第三小学校</t>
  </si>
  <si>
    <t>吹田市立吹田南小学校</t>
  </si>
  <si>
    <t>吹田市立吹田第六小学校</t>
  </si>
  <si>
    <t>吹田市立岸部第二小学校</t>
  </si>
  <si>
    <t>吹田市立南山田小学校</t>
  </si>
  <si>
    <t>吹田市立江坂大池小学校</t>
  </si>
  <si>
    <t>吹田市立千里新田小学校</t>
  </si>
  <si>
    <t>吹田市立西山田小学校</t>
  </si>
  <si>
    <t>吹田市立北山田小学校</t>
  </si>
  <si>
    <t>吹田市立片山小学校</t>
  </si>
  <si>
    <t>吹田市立東山田小学校</t>
  </si>
  <si>
    <t>吹田市立東佐井寺小学校</t>
  </si>
  <si>
    <t>吹田市立佐井寺小学校</t>
  </si>
  <si>
    <t>吹田市立第一中学校</t>
  </si>
  <si>
    <t>吹田市立第二中学校</t>
  </si>
  <si>
    <t>吹田市立片山中学校</t>
  </si>
  <si>
    <t>吹田市立山田中学校</t>
  </si>
  <si>
    <t>吹田市立第五中学校</t>
  </si>
  <si>
    <t>吹田市立高野台中学校</t>
  </si>
  <si>
    <t>吹田市立青山台中学校</t>
  </si>
  <si>
    <t>吹田市立竹見台中学校</t>
  </si>
  <si>
    <t>吹田市立第六中学校</t>
  </si>
  <si>
    <t>吹田市立古江台中学校</t>
  </si>
  <si>
    <t>吹田市立豊津西中学校</t>
  </si>
  <si>
    <t>吹田市立千里丘中学校</t>
  </si>
  <si>
    <t>吹田市立西山田中学校</t>
  </si>
  <si>
    <t>吹田市立南千里中学校</t>
  </si>
  <si>
    <t>吹田市立豊津中学校</t>
  </si>
  <si>
    <t>吹田市立佐井寺中学校</t>
  </si>
  <si>
    <t>吹田市立山田東中学校</t>
  </si>
  <si>
    <t>泉大津市立戎小学校</t>
  </si>
  <si>
    <t>泉大津市立旭小学校</t>
  </si>
  <si>
    <t>泉大津市立穴師小学校</t>
  </si>
  <si>
    <t>泉大津市立浜小学校</t>
  </si>
  <si>
    <t>泉大津市立条東小学校</t>
  </si>
  <si>
    <t>泉大津市立条南小学校</t>
  </si>
  <si>
    <t>泉大津市立楠小学校</t>
  </si>
  <si>
    <t>泉大津市立東陽中学校</t>
  </si>
  <si>
    <t>泉大津市立誠風中学校</t>
  </si>
  <si>
    <t>泉大津市立小津中学校</t>
  </si>
  <si>
    <t>高槻市立高槻小学校</t>
  </si>
  <si>
    <t>高槻市立桃園小学校</t>
  </si>
  <si>
    <t>高槻市立芥川小学校</t>
  </si>
  <si>
    <t>高槻市立磐手小学校</t>
  </si>
  <si>
    <t>高槻市立清水小学校</t>
  </si>
  <si>
    <t>高槻市立如是小学校</t>
  </si>
  <si>
    <t>高槻市立阿武野小学校</t>
  </si>
  <si>
    <t>高槻市立五領小学校</t>
  </si>
  <si>
    <t>高槻市立三箇牧小学校</t>
  </si>
  <si>
    <t>高槻市立川西小学校</t>
  </si>
  <si>
    <t>高槻市立富田小学校</t>
  </si>
  <si>
    <t>高槻市立樫田小学校</t>
  </si>
  <si>
    <t>高槻市立大冠小学校</t>
  </si>
  <si>
    <t>高槻市立南大冠小学校</t>
  </si>
  <si>
    <t>高槻市立北大冠小学校</t>
  </si>
  <si>
    <t>高槻市立桜台小学校</t>
  </si>
  <si>
    <t>高槻市立芝生小学校</t>
  </si>
  <si>
    <t>高槻市立玉川小学校</t>
  </si>
  <si>
    <t>高槻市立西大冠小学校</t>
  </si>
  <si>
    <t>高槻市立日吉台小学校</t>
  </si>
  <si>
    <t>高槻市立上牧小学校</t>
  </si>
  <si>
    <t>高槻市立津之江小学校</t>
  </si>
  <si>
    <t>高槻市立冠小学校</t>
  </si>
  <si>
    <t>高槻市立赤大路小学校</t>
  </si>
  <si>
    <t>高槻市立柱本小学校</t>
  </si>
  <si>
    <t>高槻市立郡家小学校</t>
  </si>
  <si>
    <t>高槻市立寿栄小学校</t>
  </si>
  <si>
    <t>高槻市立五百住小学校</t>
  </si>
  <si>
    <t>高槻市立土室小学校</t>
  </si>
  <si>
    <t>高槻市立竹の内小学校</t>
  </si>
  <si>
    <t>高槻市立安岡寺小学校</t>
  </si>
  <si>
    <t>高槻市立若松小学校</t>
  </si>
  <si>
    <t>高槻市立丸橋小学校</t>
  </si>
  <si>
    <t>高槻市立松原小学校</t>
  </si>
  <si>
    <t>高槻市立奥坂小学校</t>
  </si>
  <si>
    <t>高槻市立南平台小学校</t>
  </si>
  <si>
    <t>高槻市立北日吉台小学校</t>
  </si>
  <si>
    <t>高槻市立第一中学校</t>
  </si>
  <si>
    <t>高槻市立第二中学校</t>
  </si>
  <si>
    <t>高槻市立第三中学校</t>
  </si>
  <si>
    <t>高槻市立第四中学校</t>
  </si>
  <si>
    <t>高槻市立第六中学校</t>
  </si>
  <si>
    <t>高槻市立第七中学校</t>
  </si>
  <si>
    <t>高槻市立第八中学校</t>
  </si>
  <si>
    <t>高槻市立第九中学校</t>
  </si>
  <si>
    <t>高槻市立第十中学校</t>
  </si>
  <si>
    <t>高槻市立柳川中学校</t>
  </si>
  <si>
    <t>高槻市立阿武野中学校</t>
  </si>
  <si>
    <t>高槻市立五領中学校</t>
  </si>
  <si>
    <t>高槻市立城南中学校</t>
  </si>
  <si>
    <t>高槻市立川西中学校</t>
  </si>
  <si>
    <t>高槻市立如是中学校</t>
  </si>
  <si>
    <t>高槻市立冠中学校</t>
  </si>
  <si>
    <t>高槻市立芝谷中学校</t>
  </si>
  <si>
    <t>高槻市立阿武山中学校</t>
  </si>
  <si>
    <t>貝塚市立東小学校</t>
  </si>
  <si>
    <t>貝塚市立津田小学校</t>
  </si>
  <si>
    <t>貝塚市立西小学校</t>
  </si>
  <si>
    <t>貝塚市立南小学校</t>
  </si>
  <si>
    <t>貝塚市立北小学校</t>
  </si>
  <si>
    <t>貝塚市立木島小学校</t>
  </si>
  <si>
    <t>貝塚市立葛城小学校</t>
  </si>
  <si>
    <t>貝塚市立中央小学校</t>
  </si>
  <si>
    <t>貝塚市立永寿小学校</t>
  </si>
  <si>
    <t>貝塚市立第一中学校</t>
  </si>
  <si>
    <t>貝塚市立第二中学校</t>
  </si>
  <si>
    <t>貝塚市立第三中学校</t>
  </si>
  <si>
    <t>貝塚市立第四中学校</t>
  </si>
  <si>
    <t>守口市立守口小学校</t>
  </si>
  <si>
    <t>守口市立寺方南小学校</t>
  </si>
  <si>
    <t>守口市立さくら小学校</t>
  </si>
  <si>
    <t>守口市立庭窪小学校</t>
  </si>
  <si>
    <t>守口市立八雲小学校</t>
  </si>
  <si>
    <t>守口市立錦小学校</t>
  </si>
  <si>
    <t>守口市立金田小学校</t>
  </si>
  <si>
    <t>守口市立梶小学校</t>
  </si>
  <si>
    <t>守口市立藤田小学校</t>
  </si>
  <si>
    <t>守口市立八雲東小学校</t>
  </si>
  <si>
    <t>守口市立佐太小学校</t>
  </si>
  <si>
    <t>守口市立第一中学校</t>
  </si>
  <si>
    <t>守口市立庭窪中学校</t>
  </si>
  <si>
    <t>守口市立八雲中学校</t>
  </si>
  <si>
    <t>守口市立梶中学校</t>
  </si>
  <si>
    <t>守口市立大久保中学校</t>
  </si>
  <si>
    <t>守口市立錦中学校</t>
  </si>
  <si>
    <t>枚方市立枚方小学校</t>
  </si>
  <si>
    <t>枚方市立枚方第二小学校</t>
  </si>
  <si>
    <t>枚方市立香里小学校</t>
  </si>
  <si>
    <t>枚方市立五常小学校</t>
  </si>
  <si>
    <t>枚方市立開成小学校</t>
  </si>
  <si>
    <t>枚方市立桜丘小学校</t>
  </si>
  <si>
    <t>枚方市立山田小学校</t>
  </si>
  <si>
    <t>枚方市立明倫小学校</t>
  </si>
  <si>
    <t>枚方市立殿山第一小学校</t>
  </si>
  <si>
    <t>枚方市立殿山第二小学校</t>
  </si>
  <si>
    <t>枚方市立樟葉小学校</t>
  </si>
  <si>
    <t>枚方市立津田小学校</t>
  </si>
  <si>
    <t>枚方市立氷室小学校</t>
  </si>
  <si>
    <t>枚方市立春日小学校</t>
  </si>
  <si>
    <t>枚方市立山之上小学校</t>
  </si>
  <si>
    <t>枚方市立交北小学校</t>
  </si>
  <si>
    <t>枚方市立香陽小学校</t>
  </si>
  <si>
    <t>枚方市立招提小学校</t>
  </si>
  <si>
    <t>枚方市立中宮小学校</t>
  </si>
  <si>
    <t>枚方市立小倉小学校</t>
  </si>
  <si>
    <t>枚方市立樟葉南小学校</t>
  </si>
  <si>
    <t>枚方市立磯島小学校</t>
  </si>
  <si>
    <t>枚方市立樟葉西小学校</t>
  </si>
  <si>
    <t>枚方市立田口山小学校</t>
  </si>
  <si>
    <t>枚方市立西牧野小学校</t>
  </si>
  <si>
    <t>枚方市立川越小学校</t>
  </si>
  <si>
    <t>枚方市立桜丘北小学校</t>
  </si>
  <si>
    <t>枚方市立樟葉北小学校</t>
  </si>
  <si>
    <t>枚方市立津田南小学校</t>
  </si>
  <si>
    <t>枚方市立船橋小学校</t>
  </si>
  <si>
    <t>枚方市立菅原東小学校</t>
  </si>
  <si>
    <t>枚方市立山田東小学校</t>
  </si>
  <si>
    <t>枚方市立藤阪小学校</t>
  </si>
  <si>
    <t>枚方市立平野小学校</t>
  </si>
  <si>
    <t>枚方市立東香里小学校</t>
  </si>
  <si>
    <t>枚方市立長尾小学校</t>
  </si>
  <si>
    <t>枚方市立伊加賀小学校</t>
  </si>
  <si>
    <t>枚方市立西長尾小学校</t>
  </si>
  <si>
    <t>枚方市立第一中学校</t>
  </si>
  <si>
    <t>枚方市立第二中学校</t>
  </si>
  <si>
    <t>枚方市立第三中学校</t>
  </si>
  <si>
    <t>枚方市立第四中学校</t>
  </si>
  <si>
    <t>枚方市立津田中学校</t>
  </si>
  <si>
    <t>枚方市立枚方中学校</t>
  </si>
  <si>
    <t>枚方市立中宮中学校</t>
  </si>
  <si>
    <t>枚方市立招提中学校</t>
  </si>
  <si>
    <t>枚方市立楠葉中学校</t>
  </si>
  <si>
    <t>枚方市立東香里中学校</t>
  </si>
  <si>
    <t>枚方市立楠葉西中学校</t>
  </si>
  <si>
    <t>枚方市立長尾中学校</t>
  </si>
  <si>
    <t>枚方市立杉中学校</t>
  </si>
  <si>
    <t>枚方市立山田中学校</t>
  </si>
  <si>
    <t>枚方市立渚西中学校</t>
  </si>
  <si>
    <t>枚方市立桜丘中学校</t>
  </si>
  <si>
    <t>枚方市立招提北中学校</t>
  </si>
  <si>
    <t>枚方市立長尾西中学校</t>
  </si>
  <si>
    <t>茨木市立春日小学校</t>
  </si>
  <si>
    <t>茨木市立三島小学校</t>
  </si>
  <si>
    <t>茨木市立玉櫛小学校</t>
  </si>
  <si>
    <t>茨木市立春日丘小学校</t>
  </si>
  <si>
    <t>茨木市立大池小学校</t>
  </si>
  <si>
    <t>茨木市立中条小学校</t>
  </si>
  <si>
    <t>茨木市立安威小学校</t>
  </si>
  <si>
    <t>茨木市立玉島小学校</t>
  </si>
  <si>
    <t>茨木市立福井小学校</t>
  </si>
  <si>
    <t>茨木市立清溪小学校</t>
  </si>
  <si>
    <t>茨木市立忍頂寺小学校</t>
  </si>
  <si>
    <t>茨木市立豊川小学校</t>
  </si>
  <si>
    <t>茨木市立中津小学校</t>
  </si>
  <si>
    <t>茨木市立東小学校</t>
  </si>
  <si>
    <t>茨木市立水尾小学校</t>
  </si>
  <si>
    <t>茨木市立太田小学校</t>
  </si>
  <si>
    <t>茨木市立天王小学校</t>
  </si>
  <si>
    <t>茨木市立葦原小学校</t>
  </si>
  <si>
    <t>茨木市立郡小学校</t>
  </si>
  <si>
    <t>茨木市立庄栄小学校</t>
  </si>
  <si>
    <t>茨木市立沢池小学校</t>
  </si>
  <si>
    <t>茨木市立畑田小学校</t>
  </si>
  <si>
    <t>茨木市立山手台小学校</t>
  </si>
  <si>
    <t>茨木市立耳原小学校</t>
  </si>
  <si>
    <t>茨木市立穂積小学校</t>
  </si>
  <si>
    <t>茨木市立白川小学校</t>
  </si>
  <si>
    <t>茨木市立東奈良小学校</t>
  </si>
  <si>
    <t>茨木市立西小学校</t>
  </si>
  <si>
    <t>茨木市立西河原小学校</t>
  </si>
  <si>
    <t>茨木市立西中学校</t>
  </si>
  <si>
    <t>茨木市立東中学校</t>
  </si>
  <si>
    <t>茨木市立養精中学校</t>
  </si>
  <si>
    <t>茨木市立豊川中学校</t>
  </si>
  <si>
    <t>茨木市立三島中学校</t>
  </si>
  <si>
    <t>茨木市立北中学校</t>
  </si>
  <si>
    <t>茨木市立東雲中学校</t>
  </si>
  <si>
    <t>茨木市立天王中学校</t>
  </si>
  <si>
    <t>茨木市立西陵中学校</t>
  </si>
  <si>
    <t>茨木市立平田中学校</t>
  </si>
  <si>
    <t>茨木市立北陵中学校</t>
  </si>
  <si>
    <t>茨木市立太田中学校</t>
  </si>
  <si>
    <t>八尾市立八尾小学校</t>
  </si>
  <si>
    <t>八尾市立山本小学校</t>
  </si>
  <si>
    <t>八尾市立用和小学校</t>
  </si>
  <si>
    <t>八尾市立久宝寺小学校</t>
  </si>
  <si>
    <t>八尾市立龍華小学校</t>
  </si>
  <si>
    <t>八尾市立大正小学校</t>
  </si>
  <si>
    <t>八尾市立桂小学校</t>
  </si>
  <si>
    <t>八尾市立安中小学校</t>
  </si>
  <si>
    <t>八尾市立竹渕小学校</t>
  </si>
  <si>
    <t>八尾市立南高安小学校</t>
  </si>
  <si>
    <t>八尾市立曙川小学校</t>
  </si>
  <si>
    <t>八尾市立北山本小学校</t>
  </si>
  <si>
    <t>八尾市立南山本小学校</t>
  </si>
  <si>
    <t>八尾市立高美小学校</t>
  </si>
  <si>
    <t>八尾市立長池小学校</t>
  </si>
  <si>
    <t>八尾市立東山本小学校</t>
  </si>
  <si>
    <t>八尾市立永畑小学校</t>
  </si>
  <si>
    <t>八尾市立刑部小学校</t>
  </si>
  <si>
    <t>八尾市立西山本小学校</t>
  </si>
  <si>
    <t>八尾市立高美南小学校</t>
  </si>
  <si>
    <t>八尾市立高安西小学校</t>
  </si>
  <si>
    <t>八尾市立曙川東小学校</t>
  </si>
  <si>
    <t>八尾市立亀井小学校</t>
  </si>
  <si>
    <t>八尾市立上之島小学校</t>
  </si>
  <si>
    <t>八尾市立大正北小学校</t>
  </si>
  <si>
    <t>八尾市立八尾中学校</t>
  </si>
  <si>
    <t>八尾市立久宝寺中学校</t>
  </si>
  <si>
    <t>八尾市立龍華中学校</t>
  </si>
  <si>
    <t>八尾市立大正中学校</t>
  </si>
  <si>
    <t>八尾市立成法中学校</t>
  </si>
  <si>
    <t>八尾市立南高安中学校</t>
  </si>
  <si>
    <t>八尾市立曙川中学校</t>
  </si>
  <si>
    <t>八尾市立志紀中学校</t>
  </si>
  <si>
    <t>八尾市立上之島中学校</t>
  </si>
  <si>
    <t>八尾市立桂中学校</t>
  </si>
  <si>
    <t>八尾市立高美中学校</t>
  </si>
  <si>
    <t>八尾市立曙川南中学校</t>
  </si>
  <si>
    <t>八尾市立東中学校</t>
  </si>
  <si>
    <t>八尾市立亀井中学校</t>
  </si>
  <si>
    <t>泉佐野市立第一小学校</t>
  </si>
  <si>
    <t>泉佐野市立第二小学校</t>
  </si>
  <si>
    <t>泉佐野市立第三小学校</t>
  </si>
  <si>
    <t>泉佐野市立日新小学校</t>
  </si>
  <si>
    <t>泉佐野市立北中小学校</t>
  </si>
  <si>
    <t>泉佐野市立長坂小学校</t>
  </si>
  <si>
    <t>泉佐野市立日根野小学校</t>
  </si>
  <si>
    <t>泉佐野市立大木小学校</t>
  </si>
  <si>
    <t>泉佐野市立上之郷小学校</t>
  </si>
  <si>
    <t>泉佐野市立長南小学校</t>
  </si>
  <si>
    <t>泉佐野市立末広小学校</t>
  </si>
  <si>
    <t>泉佐野市立佐野台小学校</t>
  </si>
  <si>
    <t>泉佐野市立中央小学校</t>
  </si>
  <si>
    <t>泉佐野市立新池中学校</t>
  </si>
  <si>
    <t>泉佐野市立第三中学校</t>
  </si>
  <si>
    <t>泉佐野市立日根野中学校</t>
  </si>
  <si>
    <t>泉佐野市立長南中学校</t>
  </si>
  <si>
    <t>富田林市立富田林小学校</t>
  </si>
  <si>
    <t>富田林市立新堂小学校</t>
  </si>
  <si>
    <t>富田林市立喜志小学校</t>
  </si>
  <si>
    <t>富田林市立大伴小学校</t>
  </si>
  <si>
    <t>富田林市立彼方小学校</t>
  </si>
  <si>
    <t>富田林市立錦郡小学校</t>
  </si>
  <si>
    <t>富田林市立川西小学校</t>
  </si>
  <si>
    <t>富田林市立寺池台小学校</t>
  </si>
  <si>
    <t>富田林市立東条小学校</t>
  </si>
  <si>
    <t>富田林市立高辺台小学校</t>
  </si>
  <si>
    <t>富田林市立久野喜台小学校</t>
  </si>
  <si>
    <t>富田林市立伏山台小学校</t>
  </si>
  <si>
    <t>富田林市立喜志西小学校</t>
  </si>
  <si>
    <t>富田林市立藤沢台小学校</t>
  </si>
  <si>
    <t>富田林市立小金台小学校</t>
  </si>
  <si>
    <t>富田林市立向陽台小学校</t>
  </si>
  <si>
    <t>富田林市立第一中学校</t>
  </si>
  <si>
    <t>富田林市立第二中学校</t>
  </si>
  <si>
    <t>富田林市立第三中学校</t>
  </si>
  <si>
    <t>富田林市立金剛中学校</t>
  </si>
  <si>
    <t>富田林市立葛城中学校</t>
  </si>
  <si>
    <t>富田林市立喜志中学校</t>
  </si>
  <si>
    <t>富田林市立藤陽中学校</t>
  </si>
  <si>
    <t>富田林市立明治池中学校</t>
  </si>
  <si>
    <t>寝屋川市立東小学校</t>
  </si>
  <si>
    <t>寝屋川市立西小学校</t>
  </si>
  <si>
    <t>寝屋川市立南小学校</t>
  </si>
  <si>
    <t>寝屋川市立第五小学校</t>
  </si>
  <si>
    <t>寝屋川市立成美小学校</t>
  </si>
  <si>
    <t>寝屋川市立池田小学校</t>
  </si>
  <si>
    <t>寝屋川市立中央小学校</t>
  </si>
  <si>
    <t>寝屋川市立啓明小学校</t>
  </si>
  <si>
    <t>寝屋川市立三井小学校</t>
  </si>
  <si>
    <t>寝屋川市立木屋小学校</t>
  </si>
  <si>
    <t>寝屋川市立木田小学校</t>
  </si>
  <si>
    <t>寝屋川市立神田小学校</t>
  </si>
  <si>
    <t>寝屋川市立田井小学校</t>
  </si>
  <si>
    <t>寝屋川市立桜小学校</t>
  </si>
  <si>
    <t>寝屋川市立点野小学校</t>
  </si>
  <si>
    <t>寝屋川市立国松緑丘小学校</t>
  </si>
  <si>
    <t>寝屋川市立楠根小学校</t>
  </si>
  <si>
    <t>寝屋川市立宇谷小学校</t>
  </si>
  <si>
    <t>寝屋川市立石津小学校</t>
  </si>
  <si>
    <t>寝屋川市立第一中学校</t>
  </si>
  <si>
    <t>寝屋川市立第二中学校</t>
  </si>
  <si>
    <t>寝屋川市立第三中学校</t>
  </si>
  <si>
    <t>寝屋川市立第五中学校</t>
  </si>
  <si>
    <t>寝屋川市立第六中学校</t>
  </si>
  <si>
    <t>寝屋川市立第七中学校</t>
  </si>
  <si>
    <t>寝屋川市立第八中学校</t>
  </si>
  <si>
    <t>寝屋川市立第九中学校</t>
  </si>
  <si>
    <t>寝屋川市立第十中学校</t>
  </si>
  <si>
    <t>寝屋川市立友呂岐中学校</t>
  </si>
  <si>
    <t>寝屋川市立中木田中学校</t>
  </si>
  <si>
    <t>河内長野市立千代田小学校</t>
  </si>
  <si>
    <t>河内長野市立長野小学校</t>
  </si>
  <si>
    <t>河内長野市立小山田小学校</t>
  </si>
  <si>
    <t>河内長野市立天野小学校</t>
  </si>
  <si>
    <t>河内長野市立高向小学校</t>
  </si>
  <si>
    <t>河内長野市立三日市小学校</t>
  </si>
  <si>
    <t>河内長野市立加賀田小学校</t>
  </si>
  <si>
    <t>河内長野市立天見小学校</t>
  </si>
  <si>
    <t>河内長野市立楠小学校</t>
  </si>
  <si>
    <t>河内長野市立川上小学校</t>
  </si>
  <si>
    <t>河内長野市立美加の台小学校</t>
  </si>
  <si>
    <t>河内長野市立長野中学校</t>
  </si>
  <si>
    <t>河内長野市立西中学校</t>
  </si>
  <si>
    <t>河内長野市立東中学校</t>
  </si>
  <si>
    <t>河内長野市立加賀田中学校</t>
  </si>
  <si>
    <t>河内長野市立南花台中学校</t>
  </si>
  <si>
    <t>和泉市立国府小学校</t>
  </si>
  <si>
    <t>和泉市立伯太小学校</t>
  </si>
  <si>
    <t>和泉市立芦部小学校</t>
  </si>
  <si>
    <t>和泉市立北池田小学校</t>
  </si>
  <si>
    <t>和泉市立南池田小学校</t>
  </si>
  <si>
    <t>和泉市立北松尾小学校</t>
  </si>
  <si>
    <t>和泉市立南松尾はつが野学園（前期）</t>
  </si>
  <si>
    <t>和泉市立幸小学校</t>
  </si>
  <si>
    <t>和泉市立信太小学校</t>
  </si>
  <si>
    <t>和泉市立黒鳥小学校</t>
  </si>
  <si>
    <t>和泉市立緑ケ丘小学校</t>
  </si>
  <si>
    <t>和泉市立鶴山台北小学校</t>
  </si>
  <si>
    <t>和泉市立和気小学校</t>
  </si>
  <si>
    <t>和泉市立光明台南小学校</t>
  </si>
  <si>
    <t>和泉市立池上小学校</t>
  </si>
  <si>
    <t>和泉市立光明台北小学校</t>
  </si>
  <si>
    <t>和泉市立いぶき野小学校</t>
  </si>
  <si>
    <t>和泉市立和泉中学校</t>
  </si>
  <si>
    <t>和泉市立石尾中学校</t>
  </si>
  <si>
    <t>和泉市立南松尾はつが野学園（後期）</t>
  </si>
  <si>
    <t>和泉市立富秋中学校</t>
  </si>
  <si>
    <t>和泉市立信太中学校</t>
  </si>
  <si>
    <t>和泉市立郷荘中学校</t>
  </si>
  <si>
    <t>和泉市立光明台中学校</t>
  </si>
  <si>
    <t>和泉市立南池田中学校</t>
  </si>
  <si>
    <t>和泉市立北池田中学校</t>
  </si>
  <si>
    <t>島本町立第一小学校</t>
  </si>
  <si>
    <t>島本町立第二小学校</t>
  </si>
  <si>
    <t>島本町立第三小学校</t>
  </si>
  <si>
    <t>島本町立第四小学校</t>
  </si>
  <si>
    <t>島本町立第一中学校</t>
  </si>
  <si>
    <t>摂津市立味舌小学校</t>
  </si>
  <si>
    <t>摂津市立千里丘小学校</t>
  </si>
  <si>
    <t>摂津市立味生小学校</t>
  </si>
  <si>
    <t>摂津市立別府小学校</t>
  </si>
  <si>
    <t>摂津市立三宅柳田小学校</t>
  </si>
  <si>
    <t>摂津市立鳥飼西小学校</t>
  </si>
  <si>
    <t>摂津市立鳥飼北小学校</t>
  </si>
  <si>
    <t>摂津市立鳥飼東小学校</t>
  </si>
  <si>
    <t>摂津市立第一中学校</t>
  </si>
  <si>
    <t>摂津市立第二中学校</t>
  </si>
  <si>
    <t>摂津市立第三中学校</t>
  </si>
  <si>
    <t>摂津市立第四中学校</t>
  </si>
  <si>
    <t>摂津市立第五中学校</t>
  </si>
  <si>
    <t>箕面市立箕面小学校</t>
  </si>
  <si>
    <t>箕面市立南小学校</t>
  </si>
  <si>
    <t>箕面市立北小学校</t>
  </si>
  <si>
    <t>箕面市立萱野小学校</t>
  </si>
  <si>
    <t>箕面市立止々呂美小学校</t>
  </si>
  <si>
    <t>箕面市立西小学校</t>
  </si>
  <si>
    <t>箕面市立東小学校</t>
  </si>
  <si>
    <t>箕面市立西南小学校</t>
  </si>
  <si>
    <t>箕面市立萱野東小学校</t>
  </si>
  <si>
    <t>箕面市立豊川北小学校</t>
  </si>
  <si>
    <t>箕面市立中小学校</t>
  </si>
  <si>
    <t>箕面市立豊川南小学校</t>
  </si>
  <si>
    <t>箕面市立萱野北小学校</t>
  </si>
  <si>
    <t>箕面市立第一中学校</t>
  </si>
  <si>
    <t>箕面市立第二中学校</t>
  </si>
  <si>
    <t>箕面市立止々呂美中学校</t>
  </si>
  <si>
    <t>箕面市立第三中学校</t>
  </si>
  <si>
    <t>箕面市立第四中学校</t>
  </si>
  <si>
    <t>箕面市立第五中学校</t>
  </si>
  <si>
    <t>箕面市立第六中学校</t>
  </si>
  <si>
    <t>箕面市立彩都の丘中学校</t>
  </si>
  <si>
    <t>豊能町立東能勢小学校</t>
  </si>
  <si>
    <t>豊能町立吉川小学校</t>
  </si>
  <si>
    <t>豊能町立光風台小学校</t>
  </si>
  <si>
    <t>豊能町立東ときわ台小学校</t>
  </si>
  <si>
    <t>豊能町立東能勢中学校</t>
  </si>
  <si>
    <t>豊能町立吉川中学校</t>
  </si>
  <si>
    <t>高石市立取石小学校</t>
  </si>
  <si>
    <t>高石市立高石小学校</t>
  </si>
  <si>
    <t>高石市立羽衣小学校</t>
  </si>
  <si>
    <t>高石市立高陽小学校</t>
  </si>
  <si>
    <t>高石市立東羽衣小学校</t>
  </si>
  <si>
    <t>高石市立清高小学校</t>
  </si>
  <si>
    <t>高石市立加茂小学校</t>
  </si>
  <si>
    <t>高石市立高石中学校</t>
  </si>
  <si>
    <t>高石市立高南中学校</t>
  </si>
  <si>
    <t>高石市立取石中学校</t>
  </si>
  <si>
    <t>忠岡町立忠岡小学校</t>
  </si>
  <si>
    <t>忠岡町立東忠岡小学校</t>
  </si>
  <si>
    <t>忠岡町立忠岡中学校</t>
  </si>
  <si>
    <t>熊取町立中央小学校</t>
  </si>
  <si>
    <t>熊取町立西小学校</t>
  </si>
  <si>
    <t>熊取町立南小学校</t>
  </si>
  <si>
    <t>熊取町立北小学校</t>
  </si>
  <si>
    <t>熊取町立東小学校</t>
  </si>
  <si>
    <t>熊取町立熊取中学校</t>
  </si>
  <si>
    <t>熊取町立熊取北中学校</t>
  </si>
  <si>
    <t>熊取町立熊取南中学校</t>
  </si>
  <si>
    <t>田尻町立小学校</t>
  </si>
  <si>
    <t>田尻町立中学校</t>
  </si>
  <si>
    <t>泉南市立新家小学校</t>
  </si>
  <si>
    <t>泉南市立信達小学校</t>
  </si>
  <si>
    <t>泉南市立東小学校</t>
  </si>
  <si>
    <t>泉南市立西信達小学校</t>
  </si>
  <si>
    <t>泉南市立樽井小学校</t>
  </si>
  <si>
    <t>泉南市立雄信小学校</t>
  </si>
  <si>
    <t>泉南市立一丘小学校</t>
  </si>
  <si>
    <t>泉南市立砂川小学校</t>
  </si>
  <si>
    <t>泉南市立新家東小学校</t>
  </si>
  <si>
    <t>泉南市立泉南中学校</t>
  </si>
  <si>
    <t>泉南市立一丘中学校</t>
  </si>
  <si>
    <t>泉南市立信達中学校</t>
  </si>
  <si>
    <t>阪南市立西鳥取小学校</t>
  </si>
  <si>
    <t>阪南市立下荘小学校</t>
  </si>
  <si>
    <t>阪南市立東鳥取小学校</t>
  </si>
  <si>
    <t>阪南市立舞小学校</t>
  </si>
  <si>
    <t>阪南市立朝日小学校</t>
  </si>
  <si>
    <t>阪南市立上荘小学校</t>
  </si>
  <si>
    <t>阪南市立桃の木台小学校</t>
  </si>
  <si>
    <t>阪南市立鳥取中学校</t>
  </si>
  <si>
    <t>阪南市立貝掛中学校</t>
  </si>
  <si>
    <t>阪南市立鳥取東中学校</t>
  </si>
  <si>
    <t>阪南市立飯の峯中学校</t>
  </si>
  <si>
    <t>岬町立淡輪小学校</t>
  </si>
  <si>
    <t>岬町立深日小学校</t>
  </si>
  <si>
    <t>岬町立多奈川小学校</t>
  </si>
  <si>
    <t>岬町立岬中学校</t>
  </si>
  <si>
    <t>羽曳野市立駒ヶ谷小学校</t>
  </si>
  <si>
    <t>羽曳野市立西浦小学校</t>
  </si>
  <si>
    <t>羽曳野市立はびきの埴生学園（前期）</t>
  </si>
  <si>
    <t>羽曳野市立丹比小学校</t>
  </si>
  <si>
    <t>羽曳野市立高鷲小学校</t>
  </si>
  <si>
    <t>羽曳野市立羽曳が丘小学校</t>
  </si>
  <si>
    <t>羽曳野市立白鳥小学校</t>
  </si>
  <si>
    <t>羽曳野市立古市南小学校</t>
  </si>
  <si>
    <t>羽曳野市立恵我之荘小学校</t>
  </si>
  <si>
    <t>羽曳野市立埴生南小学校</t>
  </si>
  <si>
    <t>羽曳野市立高鷲北小学校</t>
  </si>
  <si>
    <t>羽曳野市立西浦東小学校</t>
  </si>
  <si>
    <t>羽曳野市立誉田中学校</t>
  </si>
  <si>
    <t>羽曳野市立高鷲中学校</t>
  </si>
  <si>
    <t>羽曳野市立はびきの埴生学園（後期）</t>
  </si>
  <si>
    <t>羽曳野市立峰塚中学校</t>
  </si>
  <si>
    <t>羽曳野市立高鷲南中学校</t>
  </si>
  <si>
    <t>羽曳野市立河原城中学校</t>
  </si>
  <si>
    <t>太子町立磯長小学校</t>
  </si>
  <si>
    <t>太子町立山田小学校</t>
  </si>
  <si>
    <t>太子町立中学校</t>
  </si>
  <si>
    <t>河南町立中学校</t>
  </si>
  <si>
    <t>大阪狭山市立東小学校</t>
  </si>
  <si>
    <t>大阪狭山市立西小学校</t>
  </si>
  <si>
    <t>大阪狭山市立南第一小学校</t>
  </si>
  <si>
    <t>大阪狭山市立南第二小学校</t>
  </si>
  <si>
    <t>大阪狭山市立北小学校</t>
  </si>
  <si>
    <t>大阪狭山市立南第三小学校</t>
  </si>
  <si>
    <t>大阪狭山市立第七小学校</t>
  </si>
  <si>
    <t>大阪狭山市立狭山中学校</t>
  </si>
  <si>
    <t>大阪狭山市立南中学校</t>
  </si>
  <si>
    <t>大阪狭山市立第三中学校</t>
  </si>
  <si>
    <t>藤井寺市立藤井寺小学校</t>
  </si>
  <si>
    <t>藤井寺市立藤井寺南小学校</t>
  </si>
  <si>
    <t>藤井寺市立道明寺小学校</t>
  </si>
  <si>
    <t>藤井寺市立道明寺東小学校</t>
  </si>
  <si>
    <t>藤井寺市立藤井寺西小学校</t>
  </si>
  <si>
    <t>藤井寺市立道明寺南小学校</t>
  </si>
  <si>
    <t>藤井寺市立藤井寺北小学校</t>
  </si>
  <si>
    <t>藤井寺市立藤井寺中学校</t>
  </si>
  <si>
    <t>藤井寺市立道明寺中学校</t>
  </si>
  <si>
    <t>藤井寺市立第三中学校</t>
  </si>
  <si>
    <t>千早赤阪村立赤阪小学校</t>
  </si>
  <si>
    <t>千早赤阪村立千早小吹台小学校</t>
  </si>
  <si>
    <t>千早赤阪村立中学校</t>
  </si>
  <si>
    <t>松原市立松原小学校</t>
  </si>
  <si>
    <t>松原市立松原南小学校</t>
  </si>
  <si>
    <t>松原市立松原北小学校</t>
  </si>
  <si>
    <t>松原市立天美小学校</t>
  </si>
  <si>
    <t>松原市立布忍小学校</t>
  </si>
  <si>
    <t>松原市立恵我小学校</t>
  </si>
  <si>
    <t>松原市立三宅小学校</t>
  </si>
  <si>
    <t>松原市立天美南小学校</t>
  </si>
  <si>
    <t>松原市立天美西小学校</t>
  </si>
  <si>
    <t>松原市立松原西小学校</t>
  </si>
  <si>
    <t>松原市立中央小学校</t>
  </si>
  <si>
    <t>松原市立天美北小学校</t>
  </si>
  <si>
    <t>松原市立河合小学校</t>
  </si>
  <si>
    <t>松原市立恵我南小学校</t>
  </si>
  <si>
    <t>松原市立松原中学校</t>
  </si>
  <si>
    <t>松原市立松原第二中学校</t>
  </si>
  <si>
    <t>松原市立松原第三中学校</t>
  </si>
  <si>
    <t>松原市立松原第四中学校</t>
  </si>
  <si>
    <t>松原市立松原第五中学校</t>
  </si>
  <si>
    <t>松原市立松原第六中学校</t>
  </si>
  <si>
    <t>松原市立松原第七中学校</t>
  </si>
  <si>
    <t>東大阪市立荒川小学校</t>
  </si>
  <si>
    <t>東大阪市立長堂小学校</t>
  </si>
  <si>
    <t>東大阪市立高井田東小学校</t>
  </si>
  <si>
    <t>東大阪市立森河内小学校</t>
  </si>
  <si>
    <t>東大阪市立布施小学校</t>
  </si>
  <si>
    <t>東大阪市立高井田西小学校</t>
  </si>
  <si>
    <t>東大阪市立楠根小学校</t>
  </si>
  <si>
    <t>東大阪市立意岐部小学校</t>
  </si>
  <si>
    <t>東大阪市立小阪小学校</t>
  </si>
  <si>
    <t>東大阪市立上小阪小学校</t>
  </si>
  <si>
    <t>東大阪市立弥刀小学校</t>
  </si>
  <si>
    <t>東大阪市立長瀬北小学校</t>
  </si>
  <si>
    <t>東大阪市立長瀬東小学校</t>
  </si>
  <si>
    <t>東大阪市立八戸の里小学校</t>
  </si>
  <si>
    <t>東大阪市立長瀬南小学校</t>
  </si>
  <si>
    <t>東大阪市立北宮小学校</t>
  </si>
  <si>
    <t>東大阪市立弥栄小学校</t>
  </si>
  <si>
    <t>東大阪市立玉美小学校</t>
  </si>
  <si>
    <t>東大阪市立若江小学校</t>
  </si>
  <si>
    <t>東大阪市立英田北小学校</t>
  </si>
  <si>
    <t>東大阪市立花園小学校</t>
  </si>
  <si>
    <t>東大阪市立縄手小学校</t>
  </si>
  <si>
    <t>東大阪市立縄手北小学校</t>
  </si>
  <si>
    <t>東大阪市立枚岡東小学校</t>
  </si>
  <si>
    <t>東大阪市立枚岡西小学校</t>
  </si>
  <si>
    <t>東大阪市立石切小学校</t>
  </si>
  <si>
    <t>東大阪市立孔舎衙小学校</t>
  </si>
  <si>
    <t>東大阪市立弥刀東小学校</t>
  </si>
  <si>
    <t>東大阪市立長瀬西小学校</t>
  </si>
  <si>
    <t>東大阪市立楠根東小学校</t>
  </si>
  <si>
    <t>東大阪市立柏田小学校</t>
  </si>
  <si>
    <t>東大阪市立鴻池東小学校</t>
  </si>
  <si>
    <t>東大阪市立西堤小学校</t>
  </si>
  <si>
    <t>東大阪市立上四条小学校</t>
  </si>
  <si>
    <t>東大阪市立玉串小学校</t>
  </si>
  <si>
    <t>東大阪市立岩田西小学校</t>
  </si>
  <si>
    <t>東大阪市立英田南小学校</t>
  </si>
  <si>
    <t>東大阪市立意岐部東小学校</t>
  </si>
  <si>
    <t>東大阪市立縄手東小学校</t>
  </si>
  <si>
    <t>東大阪市立長栄中学校</t>
  </si>
  <si>
    <t>東大阪市立新喜多中学校</t>
  </si>
  <si>
    <t>東大阪市立金岡中学校</t>
  </si>
  <si>
    <t>東大阪市立上小阪中学校</t>
  </si>
  <si>
    <t>東大阪市立意岐部中学校</t>
  </si>
  <si>
    <t>東大阪市立高井田中学校</t>
  </si>
  <si>
    <t>東大阪市立小阪中学校</t>
  </si>
  <si>
    <t>東大阪市立長瀬中学校</t>
  </si>
  <si>
    <t>東大阪市立盾津中学校</t>
  </si>
  <si>
    <t>東大阪市立玉川中学校</t>
  </si>
  <si>
    <t>東大阪市立英田中学校</t>
  </si>
  <si>
    <t>東大阪市立花園中学校</t>
  </si>
  <si>
    <t>東大阪市立縄手中学校</t>
  </si>
  <si>
    <t>東大阪市立枚岡中学校</t>
  </si>
  <si>
    <t>東大阪市立石切中学校</t>
  </si>
  <si>
    <t>東大阪市立弥刀中学校</t>
  </si>
  <si>
    <t>東大阪市立柏田中学校</t>
  </si>
  <si>
    <t>東大阪市立縄手北中学校</t>
  </si>
  <si>
    <t>東大阪市立盾津東中学校</t>
  </si>
  <si>
    <t>東大阪市立若江中学校</t>
  </si>
  <si>
    <t>東大阪市立孔舎衙中学校</t>
  </si>
  <si>
    <t>東大阪市立日新高等学校</t>
  </si>
  <si>
    <t>東大阪市立八戸の里東小学校</t>
  </si>
  <si>
    <t>東大阪市立花園北小学校</t>
  </si>
  <si>
    <t>東大阪市立孔舎衙東小学校</t>
  </si>
  <si>
    <t>東大阪市立石切東小学校</t>
  </si>
  <si>
    <t>東大阪市立藤戸小学校</t>
  </si>
  <si>
    <t>柏原市立柏原小学校</t>
  </si>
  <si>
    <t>柏原市立柏原東小学校</t>
  </si>
  <si>
    <t>柏原市立堅下小学校</t>
  </si>
  <si>
    <t>柏原市立堅上小学校</t>
  </si>
  <si>
    <t>柏原市立国分小学校</t>
  </si>
  <si>
    <t>柏原市立堅下北小学校</t>
  </si>
  <si>
    <t>柏原市立堅下南小学校</t>
  </si>
  <si>
    <t>柏原市立旭ヶ丘小学校</t>
  </si>
  <si>
    <t>柏原市立柏原中学校</t>
  </si>
  <si>
    <t>柏原市立堅上中学校</t>
  </si>
  <si>
    <t>柏原市立国分中学校</t>
  </si>
  <si>
    <t>柏原市立堅下北中学校</t>
  </si>
  <si>
    <t>柏原市立堅下南中学校</t>
  </si>
  <si>
    <t>大東市立四条小学校</t>
  </si>
  <si>
    <t>大東市立住道南小学校</t>
  </si>
  <si>
    <t>大東市立住道北小学校</t>
  </si>
  <si>
    <t>大東市立南郷小学校</t>
  </si>
  <si>
    <t>大東市立深野小学校</t>
  </si>
  <si>
    <t>大東市立氷野小学校</t>
  </si>
  <si>
    <t>大東市立北条小学校</t>
  </si>
  <si>
    <t>大東市立泉小学校</t>
  </si>
  <si>
    <t>大東市立諸福小学校</t>
  </si>
  <si>
    <t>大東市立灰塚小学校</t>
  </si>
  <si>
    <t>大東市立三箇小学校</t>
  </si>
  <si>
    <t>大東市立四条中学校</t>
  </si>
  <si>
    <t>大東市立住道中学校</t>
  </si>
  <si>
    <t>大東市立南郷中学校</t>
  </si>
  <si>
    <t>大東市立北条中学校</t>
  </si>
  <si>
    <t>大東市立谷川中学校</t>
  </si>
  <si>
    <t>大東市立諸福中学校</t>
  </si>
  <si>
    <t>大東市立大東中学校</t>
  </si>
  <si>
    <t>門真市立門真小学校</t>
  </si>
  <si>
    <t>門真市立大和田小学校</t>
  </si>
  <si>
    <t>門真市立四宮小学校</t>
  </si>
  <si>
    <t>門真市立二島小学校</t>
  </si>
  <si>
    <t>門真市立古川橋小学校</t>
  </si>
  <si>
    <t>門真市立門真みらい小学校</t>
  </si>
  <si>
    <t>門真市立沖小学校</t>
  </si>
  <si>
    <t>門真市立上野口小学校</t>
  </si>
  <si>
    <t>門真市立速見小学校</t>
  </si>
  <si>
    <t>門真市立北巣本小学校</t>
  </si>
  <si>
    <t>門真市立五月田小学校</t>
  </si>
  <si>
    <t>門真市立東小学校</t>
  </si>
  <si>
    <t>門真市立第二中学校</t>
  </si>
  <si>
    <t>門真市立第三中学校</t>
  </si>
  <si>
    <t>門真市立第四中学校</t>
  </si>
  <si>
    <t>門真市立第五中学校</t>
  </si>
  <si>
    <t>門真市立第七中学校</t>
  </si>
  <si>
    <t>交野市立星田小学校</t>
  </si>
  <si>
    <t>交野市立郡津小学校</t>
  </si>
  <si>
    <t>交野市立岩船小学校</t>
  </si>
  <si>
    <t>交野市立倉治小学校</t>
  </si>
  <si>
    <t>交野市立妙見坂小学校</t>
  </si>
  <si>
    <t>交野市立旭小学校</t>
  </si>
  <si>
    <t>交野市立藤が尾小学校</t>
  </si>
  <si>
    <t>交野市立私市小学校</t>
  </si>
  <si>
    <t>交野市立第三中学校</t>
  </si>
  <si>
    <t>交野市立第四中学校</t>
  </si>
  <si>
    <t>四條畷市立田原小学校</t>
  </si>
  <si>
    <t>四條畷市立四條畷小学校</t>
  </si>
  <si>
    <t>四條畷市立四條畷南小学校</t>
  </si>
  <si>
    <t>四條畷市立くすのき小学校</t>
  </si>
  <si>
    <t>四條畷市立忍ヶ丘小学校</t>
  </si>
  <si>
    <t>四條畷市立岡部小学校</t>
  </si>
  <si>
    <t>四條畷市立四條畷中学校</t>
  </si>
  <si>
    <t>四條畷市立田原中学校</t>
  </si>
  <si>
    <t>茨木市立彩都西小学校</t>
  </si>
  <si>
    <t>茨木市立彩都西中学校</t>
  </si>
  <si>
    <t>貝塚市立東山小学校</t>
  </si>
  <si>
    <t>羽曳野市立高鷲南小学校</t>
  </si>
  <si>
    <t>高槻市立真上小学校</t>
  </si>
  <si>
    <t>箕面市立彩都の丘小学校</t>
  </si>
  <si>
    <t>河南町立近つ飛鳥小学校</t>
  </si>
  <si>
    <t>泉南市立鳴滝小学校</t>
  </si>
  <si>
    <t>門真市立門真はすはな中学校</t>
  </si>
  <si>
    <t>柏原市立桜坂小学校</t>
  </si>
  <si>
    <t>河内長野市立南花台小学校</t>
  </si>
  <si>
    <t>豊中市立第十二中学校</t>
  </si>
  <si>
    <t>吹田市立吹田第二小学校</t>
  </si>
  <si>
    <t>吹田市立千里第一小学校</t>
  </si>
  <si>
    <t>豊中市立千成小学校</t>
  </si>
  <si>
    <t>泉大津市立上條小学校</t>
  </si>
  <si>
    <t>池田市立ほそごう学園（前期）</t>
  </si>
  <si>
    <t>池田市立ほそごう学園（後期）</t>
  </si>
  <si>
    <t>吹田市立千里丘北小学校</t>
  </si>
  <si>
    <t>守口市立樟風中学校</t>
  </si>
  <si>
    <t>東大阪市立大蓮小学校</t>
  </si>
  <si>
    <t>柏原市立玉手小学校</t>
  </si>
  <si>
    <t>守口市立よつば小学校</t>
  </si>
  <si>
    <t>守口市立さつき学園（前期）</t>
  </si>
  <si>
    <t>守口市立さつき学園（後期）</t>
  </si>
  <si>
    <t>東大阪市立桜橋小学校</t>
  </si>
  <si>
    <t>東大阪市立布施中学校</t>
  </si>
  <si>
    <t>高槻市立北清水小学校</t>
  </si>
  <si>
    <t>岸和田市立大宮小学校</t>
  </si>
  <si>
    <t>柏原市立桜坂中学校</t>
  </si>
  <si>
    <t>寝屋川市立堀溝小学校</t>
  </si>
  <si>
    <t>岸和田市立城北小学校</t>
  </si>
  <si>
    <t>泉南市立西信達中学校</t>
  </si>
  <si>
    <t>河内長野市立千代田中学校</t>
  </si>
  <si>
    <t>吹田市立吹田第三小学校</t>
  </si>
  <si>
    <t>吹田市立高野台小学校</t>
  </si>
  <si>
    <t>吹田市立豊津第二小学校</t>
  </si>
  <si>
    <t>吹田市立第三中学校</t>
  </si>
  <si>
    <t>高槻市立柳川小学校</t>
  </si>
  <si>
    <t>茨木市立郡山小学校</t>
  </si>
  <si>
    <t>茨木市立南中学校</t>
  </si>
  <si>
    <t>島本町立第二中学校</t>
  </si>
  <si>
    <t>摂津市立鳥飼小学校</t>
  </si>
  <si>
    <t>和泉市立青葉はつが野小学校</t>
  </si>
  <si>
    <t>泉佐野市立佐野中学校</t>
  </si>
  <si>
    <t>河内長野市立石仏小学校</t>
  </si>
  <si>
    <t>河内長野市立美加の台中学校</t>
  </si>
  <si>
    <t>羽曳野市立古市小学校</t>
  </si>
  <si>
    <t>松原市立松原東小学校</t>
  </si>
  <si>
    <t>八尾市立志紀小学校</t>
  </si>
  <si>
    <t>八尾市立美園小学校</t>
  </si>
  <si>
    <t>東大阪市立玉川小学校</t>
  </si>
  <si>
    <t>東大阪市立加納小学校</t>
  </si>
  <si>
    <t>東大阪市立楠根中学校</t>
  </si>
  <si>
    <t>柏原市立玉手中学校</t>
  </si>
  <si>
    <t>枚方市立菅原小学校</t>
  </si>
  <si>
    <t>枚方市立牧野小学校</t>
  </si>
  <si>
    <t>寝屋川市立北小学校</t>
  </si>
  <si>
    <t>寝屋川市立和光小学校</t>
  </si>
  <si>
    <t>大東市立四条北小学校</t>
  </si>
  <si>
    <t>大東市立深野中学校</t>
  </si>
  <si>
    <t>交野市立第二中学校</t>
  </si>
  <si>
    <t>高槻市立阿武山小学校</t>
  </si>
  <si>
    <t>和泉市立鶴山台南小学校</t>
  </si>
  <si>
    <t>摂津市立摂津小学校</t>
  </si>
  <si>
    <t>東大阪市立義務教育学校池島学園（前期）</t>
  </si>
  <si>
    <t>東大阪市立義務教育学校池島学園（後期）</t>
  </si>
  <si>
    <t>八尾市立高安小中学校（前期）</t>
  </si>
  <si>
    <t>八尾市立高安小中学校（後期）</t>
  </si>
  <si>
    <t>河南町立かなん桜小学校</t>
  </si>
  <si>
    <t>阪南市立尾崎小学校</t>
  </si>
  <si>
    <t>東大阪市立成和小学校</t>
  </si>
  <si>
    <t>茨木市立茨木小学校</t>
  </si>
  <si>
    <t>入力項目</t>
    <rPh sb="0" eb="2">
      <t>ニュウリョク</t>
    </rPh>
    <rPh sb="2" eb="4">
      <t>コウモク</t>
    </rPh>
    <phoneticPr fontId="2"/>
  </si>
  <si>
    <t>入力欄</t>
    <rPh sb="0" eb="2">
      <t>ニュウリョク</t>
    </rPh>
    <rPh sb="2" eb="3">
      <t>ラン</t>
    </rPh>
    <phoneticPr fontId="2"/>
  </si>
  <si>
    <t>備　　考</t>
    <rPh sb="0" eb="1">
      <t>ビ</t>
    </rPh>
    <rPh sb="3" eb="4">
      <t>コウ</t>
    </rPh>
    <phoneticPr fontId="2"/>
  </si>
  <si>
    <t>R</t>
    <phoneticPr fontId="2"/>
  </si>
  <si>
    <t>所属電話番号</t>
    <rPh sb="0" eb="2">
      <t>ショゾク</t>
    </rPh>
    <rPh sb="2" eb="4">
      <t>デンワ</t>
    </rPh>
    <rPh sb="4" eb="6">
      <t>バンゴウ</t>
    </rPh>
    <phoneticPr fontId="2"/>
  </si>
  <si>
    <t>職員番号（6桁）</t>
    <rPh sb="0" eb="2">
      <t>ショクイン</t>
    </rPh>
    <rPh sb="2" eb="4">
      <t>バンゴウ</t>
    </rPh>
    <rPh sb="6" eb="7">
      <t>ケタ</t>
    </rPh>
    <phoneticPr fontId="2"/>
  </si>
  <si>
    <t>自宅郵便番号</t>
    <rPh sb="0" eb="2">
      <t>ジタク</t>
    </rPh>
    <rPh sb="2" eb="6">
      <t>ユウビンバンゴウ</t>
    </rPh>
    <phoneticPr fontId="2"/>
  </si>
  <si>
    <t>-</t>
    <phoneticPr fontId="2"/>
  </si>
  <si>
    <t>自宅住所</t>
    <rPh sb="0" eb="2">
      <t>ジタク</t>
    </rPh>
    <rPh sb="2" eb="4">
      <t>ジュウショ</t>
    </rPh>
    <phoneticPr fontId="2"/>
  </si>
  <si>
    <t>氏名（漢字）</t>
    <rPh sb="0" eb="2">
      <t>シメイ</t>
    </rPh>
    <rPh sb="3" eb="5">
      <t>カンジ</t>
    </rPh>
    <phoneticPr fontId="2"/>
  </si>
  <si>
    <t>税務署長　殿</t>
    <rPh sb="0" eb="2">
      <t>ゼイム</t>
    </rPh>
    <rPh sb="2" eb="4">
      <t>ショチョウ</t>
    </rPh>
    <rPh sb="5" eb="6">
      <t>トノ</t>
    </rPh>
    <phoneticPr fontId="2"/>
  </si>
  <si>
    <t>年</t>
    <rPh sb="0" eb="1">
      <t>ネン</t>
    </rPh>
    <phoneticPr fontId="2"/>
  </si>
  <si>
    <t>月</t>
    <rPh sb="0" eb="1">
      <t>ガツ</t>
    </rPh>
    <phoneticPr fontId="2"/>
  </si>
  <si>
    <t>日</t>
    <rPh sb="0" eb="1">
      <t>ヒ</t>
    </rPh>
    <phoneticPr fontId="2"/>
  </si>
  <si>
    <t>㊞</t>
    <phoneticPr fontId="2"/>
  </si>
  <si>
    <r>
      <t>旧大和銀行。期日指定定期預金、</t>
    </r>
    <r>
      <rPr>
        <b/>
        <sz val="11"/>
        <color rgb="FFFF0000"/>
        <rFont val="ＭＳ Ｐゴシック"/>
        <family val="3"/>
        <charset val="128"/>
      </rPr>
      <t>一般財形契約のみ</t>
    </r>
    <rPh sb="0" eb="1">
      <t>キュウ</t>
    </rPh>
    <rPh sb="1" eb="3">
      <t>ダイワ</t>
    </rPh>
    <rPh sb="3" eb="5">
      <t>ギンコウ</t>
    </rPh>
    <rPh sb="6" eb="8">
      <t>キジツ</t>
    </rPh>
    <rPh sb="8" eb="10">
      <t>シテイ</t>
    </rPh>
    <rPh sb="10" eb="12">
      <t>テイキ</t>
    </rPh>
    <rPh sb="12" eb="14">
      <t>ヨキン</t>
    </rPh>
    <rPh sb="15" eb="17">
      <t>イッパン</t>
    </rPh>
    <rPh sb="17" eb="19">
      <t>ザイケイ</t>
    </rPh>
    <rPh sb="19" eb="21">
      <t>ケイヤク</t>
    </rPh>
    <phoneticPr fontId="2"/>
  </si>
  <si>
    <t>千</t>
    <rPh sb="0" eb="1">
      <t>セン</t>
    </rPh>
    <phoneticPr fontId="2"/>
  </si>
  <si>
    <t>万</t>
    <rPh sb="0" eb="1">
      <t>マン</t>
    </rPh>
    <phoneticPr fontId="2"/>
  </si>
  <si>
    <t>円</t>
    <rPh sb="0" eb="1">
      <t>エン</t>
    </rPh>
    <phoneticPr fontId="2"/>
  </si>
  <si>
    <t>十万</t>
    <rPh sb="0" eb="2">
      <t>ジュウマン</t>
    </rPh>
    <phoneticPr fontId="2"/>
  </si>
  <si>
    <t>財産形成非課税住宅貯蓄</t>
    <rPh sb="0" eb="2">
      <t>ザイサン</t>
    </rPh>
    <rPh sb="2" eb="4">
      <t>ケイセイ</t>
    </rPh>
    <rPh sb="4" eb="7">
      <t>ヒカゼイ</t>
    </rPh>
    <rPh sb="7" eb="9">
      <t>ジュウタク</t>
    </rPh>
    <rPh sb="9" eb="11">
      <t>チョチク</t>
    </rPh>
    <phoneticPr fontId="2"/>
  </si>
  <si>
    <t>財産形成非課税年金貯蓄</t>
    <phoneticPr fontId="2"/>
  </si>
  <si>
    <t>勤務先異動・廃止</t>
    <rPh sb="0" eb="3">
      <t>キンムサキ</t>
    </rPh>
    <rPh sb="3" eb="5">
      <t>イドウ</t>
    </rPh>
    <rPh sb="6" eb="8">
      <t>ハイシ</t>
    </rPh>
    <phoneticPr fontId="2"/>
  </si>
  <si>
    <t>大　阪　府</t>
    <rPh sb="0" eb="1">
      <t>ダイ</t>
    </rPh>
    <rPh sb="2" eb="3">
      <t>ハン</t>
    </rPh>
    <rPh sb="4" eb="5">
      <t>フ</t>
    </rPh>
    <phoneticPr fontId="2"/>
  </si>
  <si>
    <t>G</t>
    <phoneticPr fontId="2"/>
  </si>
  <si>
    <t>H</t>
    <phoneticPr fontId="2"/>
  </si>
  <si>
    <t>元号</t>
    <rPh sb="0" eb="2">
      <t>ゲンゴウ</t>
    </rPh>
    <phoneticPr fontId="2"/>
  </si>
  <si>
    <t>年</t>
    <rPh sb="0" eb="1">
      <t>ネン</t>
    </rPh>
    <phoneticPr fontId="2"/>
  </si>
  <si>
    <t>月</t>
    <rPh sb="0" eb="1">
      <t>ガツ</t>
    </rPh>
    <phoneticPr fontId="2"/>
  </si>
  <si>
    <t>日</t>
    <rPh sb="0" eb="1">
      <t>ヒ</t>
    </rPh>
    <phoneticPr fontId="2"/>
  </si>
  <si>
    <t>（変更を希望する変更項目に「1」を記入し、番号に対応する変更内容欄を記入してください。）</t>
    <rPh sb="1" eb="3">
      <t>ヘンコウ</t>
    </rPh>
    <rPh sb="4" eb="6">
      <t>キボウ</t>
    </rPh>
    <rPh sb="8" eb="10">
      <t>ヘンコウ</t>
    </rPh>
    <rPh sb="10" eb="12">
      <t>コウモク</t>
    </rPh>
    <rPh sb="17" eb="19">
      <t>キニュウ</t>
    </rPh>
    <rPh sb="21" eb="23">
      <t>バンゴウ</t>
    </rPh>
    <rPh sb="24" eb="26">
      <t>タイオウ</t>
    </rPh>
    <rPh sb="28" eb="30">
      <t>ヘンコウ</t>
    </rPh>
    <rPh sb="30" eb="32">
      <t>ナイヨウ</t>
    </rPh>
    <rPh sb="32" eb="33">
      <t>ラン</t>
    </rPh>
    <rPh sb="34" eb="36">
      <t>キニュウ</t>
    </rPh>
    <phoneticPr fontId="2"/>
  </si>
  <si>
    <t>商品コード</t>
    <rPh sb="0" eb="2">
      <t>ショウヒン</t>
    </rPh>
    <phoneticPr fontId="2"/>
  </si>
  <si>
    <t>申込</t>
    <rPh sb="0" eb="2">
      <t>モウシコ</t>
    </rPh>
    <phoneticPr fontId="2"/>
  </si>
  <si>
    <t>区分</t>
    <rPh sb="0" eb="2">
      <t>クブン</t>
    </rPh>
    <phoneticPr fontId="2"/>
  </si>
  <si>
    <t>貯蓄</t>
    <rPh sb="0" eb="2">
      <t>チョチク</t>
    </rPh>
    <phoneticPr fontId="2"/>
  </si>
  <si>
    <t>種類</t>
    <rPh sb="0" eb="2">
      <t>シュルイ</t>
    </rPh>
    <phoneticPr fontId="2"/>
  </si>
  <si>
    <t>所　属　控</t>
    <rPh sb="0" eb="1">
      <t>ショ</t>
    </rPh>
    <rPh sb="2" eb="3">
      <t>ゾク</t>
    </rPh>
    <rPh sb="4" eb="5">
      <t>ヒカ</t>
    </rPh>
    <phoneticPr fontId="2"/>
  </si>
  <si>
    <t>本　人　用</t>
    <rPh sb="0" eb="1">
      <t>ホン</t>
    </rPh>
    <rPh sb="2" eb="3">
      <t>ヒト</t>
    </rPh>
    <rPh sb="4" eb="5">
      <t>ヨウ</t>
    </rPh>
    <phoneticPr fontId="2"/>
  </si>
  <si>
    <t>↑所属控、本人用にも押印してください。</t>
    <rPh sb="1" eb="3">
      <t>ショゾク</t>
    </rPh>
    <rPh sb="3" eb="4">
      <t>ヒカエ</t>
    </rPh>
    <rPh sb="5" eb="7">
      <t>ホンニン</t>
    </rPh>
    <rPh sb="7" eb="8">
      <t>ヨウ</t>
    </rPh>
    <rPh sb="10" eb="12">
      <t>オウイン</t>
    </rPh>
    <phoneticPr fontId="2"/>
  </si>
  <si>
    <t>①</t>
    <phoneticPr fontId="2"/>
  </si>
  <si>
    <t>②</t>
    <phoneticPr fontId="2"/>
  </si>
  <si>
    <t>③</t>
    <phoneticPr fontId="2"/>
  </si>
  <si>
    <t>④</t>
    <phoneticPr fontId="2"/>
  </si>
  <si>
    <t>（兼控除預入変更依頼書）</t>
    <rPh sb="6" eb="8">
      <t>ヘンコウ</t>
    </rPh>
    <phoneticPr fontId="2"/>
  </si>
  <si>
    <t>所 属 コ ー ド</t>
    <rPh sb="0" eb="1">
      <t>ショ</t>
    </rPh>
    <rPh sb="2" eb="3">
      <t>ゾク</t>
    </rPh>
    <phoneticPr fontId="2"/>
  </si>
  <si>
    <r>
      <t>氏　名（フリガナ）　</t>
    </r>
    <r>
      <rPr>
        <sz val="8"/>
        <rFont val="ＭＳ Ｐ明朝"/>
        <family val="1"/>
        <charset val="128"/>
      </rPr>
      <t>※氏名変更の場合は新氏名</t>
    </r>
    <rPh sb="0" eb="1">
      <t>シ</t>
    </rPh>
    <rPh sb="2" eb="3">
      <t>ナ</t>
    </rPh>
    <phoneticPr fontId="2"/>
  </si>
  <si>
    <t>〈変更内容〉</t>
    <rPh sb="1" eb="3">
      <t>ヘンコウ</t>
    </rPh>
    <rPh sb="3" eb="5">
      <t>ナイヨウ</t>
    </rPh>
    <phoneticPr fontId="2"/>
  </si>
  <si>
    <t>⇒</t>
    <phoneticPr fontId="2"/>
  </si>
  <si>
    <t>入力</t>
    <rPh sb="0" eb="2">
      <t>ニュウリョク</t>
    </rPh>
    <phoneticPr fontId="2"/>
  </si>
  <si>
    <t>印刷</t>
    <rPh sb="0" eb="2">
      <t>インサツ</t>
    </rPh>
    <phoneticPr fontId="2"/>
  </si>
  <si>
    <t>署名・押印</t>
    <rPh sb="0" eb="2">
      <t>ショメイ</t>
    </rPh>
    <rPh sb="3" eb="5">
      <t>オウイン</t>
    </rPh>
    <phoneticPr fontId="2"/>
  </si>
  <si>
    <t>旧第一勧業銀行</t>
  </si>
  <si>
    <t>旧富士銀行</t>
  </si>
  <si>
    <t>旧東京三菱銀行</t>
  </si>
  <si>
    <t>旧ＵFJ銀行</t>
  </si>
  <si>
    <t>旧住友銀行</t>
  </si>
  <si>
    <t>旧近畿大阪銀行</t>
  </si>
  <si>
    <t>旧関西アーバン銀行</t>
  </si>
  <si>
    <t>旧中央三井信託銀行</t>
  </si>
  <si>
    <t>旧住友信託銀行</t>
  </si>
  <si>
    <t>旧日本興業銀行</t>
  </si>
  <si>
    <t>旧AIGエジソン生命保険</t>
  </si>
  <si>
    <t>旧エイアイジー・スター生命保険</t>
  </si>
  <si>
    <t>旧日本興亜損害保険</t>
  </si>
  <si>
    <t>旧富士火災海上保険</t>
  </si>
  <si>
    <t>旧損害保険ジャパン</t>
  </si>
  <si>
    <t>旧大和銀行</t>
    <rPh sb="0" eb="1">
      <t>キュウ</t>
    </rPh>
    <rPh sb="1" eb="3">
      <t>ダイワ</t>
    </rPh>
    <rPh sb="3" eb="5">
      <t>ギンコウ</t>
    </rPh>
    <phoneticPr fontId="2"/>
  </si>
  <si>
    <t xml:space="preserve"> </t>
    <phoneticPr fontId="2"/>
  </si>
  <si>
    <t>一般</t>
    <rPh sb="0" eb="2">
      <t>イッパン</t>
    </rPh>
    <phoneticPr fontId="2"/>
  </si>
  <si>
    <t>住宅</t>
    <rPh sb="0" eb="2">
      <t>ジュウタク</t>
    </rPh>
    <phoneticPr fontId="2"/>
  </si>
  <si>
    <t>年金</t>
    <rPh sb="0" eb="2">
      <t>ネンキン</t>
    </rPh>
    <phoneticPr fontId="2"/>
  </si>
  <si>
    <t>積立額</t>
    <rPh sb="0" eb="2">
      <t>ツミタテ</t>
    </rPh>
    <rPh sb="2" eb="3">
      <t>ガク</t>
    </rPh>
    <phoneticPr fontId="2"/>
  </si>
  <si>
    <t>注）所属の受付印のないものは変更できません。
　　電算報告用、所属控、本人用にも押印してください。</t>
    <rPh sb="14" eb="16">
      <t>ヘンコウ</t>
    </rPh>
    <phoneticPr fontId="2"/>
  </si>
  <si>
    <t>自　　宅　　住　　所（フリガナ）　　※住所変更の場合は新住所</t>
    <rPh sb="0" eb="1">
      <t>ジ</t>
    </rPh>
    <rPh sb="3" eb="4">
      <t>タク</t>
    </rPh>
    <rPh sb="6" eb="7">
      <t>ジュウ</t>
    </rPh>
    <rPh sb="9" eb="10">
      <t>ショ</t>
    </rPh>
    <rPh sb="19" eb="21">
      <t>ジュウショ</t>
    </rPh>
    <rPh sb="21" eb="23">
      <t>ヘンコウ</t>
    </rPh>
    <rPh sb="24" eb="26">
      <t>バアイ</t>
    </rPh>
    <rPh sb="27" eb="30">
      <t>シンジュウショ</t>
    </rPh>
    <phoneticPr fontId="2"/>
  </si>
  <si>
    <t>6月</t>
    <rPh sb="1" eb="2">
      <t>ガツ</t>
    </rPh>
    <phoneticPr fontId="2"/>
  </si>
  <si>
    <t>12月</t>
    <rPh sb="2" eb="3">
      <t>ガツ</t>
    </rPh>
    <phoneticPr fontId="2"/>
  </si>
  <si>
    <t>判定</t>
    <rPh sb="0" eb="2">
      <t>ハンテイ</t>
    </rPh>
    <phoneticPr fontId="2"/>
  </si>
  <si>
    <t>自　　宅　　住　　所　　※住所変更の場合は新住所</t>
    <rPh sb="0" eb="1">
      <t>ジ</t>
    </rPh>
    <rPh sb="3" eb="4">
      <t>タク</t>
    </rPh>
    <rPh sb="6" eb="7">
      <t>ジュウ</t>
    </rPh>
    <rPh sb="9" eb="10">
      <t>ショ</t>
    </rPh>
    <rPh sb="13" eb="15">
      <t>ジュウショ</t>
    </rPh>
    <rPh sb="15" eb="17">
      <t>ヘンコウ</t>
    </rPh>
    <rPh sb="18" eb="20">
      <t>バアイ</t>
    </rPh>
    <rPh sb="21" eb="24">
      <t>シンジュウショ</t>
    </rPh>
    <phoneticPr fontId="2"/>
  </si>
  <si>
    <t>シート左端の</t>
    <rPh sb="3" eb="4">
      <t>ヒダリ</t>
    </rPh>
    <rPh sb="4" eb="5">
      <t>ハシ</t>
    </rPh>
    <phoneticPr fontId="2"/>
  </si>
  <si>
    <t>シート右端の</t>
    <rPh sb="3" eb="4">
      <t>ミギ</t>
    </rPh>
    <rPh sb="4" eb="5">
      <t>ハタ</t>
    </rPh>
    <phoneticPr fontId="2"/>
  </si>
  <si>
    <t>印刷された用紙に署名のうえ、届出印を押印してください。</t>
    <rPh sb="0" eb="2">
      <t>インサツ</t>
    </rPh>
    <rPh sb="5" eb="7">
      <t>ヨウシ</t>
    </rPh>
    <rPh sb="8" eb="10">
      <t>ショメイ</t>
    </rPh>
    <rPh sb="14" eb="17">
      <t>トドケデイン</t>
    </rPh>
    <rPh sb="18" eb="20">
      <t>オウイン</t>
    </rPh>
    <phoneticPr fontId="2"/>
  </si>
  <si>
    <t>提出</t>
    <rPh sb="0" eb="2">
      <t>テイシュツ</t>
    </rPh>
    <phoneticPr fontId="2"/>
  </si>
  <si>
    <t>《注意事項》</t>
    <rPh sb="1" eb="3">
      <t>チュウイ</t>
    </rPh>
    <rPh sb="3" eb="5">
      <t>ジコウ</t>
    </rPh>
    <phoneticPr fontId="2"/>
  </si>
  <si>
    <t>③変更内容</t>
    <rPh sb="1" eb="3">
      <t>ヘンコウ</t>
    </rPh>
    <rPh sb="3" eb="5">
      <t>ナイヨウ</t>
    </rPh>
    <phoneticPr fontId="2"/>
  </si>
  <si>
    <t>提出前チェックシート</t>
    <rPh sb="0" eb="3">
      <t>テイシュツマエ</t>
    </rPh>
    <phoneticPr fontId="2"/>
  </si>
  <si>
    <t>　</t>
    <phoneticPr fontId="2"/>
  </si>
  <si>
    <r>
      <t>財形貯蓄の契約内容を、</t>
    </r>
    <r>
      <rPr>
        <b/>
        <sz val="22"/>
        <rFont val="Meiryo UI"/>
        <family val="3"/>
        <charset val="128"/>
      </rPr>
      <t>所属控</t>
    </r>
    <r>
      <rPr>
        <sz val="22"/>
        <rFont val="Meiryo UI"/>
        <family val="3"/>
        <charset val="128"/>
      </rPr>
      <t>や</t>
    </r>
    <r>
      <rPr>
        <b/>
        <sz val="22"/>
        <rFont val="Meiryo UI"/>
        <family val="3"/>
        <charset val="128"/>
      </rPr>
      <t>残高通知書</t>
    </r>
    <r>
      <rPr>
        <sz val="22"/>
        <rFont val="Meiryo UI"/>
        <family val="3"/>
        <charset val="128"/>
      </rPr>
      <t>で
確認し、正確に入力しましたか。</t>
    </r>
    <rPh sb="0" eb="4">
      <t>ザイケイチョチク</t>
    </rPh>
    <rPh sb="5" eb="9">
      <t>ケイヤクナイヨウ</t>
    </rPh>
    <rPh sb="11" eb="13">
      <t>ショゾク</t>
    </rPh>
    <rPh sb="13" eb="14">
      <t>ヒカ</t>
    </rPh>
    <rPh sb="15" eb="17">
      <t>ザンダカ</t>
    </rPh>
    <rPh sb="17" eb="20">
      <t>ツウチショ</t>
    </rPh>
    <rPh sb="22" eb="24">
      <t>カクニン</t>
    </rPh>
    <rPh sb="26" eb="28">
      <t>セイカク</t>
    </rPh>
    <rPh sb="29" eb="31">
      <t>ニュウリョク</t>
    </rPh>
    <phoneticPr fontId="2"/>
  </si>
  <si>
    <r>
      <rPr>
        <b/>
        <sz val="22"/>
        <rFont val="Meiryo UI"/>
        <family val="3"/>
        <charset val="128"/>
      </rPr>
      <t>印刷ズレ</t>
    </r>
    <r>
      <rPr>
        <sz val="22"/>
        <rFont val="Meiryo UI"/>
        <family val="3"/>
        <charset val="128"/>
      </rPr>
      <t>はありませんか。</t>
    </r>
    <r>
      <rPr>
        <b/>
        <sz val="22"/>
        <rFont val="Meiryo UI"/>
        <family val="3"/>
        <charset val="128"/>
      </rPr>
      <t>A４</t>
    </r>
    <r>
      <rPr>
        <sz val="22"/>
        <rFont val="Meiryo UI"/>
        <family val="3"/>
        <charset val="128"/>
      </rPr>
      <t>用紙内に収まっていますか。</t>
    </r>
    <r>
      <rPr>
        <b/>
        <sz val="22"/>
        <rFont val="Meiryo UI"/>
        <family val="3"/>
        <charset val="128"/>
      </rPr>
      <t/>
    </r>
    <rPh sb="14" eb="16">
      <t>ヨウシ</t>
    </rPh>
    <rPh sb="16" eb="17">
      <t>ナイ</t>
    </rPh>
    <rPh sb="18" eb="19">
      <t>オサ</t>
    </rPh>
    <phoneticPr fontId="2"/>
  </si>
  <si>
    <r>
      <rPr>
        <b/>
        <sz val="22"/>
        <rFont val="Meiryo UI"/>
        <family val="3"/>
        <charset val="128"/>
      </rPr>
      <t>届出印</t>
    </r>
    <r>
      <rPr>
        <sz val="22"/>
        <rFont val="Meiryo UI"/>
        <family val="3"/>
        <charset val="128"/>
      </rPr>
      <t>の押印はありますか。</t>
    </r>
    <rPh sb="0" eb="3">
      <t>トドケデイン</t>
    </rPh>
    <rPh sb="4" eb="6">
      <t>オウイン</t>
    </rPh>
    <phoneticPr fontId="2"/>
  </si>
  <si>
    <r>
      <rPr>
        <b/>
        <sz val="22"/>
        <rFont val="Meiryo UI"/>
        <family val="3"/>
        <charset val="128"/>
      </rPr>
      <t>所属受付印</t>
    </r>
    <r>
      <rPr>
        <sz val="22"/>
        <rFont val="Meiryo UI"/>
        <family val="3"/>
        <charset val="128"/>
      </rPr>
      <t>はありますか。</t>
    </r>
    <rPh sb="0" eb="2">
      <t>ショゾク</t>
    </rPh>
    <rPh sb="2" eb="5">
      <t>ウケツケイン</t>
    </rPh>
    <phoneticPr fontId="2"/>
  </si>
  <si>
    <r>
      <t>入力箇所（</t>
    </r>
    <r>
      <rPr>
        <b/>
        <sz val="22"/>
        <rFont val="Meiryo UI"/>
        <family val="3"/>
        <charset val="128"/>
      </rPr>
      <t>申込年月日、職員番号、自宅住所、
生年月日等</t>
    </r>
    <r>
      <rPr>
        <sz val="22"/>
        <rFont val="Meiryo UI"/>
        <family val="3"/>
        <charset val="128"/>
      </rPr>
      <t>）は間違っていませんか。</t>
    </r>
    <rPh sb="0" eb="2">
      <t>ニュウリョク</t>
    </rPh>
    <rPh sb="2" eb="4">
      <t>カショ</t>
    </rPh>
    <rPh sb="5" eb="7">
      <t>モウシコミ</t>
    </rPh>
    <rPh sb="7" eb="10">
      <t>ネンガッピ</t>
    </rPh>
    <rPh sb="11" eb="15">
      <t>ショクインバンゴウ</t>
    </rPh>
    <rPh sb="16" eb="18">
      <t>ジタク</t>
    </rPh>
    <rPh sb="18" eb="20">
      <t>ジュウショ</t>
    </rPh>
    <rPh sb="22" eb="26">
      <t>セイネンガッピ</t>
    </rPh>
    <rPh sb="26" eb="27">
      <t>ナド</t>
    </rPh>
    <rPh sb="29" eb="31">
      <t>マチガ</t>
    </rPh>
    <phoneticPr fontId="2"/>
  </si>
  <si>
    <r>
      <rPr>
        <b/>
        <sz val="22"/>
        <rFont val="Meiryo UI"/>
        <family val="3"/>
        <charset val="128"/>
      </rPr>
      <t>「金融機関用」「電算報告用」</t>
    </r>
    <r>
      <rPr>
        <sz val="22"/>
        <rFont val="Meiryo UI"/>
        <family val="3"/>
        <charset val="128"/>
      </rPr>
      <t>のみの提出ですか。</t>
    </r>
    <rPh sb="1" eb="6">
      <t>キンユウキカンヨウ</t>
    </rPh>
    <rPh sb="8" eb="10">
      <t>デンサン</t>
    </rPh>
    <rPh sb="10" eb="12">
      <t>ホウコク</t>
    </rPh>
    <rPh sb="12" eb="13">
      <t>ヨウ</t>
    </rPh>
    <rPh sb="17" eb="19">
      <t>テイシュツ</t>
    </rPh>
    <phoneticPr fontId="2"/>
  </si>
  <si>
    <t>岸和田市立中央小学校</t>
  </si>
  <si>
    <t>枚方市立蹉跎小学校</t>
  </si>
  <si>
    <t>枚方市立蹉跎西小学校</t>
  </si>
  <si>
    <t>枚方市立蹉跎東小学校</t>
  </si>
  <si>
    <t>枚方市立禁野小学校</t>
  </si>
  <si>
    <t>枚方市立蹉跎中学校</t>
  </si>
  <si>
    <t>豊能郡能勢町立能勢ささゆり学園（前期）</t>
  </si>
  <si>
    <t>豊能郡能勢町立能勢ささゆり学園（後期）</t>
  </si>
  <si>
    <t>SBI新生銀行</t>
    <rPh sb="3" eb="5">
      <t>シンセイ</t>
    </rPh>
    <rPh sb="5" eb="7">
      <t>ギンコウ</t>
    </rPh>
    <phoneticPr fontId="2"/>
  </si>
  <si>
    <r>
      <t>「金融機関用」に</t>
    </r>
    <r>
      <rPr>
        <b/>
        <sz val="22"/>
        <rFont val="Meiryo UI"/>
        <family val="3"/>
        <charset val="128"/>
      </rPr>
      <t>署名</t>
    </r>
    <r>
      <rPr>
        <sz val="22"/>
        <rFont val="Meiryo UI"/>
        <family val="3"/>
        <charset val="128"/>
      </rPr>
      <t>はありますか。</t>
    </r>
    <rPh sb="1" eb="5">
      <t>キンユウキカン</t>
    </rPh>
    <rPh sb="5" eb="6">
      <t>ヨウ</t>
    </rPh>
    <rPh sb="8" eb="10">
      <t>ショメイ</t>
    </rPh>
    <phoneticPr fontId="2"/>
  </si>
  <si>
    <t>受入機関の営業所等</t>
    <rPh sb="0" eb="2">
      <t>ウケイレ</t>
    </rPh>
    <rPh sb="2" eb="4">
      <t>キカン</t>
    </rPh>
    <rPh sb="5" eb="8">
      <t>エイギョウショ</t>
    </rPh>
    <rPh sb="8" eb="9">
      <t>トウ</t>
    </rPh>
    <phoneticPr fontId="2"/>
  </si>
  <si>
    <t>①基本情報</t>
    <rPh sb="1" eb="3">
      <t>キホン</t>
    </rPh>
    <rPh sb="3" eb="5">
      <t>ジョウホウ</t>
    </rPh>
    <phoneticPr fontId="2"/>
  </si>
  <si>
    <t>氏名（ﾌﾘｶﾞﾅ）</t>
    <rPh sb="0" eb="2">
      <t>シメイ</t>
    </rPh>
    <phoneticPr fontId="2"/>
  </si>
  <si>
    <t>生年月日</t>
    <rPh sb="0" eb="2">
      <t>セイネン</t>
    </rPh>
    <rPh sb="2" eb="4">
      <t>ガッピ</t>
    </rPh>
    <phoneticPr fontId="2"/>
  </si>
  <si>
    <t>金融機関コード</t>
    <rPh sb="0" eb="2">
      <t>キンユウ</t>
    </rPh>
    <rPh sb="2" eb="4">
      <t>キカン</t>
    </rPh>
    <phoneticPr fontId="2"/>
  </si>
  <si>
    <t>契約金融機関</t>
    <rPh sb="0" eb="2">
      <t>ケイヤク</t>
    </rPh>
    <rPh sb="2" eb="4">
      <t>キンユウ</t>
    </rPh>
    <rPh sb="4" eb="6">
      <t>キカン</t>
    </rPh>
    <phoneticPr fontId="2"/>
  </si>
  <si>
    <t>備　　　考</t>
    <rPh sb="0" eb="1">
      <t>ビ</t>
    </rPh>
    <rPh sb="4" eb="5">
      <t>コウ</t>
    </rPh>
    <phoneticPr fontId="2"/>
  </si>
  <si>
    <t>②契約内容</t>
    <rPh sb="1" eb="3">
      <t>ケイヤク</t>
    </rPh>
    <rPh sb="3" eb="5">
      <t>ナイヨウ</t>
    </rPh>
    <phoneticPr fontId="2"/>
  </si>
  <si>
    <t>和暦</t>
    <rPh sb="0" eb="2">
      <t>ワレキ</t>
    </rPh>
    <phoneticPr fontId="2"/>
  </si>
  <si>
    <t>S</t>
    <phoneticPr fontId="2"/>
  </si>
  <si>
    <t>月</t>
    <rPh sb="0" eb="1">
      <t>ツキ</t>
    </rPh>
    <phoneticPr fontId="2"/>
  </si>
  <si>
    <t>01</t>
    <phoneticPr fontId="2"/>
  </si>
  <si>
    <t>02</t>
    <phoneticPr fontId="2"/>
  </si>
  <si>
    <t>03</t>
  </si>
  <si>
    <t>04</t>
  </si>
  <si>
    <t>05</t>
  </si>
  <si>
    <t>06</t>
  </si>
  <si>
    <t>07</t>
  </si>
  <si>
    <t>08</t>
  </si>
  <si>
    <t>09</t>
  </si>
  <si>
    <t>昭和</t>
    <rPh sb="0" eb="2">
      <t>ショウワ</t>
    </rPh>
    <phoneticPr fontId="2"/>
  </si>
  <si>
    <t>01</t>
  </si>
  <si>
    <t>平成</t>
    <rPh sb="0" eb="2">
      <t>ヘイセイ</t>
    </rPh>
    <phoneticPr fontId="2"/>
  </si>
  <si>
    <t>02</t>
  </si>
  <si>
    <t>IF(OR(AND(H24="H",K24="02",日付!V4="うるう年"),AND(H24="S",K24="02",日付!V3="うるう年")),INDIRECT("日２９"),IF(K24="02",INDIRECT("日２８"),IF(OR(K24="04",K24="06",K24="09",K24="11"),INDIRECT("日30"),INDIRECT("日31"))))</t>
    <phoneticPr fontId="2"/>
  </si>
  <si>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</si>
  <si>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</si>
  <si>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</si>
  <si>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</si>
  <si>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</si>
  <si>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</si>
  <si>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</si>
  <si>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</si>
  <si>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</si>
  <si>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</si>
  <si>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</si>
  <si>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</si>
  <si>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</si>
  <si>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</si>
  <si>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</si>
  <si>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</si>
  <si>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</si>
  <si>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</si>
  <si>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</si>
  <si>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</si>
  <si>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</si>
  <si>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</si>
  <si>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</si>
  <si>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</si>
  <si>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</si>
  <si>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</si>
  <si>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</si>
  <si>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</si>
  <si>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</si>
  <si>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</si>
  <si>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</si>
  <si>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</si>
  <si>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</si>
  <si>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</si>
  <si>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</si>
  <si>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</si>
  <si>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</si>
  <si>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</si>
  <si>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</si>
  <si>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</si>
  <si>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</si>
  <si>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</si>
  <si>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</si>
  <si>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</si>
  <si>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</si>
  <si>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</si>
  <si>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</si>
  <si>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</si>
  <si>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</si>
  <si>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</si>
  <si>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</si>
  <si>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</si>
  <si>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</si>
  <si>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</si>
  <si>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</si>
  <si>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</si>
  <si>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</si>
  <si>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</si>
  <si>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</si>
  <si>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</si>
  <si>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</si>
  <si>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</si>
  <si>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</si>
  <si>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</si>
  <si>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</si>
  <si>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</si>
  <si>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</si>
  <si>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</si>
  <si>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</si>
  <si>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</si>
  <si>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</si>
  <si>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</si>
  <si>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</si>
  <si>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</si>
  <si>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</si>
  <si>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</si>
  <si>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</si>
  <si>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</si>
  <si>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</si>
  <si>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</si>
  <si>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</si>
  <si>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</si>
  <si>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</si>
  <si>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</si>
  <si>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</si>
  <si>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</si>
  <si>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</si>
  <si>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</si>
  <si>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</si>
  <si>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</si>
  <si>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積立していない
(0円と印字されます)</t>
    <rPh sb="0" eb="2">
      <t>ツミタテ</t>
    </rPh>
    <rPh sb="10" eb="11">
      <t>エン</t>
    </rPh>
    <rPh sb="12" eb="14">
      <t>インジ</t>
    </rPh>
    <phoneticPr fontId="2"/>
  </si>
  <si>
    <t>積立しない
(0円と印字されます)</t>
    <rPh sb="0" eb="2">
      <t>ツミタテ</t>
    </rPh>
    <phoneticPr fontId="2"/>
  </si>
  <si>
    <t>《申込の流れ》</t>
    <rPh sb="1" eb="3">
      <t>モウシコミ</t>
    </rPh>
    <rPh sb="4" eb="5">
      <t>ナガ</t>
    </rPh>
    <phoneticPr fontId="2"/>
  </si>
  <si>
    <t>を選択し、</t>
    <rPh sb="1" eb="3">
      <t>センタク</t>
    </rPh>
    <phoneticPr fontId="2"/>
  </si>
  <si>
    <t>◆</t>
    <phoneticPr fontId="2"/>
  </si>
  <si>
    <t>入力に関して</t>
    <phoneticPr fontId="2"/>
  </si>
  <si>
    <t>印刷に関して</t>
    <rPh sb="0" eb="2">
      <t>インサツ</t>
    </rPh>
    <rPh sb="3" eb="4">
      <t>カン</t>
    </rPh>
    <phoneticPr fontId="2"/>
  </si>
  <si>
    <t>提出に関して</t>
    <rPh sb="0" eb="2">
      <t>テイシュツ</t>
    </rPh>
    <rPh sb="3" eb="4">
      <t>カン</t>
    </rPh>
    <phoneticPr fontId="2"/>
  </si>
  <si>
    <t>所属受付印の押印が必要です！</t>
    <rPh sb="9" eb="11">
      <t>ヒツヨウ</t>
    </rPh>
    <phoneticPr fontId="2"/>
  </si>
  <si>
    <t>「所属控」・「本人用」は控えとなりますので、福利課への提出は不要です。</t>
    <rPh sb="1" eb="3">
      <t>ショゾク</t>
    </rPh>
    <rPh sb="3" eb="4">
      <t>ヒカ</t>
    </rPh>
    <rPh sb="7" eb="9">
      <t>ホンニン</t>
    </rPh>
    <rPh sb="9" eb="10">
      <t>ヨウ</t>
    </rPh>
    <rPh sb="12" eb="13">
      <t>ヒカ</t>
    </rPh>
    <rPh sb="22" eb="24">
      <t>フクリ</t>
    </rPh>
    <rPh sb="24" eb="25">
      <t>カ</t>
    </rPh>
    <rPh sb="27" eb="29">
      <t>テイシュツ</t>
    </rPh>
    <rPh sb="30" eb="32">
      <t>フヨウ</t>
    </rPh>
    <phoneticPr fontId="2"/>
  </si>
  <si>
    <t>【提出先】</t>
    <rPh sb="1" eb="3">
      <t>テイシュツ</t>
    </rPh>
    <rPh sb="3" eb="4">
      <t>サキ</t>
    </rPh>
    <phoneticPr fontId="2"/>
  </si>
  <si>
    <t>・・・</t>
    <phoneticPr fontId="2"/>
  </si>
  <si>
    <t>大阪府教育庁教職員室福利課 健康・福祉グループ</t>
    <phoneticPr fontId="2"/>
  </si>
  <si>
    <t>【提出物】</t>
    <rPh sb="1" eb="3">
      <t>テイシュツ</t>
    </rPh>
    <rPh sb="3" eb="4">
      <t>ブツ</t>
    </rPh>
    <phoneticPr fontId="2"/>
  </si>
  <si>
    <t>【提出期限】</t>
    <rPh sb="1" eb="3">
      <t>テイシュツ</t>
    </rPh>
    <rPh sb="3" eb="5">
      <t>キゲン</t>
    </rPh>
    <phoneticPr fontId="2"/>
  </si>
  <si>
    <t>期限厳守</t>
    <phoneticPr fontId="2"/>
  </si>
  <si>
    <t>不備のある申請書類は所属校へ返却しますので、再提出期限までに提出ください。</t>
    <rPh sb="0" eb="2">
      <t>フビ</t>
    </rPh>
    <rPh sb="5" eb="7">
      <t>シンセイ</t>
    </rPh>
    <rPh sb="7" eb="9">
      <t>ショルイ</t>
    </rPh>
    <rPh sb="10" eb="12">
      <t>ショゾク</t>
    </rPh>
    <rPh sb="12" eb="13">
      <t>コウ</t>
    </rPh>
    <rPh sb="14" eb="16">
      <t>ヘンキャク</t>
    </rPh>
    <rPh sb="22" eb="25">
      <t>サイテイシュツ</t>
    </rPh>
    <rPh sb="25" eb="27">
      <t>キゲン</t>
    </rPh>
    <rPh sb="30" eb="32">
      <t>テイシュツ</t>
    </rPh>
    <phoneticPr fontId="2"/>
  </si>
  <si>
    <t>複数財形加入の場合、財形種別ごとに書類作成が必要となります。</t>
    <phoneticPr fontId="2"/>
  </si>
  <si>
    <t>15日</t>
    <rPh sb="2" eb="3">
      <t>ヒ</t>
    </rPh>
    <phoneticPr fontId="2"/>
  </si>
  <si>
    <t>16日</t>
    <rPh sb="2" eb="3">
      <t>ヒ</t>
    </rPh>
    <phoneticPr fontId="2"/>
  </si>
  <si>
    <t>17日</t>
    <rPh sb="2" eb="3">
      <t>ヒ</t>
    </rPh>
    <phoneticPr fontId="2"/>
  </si>
  <si>
    <t>18日</t>
    <rPh sb="2" eb="3">
      <t>ヒ</t>
    </rPh>
    <phoneticPr fontId="2"/>
  </si>
  <si>
    <t>積立開始日</t>
    <rPh sb="0" eb="2">
      <t>ツミタテ</t>
    </rPh>
    <rPh sb="2" eb="5">
      <t>カイシビ</t>
    </rPh>
    <phoneticPr fontId="2"/>
  </si>
  <si>
    <t>本データ操作時の年</t>
    <rPh sb="0" eb="1">
      <t>ホン</t>
    </rPh>
    <rPh sb="4" eb="6">
      <t>ソウサ</t>
    </rPh>
    <rPh sb="6" eb="7">
      <t>ジ</t>
    </rPh>
    <rPh sb="8" eb="9">
      <t>ネン</t>
    </rPh>
    <phoneticPr fontId="2"/>
  </si>
  <si>
    <t>提出期限</t>
    <rPh sb="0" eb="4">
      <t>テイシュツキゲン</t>
    </rPh>
    <phoneticPr fontId="2"/>
  </si>
  <si>
    <t>「金融機関用」  +  「電算報告用」（計2枚）</t>
    <phoneticPr fontId="2"/>
  </si>
  <si>
    <t>《積立額の変更申請が必要な場合》</t>
    <rPh sb="1" eb="3">
      <t>ツミタテ</t>
    </rPh>
    <rPh sb="3" eb="4">
      <t>ガク</t>
    </rPh>
    <rPh sb="5" eb="7">
      <t>ヘンコウ</t>
    </rPh>
    <rPh sb="7" eb="9">
      <t>シンセイ</t>
    </rPh>
    <rPh sb="10" eb="12">
      <t>ヒツヨウ</t>
    </rPh>
    <rPh sb="13" eb="15">
      <t>バアイ</t>
    </rPh>
    <phoneticPr fontId="2"/>
  </si>
  <si>
    <t xml:space="preserve">【変更申込書（「積立額の変更」専用）入力画面】 </t>
    <rPh sb="1" eb="3">
      <t>ヘンコウ</t>
    </rPh>
    <rPh sb="3" eb="6">
      <t>モウシコミショ</t>
    </rPh>
    <rPh sb="8" eb="10">
      <t>ツミタテ</t>
    </rPh>
    <rPh sb="10" eb="11">
      <t>ガク</t>
    </rPh>
    <rPh sb="12" eb="14">
      <t>ヘンコウ</t>
    </rPh>
    <rPh sb="15" eb="17">
      <t>センヨウ</t>
    </rPh>
    <rPh sb="18" eb="20">
      <t>ニュウリョク</t>
    </rPh>
    <rPh sb="20" eb="22">
      <t>ガメン</t>
    </rPh>
    <phoneticPr fontId="2"/>
  </si>
  <si>
    <t>「コード検索」シート</t>
    <rPh sb="4" eb="6">
      <t>ケンサク</t>
    </rPh>
    <phoneticPr fontId="2"/>
  </si>
  <si>
    <t>でご確認ください。</t>
    <phoneticPr fontId="2"/>
  </si>
  <si>
    <t>年</t>
    <phoneticPr fontId="2"/>
  </si>
  <si>
    <t>元号</t>
    <rPh sb="0" eb="2">
      <t>ゲンゴウ</t>
    </rPh>
    <phoneticPr fontId="2"/>
  </si>
  <si>
    <t>・期末勤勉手当の積立を希望しない方は
　「積立しない」の左「□」をクリックしてください。</t>
    <phoneticPr fontId="2"/>
  </si>
  <si>
    <t>※このシートは印刷用ではありません！</t>
    <phoneticPr fontId="2"/>
  </si>
  <si>
    <t>＊</t>
    <phoneticPr fontId="2"/>
  </si>
  <si>
    <r>
      <t>入力後、</t>
    </r>
    <r>
      <rPr>
        <b/>
        <u val="double"/>
        <sz val="16"/>
        <color rgb="FFFF0000"/>
        <rFont val="Meiryo UI"/>
        <family val="3"/>
        <charset val="128"/>
      </rPr>
      <t>印刷用シート</t>
    </r>
    <r>
      <rPr>
        <sz val="16"/>
        <rFont val="Meiryo UI"/>
        <family val="3"/>
        <charset val="128"/>
      </rPr>
      <t xml:space="preserve"> にて印刷してください。（A4 片面印刷 計 6 枚）</t>
    </r>
    <rPh sb="0" eb="3">
      <t>ニュウリョクゴ</t>
    </rPh>
    <rPh sb="4" eb="7">
      <t>インサツヨウ</t>
    </rPh>
    <rPh sb="13" eb="15">
      <t>インサツ</t>
    </rPh>
    <rPh sb="26" eb="28">
      <t>カタメン</t>
    </rPh>
    <rPh sb="28" eb="30">
      <t>インサツ</t>
    </rPh>
    <rPh sb="31" eb="32">
      <t>ケイ</t>
    </rPh>
    <rPh sb="35" eb="36">
      <t>マイ</t>
    </rPh>
    <phoneticPr fontId="2"/>
  </si>
  <si>
    <r>
      <t>すべて</t>
    </r>
    <r>
      <rPr>
        <b/>
        <sz val="16"/>
        <rFont val="Meiryo UI"/>
        <family val="3"/>
        <charset val="128"/>
      </rPr>
      <t>上から入力</t>
    </r>
    <r>
      <rPr>
        <sz val="16"/>
        <rFont val="Meiryo UI"/>
        <family val="3"/>
        <charset val="128"/>
      </rPr>
      <t>してください。</t>
    </r>
    <rPh sb="3" eb="4">
      <t>ウエ</t>
    </rPh>
    <rPh sb="6" eb="8">
      <t>ニュウリョク</t>
    </rPh>
    <phoneticPr fontId="2"/>
  </si>
  <si>
    <t>この入力画面では「積立額の変更」以外の申請はできません。
他の契約内容を変更する場合は、別用紙の作成が必要です。</t>
    <rPh sb="45" eb="47">
      <t>ヨウシ</t>
    </rPh>
    <rPh sb="48" eb="50">
      <t>サクセイ</t>
    </rPh>
    <phoneticPr fontId="2"/>
  </si>
  <si>
    <r>
      <t>自宅住所（ﾌﾘｶﾞﾅ）</t>
    </r>
    <r>
      <rPr>
        <b/>
        <sz val="10"/>
        <color rgb="FFFF0000"/>
        <rFont val="Meiryo UI"/>
        <family val="3"/>
        <charset val="128"/>
      </rPr>
      <t>半角ｶﾅ入力</t>
    </r>
    <rPh sb="0" eb="2">
      <t>ジタク</t>
    </rPh>
    <rPh sb="2" eb="4">
      <t>ジュウショ</t>
    </rPh>
    <phoneticPr fontId="2"/>
  </si>
  <si>
    <r>
      <t>・現在、期末勤勉手当の</t>
    </r>
    <r>
      <rPr>
        <b/>
        <sz val="11"/>
        <rFont val="Meiryo UI"/>
        <family val="3"/>
        <charset val="128"/>
      </rPr>
      <t>積立を</t>
    </r>
    <r>
      <rPr>
        <b/>
        <u/>
        <sz val="11"/>
        <rFont val="Meiryo UI"/>
        <family val="3"/>
        <charset val="128"/>
      </rPr>
      <t>していない</t>
    </r>
    <r>
      <rPr>
        <sz val="11"/>
        <rFont val="Meiryo UI"/>
        <family val="3"/>
        <charset val="128"/>
      </rPr>
      <t>方は
　「積立していない」の左「□」をクリックしてください。</t>
    </r>
    <phoneticPr fontId="2"/>
  </si>
  <si>
    <r>
      <rPr>
        <b/>
        <sz val="14"/>
        <rFont val="Meiryo UI"/>
        <family val="3"/>
        <charset val="128"/>
      </rPr>
      <t>12月</t>
    </r>
    <r>
      <rPr>
        <sz val="14"/>
        <rFont val="Meiryo UI"/>
        <family val="3"/>
        <charset val="128"/>
      </rPr>
      <t xml:space="preserve"> </t>
    </r>
    <r>
      <rPr>
        <sz val="11"/>
        <rFont val="Meiryo UI"/>
        <family val="3"/>
        <charset val="128"/>
      </rPr>
      <t>期末勤勉手当</t>
    </r>
    <rPh sb="4" eb="6">
      <t>キマツ</t>
    </rPh>
    <rPh sb="6" eb="8">
      <t>キンベン</t>
    </rPh>
    <rPh sb="8" eb="10">
      <t>テアテ</t>
    </rPh>
    <phoneticPr fontId="2"/>
  </si>
  <si>
    <r>
      <rPr>
        <b/>
        <sz val="14"/>
        <rFont val="Meiryo UI"/>
        <family val="3"/>
        <charset val="128"/>
      </rPr>
      <t xml:space="preserve">6月 </t>
    </r>
    <r>
      <rPr>
        <sz val="11"/>
        <rFont val="Meiryo UI"/>
        <family val="3"/>
        <charset val="128"/>
      </rPr>
      <t>期末勤勉手当</t>
    </r>
    <r>
      <rPr>
        <sz val="14"/>
        <rFont val="Meiryo UI"/>
        <family val="3"/>
        <charset val="128"/>
      </rPr>
      <t>　</t>
    </r>
    <rPh sb="3" eb="5">
      <t>キマツ</t>
    </rPh>
    <rPh sb="5" eb="7">
      <t>キンベン</t>
    </rPh>
    <rPh sb="7" eb="9">
      <t>テアテ</t>
    </rPh>
    <phoneticPr fontId="2"/>
  </si>
  <si>
    <t>この入力画面では「積立額の変更」以外の申請はできません。他の契約内容を変更する場合は、別用紙の作成が必要です。</t>
    <phoneticPr fontId="2"/>
  </si>
  <si>
    <t>６月</t>
    <rPh sb="1" eb="2">
      <t>ガツ</t>
    </rPh>
    <phoneticPr fontId="2"/>
  </si>
  <si>
    <t>１２月</t>
    <rPh sb="2" eb="3">
      <t>ガツ</t>
    </rPh>
    <phoneticPr fontId="2"/>
  </si>
  <si>
    <t>変更前</t>
    <rPh sb="0" eb="3">
      <t>ヘンコウマエ</t>
    </rPh>
    <phoneticPr fontId="2"/>
  </si>
  <si>
    <t>変更後</t>
    <rPh sb="0" eb="3">
      <t>ヘンコウゴ</t>
    </rPh>
    <phoneticPr fontId="2"/>
  </si>
  <si>
    <r>
      <t>※</t>
    </r>
    <r>
      <rPr>
        <b/>
        <u/>
        <sz val="10"/>
        <color rgb="FFFF0000"/>
        <rFont val="Meiryo UI"/>
        <family val="3"/>
        <charset val="128"/>
      </rPr>
      <t xml:space="preserve">変更前積立額（現在の積立額）を必ず確認の上入力してください。
</t>
    </r>
    <r>
      <rPr>
        <b/>
        <sz val="10"/>
        <color rgb="FFFF0000"/>
        <rFont val="Meiryo UI"/>
        <family val="3"/>
        <charset val="128"/>
      </rPr>
      <t xml:space="preserve">　 </t>
    </r>
    <r>
      <rPr>
        <sz val="9"/>
        <color rgb="FFFF0000"/>
        <rFont val="Meiryo UI"/>
        <family val="3"/>
        <charset val="128"/>
      </rPr>
      <t>積立金額が不明な場合は、金融機関からの書類（残高通知）などでご確認ください。</t>
    </r>
    <rPh sb="1" eb="3">
      <t>ヘンコウ</t>
    </rPh>
    <rPh sb="3" eb="4">
      <t>マエ</t>
    </rPh>
    <rPh sb="4" eb="7">
      <t>ツミタテガク</t>
    </rPh>
    <rPh sb="8" eb="10">
      <t>ゲンザイ</t>
    </rPh>
    <rPh sb="11" eb="14">
      <t>ツミタテガク</t>
    </rPh>
    <rPh sb="16" eb="17">
      <t>カナラ</t>
    </rPh>
    <rPh sb="18" eb="20">
      <t>カクニン</t>
    </rPh>
    <rPh sb="21" eb="22">
      <t>ウエ</t>
    </rPh>
    <rPh sb="22" eb="24">
      <t>ニュウリョク</t>
    </rPh>
    <phoneticPr fontId="2"/>
  </si>
  <si>
    <t>・金額変更をしない場合は、変更前と同じ金額を入力してください。</t>
    <rPh sb="19" eb="20">
      <t>キン</t>
    </rPh>
    <phoneticPr fontId="2"/>
  </si>
  <si>
    <r>
      <t>電話番号</t>
    </r>
    <r>
      <rPr>
        <sz val="8"/>
        <rFont val="Meiryo UI"/>
        <family val="3"/>
        <charset val="128"/>
      </rPr>
      <t>（自宅または携帯）</t>
    </r>
    <rPh sb="0" eb="2">
      <t>デンワ</t>
    </rPh>
    <rPh sb="2" eb="4">
      <t>バンゴウ</t>
    </rPh>
    <rPh sb="5" eb="7">
      <t>ジタク</t>
    </rPh>
    <rPh sb="10" eb="12">
      <t>ケイタイ</t>
    </rPh>
    <phoneticPr fontId="2"/>
  </si>
  <si>
    <t>正しい所属コードを入力すると、自動で反映します。</t>
    <phoneticPr fontId="2"/>
  </si>
  <si>
    <t>（ゆうちょ銀行、南都銀行のみ）
期末勤勉手当から控除希望の場合、
6・12月控除額は要同額設定</t>
    <phoneticPr fontId="2"/>
  </si>
  <si>
    <t>賞与控除額</t>
    <rPh sb="2" eb="5">
      <t>コウジョガク</t>
    </rPh>
    <phoneticPr fontId="2"/>
  </si>
  <si>
    <t>賞与控除額同額判定欄</t>
    <phoneticPr fontId="2"/>
  </si>
  <si>
    <t>貯蓄種類判定</t>
    <rPh sb="0" eb="2">
      <t>チョチク</t>
    </rPh>
    <rPh sb="2" eb="6">
      <t>シュルイハンテイ</t>
    </rPh>
    <phoneticPr fontId="2"/>
  </si>
  <si>
    <t>全種別</t>
    <rPh sb="0" eb="3">
      <t>ゼンシュベツ</t>
    </rPh>
    <phoneticPr fontId="2"/>
  </si>
  <si>
    <t>一般のみ</t>
    <rPh sb="0" eb="2">
      <t>イッパン</t>
    </rPh>
    <phoneticPr fontId="2"/>
  </si>
  <si>
    <t>貯蓄種類</t>
    <rPh sb="0" eb="2">
      <t>チョチク</t>
    </rPh>
    <rPh sb="2" eb="4">
      <t>シュルイ</t>
    </rPh>
    <phoneticPr fontId="2"/>
  </si>
  <si>
    <t>申込年月日</t>
    <rPh sb="0" eb="5">
      <t>モウシコミネンガッピ</t>
    </rPh>
    <phoneticPr fontId="2"/>
  </si>
  <si>
    <t>申込年月日自動反映用</t>
    <rPh sb="0" eb="2">
      <t>モウシコミ</t>
    </rPh>
    <rPh sb="2" eb="5">
      <t>ネンガッピ</t>
    </rPh>
    <rPh sb="5" eb="9">
      <t>ジドウハンエイ</t>
    </rPh>
    <rPh sb="9" eb="10">
      <t>ヨウ</t>
    </rPh>
    <phoneticPr fontId="2"/>
  </si>
  <si>
    <t>積 立 額 の 変 更</t>
    <rPh sb="0" eb="1">
      <t>セキ</t>
    </rPh>
    <rPh sb="2" eb="3">
      <t>リツ</t>
    </rPh>
    <rPh sb="4" eb="5">
      <t>ガク</t>
    </rPh>
    <rPh sb="8" eb="9">
      <t>ヘン</t>
    </rPh>
    <rPh sb="10" eb="11">
      <t>サラ</t>
    </rPh>
    <phoneticPr fontId="2"/>
  </si>
  <si>
    <t>を選択し、上から入力してください。</t>
    <rPh sb="1" eb="3">
      <t>センタク</t>
    </rPh>
    <phoneticPr fontId="2"/>
  </si>
  <si>
    <r>
      <t>「</t>
    </r>
    <r>
      <rPr>
        <b/>
        <sz val="12"/>
        <rFont val="Meiryo UI"/>
        <family val="3"/>
        <charset val="128"/>
      </rPr>
      <t>金融機関用</t>
    </r>
    <r>
      <rPr>
        <sz val="12"/>
        <rFont val="Meiryo UI"/>
        <family val="3"/>
        <charset val="128"/>
      </rPr>
      <t>」・「</t>
    </r>
    <r>
      <rPr>
        <b/>
        <sz val="12"/>
        <rFont val="Meiryo UI"/>
        <family val="3"/>
        <charset val="128"/>
      </rPr>
      <t>電算報告用</t>
    </r>
    <r>
      <rPr>
        <sz val="12"/>
        <rFont val="Meiryo UI"/>
        <family val="3"/>
        <charset val="128"/>
      </rPr>
      <t>」を福利課へ提出してください。</t>
    </r>
    <rPh sb="1" eb="3">
      <t>キンユウ</t>
    </rPh>
    <rPh sb="3" eb="6">
      <t>キカンヨウ</t>
    </rPh>
    <rPh sb="9" eb="11">
      <t>デンサン</t>
    </rPh>
    <rPh sb="11" eb="14">
      <t>ホウコクヨウ</t>
    </rPh>
    <rPh sb="16" eb="18">
      <t>フクリ</t>
    </rPh>
    <rPh sb="18" eb="19">
      <t>カ</t>
    </rPh>
    <rPh sb="20" eb="22">
      <t>テイシュツ</t>
    </rPh>
    <phoneticPr fontId="2"/>
  </si>
  <si>
    <t>所属受付印を押印し、</t>
    <rPh sb="0" eb="2">
      <t>ショゾク</t>
    </rPh>
    <rPh sb="2" eb="4">
      <t>ウケツケ</t>
    </rPh>
    <rPh sb="4" eb="5">
      <t>イン</t>
    </rPh>
    <rPh sb="6" eb="8">
      <t>オウイン</t>
    </rPh>
    <phoneticPr fontId="2"/>
  </si>
  <si>
    <r>
      <t>　「積立額の変更」の申請は</t>
    </r>
    <r>
      <rPr>
        <b/>
        <sz val="12"/>
        <rFont val="Meiryo UI"/>
        <family val="3"/>
        <charset val="128"/>
      </rPr>
      <t>年１回限り</t>
    </r>
    <r>
      <rPr>
        <sz val="12"/>
        <rFont val="Meiryo UI"/>
        <family val="3"/>
        <charset val="128"/>
      </rPr>
      <t>です。以下の場合は、</t>
    </r>
    <r>
      <rPr>
        <b/>
        <sz val="12"/>
        <rFont val="Meiryo UI"/>
        <family val="3"/>
        <charset val="128"/>
      </rPr>
      <t>積立額の変更</t>
    </r>
    <r>
      <rPr>
        <sz val="12"/>
        <rFont val="Meiryo UI"/>
        <family val="3"/>
        <charset val="128"/>
      </rPr>
      <t>（</t>
    </r>
    <r>
      <rPr>
        <b/>
        <sz val="12"/>
        <color rgb="FFFF0000"/>
        <rFont val="Meiryo UI"/>
        <family val="3"/>
        <charset val="128"/>
      </rPr>
      <t>減額</t>
    </r>
    <r>
      <rPr>
        <sz val="12"/>
        <rFont val="Meiryo UI"/>
        <family val="3"/>
        <charset val="128"/>
      </rPr>
      <t>）を行ってください。</t>
    </r>
    <phoneticPr fontId="2"/>
  </si>
  <si>
    <t>非課税限度額超過防止のため、現在積立の中断をされている場合。</t>
    <rPh sb="14" eb="16">
      <t>ゲンザイ</t>
    </rPh>
    <rPh sb="27" eb="29">
      <t>バアイ</t>
    </rPh>
    <phoneticPr fontId="2"/>
  </si>
  <si>
    <t>（現職時の財形貯蓄を継続している再任用職員の方等）</t>
    <phoneticPr fontId="2"/>
  </si>
  <si>
    <t>積立額が高額であるため、控除不能が発生している場合。</t>
    <phoneticPr fontId="2"/>
  </si>
  <si>
    <r>
      <t>「入力必須」と記載のある項目は、必ずすべて入力してください。</t>
    </r>
    <r>
      <rPr>
        <sz val="12"/>
        <color rgb="FFFF0000"/>
        <rFont val="Meiryo UI"/>
        <family val="3"/>
        <charset val="128"/>
      </rPr>
      <t>※入力もれ等があると不備となります。</t>
    </r>
    <rPh sb="1" eb="5">
      <t>ニュウリョクヒッス</t>
    </rPh>
    <rPh sb="7" eb="9">
      <t>キサイ</t>
    </rPh>
    <rPh sb="12" eb="14">
      <t>コウモク</t>
    </rPh>
    <rPh sb="16" eb="17">
      <t>カナラ</t>
    </rPh>
    <rPh sb="21" eb="23">
      <t>ニュウリョク</t>
    </rPh>
    <phoneticPr fontId="2"/>
  </si>
  <si>
    <t>ご自身の財形契約内容については、残高通知書等を参照、もしくは金融機関へ直接ご確認ください。</t>
    <phoneticPr fontId="2"/>
  </si>
  <si>
    <r>
      <rPr>
        <sz val="12"/>
        <color rgb="FFFF0000"/>
        <rFont val="Meiryo UI"/>
        <family val="3"/>
        <charset val="128"/>
      </rPr>
      <t>「金融機関用」のみ、ご本人の</t>
    </r>
    <r>
      <rPr>
        <b/>
        <sz val="12"/>
        <color rgb="FFFF0000"/>
        <rFont val="Meiryo UI"/>
        <family val="3"/>
        <charset val="128"/>
      </rPr>
      <t>署名</t>
    </r>
    <r>
      <rPr>
        <sz val="12"/>
        <color rgb="FFFF0000"/>
        <rFont val="Meiryo UI"/>
        <family val="3"/>
        <charset val="128"/>
      </rPr>
      <t>が必要です！</t>
    </r>
    <r>
      <rPr>
        <sz val="12"/>
        <rFont val="Meiryo UI"/>
        <family val="3"/>
        <charset val="128"/>
      </rPr>
      <t>（自動印字されません）</t>
    </r>
    <rPh sb="17" eb="19">
      <t>ヒツヨウ</t>
    </rPh>
    <phoneticPr fontId="2"/>
  </si>
  <si>
    <r>
      <rPr>
        <sz val="12"/>
        <color rgb="FFFF0000"/>
        <rFont val="Meiryo UI"/>
        <family val="3"/>
        <charset val="128"/>
      </rPr>
      <t>「片面印刷」「縦方向」「A4」</t>
    </r>
    <r>
      <rPr>
        <sz val="12"/>
        <rFont val="Meiryo UI"/>
        <family val="3"/>
        <charset val="128"/>
      </rPr>
      <t>であることを確認のうえ印刷してください。※印刷ミス等の場合受付不可。</t>
    </r>
    <rPh sb="1" eb="3">
      <t>カタメン</t>
    </rPh>
    <rPh sb="3" eb="5">
      <t>インサツ</t>
    </rPh>
    <rPh sb="7" eb="10">
      <t>タテホウコウ</t>
    </rPh>
    <rPh sb="21" eb="23">
      <t>カクニン</t>
    </rPh>
    <rPh sb="26" eb="28">
      <t>インサツ</t>
    </rPh>
    <phoneticPr fontId="2"/>
  </si>
  <si>
    <t>「金融機関用」「電算報告用」「所属控」「本人用」の計４枚。学校事務担当者様にて押印ください。</t>
    <rPh sb="25" eb="26">
      <t>ケイ</t>
    </rPh>
    <rPh sb="27" eb="28">
      <t>マイ</t>
    </rPh>
    <rPh sb="29" eb="31">
      <t>ガッコウ</t>
    </rPh>
    <rPh sb="39" eb="41">
      <t>オウイン</t>
    </rPh>
    <phoneticPr fontId="2"/>
  </si>
  <si>
    <r>
      <t>訂正は、</t>
    </r>
    <r>
      <rPr>
        <b/>
        <sz val="12"/>
        <rFont val="Meiryo UI"/>
        <family val="3"/>
        <charset val="128"/>
      </rPr>
      <t>【訂正箇所を二重線抹消、届出印を訂正印として押印】</t>
    </r>
    <r>
      <rPr>
        <sz val="12"/>
        <rFont val="Meiryo UI"/>
        <family val="3"/>
        <charset val="128"/>
      </rPr>
      <t>してください。※小型訂正印不可。</t>
    </r>
    <rPh sb="0" eb="2">
      <t>テイセイ</t>
    </rPh>
    <rPh sb="5" eb="7">
      <t>テイセイ</t>
    </rPh>
    <rPh sb="7" eb="9">
      <t>カショ</t>
    </rPh>
    <rPh sb="10" eb="13">
      <t>ニジュウセン</t>
    </rPh>
    <rPh sb="13" eb="15">
      <t>マッショウ</t>
    </rPh>
    <rPh sb="16" eb="19">
      <t>トドケデイン</t>
    </rPh>
    <rPh sb="20" eb="22">
      <t>テイセイ</t>
    </rPh>
    <rPh sb="22" eb="23">
      <t>イン</t>
    </rPh>
    <rPh sb="26" eb="28">
      <t>オウイン</t>
    </rPh>
    <rPh sb="37" eb="39">
      <t>コガタ</t>
    </rPh>
    <rPh sb="39" eb="41">
      <t>テイセイ</t>
    </rPh>
    <rPh sb="41" eb="42">
      <t>イン</t>
    </rPh>
    <rPh sb="42" eb="44">
      <t>フカ</t>
    </rPh>
    <phoneticPr fontId="2"/>
  </si>
  <si>
    <r>
      <rPr>
        <b/>
        <sz val="12"/>
        <color rgb="FFFF0000"/>
        <rFont val="Meiryo UI"/>
        <family val="3"/>
        <charset val="128"/>
      </rPr>
      <t>届出印の押印が必要です！</t>
    </r>
    <r>
      <rPr>
        <sz val="12"/>
        <rFont val="Meiryo UI"/>
        <family val="3"/>
        <charset val="128"/>
      </rPr>
      <t>「金融機関用」、「所属控」、「本人用」の計３枚</t>
    </r>
    <rPh sb="0" eb="3">
      <t>トドケデイン</t>
    </rPh>
    <rPh sb="4" eb="6">
      <t>オウイン</t>
    </rPh>
    <rPh sb="7" eb="9">
      <t>ヒツヨウ</t>
    </rPh>
    <rPh sb="32" eb="33">
      <t>ケイ</t>
    </rPh>
    <rPh sb="34" eb="35">
      <t>マイ</t>
    </rPh>
    <phoneticPr fontId="2"/>
  </si>
  <si>
    <t>上記期限までに、不備の無い状態で提出された申請のみ、手続きが可能です。</t>
    <rPh sb="0" eb="2">
      <t>ジョウキ</t>
    </rPh>
    <rPh sb="2" eb="4">
      <t>キゲン</t>
    </rPh>
    <rPh sb="8" eb="10">
      <t>フビ</t>
    </rPh>
    <rPh sb="11" eb="12">
      <t>ナ</t>
    </rPh>
    <rPh sb="13" eb="15">
      <t>ジョウタイ</t>
    </rPh>
    <rPh sb="16" eb="18">
      <t>テイシュツ</t>
    </rPh>
    <rPh sb="21" eb="23">
      <t>シンセイ</t>
    </rPh>
    <rPh sb="26" eb="28">
      <t>テツヅ</t>
    </rPh>
    <rPh sb="30" eb="32">
      <t>カノウ</t>
    </rPh>
    <phoneticPr fontId="2"/>
  </si>
  <si>
    <r>
      <t xml:space="preserve">変更内容は、 </t>
    </r>
    <r>
      <rPr>
        <b/>
        <sz val="12"/>
        <color rgb="FFFF0000"/>
        <rFont val="Meiryo UI"/>
        <family val="3"/>
        <charset val="128"/>
      </rPr>
      <t>9月給与支給日 　（</t>
    </r>
    <rPh sb="0" eb="4">
      <t>ヘンコウナイヨウ</t>
    </rPh>
    <rPh sb="8" eb="9">
      <t>ガツ</t>
    </rPh>
    <rPh sb="9" eb="11">
      <t>キュウヨ</t>
    </rPh>
    <rPh sb="11" eb="13">
      <t>シキュウ</t>
    </rPh>
    <rPh sb="13" eb="14">
      <t>ビ</t>
    </rPh>
    <phoneticPr fontId="2"/>
  </si>
  <si>
    <r>
      <rPr>
        <b/>
        <sz val="11"/>
        <color rgb="FFFF0000"/>
        <rFont val="Meiryo UI"/>
        <family val="3"/>
        <charset val="128"/>
      </rPr>
      <t>　）</t>
    </r>
    <r>
      <rPr>
        <sz val="11"/>
        <rFont val="Meiryo UI"/>
        <family val="3"/>
        <charset val="128"/>
      </rPr>
      <t>となります。</t>
    </r>
    <phoneticPr fontId="2"/>
  </si>
  <si>
    <t>ア.</t>
    <phoneticPr fontId="2"/>
  </si>
  <si>
    <t>イ.</t>
    <phoneticPr fontId="2"/>
  </si>
  <si>
    <t>計5枚印刷されます。「金融機関用」「電算報告用」「所属控」「本人用」「提出前チェックシート」</t>
    <rPh sb="0" eb="1">
      <t>ケイ</t>
    </rPh>
    <rPh sb="2" eb="3">
      <t>マイ</t>
    </rPh>
    <rPh sb="3" eb="5">
      <t>インサツ</t>
    </rPh>
    <rPh sb="11" eb="13">
      <t>キンユウ</t>
    </rPh>
    <rPh sb="13" eb="16">
      <t>キカンヨウ</t>
    </rPh>
    <rPh sb="18" eb="20">
      <t>デンサン</t>
    </rPh>
    <rPh sb="20" eb="23">
      <t>ホウコクヨウ</t>
    </rPh>
    <rPh sb="25" eb="27">
      <t>ショゾク</t>
    </rPh>
    <rPh sb="27" eb="28">
      <t>ヒカ</t>
    </rPh>
    <rPh sb="30" eb="32">
      <t>ホンニン</t>
    </rPh>
    <rPh sb="32" eb="33">
      <t>ヨウ</t>
    </rPh>
    <rPh sb="35" eb="37">
      <t>テイシュツ</t>
    </rPh>
    <rPh sb="37" eb="38">
      <t>マエ</t>
    </rPh>
    <phoneticPr fontId="2"/>
  </si>
  <si>
    <r>
      <t>入力内容が正しく反映されているか確認のうえ、</t>
    </r>
    <r>
      <rPr>
        <b/>
        <sz val="12"/>
        <rFont val="Meiryo UI"/>
        <family val="3"/>
        <charset val="128"/>
      </rPr>
      <t>A4片面印刷</t>
    </r>
    <r>
      <rPr>
        <sz val="12"/>
        <rFont val="Meiryo UI"/>
        <family val="3"/>
        <charset val="128"/>
      </rPr>
      <t>してください。</t>
    </r>
    <phoneticPr fontId="2"/>
  </si>
  <si>
    <r>
      <rPr>
        <sz val="11"/>
        <rFont val="Meiryo UI"/>
        <family val="3"/>
        <charset val="128"/>
      </rPr>
      <t>で確認し、　</t>
    </r>
    <r>
      <rPr>
        <b/>
        <sz val="14"/>
        <color rgb="FFFF0000"/>
        <rFont val="Meiryo UI"/>
        <family val="3"/>
        <charset val="128"/>
      </rPr>
      <t xml:space="preserve">必ず現在の契約内容を確認のうえ  </t>
    </r>
    <r>
      <rPr>
        <sz val="11"/>
        <rFont val="Meiryo UI"/>
        <family val="3"/>
        <charset val="128"/>
      </rPr>
      <t>ご選択ください。</t>
    </r>
    <rPh sb="8" eb="10">
      <t>ゲンザイ</t>
    </rPh>
    <rPh sb="24" eb="26">
      <t>センタク</t>
    </rPh>
    <phoneticPr fontId="2"/>
  </si>
  <si>
    <r>
      <rPr>
        <sz val="12"/>
        <rFont val="Meiryo UI"/>
        <family val="3"/>
        <charset val="128"/>
      </rPr>
      <t>変更</t>
    </r>
    <r>
      <rPr>
        <b/>
        <u/>
        <sz val="12"/>
        <rFont val="Meiryo UI"/>
        <family val="3"/>
        <charset val="128"/>
      </rPr>
      <t>前</t>
    </r>
    <r>
      <rPr>
        <b/>
        <u/>
        <sz val="14"/>
        <rFont val="Meiryo UI"/>
        <family val="3"/>
        <charset val="128"/>
      </rPr>
      <t xml:space="preserve">
</t>
    </r>
    <r>
      <rPr>
        <b/>
        <u/>
        <sz val="9"/>
        <color rgb="FFFF0000"/>
        <rFont val="Meiryo UI"/>
        <family val="3"/>
        <charset val="128"/>
      </rPr>
      <t xml:space="preserve">
現在の</t>
    </r>
    <r>
      <rPr>
        <sz val="9"/>
        <color rgb="FFFF0000"/>
        <rFont val="Meiryo UI"/>
        <family val="3"/>
        <charset val="128"/>
      </rPr>
      <t>積立額</t>
    </r>
    <r>
      <rPr>
        <u/>
        <sz val="9"/>
        <color rgb="FFFF0000"/>
        <rFont val="Meiryo UI"/>
        <family val="3"/>
        <charset val="128"/>
      </rPr>
      <t xml:space="preserve">
</t>
    </r>
    <r>
      <rPr>
        <sz val="9"/>
        <color rgb="FFFF0000"/>
        <rFont val="Meiryo UI"/>
        <family val="3"/>
        <charset val="128"/>
      </rPr>
      <t>を入力</t>
    </r>
    <rPh sb="5" eb="7">
      <t>ゲンザイ</t>
    </rPh>
    <rPh sb="8" eb="11">
      <t>ツミタテガク</t>
    </rPh>
    <rPh sb="13" eb="15">
      <t>ニュウリョク</t>
    </rPh>
    <phoneticPr fontId="2"/>
  </si>
  <si>
    <r>
      <t>変更</t>
    </r>
    <r>
      <rPr>
        <b/>
        <u/>
        <sz val="12"/>
        <rFont val="Meiryo UI"/>
        <family val="3"/>
        <charset val="128"/>
      </rPr>
      <t xml:space="preserve">後
</t>
    </r>
    <r>
      <rPr>
        <b/>
        <u/>
        <sz val="9"/>
        <color rgb="FFFF0000"/>
        <rFont val="Meiryo UI"/>
        <family val="3"/>
        <charset val="128"/>
      </rPr>
      <t xml:space="preserve">
希望の</t>
    </r>
    <r>
      <rPr>
        <sz val="9"/>
        <color rgb="FFFF0000"/>
        <rFont val="Meiryo UI"/>
        <family val="3"/>
        <charset val="128"/>
      </rPr>
      <t>積立額</t>
    </r>
    <r>
      <rPr>
        <u/>
        <sz val="9"/>
        <color rgb="FFFF0000"/>
        <rFont val="Meiryo UI"/>
        <family val="3"/>
        <charset val="128"/>
      </rPr>
      <t xml:space="preserve">
</t>
    </r>
    <r>
      <rPr>
        <sz val="9"/>
        <color rgb="FFFF0000"/>
        <rFont val="Meiryo UI"/>
        <family val="3"/>
        <charset val="128"/>
      </rPr>
      <t>を入力</t>
    </r>
    <rPh sb="0" eb="2">
      <t>ヘンコウ</t>
    </rPh>
    <rPh sb="2" eb="3">
      <t>ゴ</t>
    </rPh>
    <rPh sb="5" eb="7">
      <t>キボウ</t>
    </rPh>
    <phoneticPr fontId="2"/>
  </si>
  <si>
    <t>寝屋川市立望が丘小学校</t>
  </si>
  <si>
    <t>寝屋川市立望が丘中学校</t>
  </si>
  <si>
    <t>東大阪市立義務教育学校くすは縄手南校（後期）</t>
  </si>
  <si>
    <t>東大阪市立義務教育学校くすは縄手南校（前期）</t>
  </si>
  <si>
    <t>四條畷市立四條畷西中学校</t>
  </si>
  <si>
    <r>
      <t>現在、</t>
    </r>
    <r>
      <rPr>
        <b/>
        <sz val="14"/>
        <rFont val="Meiryo UI"/>
        <family val="3"/>
        <charset val="128"/>
      </rPr>
      <t>積立の中断中</t>
    </r>
    <r>
      <rPr>
        <sz val="14"/>
        <rFont val="Meiryo UI"/>
        <family val="3"/>
        <charset val="128"/>
      </rPr>
      <t>ですか？</t>
    </r>
    <rPh sb="0" eb="2">
      <t>ゲンザイ</t>
    </rPh>
    <rPh sb="3" eb="5">
      <t>ツミタテ</t>
    </rPh>
    <rPh sb="6" eb="8">
      <t>チュウダン</t>
    </rPh>
    <rPh sb="8" eb="9">
      <t>ナカ</t>
    </rPh>
    <phoneticPr fontId="2"/>
  </si>
  <si>
    <t>入力不要</t>
    <rPh sb="0" eb="4">
      <t>ニュウリョクフヨウ</t>
    </rPh>
    <phoneticPr fontId="2"/>
  </si>
  <si>
    <t>入力要</t>
    <rPh sb="0" eb="2">
      <t>ニュウリョク</t>
    </rPh>
    <rPh sb="2" eb="3">
      <t>ヨウ</t>
    </rPh>
    <phoneticPr fontId="2"/>
  </si>
  <si>
    <t>回答不要です</t>
    <rPh sb="0" eb="2">
      <t>カイトウ</t>
    </rPh>
    <rPh sb="2" eb="4">
      <t>フヨウ</t>
    </rPh>
    <phoneticPr fontId="2"/>
  </si>
  <si>
    <t>回答ごとの説明を表示できるようにする</t>
    <rPh sb="0" eb="2">
      <t>カイトウ</t>
    </rPh>
    <rPh sb="5" eb="7">
      <t>セツメイ</t>
    </rPh>
    <rPh sb="8" eb="10">
      <t>ヒョウジ</t>
    </rPh>
    <phoneticPr fontId="2"/>
  </si>
  <si>
    <r>
      <rPr>
        <sz val="9"/>
        <rFont val="Meiryo UI"/>
        <family val="3"/>
        <charset val="128"/>
      </rPr>
      <t>（上記が「はい」の方のみ）</t>
    </r>
    <r>
      <rPr>
        <sz val="14"/>
        <rFont val="Meiryo UI"/>
        <family val="3"/>
        <charset val="128"/>
      </rPr>
      <t xml:space="preserve">
　９月支給の給与までに、
　積立を再開する予定ですか？</t>
    </r>
    <rPh sb="1" eb="3">
      <t>ジョウキ</t>
    </rPh>
    <rPh sb="9" eb="10">
      <t>カタ</t>
    </rPh>
    <rPh sb="16" eb="17">
      <t>ガツ</t>
    </rPh>
    <rPh sb="17" eb="19">
      <t>シキュウ</t>
    </rPh>
    <rPh sb="20" eb="22">
      <t>キュウヨ</t>
    </rPh>
    <rPh sb="28" eb="30">
      <t>ツミタテ</t>
    </rPh>
    <rPh sb="31" eb="33">
      <t>サイカイ</t>
    </rPh>
    <rPh sb="35" eb="37">
      <t>ヨテイ</t>
    </rPh>
    <phoneticPr fontId="2"/>
  </si>
  <si>
    <t>…入力必須（入力もれの場合は不備として返却します。）</t>
    <rPh sb="1" eb="3">
      <t>ニュウリョク</t>
    </rPh>
    <rPh sb="3" eb="5">
      <t>ヒッス</t>
    </rPh>
    <rPh sb="6" eb="8">
      <t>ニュウリョク</t>
    </rPh>
    <rPh sb="11" eb="13">
      <t>バアイ</t>
    </rPh>
    <rPh sb="14" eb="16">
      <t>フビ</t>
    </rPh>
    <rPh sb="19" eb="21">
      <t>ヘンキャク</t>
    </rPh>
    <phoneticPr fontId="2"/>
  </si>
  <si>
    <r>
      <rPr>
        <sz val="14"/>
        <color rgb="FFFF0000"/>
        <rFont val="BIZ UDPゴシック"/>
        <family val="3"/>
        <charset val="128"/>
      </rPr>
      <t>　『現在「積立の中断」中であるが、「積立の中断」状態を継続した
　まま</t>
    </r>
    <r>
      <rPr>
        <b/>
        <sz val="14"/>
        <color rgb="FFFF0000"/>
        <rFont val="BIZ UDPゴシック"/>
        <family val="3"/>
        <charset val="128"/>
      </rPr>
      <t>積立額の変更が可能かどうか』</t>
    </r>
    <r>
      <rPr>
        <b/>
        <sz val="14"/>
        <rFont val="BIZ UDPゴシック"/>
        <family val="3"/>
        <charset val="128"/>
      </rPr>
      <t>を
　必ず契約金融機関へあらかじめ　ご確認ください！</t>
    </r>
    <r>
      <rPr>
        <sz val="16"/>
        <color rgb="FFFF0000"/>
        <rFont val="BIZ UDPゴシック"/>
        <family val="3"/>
        <charset val="128"/>
      </rPr>
      <t xml:space="preserve">
</t>
    </r>
    <r>
      <rPr>
        <sz val="10"/>
        <rFont val="BIZ UDPゴシック"/>
        <family val="3"/>
        <charset val="128"/>
      </rPr>
      <t>　　※</t>
    </r>
    <r>
      <rPr>
        <b/>
        <sz val="10"/>
        <rFont val="BIZ UDPゴシック"/>
        <family val="3"/>
        <charset val="128"/>
      </rPr>
      <t>積立額変更が反映される9月給与までに</t>
    </r>
    <r>
      <rPr>
        <sz val="10"/>
        <rFont val="BIZ UDPゴシック"/>
        <family val="3"/>
        <charset val="128"/>
      </rPr>
      <t xml:space="preserve">積立の再開が必要な場合があるためです。
</t>
    </r>
    <r>
      <rPr>
        <sz val="10"/>
        <color rgb="FF0000CC"/>
        <rFont val="BIZ UDPゴシック"/>
        <family val="3"/>
        <charset val="128"/>
      </rPr>
      <t>　金融機関に確認の結果、再開が必要な場合は、</t>
    </r>
    <r>
      <rPr>
        <b/>
        <sz val="10"/>
        <color rgb="FF0000CC"/>
        <rFont val="BIZ UDPゴシック"/>
        <family val="3"/>
        <charset val="128"/>
      </rPr>
      <t>９月給与からの再開となるよう、
　８月1日～8月25日の期間に、「積立の再開」申請を提出してください。
　※</t>
    </r>
    <r>
      <rPr>
        <sz val="10"/>
        <color rgb="FF0000CC"/>
        <rFont val="BIZ UDPゴシック"/>
        <family val="3"/>
        <charset val="128"/>
      </rPr>
      <t>上記申請期間より</t>
    </r>
    <r>
      <rPr>
        <b/>
        <sz val="10"/>
        <color rgb="FF0000CC"/>
        <rFont val="BIZ UDPゴシック"/>
        <family val="3"/>
        <charset val="128"/>
      </rPr>
      <t>前に「積立の再開」申請をした場合</t>
    </r>
    <r>
      <rPr>
        <sz val="10"/>
        <color rgb="FF0000CC"/>
        <rFont val="BIZ UDPゴシック"/>
        <family val="3"/>
        <charset val="128"/>
      </rPr>
      <t>は、</t>
    </r>
    <r>
      <rPr>
        <b/>
        <sz val="10"/>
        <color rgb="FF0000CC"/>
        <rFont val="BIZ UDPゴシック"/>
        <family val="3"/>
        <charset val="128"/>
      </rPr>
      <t>変更前の金額での積立が
　　 発生しますのでご留意ください。</t>
    </r>
    <rPh sb="2" eb="4">
      <t>ゲンザイ</t>
    </rPh>
    <rPh sb="5" eb="7">
      <t>ツミタテ</t>
    </rPh>
    <rPh sb="8" eb="10">
      <t>チュウダン</t>
    </rPh>
    <rPh sb="11" eb="12">
      <t>チュウ</t>
    </rPh>
    <rPh sb="24" eb="26">
      <t>ジョウタイ</t>
    </rPh>
    <rPh sb="27" eb="29">
      <t>ケイゾク</t>
    </rPh>
    <rPh sb="42" eb="44">
      <t>カノウ</t>
    </rPh>
    <rPh sb="119" eb="123">
      <t>キンユウキカン</t>
    </rPh>
    <rPh sb="124" eb="126">
      <t>カクニン</t>
    </rPh>
    <rPh sb="127" eb="129">
      <t>ケッカ</t>
    </rPh>
    <rPh sb="130" eb="132">
      <t>サイカイ</t>
    </rPh>
    <rPh sb="133" eb="135">
      <t>ヒツヨウ</t>
    </rPh>
    <rPh sb="141" eb="144">
      <t>ガツキュウヨ</t>
    </rPh>
    <rPh sb="147" eb="149">
      <t>サイカイ</t>
    </rPh>
    <rPh sb="158" eb="159">
      <t>ガツ</t>
    </rPh>
    <rPh sb="160" eb="161">
      <t>ニチ</t>
    </rPh>
    <rPh sb="168" eb="170">
      <t>キカン</t>
    </rPh>
    <rPh sb="194" eb="196">
      <t>ジョウキ</t>
    </rPh>
    <rPh sb="196" eb="200">
      <t>シンセイキカン</t>
    </rPh>
    <rPh sb="202" eb="203">
      <t>マエ</t>
    </rPh>
    <rPh sb="205" eb="207">
      <t>ツミタテ</t>
    </rPh>
    <rPh sb="208" eb="210">
      <t>サイカイ</t>
    </rPh>
    <rPh sb="211" eb="213">
      <t>シンセイ</t>
    </rPh>
    <rPh sb="216" eb="218">
      <t>バアイ</t>
    </rPh>
    <rPh sb="220" eb="223">
      <t>ヘンコウマエ</t>
    </rPh>
    <rPh sb="224" eb="226">
      <t>キンガク</t>
    </rPh>
    <rPh sb="235" eb="237">
      <t>ハッセイ</t>
    </rPh>
    <rPh sb="243" eb="245">
      <t>リュウイ</t>
    </rPh>
    <phoneticPr fontId="2"/>
  </si>
  <si>
    <r>
      <rPr>
        <sz val="12"/>
        <rFont val="BIZ UDPゴシック"/>
        <family val="3"/>
        <charset val="128"/>
      </rPr>
      <t>　積立再開には、</t>
    </r>
    <r>
      <rPr>
        <b/>
        <sz val="12"/>
        <color rgb="FFFF0000"/>
        <rFont val="BIZ UDPゴシック"/>
        <family val="3"/>
        <charset val="128"/>
      </rPr>
      <t>別途「変更申込書」により「積立の再開」申請が必要です</t>
    </r>
    <r>
      <rPr>
        <sz val="12"/>
        <rFont val="BIZ UDPゴシック"/>
        <family val="3"/>
        <charset val="128"/>
      </rPr>
      <t>。
　（今回作成の「積立額の変更」と</t>
    </r>
    <r>
      <rPr>
        <u/>
        <sz val="12"/>
        <rFont val="BIZ UDPゴシック"/>
        <family val="3"/>
        <charset val="128"/>
      </rPr>
      <t>同じ用紙に記載することはできません</t>
    </r>
    <r>
      <rPr>
        <sz val="12"/>
        <rFont val="BIZ UDPゴシック"/>
        <family val="3"/>
        <charset val="128"/>
      </rPr>
      <t xml:space="preserve">。）
</t>
    </r>
    <r>
      <rPr>
        <sz val="10"/>
        <rFont val="BIZ UDPゴシック"/>
        <family val="3"/>
        <charset val="128"/>
      </rPr>
      <t xml:space="preserve">
　「積立額の変更」申請の反映は９月給与からとなりますが、
</t>
    </r>
    <r>
      <rPr>
        <sz val="11"/>
        <rFont val="BIZ UDPゴシック"/>
        <family val="3"/>
        <charset val="128"/>
      </rPr>
      <t>　</t>
    </r>
    <r>
      <rPr>
        <sz val="11"/>
        <color rgb="FFFF0000"/>
        <rFont val="BIZ UDPゴシック"/>
        <family val="3"/>
        <charset val="128"/>
      </rPr>
      <t>「積立の再開」申請の反映時期は提出月（毎月25日〆）の翌月からであるため、
　7/25以前に「積立の再開」を提出された場合、</t>
    </r>
    <r>
      <rPr>
        <sz val="11"/>
        <rFont val="BIZ UDPゴシック"/>
        <family val="3"/>
        <charset val="128"/>
      </rPr>
      <t>8月までの給与（5/25以前に提出の
　場合は６月賞与も含む）は、</t>
    </r>
    <r>
      <rPr>
        <b/>
        <u val="double"/>
        <sz val="11"/>
        <color rgb="FFFF0000"/>
        <rFont val="BIZ UDPゴシック"/>
        <family val="3"/>
        <charset val="128"/>
      </rPr>
      <t>変更前</t>
    </r>
    <r>
      <rPr>
        <b/>
        <sz val="11"/>
        <color rgb="FFFF0000"/>
        <rFont val="BIZ UDPゴシック"/>
        <family val="3"/>
        <charset val="128"/>
      </rPr>
      <t>の金額</t>
    </r>
    <r>
      <rPr>
        <sz val="11"/>
        <color rgb="FFFF0000"/>
        <rFont val="BIZ UDPゴシック"/>
        <family val="3"/>
        <charset val="128"/>
      </rPr>
      <t>で積立</t>
    </r>
    <r>
      <rPr>
        <sz val="11"/>
        <rFont val="BIZ UDPゴシック"/>
        <family val="3"/>
        <charset val="128"/>
      </rPr>
      <t xml:space="preserve">されます。
</t>
    </r>
    <r>
      <rPr>
        <sz val="10"/>
        <rFont val="BIZ UDPゴシック"/>
        <family val="3"/>
        <charset val="128"/>
      </rPr>
      <t>　</t>
    </r>
    <r>
      <rPr>
        <sz val="10"/>
        <color rgb="FF00B050"/>
        <rFont val="BIZ UDPゴシック"/>
        <family val="3"/>
        <charset val="128"/>
      </rPr>
      <t>変更後の積立額での積立再開をご希望の場合は、9月給与からの積立再開となるよう、
　８月1日～8月25日の期間に、「積立の再開」申請を提出してください。</t>
    </r>
    <rPh sb="1" eb="3">
      <t>ツミタテ</t>
    </rPh>
    <rPh sb="3" eb="5">
      <t>サイカイ</t>
    </rPh>
    <rPh sb="8" eb="10">
      <t>ベット</t>
    </rPh>
    <rPh sb="11" eb="16">
      <t>ヘンコウモウシコミショ</t>
    </rPh>
    <rPh sb="21" eb="23">
      <t>ツミタテ</t>
    </rPh>
    <rPh sb="24" eb="26">
      <t>サイカイ</t>
    </rPh>
    <rPh sb="27" eb="29">
      <t>シンセイ</t>
    </rPh>
    <rPh sb="30" eb="32">
      <t>ヒツヨウ</t>
    </rPh>
    <rPh sb="38" eb="42">
      <t>コンカイサクセイ</t>
    </rPh>
    <rPh sb="44" eb="47">
      <t>ツミタテガク</t>
    </rPh>
    <rPh sb="48" eb="50">
      <t>ヘンコウ</t>
    </rPh>
    <rPh sb="52" eb="53">
      <t>オナ</t>
    </rPh>
    <rPh sb="54" eb="56">
      <t>ヨウシ</t>
    </rPh>
    <rPh sb="57" eb="59">
      <t>キサイ</t>
    </rPh>
    <rPh sb="75" eb="78">
      <t>ツミタテガク</t>
    </rPh>
    <rPh sb="79" eb="81">
      <t>ヘンコウ</t>
    </rPh>
    <rPh sb="82" eb="84">
      <t>シンセイ</t>
    </rPh>
    <rPh sb="85" eb="87">
      <t>ハンエイ</t>
    </rPh>
    <rPh sb="89" eb="90">
      <t>ガツ</t>
    </rPh>
    <rPh sb="90" eb="92">
      <t>キュウヨ</t>
    </rPh>
    <rPh sb="104" eb="106">
      <t>ツミタテ</t>
    </rPh>
    <rPh sb="107" eb="109">
      <t>サイカイ</t>
    </rPh>
    <rPh sb="110" eb="112">
      <t>シンセイ</t>
    </rPh>
    <rPh sb="113" eb="117">
      <t>ハンエイジキ</t>
    </rPh>
    <rPh sb="118" eb="120">
      <t>テイシュツ</t>
    </rPh>
    <rPh sb="120" eb="121">
      <t>ツキ</t>
    </rPh>
    <rPh sb="146" eb="148">
      <t>イゼン</t>
    </rPh>
    <rPh sb="150" eb="152">
      <t>ツミタテ</t>
    </rPh>
    <rPh sb="153" eb="155">
      <t>サイカイ</t>
    </rPh>
    <rPh sb="157" eb="159">
      <t>テイシュツ</t>
    </rPh>
    <rPh sb="162" eb="164">
      <t>バアイ</t>
    </rPh>
    <rPh sb="177" eb="179">
      <t>イゼン</t>
    </rPh>
    <rPh sb="180" eb="182">
      <t>テイシュツ</t>
    </rPh>
    <rPh sb="185" eb="187">
      <t>バアイ</t>
    </rPh>
    <rPh sb="193" eb="194">
      <t>フク</t>
    </rPh>
    <rPh sb="202" eb="203">
      <t>キン</t>
    </rPh>
    <rPh sb="219" eb="221">
      <t>ツミタテ</t>
    </rPh>
    <rPh sb="244" eb="246">
      <t>ツミタテ</t>
    </rPh>
    <rPh sb="281" eb="283">
      <t>テイシュツ</t>
    </rPh>
    <phoneticPr fontId="2"/>
  </si>
  <si>
    <r>
      <rPr>
        <b/>
        <sz val="9"/>
        <color theme="0"/>
        <rFont val="Meiryo UI"/>
        <family val="3"/>
        <charset val="128"/>
      </rPr>
      <t>現在の積立額を必ず確認して</t>
    </r>
    <r>
      <rPr>
        <sz val="8"/>
        <color theme="0"/>
        <rFont val="Meiryo UI"/>
        <family val="3"/>
        <charset val="128"/>
      </rPr>
      <t xml:space="preserve">
</t>
    </r>
    <r>
      <rPr>
        <sz val="9"/>
        <color theme="0"/>
        <rFont val="Meiryo UI"/>
        <family val="3"/>
        <charset val="128"/>
      </rPr>
      <t>入力ください。(異なると不備)</t>
    </r>
    <rPh sb="9" eb="11">
      <t>カクニン</t>
    </rPh>
    <rPh sb="14" eb="16">
      <t>ニュウリョク</t>
    </rPh>
    <rPh sb="22" eb="23">
      <t>コト</t>
    </rPh>
    <rPh sb="26" eb="28">
      <t>フビ</t>
    </rPh>
    <phoneticPr fontId="2"/>
  </si>
  <si>
    <t>④以下の質問にお答えください。
　　（ご状況により、注意事項を表示します）</t>
    <rPh sb="1" eb="3">
      <t>イカ</t>
    </rPh>
    <rPh sb="4" eb="6">
      <t>シツモン</t>
    </rPh>
    <rPh sb="8" eb="9">
      <t>コタ</t>
    </rPh>
    <rPh sb="20" eb="22">
      <t>ジョウキョウ</t>
    </rPh>
    <rPh sb="26" eb="30">
      <t>チュウイジコウ</t>
    </rPh>
    <rPh sb="31" eb="33">
      <t>ヒョウジ</t>
    </rPh>
    <phoneticPr fontId="2"/>
  </si>
  <si>
    <r>
      <rPr>
        <sz val="16"/>
        <rFont val="BIZ UDPゴシック"/>
        <family val="3"/>
        <charset val="128"/>
      </rPr>
      <t>変更後の積立額は、</t>
    </r>
    <r>
      <rPr>
        <b/>
        <u val="double"/>
        <sz val="22"/>
        <color rgb="FFFF0000"/>
        <rFont val="BIZ UDPゴシック"/>
        <family val="3"/>
        <charset val="128"/>
      </rPr>
      <t>9月給与から反映</t>
    </r>
    <r>
      <rPr>
        <sz val="16"/>
        <rFont val="BIZ UDPゴシック"/>
        <family val="3"/>
        <charset val="128"/>
      </rPr>
      <t xml:space="preserve">されます。
</t>
    </r>
    <r>
      <rPr>
        <sz val="12"/>
        <rFont val="BIZ UDPゴシック"/>
        <family val="3"/>
        <charset val="128"/>
      </rPr>
      <t xml:space="preserve">
</t>
    </r>
    <r>
      <rPr>
        <sz val="14"/>
        <rFont val="BIZ UDPゴシック"/>
        <family val="3"/>
        <charset val="128"/>
      </rPr>
      <t>（８月までの給与および６月賞与は、</t>
    </r>
    <r>
      <rPr>
        <b/>
        <sz val="14"/>
        <color rgb="FFFF0000"/>
        <rFont val="BIZ UDPゴシック"/>
        <family val="3"/>
        <charset val="128"/>
      </rPr>
      <t>変更前の金額</t>
    </r>
    <r>
      <rPr>
        <sz val="11"/>
        <color rgb="FFFF0000"/>
        <rFont val="BIZ UDPゴシック"/>
        <family val="3"/>
        <charset val="128"/>
      </rPr>
      <t>で積立</t>
    </r>
    <r>
      <rPr>
        <sz val="11"/>
        <rFont val="BIZ UDPゴシック"/>
        <family val="3"/>
        <charset val="128"/>
      </rPr>
      <t>されます。</t>
    </r>
    <r>
      <rPr>
        <sz val="14"/>
        <rFont val="BIZ UDPゴシック"/>
        <family val="3"/>
        <charset val="128"/>
      </rPr>
      <t>）</t>
    </r>
    <rPh sb="26" eb="27">
      <t>ガツ</t>
    </rPh>
    <rPh sb="30" eb="32">
      <t>キュウヨ</t>
    </rPh>
    <rPh sb="36" eb="37">
      <t>ガツ</t>
    </rPh>
    <rPh sb="37" eb="39">
      <t>ショウヨ</t>
    </rPh>
    <rPh sb="42" eb="45">
      <t>ヘンコウマエ</t>
    </rPh>
    <rPh sb="46" eb="48">
      <t>キンガク</t>
    </rPh>
    <rPh sb="49" eb="51">
      <t>ツミタテ</t>
    </rPh>
    <phoneticPr fontId="2"/>
  </si>
  <si>
    <r>
      <t>　</t>
    </r>
    <r>
      <rPr>
        <b/>
        <u/>
        <sz val="12"/>
        <rFont val="Meiryo UI"/>
        <family val="3"/>
        <charset val="128"/>
      </rPr>
      <t>住所変更未申請</t>
    </r>
    <r>
      <rPr>
        <sz val="12"/>
        <rFont val="Meiryo UI"/>
        <family val="3"/>
        <charset val="128"/>
      </rPr>
      <t>の場合は、別紙「変更申込書」で申請してください。（同時提出も可）
　</t>
    </r>
    <r>
      <rPr>
        <u/>
        <sz val="12"/>
        <color rgb="FFFF0000"/>
        <rFont val="Meiryo UI"/>
        <family val="3"/>
        <charset val="128"/>
      </rPr>
      <t>積立額変更と同じ用紙では住所は変更できません</t>
    </r>
    <r>
      <rPr>
        <sz val="12"/>
        <color rgb="FFFF0000"/>
        <rFont val="Meiryo UI"/>
        <family val="3"/>
        <charset val="128"/>
      </rPr>
      <t>。</t>
    </r>
    <rPh sb="33" eb="37">
      <t>ドウジテイシュツ</t>
    </rPh>
    <rPh sb="38" eb="39">
      <t>カ</t>
    </rPh>
    <rPh sb="54" eb="56">
      <t>ジュウショ</t>
    </rPh>
    <phoneticPr fontId="2"/>
  </si>
  <si>
    <r>
      <t>　</t>
    </r>
    <r>
      <rPr>
        <b/>
        <u/>
        <sz val="12"/>
        <rFont val="Meiryo UI"/>
        <family val="3"/>
        <charset val="128"/>
      </rPr>
      <t>氏名変更未申請</t>
    </r>
    <r>
      <rPr>
        <sz val="12"/>
        <rFont val="Meiryo UI"/>
        <family val="3"/>
        <charset val="128"/>
      </rPr>
      <t xml:space="preserve">の場合は、別紙「変更申込書」で申請してください。（同時提出も可）
</t>
    </r>
    <r>
      <rPr>
        <sz val="12"/>
        <color rgb="FFFF0000"/>
        <rFont val="Meiryo UI"/>
        <family val="3"/>
        <charset val="128"/>
      </rPr>
      <t>　</t>
    </r>
    <r>
      <rPr>
        <u/>
        <sz val="12"/>
        <color rgb="FFFF0000"/>
        <rFont val="Meiryo UI"/>
        <family val="3"/>
        <charset val="128"/>
      </rPr>
      <t>積立額変更と同じ用紙では氏名は変更できません</t>
    </r>
    <r>
      <rPr>
        <sz val="12"/>
        <color rgb="FFFF0000"/>
        <rFont val="Meiryo UI"/>
        <family val="3"/>
        <charset val="128"/>
      </rPr>
      <t>。</t>
    </r>
    <rPh sb="1" eb="3">
      <t>シメイ</t>
    </rPh>
    <rPh sb="54" eb="56">
      <t>シメイ</t>
    </rPh>
    <phoneticPr fontId="2"/>
  </si>
  <si>
    <t>月例給与は1,000円以上
積立必須(0円は不可！)</t>
    <rPh sb="0" eb="2">
      <t>ゲツレイ</t>
    </rPh>
    <rPh sb="2" eb="4">
      <t>キュウヨ</t>
    </rPh>
    <rPh sb="10" eb="11">
      <t>エン</t>
    </rPh>
    <rPh sb="11" eb="13">
      <t>イジョウ</t>
    </rPh>
    <rPh sb="14" eb="16">
      <t>ツミタテ</t>
    </rPh>
    <rPh sb="16" eb="18">
      <t>ヒッス</t>
    </rPh>
    <rPh sb="20" eb="21">
      <t>エン</t>
    </rPh>
    <rPh sb="22" eb="24">
      <t>フカ</t>
    </rPh>
    <phoneticPr fontId="2"/>
  </si>
  <si>
    <t>豊中市立庄内さくら学園（前期）</t>
    <rPh sb="0" eb="4">
      <t>トヨナカシリツ</t>
    </rPh>
    <rPh sb="4" eb="6">
      <t>ショウナイ</t>
    </rPh>
    <rPh sb="9" eb="11">
      <t>ガクエン</t>
    </rPh>
    <rPh sb="12" eb="14">
      <t>ゼンキ</t>
    </rPh>
    <phoneticPr fontId="107"/>
  </si>
  <si>
    <t>豊中市立庄内さくら学園（後期）</t>
    <rPh sb="12" eb="13">
      <t>アト</t>
    </rPh>
    <phoneticPr fontId="107"/>
  </si>
  <si>
    <t>吹田市立山田第三小学校</t>
    <rPh sb="0" eb="2">
      <t>スイタ</t>
    </rPh>
    <rPh sb="2" eb="3">
      <t>シ</t>
    </rPh>
    <rPh sb="3" eb="4">
      <t>リツ</t>
    </rPh>
    <rPh sb="4" eb="6">
      <t>ヤマダ</t>
    </rPh>
    <rPh sb="6" eb="8">
      <t>ダイサン</t>
    </rPh>
    <rPh sb="8" eb="11">
      <t>ショウガッコウ</t>
    </rPh>
    <phoneticPr fontId="1"/>
  </si>
  <si>
    <t>貝塚市立二色学園（前期）</t>
    <rPh sb="0" eb="2">
      <t>カイヅカ</t>
    </rPh>
    <rPh sb="2" eb="3">
      <t>シ</t>
    </rPh>
    <rPh sb="3" eb="4">
      <t>リツ</t>
    </rPh>
    <rPh sb="4" eb="6">
      <t>ニシキ</t>
    </rPh>
    <rPh sb="6" eb="8">
      <t>ガクエン</t>
    </rPh>
    <rPh sb="9" eb="11">
      <t>ゼンキ</t>
    </rPh>
    <phoneticPr fontId="25"/>
  </si>
  <si>
    <t>貝塚市立二色学園（後期）</t>
    <rPh sb="0" eb="2">
      <t>カイヅカ</t>
    </rPh>
    <rPh sb="2" eb="3">
      <t>シ</t>
    </rPh>
    <rPh sb="3" eb="4">
      <t>リツ</t>
    </rPh>
    <rPh sb="4" eb="6">
      <t>ニシキ</t>
    </rPh>
    <rPh sb="6" eb="8">
      <t>ガクエン</t>
    </rPh>
    <rPh sb="9" eb="11">
      <t>コウキ</t>
    </rPh>
    <phoneticPr fontId="25"/>
  </si>
  <si>
    <t>和泉市立槇尾学園（前期）</t>
  </si>
  <si>
    <t>和泉市立槇尾学園（後期）</t>
    <rPh sb="9" eb="11">
      <t>コウキ</t>
    </rPh>
    <phoneticPr fontId="9"/>
  </si>
  <si>
    <t>門真市立水桜小学校</t>
    <rPh sb="0" eb="2">
      <t>カドマ</t>
    </rPh>
    <rPh sb="2" eb="3">
      <t>シ</t>
    </rPh>
    <rPh sb="3" eb="4">
      <t>リツ</t>
    </rPh>
    <rPh sb="4" eb="5">
      <t>スイ</t>
    </rPh>
    <rPh sb="5" eb="6">
      <t>サクラ</t>
    </rPh>
    <rPh sb="6" eb="9">
      <t>ショウガッコウ</t>
    </rPh>
    <phoneticPr fontId="18"/>
  </si>
  <si>
    <t>交野市立交野みらい学園（前期）</t>
    <rPh sb="0" eb="3">
      <t>カタノシ</t>
    </rPh>
    <rPh sb="3" eb="4">
      <t>リツ</t>
    </rPh>
    <rPh sb="4" eb="6">
      <t>カタノ</t>
    </rPh>
    <rPh sb="9" eb="11">
      <t>ガクエン</t>
    </rPh>
    <rPh sb="12" eb="14">
      <t>ゼンキ</t>
    </rPh>
    <phoneticPr fontId="9"/>
  </si>
  <si>
    <t>交野市立交野みらい学園（後期）</t>
    <rPh sb="0" eb="3">
      <t>カタノシ</t>
    </rPh>
    <rPh sb="3" eb="4">
      <t>リツ</t>
    </rPh>
    <rPh sb="4" eb="6">
      <t>カタノ</t>
    </rPh>
    <rPh sb="9" eb="11">
      <t>ガクエン</t>
    </rPh>
    <rPh sb="12" eb="14">
      <t>コウキ</t>
    </rPh>
    <phoneticPr fontId="9"/>
  </si>
  <si>
    <t>提出先</t>
    <rPh sb="0" eb="2">
      <t>テイシュツ</t>
    </rPh>
    <rPh sb="2" eb="3">
      <t>サキ</t>
    </rPh>
    <phoneticPr fontId="2"/>
  </si>
  <si>
    <t>:</t>
    <phoneticPr fontId="2"/>
  </si>
  <si>
    <r>
      <rPr>
        <sz val="16"/>
        <rFont val="Meiryo UI"/>
        <family val="3"/>
        <charset val="128"/>
      </rPr>
      <t>大阪府教育庁教職員室福利課　健康・福祉グループ</t>
    </r>
    <r>
      <rPr>
        <sz val="11"/>
        <rFont val="Meiryo UI"/>
        <family val="3"/>
        <charset val="128"/>
      </rPr>
      <t xml:space="preserve">
（郵送の場合：〒540-8571　大阪市中央区大手前２丁目　大阪府庁別館３階）</t>
    </r>
    <phoneticPr fontId="2"/>
  </si>
  <si>
    <t>必着</t>
    <phoneticPr fontId="2"/>
  </si>
  <si>
    <r>
      <t>　</t>
    </r>
    <r>
      <rPr>
        <b/>
        <u/>
        <sz val="12"/>
        <rFont val="Meiryo UI"/>
        <family val="3"/>
        <charset val="128"/>
      </rPr>
      <t>左（元号）から順に</t>
    </r>
    <r>
      <rPr>
        <b/>
        <sz val="12"/>
        <rFont val="Meiryo UI"/>
        <family val="3"/>
        <charset val="128"/>
      </rPr>
      <t>、</t>
    </r>
    <r>
      <rPr>
        <sz val="12"/>
        <rFont val="Meiryo UI"/>
        <family val="3"/>
        <charset val="128"/>
      </rPr>
      <t>それぞれプルダウンから選択してください。</t>
    </r>
    <rPh sb="3" eb="5">
      <t>ゲンゴウ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</si>
</sst>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0_);[Red]\(0\)"/>
    <numFmt numFmtId="178" formatCode="[$-411]ggge&quot;年&quot;m&quot;月&quot;d&quot;日&quot;;@"/>
    <numFmt numFmtId="179" formatCode="yyyy/m/d;@"/>
    <numFmt numFmtId="180" formatCode="00"/>
  </numFmts>
  <fonts count="10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sz val="6"/>
      <name val="ＭＳ Ｐゴシック"/>
      <family val="2"/>
      <charset val="128"/>
      <scheme val="minor"/>
    </font>
    <font>
      <sz val="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9"/>
      <name val="ＭＳ Ｐゴシック"/>
      <family val="3"/>
      <charset val="128"/>
    </font>
    <font>
      <b/>
      <sz val="11"/>
      <name val="ＭＳ Ｐ明朝"/>
      <family val="1"/>
      <charset val="128"/>
    </font>
    <font>
      <sz val="5"/>
      <name val="ＭＳ Ｐ明朝"/>
      <family val="1"/>
      <charset val="128"/>
    </font>
    <font>
      <b/>
      <sz val="7.5"/>
      <name val="ＭＳ Ｐ明朝"/>
      <family val="1"/>
      <charset val="128"/>
    </font>
    <font>
      <sz val="8"/>
      <name val="ＭＳ ゴシック"/>
      <family val="3"/>
      <charset val="128"/>
    </font>
    <font>
      <b/>
      <sz val="9"/>
      <color indexed="81"/>
      <name val="MS P ゴシック"/>
      <family val="3"/>
      <charset val="128"/>
    </font>
    <font>
      <sz val="9"/>
      <color indexed="81"/>
      <name val="MS P ゴシック"/>
      <family val="3"/>
      <charset val="128"/>
    </font>
    <font>
      <b/>
      <sz val="11"/>
      <name val="Meiryo UI"/>
      <family val="3"/>
      <charset val="128"/>
    </font>
    <font>
      <b/>
      <sz val="11"/>
      <color rgb="FFFF0000"/>
      <name val="Meiryo UI"/>
      <family val="3"/>
      <charset val="128"/>
    </font>
    <font>
      <b/>
      <sz val="11"/>
      <color rgb="FFFF0000"/>
      <name val="ＭＳ Ｐゴシック"/>
      <family val="3"/>
      <charset val="128"/>
    </font>
    <font>
      <b/>
      <sz val="11"/>
      <name val="ＭＳ Ｐゴシック"/>
      <family val="3"/>
      <charset val="128"/>
    </font>
    <font>
      <sz val="9"/>
      <name val="Meiryo UI"/>
      <family val="3"/>
      <charset val="128"/>
    </font>
    <font>
      <sz val="12"/>
      <name val="ＭＳ Ｐ明朝"/>
      <family val="1"/>
      <charset val="128"/>
    </font>
    <font>
      <sz val="11"/>
      <name val="Meiryo UI"/>
      <family val="3"/>
      <charset val="128"/>
    </font>
    <font>
      <sz val="8"/>
      <name val="Meiryo UI"/>
      <family val="3"/>
      <charset val="128"/>
    </font>
    <font>
      <sz val="5"/>
      <name val="Meiryo UI"/>
      <family val="3"/>
      <charset val="128"/>
    </font>
    <font>
      <sz val="7"/>
      <name val="Meiryo UI"/>
      <family val="3"/>
      <charset val="128"/>
    </font>
    <font>
      <sz val="6"/>
      <name val="Meiryo UI"/>
      <family val="3"/>
      <charset val="128"/>
    </font>
    <font>
      <sz val="10"/>
      <name val="Meiryo UI"/>
      <family val="3"/>
      <charset val="128"/>
    </font>
    <font>
      <b/>
      <sz val="11"/>
      <color theme="0"/>
      <name val="Meiryo UI"/>
      <family val="3"/>
      <charset val="128"/>
    </font>
    <font>
      <b/>
      <sz val="16"/>
      <name val="Meiryo UI"/>
      <family val="3"/>
      <charset val="128"/>
    </font>
    <font>
      <b/>
      <sz val="12"/>
      <name val="Meiryo UI"/>
      <family val="3"/>
      <charset val="128"/>
    </font>
    <font>
      <b/>
      <sz val="14"/>
      <name val="Meiryo UI"/>
      <family val="3"/>
      <charset val="128"/>
    </font>
    <font>
      <b/>
      <sz val="18"/>
      <name val="Meiryo UI"/>
      <family val="3"/>
      <charset val="128"/>
    </font>
    <font>
      <sz val="14"/>
      <name val="Meiryo UI"/>
      <family val="3"/>
      <charset val="128"/>
    </font>
    <font>
      <sz val="12"/>
      <name val="Meiryo UI"/>
      <family val="3"/>
      <charset val="128"/>
    </font>
    <font>
      <b/>
      <sz val="28"/>
      <name val="Meiryo UI"/>
      <family val="3"/>
      <charset val="128"/>
    </font>
    <font>
      <sz val="16"/>
      <name val="Meiryo UI"/>
      <family val="3"/>
      <charset val="128"/>
    </font>
    <font>
      <sz val="22"/>
      <name val="Meiryo UI"/>
      <family val="3"/>
      <charset val="128"/>
    </font>
    <font>
      <b/>
      <sz val="22"/>
      <name val="Meiryo UI"/>
      <family val="3"/>
      <charset val="128"/>
    </font>
    <font>
      <sz val="18"/>
      <name val="Meiryo UI"/>
      <family val="3"/>
      <charset val="128"/>
    </font>
    <font>
      <b/>
      <sz val="16"/>
      <color rgb="FFFF0000"/>
      <name val="Meiryo UI"/>
      <family val="3"/>
      <charset val="128"/>
    </font>
    <font>
      <sz val="14"/>
      <color indexed="81"/>
      <name val="MS P ゴシック"/>
      <family val="3"/>
      <charset val="128"/>
    </font>
    <font>
      <b/>
      <sz val="20"/>
      <name val="Meiryo UI"/>
      <family val="3"/>
      <charset val="128"/>
    </font>
    <font>
      <b/>
      <sz val="11"/>
      <color rgb="FF0070C0"/>
      <name val="ＭＳ Ｐゴシック"/>
      <family val="3"/>
      <charset val="128"/>
    </font>
    <font>
      <b/>
      <sz val="11"/>
      <color rgb="FF7030A0"/>
      <name val="ＭＳ Ｐゴシック"/>
      <family val="3"/>
      <charset val="128"/>
    </font>
    <font>
      <u/>
      <sz val="11"/>
      <color theme="10"/>
      <name val="ＭＳ Ｐゴシック"/>
      <family val="3"/>
      <charset val="128"/>
    </font>
    <font>
      <b/>
      <u val="double"/>
      <sz val="20"/>
      <color rgb="FFFF0000"/>
      <name val="Meiryo UI"/>
      <family val="3"/>
      <charset val="128"/>
    </font>
    <font>
      <b/>
      <u val="double"/>
      <sz val="16"/>
      <color rgb="FFFF0000"/>
      <name val="Meiryo UI"/>
      <family val="3"/>
      <charset val="128"/>
    </font>
    <font>
      <b/>
      <sz val="18"/>
      <color rgb="FFFF0000"/>
      <name val="Meiryo UI"/>
      <family val="3"/>
      <charset val="128"/>
    </font>
    <font>
      <b/>
      <sz val="10"/>
      <color rgb="FFFF0000"/>
      <name val="Meiryo UI"/>
      <family val="3"/>
      <charset val="128"/>
    </font>
    <font>
      <b/>
      <sz val="9"/>
      <name val="Meiryo UI"/>
      <family val="3"/>
      <charset val="128"/>
    </font>
    <font>
      <b/>
      <sz val="12"/>
      <color rgb="FFFF0000"/>
      <name val="Meiryo UI"/>
      <family val="3"/>
      <charset val="128"/>
    </font>
    <font>
      <b/>
      <u/>
      <sz val="12"/>
      <name val="Meiryo UI"/>
      <family val="3"/>
      <charset val="128"/>
    </font>
    <font>
      <b/>
      <u/>
      <sz val="14"/>
      <name val="Meiryo UI"/>
      <family val="3"/>
      <charset val="128"/>
    </font>
    <font>
      <b/>
      <u/>
      <sz val="10"/>
      <color rgb="FFFF0000"/>
      <name val="Meiryo UI"/>
      <family val="3"/>
      <charset val="128"/>
    </font>
    <font>
      <b/>
      <u/>
      <sz val="11"/>
      <name val="Meiryo UI"/>
      <family val="3"/>
      <charset val="128"/>
    </font>
    <font>
      <i/>
      <sz val="11"/>
      <name val="Meiryo UI"/>
      <family val="3"/>
      <charset val="128"/>
    </font>
    <font>
      <sz val="9"/>
      <color rgb="FFFF0000"/>
      <name val="Meiryo UI"/>
      <family val="3"/>
      <charset val="128"/>
    </font>
    <font>
      <b/>
      <sz val="14"/>
      <color rgb="FFFF0000"/>
      <name val="Meiryo UI"/>
      <family val="3"/>
      <charset val="128"/>
    </font>
    <font>
      <u/>
      <sz val="14"/>
      <color theme="10"/>
      <name val="Meiryo UI"/>
      <family val="3"/>
      <charset val="128"/>
    </font>
    <font>
      <u/>
      <sz val="16"/>
      <color theme="10"/>
      <name val="Meiryo UI"/>
      <family val="3"/>
      <charset val="128"/>
    </font>
    <font>
      <b/>
      <sz val="9"/>
      <color theme="0"/>
      <name val="Meiryo UI"/>
      <family val="3"/>
      <charset val="128"/>
    </font>
    <font>
      <b/>
      <sz val="10"/>
      <name val="Meiryo UI"/>
      <family val="3"/>
      <charset val="128"/>
    </font>
    <font>
      <sz val="20"/>
      <name val="Meiryo UI"/>
      <family val="3"/>
      <charset val="128"/>
    </font>
    <font>
      <sz val="10.5"/>
      <name val="Meiryo UI"/>
      <family val="3"/>
      <charset val="128"/>
    </font>
    <font>
      <b/>
      <sz val="24"/>
      <name val="Meiryo UI"/>
      <family val="3"/>
      <charset val="128"/>
    </font>
    <font>
      <sz val="12"/>
      <color rgb="FFFF0000"/>
      <name val="Meiryo UI"/>
      <family val="3"/>
      <charset val="128"/>
    </font>
    <font>
      <u/>
      <sz val="12"/>
      <color rgb="FFFF0000"/>
      <name val="Meiryo UI"/>
      <family val="3"/>
      <charset val="128"/>
    </font>
    <font>
      <b/>
      <u/>
      <sz val="9"/>
      <color rgb="FFFF0000"/>
      <name val="Meiryo UI"/>
      <family val="3"/>
      <charset val="128"/>
    </font>
    <font>
      <u/>
      <sz val="9"/>
      <color rgb="FFFF0000"/>
      <name val="Meiryo UI"/>
      <family val="3"/>
      <charset val="128"/>
    </font>
    <font>
      <sz val="12"/>
      <color indexed="81"/>
      <name val="MS P ゴシック"/>
      <family val="3"/>
      <charset val="128"/>
    </font>
    <font>
      <b/>
      <sz val="28"/>
      <color indexed="81"/>
      <name val="MS P ゴシック"/>
      <family val="3"/>
      <charset val="128"/>
    </font>
    <font>
      <b/>
      <u/>
      <sz val="28"/>
      <color indexed="81"/>
      <name val="MS P ゴシック"/>
      <family val="3"/>
      <charset val="128"/>
    </font>
    <font>
      <sz val="18"/>
      <color indexed="81"/>
      <name val="MS P ゴシック"/>
      <family val="3"/>
      <charset val="128"/>
    </font>
    <font>
      <u/>
      <sz val="18"/>
      <color indexed="81"/>
      <name val="MS P ゴシック"/>
      <family val="3"/>
      <charset val="128"/>
    </font>
    <font>
      <b/>
      <u/>
      <sz val="22"/>
      <color indexed="81"/>
      <name val="MS P ゴシック"/>
      <family val="3"/>
      <charset val="128"/>
    </font>
    <font>
      <u/>
      <sz val="20"/>
      <color indexed="81"/>
      <name val="MS P ゴシック"/>
      <family val="3"/>
      <charset val="128"/>
    </font>
    <font>
      <sz val="16"/>
      <color indexed="81"/>
      <name val="MS P ゴシック"/>
      <family val="3"/>
      <charset val="128"/>
    </font>
    <font>
      <b/>
      <u/>
      <sz val="20"/>
      <color indexed="81"/>
      <name val="MS P ゴシック"/>
      <family val="3"/>
      <charset val="128"/>
    </font>
    <font>
      <u/>
      <sz val="16"/>
      <color indexed="81"/>
      <name val="MS P ゴシック"/>
      <family val="3"/>
      <charset val="128"/>
    </font>
    <font>
      <b/>
      <sz val="16"/>
      <color theme="0"/>
      <name val="BIZ UDPゴシック"/>
      <family val="3"/>
      <charset val="128"/>
    </font>
    <font>
      <sz val="12"/>
      <name val="BIZ UDPゴシック"/>
      <family val="3"/>
      <charset val="128"/>
    </font>
    <font>
      <sz val="11"/>
      <name val="BIZ UDPゴシック"/>
      <family val="3"/>
      <charset val="128"/>
    </font>
    <font>
      <sz val="11"/>
      <color rgb="FFFF0000"/>
      <name val="BIZ UDPゴシック"/>
      <family val="3"/>
      <charset val="128"/>
    </font>
    <font>
      <sz val="20"/>
      <name val="ＭＳ Ｐゴシック"/>
      <family val="3"/>
      <charset val="128"/>
    </font>
    <font>
      <sz val="16"/>
      <name val="BIZ UDPゴシック"/>
      <family val="3"/>
      <charset val="128"/>
    </font>
    <font>
      <b/>
      <sz val="14"/>
      <color rgb="FFFF0000"/>
      <name val="BIZ UDPゴシック"/>
      <family val="3"/>
      <charset val="128"/>
    </font>
    <font>
      <sz val="10"/>
      <name val="BIZ UDPゴシック"/>
      <family val="3"/>
      <charset val="128"/>
    </font>
    <font>
      <sz val="14"/>
      <name val="BIZ UDPゴシック"/>
      <family val="3"/>
      <charset val="128"/>
    </font>
    <font>
      <sz val="10"/>
      <color rgb="FF00B050"/>
      <name val="BIZ UDPゴシック"/>
      <family val="3"/>
      <charset val="128"/>
    </font>
    <font>
      <b/>
      <sz val="10"/>
      <name val="BIZ UDPゴシック"/>
      <family val="3"/>
      <charset val="128"/>
    </font>
    <font>
      <sz val="9"/>
      <color theme="0"/>
      <name val="Meiryo UI"/>
      <family val="3"/>
      <charset val="128"/>
    </font>
    <font>
      <sz val="8"/>
      <color theme="0"/>
      <name val="Meiryo UI"/>
      <family val="3"/>
      <charset val="128"/>
    </font>
    <font>
      <sz val="16"/>
      <color rgb="FFFF0000"/>
      <name val="BIZ UDPゴシック"/>
      <family val="3"/>
      <charset val="128"/>
    </font>
    <font>
      <sz val="14"/>
      <color rgb="FFFF0000"/>
      <name val="BIZ UDPゴシック"/>
      <family val="3"/>
      <charset val="128"/>
    </font>
    <font>
      <sz val="10"/>
      <color rgb="FF0000CC"/>
      <name val="BIZ UDPゴシック"/>
      <family val="3"/>
      <charset val="128"/>
    </font>
    <font>
      <b/>
      <sz val="10"/>
      <color rgb="FF0000CC"/>
      <name val="BIZ UDPゴシック"/>
      <family val="3"/>
      <charset val="128"/>
    </font>
    <font>
      <b/>
      <sz val="14"/>
      <name val="BIZ UDPゴシック"/>
      <family val="3"/>
      <charset val="128"/>
    </font>
    <font>
      <b/>
      <sz val="12"/>
      <color rgb="FFFF0000"/>
      <name val="BIZ UDPゴシック"/>
      <family val="3"/>
      <charset val="128"/>
    </font>
    <font>
      <u/>
      <sz val="12"/>
      <name val="BIZ UDPゴシック"/>
      <family val="3"/>
      <charset val="128"/>
    </font>
    <font>
      <b/>
      <u val="double"/>
      <sz val="11"/>
      <color rgb="FFFF0000"/>
      <name val="BIZ UDPゴシック"/>
      <family val="3"/>
      <charset val="128"/>
    </font>
    <font>
      <b/>
      <sz val="11"/>
      <color rgb="FFFF0000"/>
      <name val="BIZ UDPゴシック"/>
      <family val="3"/>
      <charset val="128"/>
    </font>
    <font>
      <b/>
      <sz val="10"/>
      <color theme="0"/>
      <name val="Meiryo UI"/>
      <family val="3"/>
      <charset val="128"/>
    </font>
    <font>
      <b/>
      <u val="double"/>
      <sz val="22"/>
      <color rgb="FFFF0000"/>
      <name val="BIZ UDPゴシック"/>
      <family val="3"/>
      <charset val="128"/>
    </font>
    <font>
      <sz val="6.5"/>
      <name val="ＭＳ Ｐ明朝"/>
      <family val="1"/>
      <charset val="128"/>
    </font>
  </fonts>
  <fills count="18">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54CFFA"/>
        <bgColor indexed="64"/>
      </patternFill>
    </fill>
    <fill>
      <patternFill patternType="solid">
        <fgColor rgb="FFFFE5FE"/>
        <bgColor indexed="64"/>
      </patternFill>
    </fill>
    <fill>
      <patternFill patternType="solid">
        <fgColor rgb="FFFFCCFF"/>
        <bgColor indexed="64"/>
      </patternFill>
    </fill>
    <fill>
      <patternFill patternType="solid">
        <fgColor rgb="FFFF0000"/>
        <bgColor indexed="64"/>
      </patternFill>
    </fill>
    <fill>
      <patternFill patternType="solid">
        <fgColor rgb="FFDAEEF3"/>
        <bgColor indexed="64"/>
      </patternFill>
    </fill>
    <fill>
      <patternFill patternType="solid">
        <fgColor rgb="FFFFFF99"/>
        <bgColor indexed="64"/>
      </patternFill>
    </fill>
    <fill>
      <patternFill patternType="solid">
        <fgColor rgb="FFCDFFBD"/>
        <bgColor indexed="64"/>
      </patternFill>
    </fill>
    <fill>
      <patternFill patternType="solid">
        <fgColor rgb="FFCCECFF"/>
        <bgColor indexed="64"/>
      </patternFill>
    </fill>
    <fill>
      <patternFill patternType="solid">
        <fgColor rgb="FFFF9999"/>
        <bgColor indexed="64"/>
      </patternFill>
    </fill>
    <fill>
      <patternFill patternType="solid">
        <fgColor rgb="FFCCCCFF"/>
        <bgColor indexed="64"/>
      </patternFill>
    </fill>
    <fill>
      <patternFill patternType="solid">
        <fgColor theme="0" tint="-0.499984740745262"/>
        <bgColor indexed="64"/>
      </patternFill>
    </fill>
    <fill>
      <patternFill patternType="solid">
        <fgColor theme="0"/>
        <bgColor indexed="64"/>
      </patternFill>
    </fill>
    <fill>
      <patternFill patternType="solid">
        <fgColor rgb="FF0000CC"/>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ashed">
        <color indexed="64"/>
      </left>
      <right/>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otted">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top/>
      <bottom style="dotted">
        <color auto="1"/>
      </bottom>
      <diagonal/>
    </border>
    <border>
      <left/>
      <right style="thin">
        <color indexed="64"/>
      </right>
      <top style="thin">
        <color indexed="64"/>
      </top>
      <bottom style="dotted">
        <color indexed="64"/>
      </bottom>
      <diagonal/>
    </border>
    <border>
      <left/>
      <right/>
      <top style="medium">
        <color indexed="64"/>
      </top>
      <bottom style="thin">
        <color indexed="64"/>
      </bottom>
      <diagonal/>
    </border>
    <border>
      <left/>
      <right style="dashed">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hair">
        <color auto="1"/>
      </right>
      <top style="thin">
        <color auto="1"/>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bottom style="hair">
        <color auto="1"/>
      </bottom>
      <diagonal/>
    </border>
    <border>
      <left style="thin">
        <color indexed="64"/>
      </left>
      <right style="thin">
        <color indexed="64"/>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auto="1"/>
      </right>
      <top style="hair">
        <color auto="1"/>
      </top>
      <bottom style="hair">
        <color auto="1"/>
      </bottom>
      <diagonal/>
    </border>
    <border>
      <left style="thin">
        <color indexed="64"/>
      </left>
      <right/>
      <top style="hair">
        <color indexed="64"/>
      </top>
      <bottom/>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top style="thin">
        <color indexed="64"/>
      </top>
      <bottom style="hair">
        <color indexed="64"/>
      </bottom>
      <diagonal/>
    </border>
    <border>
      <left/>
      <right style="hair">
        <color auto="1"/>
      </right>
      <top style="thin">
        <color indexed="64"/>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indexed="64"/>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style="thin">
        <color auto="1"/>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auto="1"/>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medium">
        <color auto="1"/>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double">
        <color rgb="FF00B050"/>
      </left>
      <right/>
      <top style="double">
        <color rgb="FF00B050"/>
      </top>
      <bottom/>
      <diagonal/>
    </border>
    <border>
      <left/>
      <right/>
      <top style="double">
        <color rgb="FF00B050"/>
      </top>
      <bottom/>
      <diagonal/>
    </border>
    <border>
      <left/>
      <right style="double">
        <color rgb="FF00B050"/>
      </right>
      <top style="double">
        <color rgb="FF00B050"/>
      </top>
      <bottom/>
      <diagonal/>
    </border>
    <border>
      <left style="double">
        <color rgb="FF00B050"/>
      </left>
      <right/>
      <top/>
      <bottom/>
      <diagonal/>
    </border>
    <border>
      <left/>
      <right style="double">
        <color rgb="FF00B050"/>
      </right>
      <top/>
      <bottom/>
      <diagonal/>
    </border>
    <border>
      <left style="double">
        <color rgb="FF00B050"/>
      </left>
      <right/>
      <top/>
      <bottom style="double">
        <color rgb="FF00B050"/>
      </bottom>
      <diagonal/>
    </border>
    <border>
      <left/>
      <right/>
      <top/>
      <bottom style="double">
        <color rgb="FF00B050"/>
      </bottom>
      <diagonal/>
    </border>
    <border>
      <left/>
      <right style="double">
        <color rgb="FF00B050"/>
      </right>
      <top/>
      <bottom style="double">
        <color rgb="FF00B050"/>
      </bottom>
      <diagonal/>
    </border>
    <border>
      <left style="medium">
        <color indexed="64"/>
      </left>
      <right/>
      <top style="thin">
        <color indexed="64"/>
      </top>
      <bottom/>
      <diagonal/>
    </border>
    <border>
      <left/>
      <right style="dotted">
        <color indexed="64"/>
      </right>
      <top style="thin">
        <color indexed="64"/>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style="thin">
        <color auto="1"/>
      </left>
      <right/>
      <top style="dotted">
        <color indexed="64"/>
      </top>
      <bottom style="hair">
        <color indexed="64"/>
      </bottom>
      <diagonal/>
    </border>
    <border>
      <left/>
      <right/>
      <top style="dotted">
        <color indexed="64"/>
      </top>
      <bottom style="hair">
        <color indexed="64"/>
      </bottom>
      <diagonal/>
    </border>
    <border>
      <left style="medium">
        <color indexed="64"/>
      </left>
      <right/>
      <top style="dotted">
        <color indexed="64"/>
      </top>
      <bottom style="dotted">
        <color indexed="64"/>
      </bottom>
      <diagonal/>
    </border>
    <border>
      <left style="medium">
        <color indexed="64"/>
      </left>
      <right/>
      <top style="thin">
        <color indexed="64"/>
      </top>
      <bottom style="dotted">
        <color indexed="64"/>
      </bottom>
      <diagonal/>
    </border>
    <border>
      <left style="thin">
        <color indexed="64"/>
      </left>
      <right/>
      <top/>
      <bottom style="dotted">
        <color indexed="64"/>
      </bottom>
      <diagonal/>
    </border>
    <border>
      <left style="dotted">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medium">
        <color indexed="64"/>
      </top>
      <bottom style="medium">
        <color indexed="64"/>
      </bottom>
      <diagonal/>
    </border>
    <border>
      <left/>
      <right style="thin">
        <color indexed="64"/>
      </right>
      <top style="dotted">
        <color indexed="64"/>
      </top>
      <bottom style="dotted">
        <color indexed="64"/>
      </bottom>
      <diagonal/>
    </border>
    <border>
      <left style="thin">
        <color auto="1"/>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hair">
        <color auto="1"/>
      </top>
      <bottom/>
      <diagonal/>
    </border>
    <border>
      <left style="thin">
        <color indexed="64"/>
      </left>
      <right/>
      <top style="dotted">
        <color indexed="64"/>
      </top>
      <bottom style="dotted">
        <color auto="1"/>
      </bottom>
      <diagonal/>
    </border>
    <border>
      <left/>
      <right style="medium">
        <color indexed="64"/>
      </right>
      <top style="dotted">
        <color indexed="64"/>
      </top>
      <bottom style="dotted">
        <color auto="1"/>
      </bottom>
      <diagonal/>
    </border>
    <border>
      <left/>
      <right style="medium">
        <color indexed="64"/>
      </right>
      <top style="dotted">
        <color indexed="64"/>
      </top>
      <bottom style="hair">
        <color indexed="64"/>
      </bottom>
      <diagonal/>
    </border>
    <border>
      <left/>
      <right style="dotted">
        <color indexed="64"/>
      </right>
      <top style="medium">
        <color indexed="64"/>
      </top>
      <bottom style="medium">
        <color indexed="64"/>
      </bottom>
      <diagonal/>
    </border>
    <border>
      <left style="thin">
        <color auto="1"/>
      </left>
      <right style="dotted">
        <color indexed="64"/>
      </right>
      <top style="medium">
        <color indexed="64"/>
      </top>
      <bottom style="medium">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hair">
        <color indexed="64"/>
      </bottom>
      <diagonal/>
    </border>
    <border>
      <left style="medium">
        <color auto="1"/>
      </left>
      <right/>
      <top style="dotted">
        <color indexed="64"/>
      </top>
      <bottom/>
      <diagonal/>
    </border>
    <border>
      <left/>
      <right style="medium">
        <color indexed="64"/>
      </right>
      <top style="thin">
        <color indexed="64"/>
      </top>
      <bottom style="dotted">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48" fillId="0" borderId="0" applyNumberFormat="0" applyFill="0" applyBorder="0" applyAlignment="0" applyProtection="0">
      <alignment vertical="center"/>
    </xf>
  </cellStyleXfs>
  <cellXfs count="1388">
    <xf numFmtId="0" fontId="0" fillId="0" borderId="0" xfId="0">
      <alignment vertical="center"/>
    </xf>
    <xf numFmtId="0" fontId="0" fillId="0" borderId="0" xfId="0" applyBorder="1">
      <alignment vertical="center"/>
    </xf>
    <xf numFmtId="0" fontId="3" fillId="0" borderId="0" xfId="0" applyFont="1" applyBorder="1" applyAlignment="1">
      <alignment vertical="center"/>
    </xf>
    <xf numFmtId="0" fontId="0" fillId="0" borderId="0" xfId="0" applyBorder="1" applyAlignment="1">
      <alignment vertical="center"/>
    </xf>
    <xf numFmtId="0" fontId="6" fillId="0" borderId="0" xfId="0" applyFont="1" applyBorder="1" applyAlignment="1">
      <alignment vertical="center"/>
    </xf>
    <xf numFmtId="0" fontId="7" fillId="0" borderId="0" xfId="0" applyFont="1" applyBorder="1">
      <alignment vertical="center"/>
    </xf>
    <xf numFmtId="0" fontId="7" fillId="0" borderId="0" xfId="0" applyFont="1" applyBorder="1" applyAlignment="1">
      <alignment vertical="center"/>
    </xf>
    <xf numFmtId="0" fontId="7" fillId="0" borderId="0" xfId="0" applyFont="1">
      <alignment vertical="center"/>
    </xf>
    <xf numFmtId="0" fontId="10" fillId="0" borderId="0" xfId="0" applyFont="1" applyBorder="1">
      <alignment vertical="center"/>
    </xf>
    <xf numFmtId="0" fontId="7" fillId="0" borderId="13" xfId="0" applyFont="1" applyBorder="1" applyAlignment="1">
      <alignment vertical="center"/>
    </xf>
    <xf numFmtId="0" fontId="7" fillId="0" borderId="14" xfId="0" applyFont="1" applyBorder="1">
      <alignment vertical="center"/>
    </xf>
    <xf numFmtId="0" fontId="7" fillId="0" borderId="4" xfId="0" applyFont="1" applyBorder="1" applyAlignment="1">
      <alignment vertical="center"/>
    </xf>
    <xf numFmtId="0" fontId="7" fillId="0" borderId="4" xfId="0" applyFont="1" applyBorder="1">
      <alignment vertical="center"/>
    </xf>
    <xf numFmtId="0" fontId="7" fillId="0" borderId="12" xfId="0" applyFont="1" applyBorder="1">
      <alignment vertical="center"/>
    </xf>
    <xf numFmtId="0" fontId="7" fillId="0" borderId="10" xfId="0" applyFont="1" applyBorder="1">
      <alignment vertical="center"/>
    </xf>
    <xf numFmtId="0" fontId="7" fillId="0" borderId="2" xfId="0" applyFont="1" applyBorder="1">
      <alignment vertical="center"/>
    </xf>
    <xf numFmtId="0" fontId="7" fillId="0" borderId="11" xfId="0" applyFont="1" applyBorder="1">
      <alignment vertical="center"/>
    </xf>
    <xf numFmtId="0" fontId="7" fillId="0" borderId="3" xfId="0" applyFont="1" applyBorder="1">
      <alignment vertical="center"/>
    </xf>
    <xf numFmtId="0" fontId="11" fillId="0" borderId="2" xfId="1" applyNumberFormat="1" applyFont="1" applyBorder="1" applyAlignment="1">
      <alignment horizontal="right" vertical="center"/>
    </xf>
    <xf numFmtId="0" fontId="10" fillId="0" borderId="4" xfId="0" applyFont="1" applyBorder="1" applyAlignment="1">
      <alignment vertical="center"/>
    </xf>
    <xf numFmtId="0" fontId="10" fillId="0" borderId="0" xfId="0" applyFont="1" applyBorder="1" applyAlignment="1">
      <alignment vertical="center"/>
    </xf>
    <xf numFmtId="0" fontId="7" fillId="0" borderId="33" xfId="0" applyFont="1" applyBorder="1">
      <alignment vertical="center"/>
    </xf>
    <xf numFmtId="0" fontId="7" fillId="0" borderId="47" xfId="0" applyFont="1" applyBorder="1">
      <alignment vertical="center"/>
    </xf>
    <xf numFmtId="0" fontId="10" fillId="0" borderId="0" xfId="0" applyFont="1" applyBorder="1" applyAlignment="1"/>
    <xf numFmtId="0" fontId="11" fillId="0" borderId="0" xfId="1" applyNumberFormat="1" applyFont="1" applyBorder="1" applyAlignment="1">
      <alignment vertical="center"/>
    </xf>
    <xf numFmtId="0" fontId="7" fillId="0" borderId="46" xfId="0" applyFont="1" applyBorder="1">
      <alignment vertical="center"/>
    </xf>
    <xf numFmtId="0" fontId="8" fillId="0" borderId="0" xfId="0" applyFont="1" applyBorder="1" applyAlignment="1">
      <alignment vertical="center" wrapText="1"/>
    </xf>
    <xf numFmtId="0" fontId="7" fillId="0" borderId="48" xfId="0" applyFont="1" applyBorder="1">
      <alignment vertical="center"/>
    </xf>
    <xf numFmtId="0" fontId="7" fillId="0" borderId="20" xfId="0" applyFont="1" applyBorder="1" applyAlignment="1">
      <alignment vertical="center"/>
    </xf>
    <xf numFmtId="0" fontId="7" fillId="0" borderId="2" xfId="0" applyFont="1" applyBorder="1" applyAlignment="1">
      <alignment vertical="center"/>
    </xf>
    <xf numFmtId="0" fontId="7" fillId="0" borderId="10" xfId="0" applyNumberFormat="1" applyFont="1" applyBorder="1" applyAlignment="1">
      <alignment vertical="center"/>
    </xf>
    <xf numFmtId="0" fontId="7" fillId="0" borderId="0" xfId="0" applyNumberFormat="1" applyFont="1" applyBorder="1" applyAlignment="1">
      <alignment vertical="center" wrapText="1"/>
    </xf>
    <xf numFmtId="0" fontId="7" fillId="0" borderId="0" xfId="0" applyNumberFormat="1" applyFont="1" applyBorder="1" applyAlignment="1">
      <alignment vertical="center" shrinkToFit="1"/>
    </xf>
    <xf numFmtId="0" fontId="13" fillId="0" borderId="2" xfId="0" applyFont="1" applyBorder="1" applyAlignment="1">
      <alignment vertical="center"/>
    </xf>
    <xf numFmtId="0" fontId="11" fillId="0" borderId="2" xfId="1" applyNumberFormat="1" applyFont="1" applyBorder="1" applyAlignment="1">
      <alignment vertical="center"/>
    </xf>
    <xf numFmtId="0" fontId="11" fillId="0" borderId="40" xfId="1" applyNumberFormat="1" applyFont="1" applyBorder="1" applyAlignment="1">
      <alignment vertical="center"/>
    </xf>
    <xf numFmtId="0" fontId="7" fillId="0" borderId="10" xfId="0" applyFont="1" applyBorder="1" applyAlignment="1">
      <alignment vertical="center"/>
    </xf>
    <xf numFmtId="0" fontId="7" fillId="0" borderId="14" xfId="0" applyFont="1" applyBorder="1" applyAlignment="1">
      <alignment vertical="center"/>
    </xf>
    <xf numFmtId="0" fontId="10" fillId="0" borderId="0" xfId="0" applyFont="1" applyBorder="1" applyAlignment="1">
      <alignment vertical="center" wrapText="1"/>
    </xf>
    <xf numFmtId="0" fontId="10" fillId="0" borderId="0" xfId="0" applyFont="1" applyAlignment="1">
      <alignment vertical="top" wrapText="1"/>
    </xf>
    <xf numFmtId="0" fontId="7" fillId="0" borderId="18" xfId="0" applyNumberFormat="1" applyFont="1" applyBorder="1" applyAlignment="1">
      <alignment vertical="center"/>
    </xf>
    <xf numFmtId="0" fontId="7" fillId="0" borderId="20" xfId="0" applyNumberFormat="1" applyFont="1" applyBorder="1" applyAlignment="1">
      <alignment vertical="center"/>
    </xf>
    <xf numFmtId="0" fontId="7" fillId="0" borderId="18" xfId="0" applyFont="1" applyBorder="1" applyAlignment="1">
      <alignment vertical="center"/>
    </xf>
    <xf numFmtId="0" fontId="11" fillId="0" borderId="39" xfId="1" applyNumberFormat="1" applyFont="1" applyBorder="1" applyAlignment="1">
      <alignment vertical="center"/>
    </xf>
    <xf numFmtId="0" fontId="10" fillId="0" borderId="0" xfId="0" applyFont="1" applyBorder="1" applyAlignment="1">
      <alignment vertical="center" wrapText="1"/>
    </xf>
    <xf numFmtId="0" fontId="9" fillId="0" borderId="0" xfId="0" applyFont="1" applyBorder="1">
      <alignment vertical="center"/>
    </xf>
    <xf numFmtId="0" fontId="10" fillId="0" borderId="13" xfId="0" applyFont="1" applyBorder="1" applyAlignment="1">
      <alignment vertical="center"/>
    </xf>
    <xf numFmtId="0" fontId="9" fillId="0" borderId="0" xfId="0" applyFont="1" applyBorder="1" applyAlignment="1">
      <alignment vertical="center"/>
    </xf>
    <xf numFmtId="0" fontId="11" fillId="0" borderId="10" xfId="1" applyNumberFormat="1" applyFont="1" applyBorder="1" applyAlignment="1">
      <alignment vertical="center"/>
    </xf>
    <xf numFmtId="0" fontId="9" fillId="0" borderId="10" xfId="0" applyFont="1" applyBorder="1" applyAlignment="1">
      <alignment vertical="center"/>
    </xf>
    <xf numFmtId="0" fontId="9" fillId="0" borderId="2" xfId="0" applyFont="1" applyBorder="1" applyAlignment="1">
      <alignment vertical="center"/>
    </xf>
    <xf numFmtId="0" fontId="11" fillId="0" borderId="0" xfId="0" applyFont="1" applyAlignment="1">
      <alignment vertical="top" wrapText="1"/>
    </xf>
    <xf numFmtId="0" fontId="13" fillId="0" borderId="0" xfId="1" applyFont="1" applyBorder="1" applyAlignment="1">
      <alignment vertical="top" wrapText="1"/>
    </xf>
    <xf numFmtId="0" fontId="11" fillId="0" borderId="0" xfId="0" applyFont="1" applyAlignment="1">
      <alignment vertical="center" wrapText="1"/>
    </xf>
    <xf numFmtId="0" fontId="9" fillId="0" borderId="12" xfId="0" applyFont="1" applyBorder="1" applyAlignment="1">
      <alignment vertical="center"/>
    </xf>
    <xf numFmtId="0" fontId="10" fillId="0" borderId="0" xfId="0" applyFont="1">
      <alignment vertical="center"/>
    </xf>
    <xf numFmtId="0" fontId="11" fillId="0" borderId="0" xfId="0" applyFont="1" applyBorder="1" applyAlignment="1">
      <alignment vertical="top" textRotation="255"/>
    </xf>
    <xf numFmtId="0" fontId="11" fillId="0" borderId="0" xfId="0" applyFont="1" applyBorder="1" applyAlignment="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9" fillId="0" borderId="0" xfId="0" applyFont="1" applyBorder="1" applyAlignment="1">
      <alignment vertical="center" textRotation="255"/>
    </xf>
    <xf numFmtId="0" fontId="10" fillId="0" borderId="0" xfId="0" applyFont="1" applyBorder="1" applyAlignment="1">
      <alignment vertical="center" textRotation="255"/>
    </xf>
    <xf numFmtId="0" fontId="10" fillId="0" borderId="14" xfId="0" applyFont="1" applyBorder="1" applyAlignment="1">
      <alignment vertical="center" textRotation="255"/>
    </xf>
    <xf numFmtId="0" fontId="10" fillId="0" borderId="4" xfId="0" applyFont="1" applyBorder="1" applyAlignment="1">
      <alignment vertical="center" textRotation="255"/>
    </xf>
    <xf numFmtId="0" fontId="10" fillId="0" borderId="12" xfId="0" applyFont="1" applyBorder="1" applyAlignment="1">
      <alignment vertical="center" textRotation="255"/>
    </xf>
    <xf numFmtId="0" fontId="11" fillId="0" borderId="0" xfId="0" applyFont="1" applyBorder="1" applyAlignment="1"/>
    <xf numFmtId="0" fontId="11" fillId="0" borderId="0" xfId="0" applyFont="1" applyBorder="1" applyAlignment="1">
      <alignment vertical="top"/>
    </xf>
    <xf numFmtId="0" fontId="9" fillId="0" borderId="0" xfId="0" quotePrefix="1" applyFont="1" applyBorder="1" applyAlignment="1">
      <alignment vertical="center"/>
    </xf>
    <xf numFmtId="0" fontId="14" fillId="0" borderId="0" xfId="0" applyFont="1" applyBorder="1" applyAlignment="1">
      <alignment vertical="center" textRotation="255" wrapText="1"/>
    </xf>
    <xf numFmtId="0" fontId="7" fillId="0" borderId="13" xfId="0" applyFont="1" applyBorder="1">
      <alignment vertical="center"/>
    </xf>
    <xf numFmtId="0" fontId="8" fillId="0" borderId="0" xfId="0" applyFont="1" applyBorder="1" applyAlignment="1">
      <alignment vertical="center"/>
    </xf>
    <xf numFmtId="0" fontId="9" fillId="0" borderId="0" xfId="0" applyFont="1" applyBorder="1" applyAlignment="1">
      <alignment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1" fillId="0" borderId="39" xfId="1" applyNumberFormat="1" applyFont="1" applyBorder="1" applyAlignment="1">
      <alignment horizontal="right" vertical="center"/>
    </xf>
    <xf numFmtId="0" fontId="11" fillId="0" borderId="40" xfId="1" applyNumberFormat="1" applyFont="1" applyBorder="1" applyAlignment="1">
      <alignment horizontal="right" vertical="center"/>
    </xf>
    <xf numFmtId="0" fontId="10" fillId="0" borderId="10" xfId="0" applyFont="1" applyBorder="1" applyAlignment="1">
      <alignment horizontal="center" vertical="center"/>
    </xf>
    <xf numFmtId="0" fontId="7" fillId="0" borderId="10" xfId="0" applyFont="1" applyBorder="1" applyAlignment="1">
      <alignment vertical="center"/>
    </xf>
    <xf numFmtId="0" fontId="7" fillId="0" borderId="2" xfId="0" applyFont="1" applyBorder="1" applyAlignment="1">
      <alignment vertical="center"/>
    </xf>
    <xf numFmtId="0" fontId="7" fillId="0" borderId="11"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12" xfId="0" applyFont="1" applyBorder="1" applyAlignment="1">
      <alignment vertical="center"/>
    </xf>
    <xf numFmtId="0" fontId="10" fillId="0" borderId="0" xfId="0" applyFont="1" applyBorder="1" applyAlignment="1">
      <alignment vertical="center" wrapText="1"/>
    </xf>
    <xf numFmtId="0" fontId="7" fillId="0" borderId="2" xfId="0" applyFont="1" applyBorder="1" applyAlignment="1">
      <alignment horizontal="right" vertical="center"/>
    </xf>
    <xf numFmtId="0" fontId="7" fillId="0" borderId="10" xfId="0" applyFont="1" applyBorder="1" applyAlignment="1">
      <alignment horizontal="right" vertical="center"/>
    </xf>
    <xf numFmtId="0" fontId="10" fillId="0" borderId="0" xfId="0" applyFont="1" applyBorder="1" applyAlignment="1">
      <alignment vertical="center" wrapText="1"/>
    </xf>
    <xf numFmtId="0" fontId="10" fillId="0" borderId="0" xfId="0" applyFont="1" applyBorder="1" applyAlignment="1">
      <alignment horizontal="center" vertical="center"/>
    </xf>
    <xf numFmtId="0" fontId="11" fillId="0" borderId="0" xfId="0" applyFont="1" applyAlignment="1">
      <alignment vertical="top" wrapText="1"/>
    </xf>
    <xf numFmtId="0" fontId="11" fillId="0" borderId="0" xfId="0" applyFont="1" applyAlignment="1">
      <alignment vertical="center" wrapText="1"/>
    </xf>
    <xf numFmtId="0" fontId="9" fillId="0" borderId="47" xfId="0" applyFont="1" applyBorder="1">
      <alignment vertical="center"/>
    </xf>
    <xf numFmtId="0" fontId="10" fillId="0" borderId="0" xfId="0" applyFont="1" applyBorder="1" applyAlignment="1">
      <alignment horizontal="right" vertical="center"/>
    </xf>
    <xf numFmtId="0" fontId="9" fillId="0" borderId="0" xfId="0" applyFont="1" applyBorder="1" applyAlignment="1">
      <alignment vertical="center" wrapText="1"/>
    </xf>
    <xf numFmtId="0" fontId="11" fillId="0" borderId="0" xfId="0" applyFont="1" applyAlignment="1">
      <alignment vertical="top" wrapText="1"/>
    </xf>
    <xf numFmtId="0" fontId="6" fillId="0" borderId="0" xfId="0" applyFont="1" applyBorder="1" applyAlignment="1">
      <alignment vertical="top" textRotation="255"/>
    </xf>
    <xf numFmtId="0" fontId="9" fillId="0" borderId="47" xfId="0" applyFont="1" applyBorder="1" applyAlignment="1">
      <alignment vertical="center"/>
    </xf>
    <xf numFmtId="0" fontId="8" fillId="0" borderId="47" xfId="0" applyFont="1" applyBorder="1" applyAlignment="1">
      <alignment vertical="center"/>
    </xf>
    <xf numFmtId="0" fontId="13" fillId="0" borderId="47" xfId="1" applyFont="1" applyBorder="1" applyAlignment="1">
      <alignment vertical="top" wrapText="1"/>
    </xf>
    <xf numFmtId="0" fontId="0" fillId="0" borderId="69" xfId="1" applyFont="1" applyBorder="1" applyAlignment="1" applyProtection="1">
      <alignment horizontal="center"/>
    </xf>
    <xf numFmtId="0" fontId="0" fillId="0" borderId="71" xfId="1" applyFont="1" applyBorder="1" applyAlignment="1" applyProtection="1">
      <alignment horizontal="center" shrinkToFit="1"/>
    </xf>
    <xf numFmtId="0" fontId="0" fillId="0" borderId="0" xfId="0" applyProtection="1">
      <alignment vertical="center"/>
    </xf>
    <xf numFmtId="0" fontId="0" fillId="0" borderId="7" xfId="0" applyBorder="1" applyAlignment="1" applyProtection="1">
      <alignment horizontal="center" shrinkToFit="1"/>
    </xf>
    <xf numFmtId="0" fontId="0" fillId="0" borderId="1" xfId="0" applyBorder="1" applyAlignment="1" applyProtection="1">
      <alignment horizontal="center"/>
    </xf>
    <xf numFmtId="49" fontId="0" fillId="0" borderId="72" xfId="0" applyNumberFormat="1" applyBorder="1" applyAlignment="1" applyProtection="1">
      <alignment horizontal="center"/>
    </xf>
    <xf numFmtId="0" fontId="0" fillId="0" borderId="70" xfId="0" applyBorder="1" applyAlignment="1" applyProtection="1">
      <alignment horizontal="center" shrinkToFit="1"/>
    </xf>
    <xf numFmtId="0" fontId="0" fillId="0" borderId="71" xfId="0" applyBorder="1" applyAlignment="1" applyProtection="1">
      <alignment horizontal="center" vertical="center" shrinkToFit="1"/>
    </xf>
    <xf numFmtId="0" fontId="0" fillId="0" borderId="77" xfId="0" applyBorder="1" applyAlignment="1" applyProtection="1">
      <alignment horizontal="center"/>
    </xf>
    <xf numFmtId="49" fontId="0" fillId="0" borderId="61" xfId="0" applyNumberFormat="1" applyBorder="1" applyAlignment="1" applyProtection="1">
      <alignment horizontal="center"/>
    </xf>
    <xf numFmtId="0" fontId="0" fillId="0" borderId="74" xfId="0" applyBorder="1" applyAlignment="1" applyProtection="1">
      <alignment shrinkToFit="1"/>
    </xf>
    <xf numFmtId="0" fontId="0" fillId="0" borderId="75" xfId="0" applyBorder="1" applyAlignment="1" applyProtection="1">
      <alignment vertical="center" shrinkToFit="1"/>
    </xf>
    <xf numFmtId="0" fontId="0" fillId="0" borderId="82" xfId="0" applyBorder="1" applyAlignment="1" applyProtection="1">
      <alignment horizontal="center"/>
    </xf>
    <xf numFmtId="49" fontId="0" fillId="0" borderId="83" xfId="0" applyNumberFormat="1" applyBorder="1" applyAlignment="1" applyProtection="1">
      <alignment horizontal="center"/>
    </xf>
    <xf numFmtId="0" fontId="0" fillId="0" borderId="79" xfId="0" applyBorder="1" applyAlignment="1" applyProtection="1">
      <alignment shrinkToFit="1"/>
    </xf>
    <xf numFmtId="0" fontId="0" fillId="0" borderId="80" xfId="0" applyBorder="1" applyAlignment="1" applyProtection="1">
      <alignment vertical="center" shrinkToFit="1"/>
    </xf>
    <xf numFmtId="0" fontId="0" fillId="0" borderId="85" xfId="0" applyBorder="1" applyAlignment="1" applyProtection="1">
      <alignment horizontal="center"/>
    </xf>
    <xf numFmtId="49" fontId="0" fillId="0" borderId="56" xfId="0" applyNumberFormat="1" applyBorder="1" applyAlignment="1" applyProtection="1">
      <alignment horizontal="center"/>
    </xf>
    <xf numFmtId="0" fontId="0" fillId="0" borderId="86" xfId="0" applyBorder="1" applyAlignment="1" applyProtection="1">
      <alignment shrinkToFit="1"/>
    </xf>
    <xf numFmtId="0" fontId="0" fillId="0" borderId="87" xfId="0" applyBorder="1" applyAlignment="1" applyProtection="1">
      <alignment vertical="center" shrinkToFit="1"/>
    </xf>
    <xf numFmtId="49" fontId="0" fillId="0" borderId="89" xfId="0" applyNumberFormat="1" applyBorder="1" applyAlignment="1" applyProtection="1">
      <alignment horizontal="center"/>
    </xf>
    <xf numFmtId="0" fontId="0" fillId="0" borderId="90" xfId="0" applyBorder="1" applyAlignment="1" applyProtection="1">
      <alignment shrinkToFit="1"/>
    </xf>
    <xf numFmtId="0" fontId="0" fillId="0" borderId="91" xfId="0" applyBorder="1" applyAlignment="1" applyProtection="1">
      <alignment vertical="center" shrinkToFit="1"/>
    </xf>
    <xf numFmtId="0" fontId="0" fillId="0" borderId="93" xfId="0" applyBorder="1" applyAlignment="1" applyProtection="1">
      <alignment horizontal="center"/>
    </xf>
    <xf numFmtId="49" fontId="0" fillId="0" borderId="94" xfId="0" applyNumberFormat="1" applyBorder="1" applyAlignment="1" applyProtection="1">
      <alignment horizontal="center"/>
    </xf>
    <xf numFmtId="0" fontId="0" fillId="0" borderId="95" xfId="0" applyBorder="1" applyAlignment="1" applyProtection="1">
      <alignment shrinkToFit="1"/>
    </xf>
    <xf numFmtId="0" fontId="0" fillId="0" borderId="96" xfId="0" applyBorder="1" applyAlignment="1" applyProtection="1">
      <alignment vertical="center" shrinkToFit="1"/>
    </xf>
    <xf numFmtId="0" fontId="0" fillId="0" borderId="13" xfId="0" applyBorder="1" applyAlignment="1" applyProtection="1">
      <alignment horizontal="center" vertical="center" shrinkToFit="1"/>
    </xf>
    <xf numFmtId="0" fontId="0" fillId="0" borderId="97" xfId="0" applyBorder="1" applyAlignment="1" applyProtection="1">
      <alignment horizontal="center"/>
    </xf>
    <xf numFmtId="49" fontId="0" fillId="0" borderId="58" xfId="0" applyNumberFormat="1" applyBorder="1" applyAlignment="1" applyProtection="1">
      <alignment horizontal="center"/>
    </xf>
    <xf numFmtId="0" fontId="0" fillId="0" borderId="98" xfId="0" applyBorder="1" applyAlignment="1" applyProtection="1">
      <alignment shrinkToFit="1"/>
    </xf>
    <xf numFmtId="0" fontId="0" fillId="0" borderId="99" xfId="0" applyBorder="1" applyAlignment="1" applyProtection="1">
      <alignment vertical="center" shrinkToFit="1"/>
    </xf>
    <xf numFmtId="0" fontId="0" fillId="0" borderId="7" xfId="0" applyBorder="1" applyAlignment="1" applyProtection="1">
      <alignment horizontal="center" vertical="center" shrinkToFit="1"/>
    </xf>
    <xf numFmtId="0" fontId="0" fillId="0" borderId="70" xfId="0" applyBorder="1" applyAlignment="1" applyProtection="1">
      <alignment shrinkToFit="1"/>
    </xf>
    <xf numFmtId="0" fontId="0" fillId="0" borderId="71" xfId="0" applyBorder="1" applyAlignment="1" applyProtection="1">
      <alignment vertical="center" shrinkToFit="1"/>
    </xf>
    <xf numFmtId="49" fontId="0" fillId="0" borderId="100" xfId="0" applyNumberFormat="1" applyBorder="1" applyAlignment="1" applyProtection="1">
      <alignment horizontal="center"/>
    </xf>
    <xf numFmtId="0" fontId="0" fillId="0" borderId="0" xfId="0" applyAlignment="1" applyProtection="1">
      <alignment horizontal="center"/>
    </xf>
    <xf numFmtId="49" fontId="0" fillId="0" borderId="0" xfId="0" applyNumberFormat="1" applyAlignment="1" applyProtection="1">
      <alignment horizontal="center"/>
    </xf>
    <xf numFmtId="0" fontId="0" fillId="0" borderId="0" xfId="0" applyAlignment="1" applyProtection="1">
      <alignment shrinkToFit="1"/>
    </xf>
    <xf numFmtId="0" fontId="0" fillId="0" borderId="0" xfId="0" applyAlignment="1" applyProtection="1">
      <alignment vertical="center" shrinkToFit="1"/>
    </xf>
    <xf numFmtId="0" fontId="1" fillId="0" borderId="0" xfId="1" applyAlignment="1" applyProtection="1"/>
    <xf numFmtId="0" fontId="1" fillId="0" borderId="0" xfId="1" applyAlignment="1" applyProtection="1">
      <alignment shrinkToFit="1"/>
    </xf>
    <xf numFmtId="0" fontId="19" fillId="0" borderId="0" xfId="0" applyFont="1">
      <alignment vertical="center"/>
    </xf>
    <xf numFmtId="0" fontId="10" fillId="0" borderId="10"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2" fillId="0" borderId="0" xfId="0" applyFont="1" applyBorder="1" applyAlignment="1">
      <alignment vertical="center"/>
    </xf>
    <xf numFmtId="0" fontId="12" fillId="0" borderId="0" xfId="1" applyFont="1" applyBorder="1" applyAlignment="1">
      <alignment horizontal="center" vertical="center" wrapText="1"/>
    </xf>
    <xf numFmtId="0" fontId="12" fillId="0" borderId="0" xfId="1" applyFont="1" applyBorder="1" applyAlignment="1">
      <alignment horizontal="distributed" vertical="center" wrapText="1"/>
    </xf>
    <xf numFmtId="0" fontId="11" fillId="0" borderId="0" xfId="0" applyFont="1" applyAlignment="1">
      <alignment vertical="center" wrapText="1"/>
    </xf>
    <xf numFmtId="0" fontId="10" fillId="0" borderId="11" xfId="0" applyFont="1" applyBorder="1" applyAlignment="1">
      <alignment vertical="center"/>
    </xf>
    <xf numFmtId="0" fontId="10" fillId="0" borderId="12" xfId="0" applyFont="1" applyBorder="1" applyAlignment="1">
      <alignment vertical="center"/>
    </xf>
    <xf numFmtId="0" fontId="0" fillId="0" borderId="0" xfId="0" applyAlignment="1">
      <alignment horizontal="center" vertical="center"/>
    </xf>
    <xf numFmtId="0" fontId="9" fillId="0" borderId="19"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0" fillId="0" borderId="0" xfId="0" applyFill="1" applyBorder="1" applyProtection="1">
      <alignment vertical="center"/>
    </xf>
    <xf numFmtId="49" fontId="0" fillId="0" borderId="0" xfId="0" applyNumberFormat="1">
      <alignment vertical="center"/>
    </xf>
    <xf numFmtId="0" fontId="11" fillId="0" borderId="39" xfId="1" applyNumberFormat="1" applyFont="1" applyBorder="1" applyAlignment="1">
      <alignment horizontal="right" vertical="center"/>
    </xf>
    <xf numFmtId="0" fontId="11" fillId="0" borderId="2" xfId="1" applyNumberFormat="1" applyFont="1" applyBorder="1" applyAlignment="1">
      <alignment horizontal="right" vertical="center"/>
    </xf>
    <xf numFmtId="0" fontId="11" fillId="0" borderId="40" xfId="1" applyNumberFormat="1" applyFont="1" applyBorder="1" applyAlignment="1">
      <alignment horizontal="right" vertical="center"/>
    </xf>
    <xf numFmtId="0" fontId="11" fillId="0" borderId="11" xfId="1" applyNumberFormat="1" applyFont="1" applyBorder="1" applyAlignment="1">
      <alignment horizontal="right" vertical="center"/>
    </xf>
    <xf numFmtId="0" fontId="7" fillId="0" borderId="10" xfId="0" applyFont="1" applyBorder="1" applyAlignment="1">
      <alignment vertical="center"/>
    </xf>
    <xf numFmtId="0" fontId="10" fillId="0" borderId="0" xfId="0" applyFont="1" applyBorder="1" applyAlignment="1">
      <alignment vertical="center" wrapText="1"/>
    </xf>
    <xf numFmtId="0" fontId="11" fillId="0" borderId="0" xfId="0" applyFont="1" applyAlignment="1">
      <alignment vertical="top" wrapText="1"/>
    </xf>
    <xf numFmtId="0" fontId="3" fillId="0" borderId="0" xfId="0" applyFont="1" applyBorder="1" applyAlignment="1">
      <alignment horizontal="center" vertical="center"/>
    </xf>
    <xf numFmtId="0" fontId="12" fillId="0" borderId="0" xfId="1" applyFont="1" applyBorder="1" applyAlignment="1">
      <alignment horizontal="distributed" vertical="center" wrapText="1"/>
    </xf>
    <xf numFmtId="0" fontId="10" fillId="0" borderId="0" xfId="0" applyFont="1" applyBorder="1" applyAlignment="1">
      <alignment horizontal="center"/>
    </xf>
    <xf numFmtId="0" fontId="11" fillId="0" borderId="11" xfId="0" applyFont="1" applyBorder="1" applyAlignment="1">
      <alignment horizontal="right" vertical="center"/>
    </xf>
    <xf numFmtId="0" fontId="11" fillId="0" borderId="2" xfId="0" applyFont="1" applyBorder="1" applyAlignment="1">
      <alignment vertical="center"/>
    </xf>
    <xf numFmtId="0" fontId="11" fillId="0" borderId="13" xfId="0" applyFont="1" applyBorder="1" applyAlignment="1">
      <alignment vertical="center"/>
    </xf>
    <xf numFmtId="0" fontId="11" fillId="0" borderId="39" xfId="1" applyNumberFormat="1" applyFont="1" applyBorder="1" applyAlignment="1">
      <alignment horizontal="right" vertical="center"/>
    </xf>
    <xf numFmtId="0" fontId="11" fillId="0" borderId="40" xfId="1" applyNumberFormat="1" applyFont="1" applyBorder="1" applyAlignment="1">
      <alignment horizontal="right"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2" fillId="0" borderId="0" xfId="1" applyFont="1" applyBorder="1" applyAlignment="1">
      <alignment horizontal="center" vertical="center" wrapText="1"/>
    </xf>
    <xf numFmtId="0" fontId="10" fillId="0" borderId="0" xfId="0" applyFont="1" applyBorder="1" applyAlignment="1">
      <alignment horizontal="center" vertical="center"/>
    </xf>
    <xf numFmtId="0" fontId="12" fillId="0" borderId="0" xfId="0" applyFont="1" applyBorder="1" applyAlignment="1">
      <alignment vertical="center"/>
    </xf>
    <xf numFmtId="0" fontId="11" fillId="0" borderId="2" xfId="1" applyNumberFormat="1" applyFont="1" applyBorder="1" applyAlignment="1">
      <alignment horizontal="right" vertical="center"/>
    </xf>
    <xf numFmtId="0" fontId="7" fillId="0" borderId="10" xfId="0" applyFont="1" applyBorder="1" applyAlignment="1">
      <alignment vertical="center"/>
    </xf>
    <xf numFmtId="0" fontId="7" fillId="0" borderId="2" xfId="0" applyFont="1" applyBorder="1" applyAlignment="1">
      <alignment vertical="center"/>
    </xf>
    <xf numFmtId="0" fontId="7" fillId="0" borderId="4" xfId="0" applyFont="1" applyBorder="1" applyAlignment="1">
      <alignment vertical="center"/>
    </xf>
    <xf numFmtId="0" fontId="10" fillId="0" borderId="10" xfId="0" applyFont="1" applyBorder="1" applyAlignment="1">
      <alignment vertical="center"/>
    </xf>
    <xf numFmtId="0" fontId="10" fillId="0" borderId="2" xfId="0" applyFont="1" applyBorder="1" applyAlignment="1">
      <alignment vertical="center"/>
    </xf>
    <xf numFmtId="0" fontId="10" fillId="0" borderId="11"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12" xfId="0" applyFont="1" applyBorder="1" applyAlignment="1">
      <alignment vertical="center"/>
    </xf>
    <xf numFmtId="0" fontId="11" fillId="0" borderId="0" xfId="0" applyFont="1" applyAlignment="1">
      <alignment vertical="center" wrapText="1"/>
    </xf>
    <xf numFmtId="0" fontId="10" fillId="0" borderId="0" xfId="0" applyFont="1" applyBorder="1" applyAlignment="1">
      <alignment horizontal="center"/>
    </xf>
    <xf numFmtId="0" fontId="6" fillId="0" borderId="0" xfId="0" applyFont="1" applyBorder="1" applyAlignment="1"/>
    <xf numFmtId="0" fontId="0" fillId="0" borderId="0" xfId="0" applyFont="1">
      <alignment vertical="center"/>
    </xf>
    <xf numFmtId="0" fontId="11" fillId="0" borderId="0" xfId="0" applyFont="1" applyAlignment="1">
      <alignment vertical="center" wrapText="1"/>
    </xf>
    <xf numFmtId="0" fontId="10" fillId="0" borderId="0" xfId="0" applyFont="1" applyBorder="1" applyAlignment="1">
      <alignment horizontal="center"/>
    </xf>
    <xf numFmtId="0" fontId="7" fillId="0" borderId="4" xfId="0" applyFont="1" applyBorder="1" applyAlignment="1">
      <alignment vertical="center"/>
    </xf>
    <xf numFmtId="0" fontId="0" fillId="0" borderId="0" xfId="0" applyFill="1">
      <alignment vertical="center"/>
    </xf>
    <xf numFmtId="0" fontId="10" fillId="0" borderId="0" xfId="0" applyFont="1" applyBorder="1" applyAlignment="1">
      <alignment vertical="top"/>
    </xf>
    <xf numFmtId="0" fontId="1" fillId="3" borderId="70" xfId="1" applyFill="1" applyBorder="1" applyAlignment="1" applyProtection="1">
      <alignment horizontal="center"/>
    </xf>
    <xf numFmtId="49" fontId="0" fillId="3" borderId="72" xfId="0" applyNumberFormat="1" applyFill="1" applyBorder="1" applyAlignment="1" applyProtection="1">
      <alignment horizontal="center"/>
    </xf>
    <xf numFmtId="0" fontId="26" fillId="0" borderId="2" xfId="0" applyNumberFormat="1" applyFont="1" applyBorder="1" applyAlignment="1">
      <alignment vertical="center" wrapText="1"/>
    </xf>
    <xf numFmtId="0" fontId="23" fillId="0" borderId="13" xfId="0" applyFont="1" applyBorder="1" applyAlignment="1">
      <alignment vertical="center"/>
    </xf>
    <xf numFmtId="0" fontId="23" fillId="0" borderId="0" xfId="0" applyFont="1" applyBorder="1" applyAlignment="1">
      <alignment vertical="center"/>
    </xf>
    <xf numFmtId="0" fontId="25" fillId="0" borderId="0" xfId="0" applyFont="1">
      <alignment vertical="center"/>
    </xf>
    <xf numFmtId="0" fontId="10" fillId="0" borderId="2" xfId="0" applyFont="1" applyFill="1" applyBorder="1" applyAlignment="1">
      <alignment vertical="center"/>
    </xf>
    <xf numFmtId="0" fontId="0" fillId="2" borderId="0" xfId="0" applyFill="1">
      <alignment vertical="center"/>
    </xf>
    <xf numFmtId="0" fontId="7" fillId="4" borderId="54" xfId="0" applyFont="1" applyFill="1" applyBorder="1">
      <alignment vertical="center"/>
    </xf>
    <xf numFmtId="0" fontId="7" fillId="4" borderId="55" xfId="0" applyFont="1" applyFill="1" applyBorder="1">
      <alignment vertical="center"/>
    </xf>
    <xf numFmtId="0" fontId="7" fillId="4" borderId="56" xfId="0" applyFont="1" applyFill="1" applyBorder="1">
      <alignment vertical="center"/>
    </xf>
    <xf numFmtId="0" fontId="7" fillId="4" borderId="57" xfId="0" applyFont="1" applyFill="1" applyBorder="1">
      <alignment vertical="center"/>
    </xf>
    <xf numFmtId="0" fontId="7" fillId="4" borderId="0" xfId="0" applyFont="1" applyFill="1" applyBorder="1">
      <alignment vertical="center"/>
    </xf>
    <xf numFmtId="0" fontId="7" fillId="4" borderId="58" xfId="0" applyFont="1" applyFill="1" applyBorder="1">
      <alignment vertical="center"/>
    </xf>
    <xf numFmtId="0" fontId="10" fillId="4" borderId="59" xfId="0" applyFont="1" applyFill="1" applyBorder="1" applyAlignment="1">
      <alignment vertical="center"/>
    </xf>
    <xf numFmtId="0" fontId="10" fillId="4" borderId="60" xfId="0" applyFont="1" applyFill="1" applyBorder="1" applyAlignment="1">
      <alignment vertical="center"/>
    </xf>
    <xf numFmtId="0" fontId="10" fillId="4" borderId="61" xfId="0" applyFont="1" applyFill="1" applyBorder="1" applyAlignment="1">
      <alignment vertical="center"/>
    </xf>
    <xf numFmtId="0" fontId="7" fillId="4" borderId="59" xfId="0" applyFont="1" applyFill="1" applyBorder="1">
      <alignment vertical="center"/>
    </xf>
    <xf numFmtId="0" fontId="7" fillId="4" borderId="60" xfId="0" applyFont="1" applyFill="1" applyBorder="1">
      <alignment vertical="center"/>
    </xf>
    <xf numFmtId="0" fontId="7" fillId="4" borderId="61" xfId="0" applyFont="1" applyFill="1" applyBorder="1">
      <alignment vertical="center"/>
    </xf>
    <xf numFmtId="0" fontId="10" fillId="0" borderId="0" xfId="0" applyFont="1" applyBorder="1" applyAlignment="1">
      <alignment horizontal="center" vertical="center"/>
    </xf>
    <xf numFmtId="0" fontId="6" fillId="0" borderId="0" xfId="0" applyFont="1" applyBorder="1" applyAlignment="1">
      <alignment horizontal="right" vertical="center"/>
    </xf>
    <xf numFmtId="0" fontId="38" fillId="0" borderId="0" xfId="0" applyFont="1" applyFill="1" applyBorder="1" applyAlignment="1">
      <alignment vertical="center"/>
    </xf>
    <xf numFmtId="0" fontId="4" fillId="0" borderId="0" xfId="0" applyFont="1" applyBorder="1" applyAlignment="1">
      <alignment vertical="center"/>
    </xf>
    <xf numFmtId="0" fontId="39"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lignment vertical="center"/>
    </xf>
    <xf numFmtId="0" fontId="25" fillId="0" borderId="0" xfId="0" applyFont="1" applyFill="1" applyBorder="1" applyAlignment="1">
      <alignment vertical="center" shrinkToFit="1"/>
    </xf>
    <xf numFmtId="0" fontId="40" fillId="0" borderId="0" xfId="0" applyFont="1" applyFill="1" applyBorder="1" applyAlignment="1">
      <alignment vertical="center" wrapText="1"/>
    </xf>
    <xf numFmtId="0" fontId="9" fillId="0" borderId="102" xfId="0" applyFont="1" applyFill="1" applyBorder="1" applyAlignment="1">
      <alignment vertical="center"/>
    </xf>
    <xf numFmtId="0" fontId="9" fillId="0" borderId="103" xfId="0" applyFont="1" applyFill="1" applyBorder="1" applyAlignment="1">
      <alignment vertical="center"/>
    </xf>
    <xf numFmtId="0" fontId="7" fillId="0" borderId="104" xfId="0" applyFont="1" applyBorder="1">
      <alignment vertical="center"/>
    </xf>
    <xf numFmtId="0" fontId="9" fillId="0" borderId="127" xfId="0" applyFont="1" applyFill="1" applyBorder="1" applyAlignment="1">
      <alignment vertical="center"/>
    </xf>
    <xf numFmtId="0" fontId="9" fillId="0" borderId="0" xfId="0" applyFont="1" applyFill="1" applyBorder="1" applyAlignment="1">
      <alignment vertical="center"/>
    </xf>
    <xf numFmtId="0" fontId="7" fillId="0" borderId="122" xfId="0" applyFont="1" applyBorder="1">
      <alignment vertical="center"/>
    </xf>
    <xf numFmtId="0" fontId="7" fillId="0" borderId="127" xfId="0" applyFont="1" applyBorder="1">
      <alignment vertical="center"/>
    </xf>
    <xf numFmtId="0" fontId="7" fillId="0" borderId="122" xfId="0" applyFont="1" applyFill="1" applyBorder="1" applyAlignment="1">
      <alignment vertical="center"/>
    </xf>
    <xf numFmtId="0" fontId="7" fillId="0" borderId="128" xfId="0" applyFont="1" applyFill="1" applyBorder="1" applyAlignment="1">
      <alignment vertical="center"/>
    </xf>
    <xf numFmtId="0" fontId="7" fillId="0" borderId="52" xfId="0" applyFont="1" applyFill="1" applyBorder="1" applyAlignment="1">
      <alignment vertical="center"/>
    </xf>
    <xf numFmtId="0" fontId="7" fillId="0" borderId="25" xfId="0" applyFont="1" applyFill="1" applyBorder="1" applyAlignment="1">
      <alignment vertical="center"/>
    </xf>
    <xf numFmtId="0" fontId="40" fillId="0" borderId="0" xfId="0" applyFont="1" applyFill="1" applyBorder="1" applyAlignment="1">
      <alignment horizontal="left" vertical="center" wrapText="1"/>
    </xf>
    <xf numFmtId="0" fontId="25" fillId="0" borderId="0" xfId="0" applyFont="1" applyBorder="1" applyAlignment="1">
      <alignment vertical="center" shrinkToFit="1"/>
    </xf>
    <xf numFmtId="0" fontId="40" fillId="0" borderId="0" xfId="0" applyFont="1" applyBorder="1" applyAlignment="1">
      <alignment vertical="center" shrinkToFit="1"/>
    </xf>
    <xf numFmtId="0" fontId="25" fillId="0" borderId="102" xfId="0" applyFont="1" applyBorder="1" applyAlignment="1">
      <alignment vertical="center" shrinkToFit="1"/>
    </xf>
    <xf numFmtId="0" fontId="7" fillId="0" borderId="103" xfId="0" applyFont="1" applyBorder="1" applyAlignment="1">
      <alignment vertical="center"/>
    </xf>
    <xf numFmtId="0" fontId="25" fillId="0" borderId="104" xfId="0" applyFont="1" applyBorder="1" applyAlignment="1">
      <alignment vertical="center" shrinkToFit="1"/>
    </xf>
    <xf numFmtId="0" fontId="25" fillId="0" borderId="127" xfId="0" applyFont="1" applyBorder="1" applyAlignment="1">
      <alignment vertical="center" shrinkToFit="1"/>
    </xf>
    <xf numFmtId="0" fontId="25" fillId="0" borderId="122" xfId="0" applyFont="1" applyBorder="1" applyAlignment="1">
      <alignment vertical="center" shrinkToFit="1"/>
    </xf>
    <xf numFmtId="0" fontId="25" fillId="0" borderId="128" xfId="0" applyFont="1" applyBorder="1" applyAlignment="1">
      <alignment vertical="center" shrinkToFit="1"/>
    </xf>
    <xf numFmtId="0" fontId="7" fillId="0" borderId="52" xfId="0" applyFont="1" applyBorder="1" applyAlignment="1">
      <alignment vertical="center"/>
    </xf>
    <xf numFmtId="0" fontId="25" fillId="0" borderId="25" xfId="0" applyFont="1" applyBorder="1" applyAlignment="1">
      <alignment vertical="center" shrinkToFit="1"/>
    </xf>
    <xf numFmtId="0" fontId="40" fillId="0" borderId="0" xfId="0" applyFont="1" applyBorder="1" applyAlignment="1">
      <alignment horizontal="left" vertical="center" shrinkToFit="1"/>
    </xf>
    <xf numFmtId="0" fontId="40" fillId="0" borderId="0" xfId="0" applyFont="1" applyFill="1" applyBorder="1" applyAlignment="1">
      <alignment vertical="center"/>
    </xf>
    <xf numFmtId="0" fontId="7" fillId="0" borderId="104" xfId="0" applyFont="1" applyFill="1" applyBorder="1">
      <alignment vertical="center"/>
    </xf>
    <xf numFmtId="0" fontId="9" fillId="0" borderId="122" xfId="0" applyFont="1" applyFill="1" applyBorder="1" applyAlignment="1">
      <alignment vertical="center"/>
    </xf>
    <xf numFmtId="0" fontId="25" fillId="0" borderId="127" xfId="0" applyFont="1" applyFill="1" applyBorder="1" applyAlignment="1">
      <alignment vertical="center" shrinkToFit="1"/>
    </xf>
    <xf numFmtId="0" fontId="25" fillId="0" borderId="122" xfId="0" applyFont="1" applyFill="1" applyBorder="1" applyAlignment="1">
      <alignment vertical="center" shrinkToFit="1"/>
    </xf>
    <xf numFmtId="0" fontId="25" fillId="0" borderId="128" xfId="0" applyFont="1" applyFill="1" applyBorder="1" applyAlignment="1">
      <alignment vertical="center" shrinkToFit="1"/>
    </xf>
    <xf numFmtId="0" fontId="25" fillId="0" borderId="52" xfId="0" applyFont="1" applyFill="1" applyBorder="1" applyAlignment="1">
      <alignment vertical="center" shrinkToFit="1"/>
    </xf>
    <xf numFmtId="0" fontId="25" fillId="0" borderId="25" xfId="0" applyFont="1" applyFill="1" applyBorder="1" applyAlignment="1">
      <alignment vertical="center" shrinkToFit="1"/>
    </xf>
    <xf numFmtId="0" fontId="40" fillId="0" borderId="0" xfId="0" applyFont="1" applyFill="1" applyBorder="1" applyAlignment="1">
      <alignment horizontal="left" vertical="center"/>
    </xf>
    <xf numFmtId="0" fontId="7" fillId="0" borderId="0" xfId="0" quotePrefix="1" applyFont="1" applyFill="1" applyBorder="1" applyAlignment="1">
      <alignment vertical="center"/>
    </xf>
    <xf numFmtId="0" fontId="37" fillId="0" borderId="0" xfId="0" applyFont="1" applyFill="1" applyBorder="1" applyAlignment="1">
      <alignment vertical="center"/>
    </xf>
    <xf numFmtId="0" fontId="40" fillId="0" borderId="0" xfId="0" applyFont="1" applyFill="1" applyBorder="1" applyAlignment="1">
      <alignment vertical="center" shrinkToFit="1"/>
    </xf>
    <xf numFmtId="0" fontId="9" fillId="0" borderId="102" xfId="0" applyFont="1" applyBorder="1" applyAlignment="1">
      <alignment vertical="center"/>
    </xf>
    <xf numFmtId="0" fontId="9" fillId="0" borderId="103" xfId="0" applyFont="1" applyBorder="1" applyAlignment="1">
      <alignment vertical="center"/>
    </xf>
    <xf numFmtId="0" fontId="9" fillId="0" borderId="104" xfId="0" applyFont="1" applyBorder="1" applyAlignment="1">
      <alignment vertical="center"/>
    </xf>
    <xf numFmtId="0" fontId="9" fillId="0" borderId="127" xfId="0" applyFont="1" applyBorder="1" applyAlignment="1">
      <alignment vertical="center"/>
    </xf>
    <xf numFmtId="0" fontId="9" fillId="0" borderId="122" xfId="0" applyFont="1" applyBorder="1" applyAlignment="1">
      <alignment vertical="center"/>
    </xf>
    <xf numFmtId="0" fontId="40" fillId="0" borderId="0" xfId="0" applyFont="1" applyFill="1" applyBorder="1" applyAlignment="1">
      <alignment horizontal="left" vertical="center" shrinkToFit="1"/>
    </xf>
    <xf numFmtId="0" fontId="9" fillId="0" borderId="128" xfId="0" applyFont="1" applyBorder="1" applyAlignment="1">
      <alignment vertical="center"/>
    </xf>
    <xf numFmtId="0" fontId="9" fillId="0" borderId="52" xfId="0" applyFont="1" applyBorder="1" applyAlignment="1">
      <alignment vertical="center"/>
    </xf>
    <xf numFmtId="0" fontId="9" fillId="0" borderId="25" xfId="0" applyFont="1" applyBorder="1" applyAlignment="1">
      <alignment vertical="center"/>
    </xf>
    <xf numFmtId="0" fontId="11" fillId="0" borderId="0" xfId="0" applyFont="1" applyBorder="1" applyAlignment="1">
      <alignment vertical="center" textRotation="255" wrapText="1"/>
    </xf>
    <xf numFmtId="0" fontId="11" fillId="0" borderId="102" xfId="0" applyFont="1" applyBorder="1" applyAlignment="1">
      <alignment vertical="center" textRotation="255" wrapText="1"/>
    </xf>
    <xf numFmtId="0" fontId="11" fillId="0" borderId="103" xfId="0" applyFont="1" applyBorder="1" applyAlignment="1">
      <alignment vertical="center" textRotation="255" wrapText="1"/>
    </xf>
    <xf numFmtId="0" fontId="9" fillId="0" borderId="104" xfId="0" applyFont="1" applyBorder="1" applyAlignment="1">
      <alignment vertical="center" wrapText="1"/>
    </xf>
    <xf numFmtId="0" fontId="11" fillId="0" borderId="127" xfId="0" applyFont="1" applyBorder="1" applyAlignment="1">
      <alignment vertical="center" textRotation="255" wrapText="1"/>
    </xf>
    <xf numFmtId="0" fontId="9" fillId="0" borderId="122" xfId="0" applyFont="1" applyBorder="1" applyAlignment="1">
      <alignment vertical="center" wrapText="1"/>
    </xf>
    <xf numFmtId="0" fontId="30" fillId="0" borderId="0" xfId="0" applyNumberFormat="1" applyFont="1" applyFill="1" applyBorder="1" applyAlignment="1">
      <alignment vertical="center" shrinkToFit="1"/>
    </xf>
    <xf numFmtId="0" fontId="7" fillId="0" borderId="0" xfId="0" applyNumberFormat="1" applyFont="1" applyBorder="1" applyAlignment="1">
      <alignment vertical="center"/>
    </xf>
    <xf numFmtId="0" fontId="11" fillId="0" borderId="0" xfId="0" applyNumberFormat="1" applyFont="1" applyBorder="1" applyAlignment="1">
      <alignment vertical="center" wrapText="1"/>
    </xf>
    <xf numFmtId="0" fontId="10" fillId="0" borderId="0" xfId="0" applyNumberFormat="1" applyFont="1" applyBorder="1" applyAlignment="1">
      <alignment vertical="center" wrapText="1"/>
    </xf>
    <xf numFmtId="0" fontId="6" fillId="0" borderId="0" xfId="0" applyFont="1" applyBorder="1" applyAlignment="1">
      <alignment vertical="top" wrapText="1"/>
    </xf>
    <xf numFmtId="0" fontId="25" fillId="0" borderId="0" xfId="0" applyFont="1" applyBorder="1" applyAlignment="1">
      <alignment horizontal="left" vertical="center" shrinkToFit="1"/>
    </xf>
    <xf numFmtId="0" fontId="42" fillId="0" borderId="0" xfId="0" applyFont="1" applyBorder="1" applyAlignment="1">
      <alignment vertical="center" wrapText="1" shrinkToFit="1"/>
    </xf>
    <xf numFmtId="0" fontId="9" fillId="0" borderId="0" xfId="0" applyFont="1" applyBorder="1" applyAlignment="1"/>
    <xf numFmtId="0" fontId="20" fillId="0" borderId="0" xfId="0" applyFont="1" applyBorder="1" applyAlignment="1">
      <alignment vertical="center" shrinkToFit="1"/>
    </xf>
    <xf numFmtId="0" fontId="1" fillId="0" borderId="0" xfId="1" applyBorder="1" applyAlignment="1" applyProtection="1"/>
    <xf numFmtId="0" fontId="1" fillId="0" borderId="0" xfId="1" applyBorder="1" applyAlignment="1" applyProtection="1">
      <alignment shrinkToFit="1"/>
    </xf>
    <xf numFmtId="0" fontId="1" fillId="0" borderId="2" xfId="1" applyBorder="1" applyAlignment="1" applyProtection="1"/>
    <xf numFmtId="0" fontId="1" fillId="0" borderId="2" xfId="1" applyBorder="1" applyAlignment="1" applyProtection="1">
      <alignment shrinkToFit="1"/>
    </xf>
    <xf numFmtId="0" fontId="0" fillId="0" borderId="64" xfId="0" applyBorder="1" applyAlignment="1" applyProtection="1">
      <alignment horizont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2" xfId="0" applyFont="1" applyFill="1" applyBorder="1" applyAlignment="1">
      <alignment vertical="center"/>
    </xf>
    <xf numFmtId="0" fontId="0" fillId="7" borderId="0" xfId="0" applyFill="1">
      <alignment vertical="center"/>
    </xf>
    <xf numFmtId="0" fontId="31" fillId="0" borderId="0" xfId="0" applyFont="1" applyBorder="1" applyAlignment="1">
      <alignment vertical="center"/>
    </xf>
    <xf numFmtId="0" fontId="0" fillId="9" borderId="0" xfId="0" applyFill="1" applyAlignment="1">
      <alignment horizontal="right" vertical="center"/>
    </xf>
    <xf numFmtId="49" fontId="0" fillId="9" borderId="0" xfId="0" applyNumberFormat="1" applyFill="1">
      <alignment vertical="center"/>
    </xf>
    <xf numFmtId="49" fontId="0" fillId="0" borderId="0" xfId="0" applyNumberFormat="1" applyFill="1" applyAlignment="1">
      <alignment horizontal="right" vertical="center"/>
    </xf>
    <xf numFmtId="0" fontId="0" fillId="0" borderId="0" xfId="0" applyFill="1" applyAlignment="1">
      <alignment horizontal="right" vertical="center"/>
    </xf>
    <xf numFmtId="49" fontId="0" fillId="7" borderId="0" xfId="0" applyNumberFormat="1" applyFill="1">
      <alignment vertical="center"/>
    </xf>
    <xf numFmtId="49" fontId="0" fillId="0" borderId="0" xfId="0" applyNumberFormat="1" applyFill="1">
      <alignment vertical="center"/>
    </xf>
    <xf numFmtId="49" fontId="0" fillId="0" borderId="0" xfId="0" applyNumberFormat="1" applyAlignment="1">
      <alignment horizontal="right" vertical="center"/>
    </xf>
    <xf numFmtId="0" fontId="0" fillId="0" borderId="0" xfId="0" applyAlignment="1">
      <alignment horizontal="center" vertical="center"/>
    </xf>
    <xf numFmtId="0" fontId="19" fillId="12" borderId="0" xfId="0" applyFont="1" applyFill="1" applyAlignment="1">
      <alignment horizontal="left" vertical="center"/>
    </xf>
    <xf numFmtId="0" fontId="19" fillId="12" borderId="0" xfId="0" applyFont="1" applyFill="1" applyAlignment="1">
      <alignment horizontal="center" vertical="center"/>
    </xf>
    <xf numFmtId="0" fontId="19" fillId="12" borderId="0" xfId="0" applyFont="1" applyFill="1">
      <alignment vertical="center"/>
    </xf>
    <xf numFmtId="0" fontId="33" fillId="11" borderId="0" xfId="0" applyFont="1" applyFill="1" applyAlignment="1">
      <alignment horizontal="left" vertical="center"/>
    </xf>
    <xf numFmtId="179" fontId="0" fillId="0" borderId="0" xfId="0" applyNumberFormat="1">
      <alignment vertical="center"/>
    </xf>
    <xf numFmtId="14" fontId="0" fillId="0" borderId="0" xfId="0" applyNumberFormat="1">
      <alignment vertical="center"/>
    </xf>
    <xf numFmtId="176" fontId="0" fillId="0" borderId="0" xfId="0" applyNumberFormat="1">
      <alignment vertical="center"/>
    </xf>
    <xf numFmtId="0" fontId="3" fillId="2" borderId="101" xfId="0" applyFont="1" applyFill="1" applyBorder="1" applyAlignment="1">
      <alignment horizontal="center" vertical="center"/>
    </xf>
    <xf numFmtId="176" fontId="3" fillId="2" borderId="105" xfId="0" applyNumberFormat="1" applyFont="1" applyFill="1" applyBorder="1" applyAlignment="1">
      <alignment vertical="center"/>
    </xf>
    <xf numFmtId="176" fontId="3" fillId="2" borderId="107" xfId="0" applyNumberFormat="1" applyFont="1" applyFill="1" applyBorder="1" applyAlignment="1">
      <alignment vertical="center"/>
    </xf>
    <xf numFmtId="0" fontId="46" fillId="3" borderId="0" xfId="0" applyFont="1" applyFill="1">
      <alignment vertical="center"/>
    </xf>
    <xf numFmtId="0" fontId="21" fillId="3" borderId="0" xfId="0" applyFont="1" applyFill="1">
      <alignment vertical="center"/>
    </xf>
    <xf numFmtId="0" fontId="47" fillId="3" borderId="0" xfId="0" applyFont="1" applyFill="1">
      <alignment vertical="center"/>
    </xf>
    <xf numFmtId="178" fontId="3" fillId="2" borderId="101" xfId="0" applyNumberFormat="1" applyFont="1" applyFill="1" applyBorder="1" applyAlignment="1">
      <alignment vertical="center" wrapText="1"/>
    </xf>
    <xf numFmtId="0" fontId="22" fillId="0" borderId="0" xfId="0" applyFont="1">
      <alignment vertical="center"/>
    </xf>
    <xf numFmtId="0" fontId="25" fillId="0" borderId="0" xfId="0" applyFont="1" applyBorder="1" applyAlignment="1">
      <alignment horizontal="center" vertical="center"/>
    </xf>
    <xf numFmtId="0" fontId="25" fillId="0" borderId="0" xfId="0" applyFont="1" applyFill="1" applyBorder="1" applyAlignment="1">
      <alignment horizontal="center" vertical="center" shrinkToFit="1"/>
    </xf>
    <xf numFmtId="38" fontId="36" fillId="0" borderId="0" xfId="2" applyFont="1" applyFill="1" applyBorder="1" applyAlignment="1" applyProtection="1">
      <alignment vertical="center"/>
      <protection locked="0"/>
    </xf>
    <xf numFmtId="0" fontId="42" fillId="0" borderId="0" xfId="0" applyFont="1" applyAlignment="1">
      <alignment horizontal="center" vertical="center"/>
    </xf>
    <xf numFmtId="0" fontId="25" fillId="0" borderId="0" xfId="0" applyFont="1" applyFill="1">
      <alignment vertical="center"/>
    </xf>
    <xf numFmtId="0" fontId="25" fillId="0" borderId="0" xfId="0" applyFont="1" applyProtection="1">
      <alignment vertical="center"/>
    </xf>
    <xf numFmtId="0" fontId="25" fillId="0" borderId="0" xfId="0" applyFont="1" applyFill="1" applyBorder="1">
      <alignment vertical="center"/>
    </xf>
    <xf numFmtId="0" fontId="25" fillId="0" borderId="14" xfId="0" applyFont="1" applyBorder="1">
      <alignment vertical="center"/>
    </xf>
    <xf numFmtId="0" fontId="30" fillId="0" borderId="0" xfId="0" applyFont="1" applyBorder="1" applyAlignment="1">
      <alignment horizontal="left" vertical="center" shrinkToFit="1"/>
    </xf>
    <xf numFmtId="0" fontId="30" fillId="0" borderId="0" xfId="0" applyFont="1" applyBorder="1" applyAlignment="1">
      <alignment horizontal="left" vertical="center"/>
    </xf>
    <xf numFmtId="49" fontId="25" fillId="0" borderId="0" xfId="0" applyNumberFormat="1" applyFont="1">
      <alignment vertical="center"/>
    </xf>
    <xf numFmtId="0" fontId="30" fillId="0" borderId="0" xfId="0" applyFont="1" applyBorder="1" applyAlignment="1">
      <alignment horizontal="left" vertical="center" wrapText="1"/>
    </xf>
    <xf numFmtId="0" fontId="37" fillId="13" borderId="101" xfId="0" applyFont="1" applyFill="1" applyBorder="1" applyAlignment="1" applyProtection="1">
      <alignment horizontal="center" vertical="center"/>
      <protection locked="0"/>
    </xf>
    <xf numFmtId="0" fontId="30" fillId="0" borderId="0" xfId="0" applyFont="1" applyFill="1" applyBorder="1" applyAlignment="1">
      <alignment horizontal="center" vertical="center" shrinkToFit="1"/>
    </xf>
    <xf numFmtId="0" fontId="25" fillId="0" borderId="0" xfId="0" applyFont="1" applyBorder="1" applyAlignment="1">
      <alignment horizontal="center" vertical="center" textRotation="255" shrinkToFit="1"/>
    </xf>
    <xf numFmtId="0" fontId="39" fillId="0" borderId="14" xfId="0" applyFont="1" applyFill="1" applyBorder="1" applyAlignment="1">
      <alignment vertical="center" textRotation="255" shrinkToFit="1"/>
    </xf>
    <xf numFmtId="0" fontId="25" fillId="0" borderId="2" xfId="0" applyFont="1" applyFill="1" applyBorder="1" applyAlignment="1">
      <alignment vertical="center" shrinkToFit="1"/>
    </xf>
    <xf numFmtId="0" fontId="39" fillId="0" borderId="0" xfId="0" applyFont="1" applyFill="1" applyBorder="1" applyAlignment="1">
      <alignment vertical="center" textRotation="255" shrinkToFit="1"/>
    </xf>
    <xf numFmtId="38" fontId="25" fillId="13" borderId="105" xfId="2" applyFont="1" applyFill="1" applyBorder="1" applyAlignment="1" applyProtection="1">
      <alignment horizontal="center" vertical="center"/>
      <protection locked="0"/>
    </xf>
    <xf numFmtId="38" fontId="25" fillId="0" borderId="8" xfId="2" applyFont="1" applyFill="1" applyBorder="1" applyAlignment="1" applyProtection="1">
      <alignment horizontal="center" vertical="center"/>
    </xf>
    <xf numFmtId="0" fontId="25" fillId="0" borderId="0" xfId="0" applyFont="1" applyBorder="1">
      <alignment vertical="center"/>
    </xf>
    <xf numFmtId="0" fontId="25" fillId="0" borderId="0" xfId="0" applyFont="1" applyBorder="1" applyAlignment="1">
      <alignment vertical="center" textRotation="255" shrinkToFit="1"/>
    </xf>
    <xf numFmtId="0" fontId="30" fillId="0" borderId="0" xfId="0" applyFont="1">
      <alignment vertical="center"/>
    </xf>
    <xf numFmtId="0" fontId="30" fillId="0" borderId="0" xfId="0" applyFont="1" applyBorder="1">
      <alignment vertical="center"/>
    </xf>
    <xf numFmtId="0" fontId="30" fillId="0" borderId="0" xfId="0" applyFont="1" applyBorder="1" applyAlignment="1">
      <alignment vertical="center" textRotation="255" shrinkToFit="1"/>
    </xf>
    <xf numFmtId="0" fontId="59" fillId="0" borderId="0" xfId="0" applyFont="1" applyProtection="1">
      <alignment vertical="center"/>
    </xf>
    <xf numFmtId="0" fontId="25" fillId="0" borderId="0" xfId="0" applyFont="1" applyAlignment="1" applyProtection="1">
      <alignment horizontal="right" vertical="center"/>
    </xf>
    <xf numFmtId="0" fontId="25" fillId="0" borderId="0" xfId="0" applyFont="1" applyAlignment="1" applyProtection="1">
      <alignment vertical="center"/>
    </xf>
    <xf numFmtId="0" fontId="42" fillId="0" borderId="0" xfId="0" applyFont="1" applyBorder="1" applyAlignment="1">
      <alignment horizontal="left" vertical="center"/>
    </xf>
    <xf numFmtId="0" fontId="42" fillId="0" borderId="0" xfId="0" applyFont="1">
      <alignment vertical="center"/>
    </xf>
    <xf numFmtId="0" fontId="35" fillId="0" borderId="0" xfId="0" applyFont="1" applyFill="1" applyBorder="1" applyAlignment="1">
      <alignment shrinkToFit="1"/>
    </xf>
    <xf numFmtId="0" fontId="42" fillId="0" borderId="0" xfId="0" applyFont="1" applyAlignment="1">
      <alignment vertical="center"/>
    </xf>
    <xf numFmtId="0" fontId="25" fillId="0" borderId="0" xfId="0" applyFont="1" applyBorder="1" applyAlignment="1">
      <alignment vertical="center"/>
    </xf>
    <xf numFmtId="0" fontId="23" fillId="0" borderId="0" xfId="0" applyFont="1" applyFill="1" applyBorder="1" applyAlignment="1" applyProtection="1">
      <alignment vertical="center"/>
      <protection locked="0"/>
    </xf>
    <xf numFmtId="0" fontId="25" fillId="0" borderId="0" xfId="0" applyFont="1" applyBorder="1" applyAlignment="1">
      <alignment horizontal="left" vertical="center"/>
    </xf>
    <xf numFmtId="0" fontId="25" fillId="0" borderId="146" xfId="0" applyFont="1" applyBorder="1" applyAlignment="1">
      <alignment vertical="center"/>
    </xf>
    <xf numFmtId="0" fontId="25" fillId="0" borderId="2" xfId="0" applyFont="1" applyBorder="1" applyAlignment="1">
      <alignment vertical="center"/>
    </xf>
    <xf numFmtId="0" fontId="25" fillId="0" borderId="47" xfId="0" applyFont="1" applyBorder="1" applyAlignment="1">
      <alignment horizontal="right" vertical="center"/>
    </xf>
    <xf numFmtId="0" fontId="25" fillId="0" borderId="4" xfId="0" applyFont="1" applyBorder="1" applyAlignment="1">
      <alignment horizontal="right" vertical="center"/>
    </xf>
    <xf numFmtId="0" fontId="25" fillId="0" borderId="0" xfId="0" applyFont="1" applyAlignment="1">
      <alignment vertical="center"/>
    </xf>
    <xf numFmtId="0" fontId="25" fillId="0" borderId="62" xfId="0" applyFont="1" applyBorder="1" applyAlignment="1">
      <alignment vertical="center"/>
    </xf>
    <xf numFmtId="0" fontId="25" fillId="0" borderId="13" xfId="0" applyFont="1" applyBorder="1" applyAlignment="1">
      <alignment vertical="center"/>
    </xf>
    <xf numFmtId="0" fontId="25" fillId="0" borderId="3" xfId="0" applyFont="1" applyBorder="1" applyAlignment="1">
      <alignment vertical="center"/>
    </xf>
    <xf numFmtId="0" fontId="30" fillId="0" borderId="0" xfId="0" applyFont="1" applyFill="1" applyBorder="1" applyAlignment="1">
      <alignment vertical="center" wrapText="1"/>
    </xf>
    <xf numFmtId="0" fontId="34" fillId="0" borderId="0" xfId="0" applyFont="1" applyBorder="1" applyAlignment="1">
      <alignment vertical="center"/>
    </xf>
    <xf numFmtId="0" fontId="25" fillId="0" borderId="35" xfId="0" applyFont="1" applyBorder="1">
      <alignment vertical="center"/>
    </xf>
    <xf numFmtId="0" fontId="25" fillId="0" borderId="147" xfId="0" applyFont="1" applyBorder="1">
      <alignment vertical="center"/>
    </xf>
    <xf numFmtId="0" fontId="25" fillId="0" borderId="0" xfId="0" applyFont="1" applyBorder="1" applyAlignment="1">
      <alignment horizontal="right" vertical="center"/>
    </xf>
    <xf numFmtId="0" fontId="37" fillId="0" borderId="152" xfId="0" applyFont="1" applyFill="1" applyBorder="1" applyAlignment="1">
      <alignment vertical="center"/>
    </xf>
    <xf numFmtId="0" fontId="37" fillId="0" borderId="67" xfId="0" applyFont="1" applyFill="1" applyBorder="1" applyAlignment="1">
      <alignment vertical="center"/>
    </xf>
    <xf numFmtId="0" fontId="37" fillId="0" borderId="117" xfId="0" applyFont="1" applyFill="1" applyBorder="1" applyAlignment="1">
      <alignment vertical="center"/>
    </xf>
    <xf numFmtId="0" fontId="37" fillId="0" borderId="4" xfId="0" applyFont="1" applyFill="1" applyBorder="1" applyAlignment="1">
      <alignment vertical="center"/>
    </xf>
    <xf numFmtId="0" fontId="37" fillId="0" borderId="12" xfId="0" applyFont="1" applyFill="1" applyBorder="1" applyAlignment="1">
      <alignment vertical="center"/>
    </xf>
    <xf numFmtId="0" fontId="29" fillId="0" borderId="10" xfId="0" applyFont="1" applyFill="1" applyBorder="1" applyAlignment="1">
      <alignment horizontal="right" vertical="center"/>
    </xf>
    <xf numFmtId="0" fontId="29" fillId="0" borderId="39" xfId="0" applyFont="1" applyFill="1" applyBorder="1" applyAlignment="1">
      <alignment horizontal="right" vertical="center"/>
    </xf>
    <xf numFmtId="38" fontId="25" fillId="13" borderId="155" xfId="2" applyFont="1" applyFill="1" applyBorder="1" applyAlignment="1" applyProtection="1">
      <alignment horizontal="center" vertical="center"/>
      <protection locked="0"/>
    </xf>
    <xf numFmtId="0" fontId="25" fillId="13" borderId="156" xfId="2" applyNumberFormat="1" applyFont="1" applyFill="1" applyBorder="1" applyAlignment="1" applyProtection="1">
      <alignment horizontal="center" vertical="center"/>
      <protection locked="0"/>
    </xf>
    <xf numFmtId="0" fontId="29" fillId="0" borderId="39" xfId="0" applyFont="1" applyFill="1" applyBorder="1" applyAlignment="1">
      <alignment horizontal="left" vertical="center"/>
    </xf>
    <xf numFmtId="38" fontId="25" fillId="0" borderId="41" xfId="2" applyFont="1" applyFill="1" applyBorder="1" applyAlignment="1" applyProtection="1">
      <alignment horizontal="center" vertical="center"/>
    </xf>
    <xf numFmtId="0" fontId="29" fillId="0" borderId="157" xfId="0" applyFont="1" applyFill="1" applyBorder="1" applyAlignment="1">
      <alignment horizontal="right" vertical="center"/>
    </xf>
    <xf numFmtId="0" fontId="29" fillId="0" borderId="158" xfId="0" applyFont="1" applyFill="1" applyBorder="1" applyAlignment="1">
      <alignment horizontal="right" vertical="center"/>
    </xf>
    <xf numFmtId="38" fontId="25" fillId="0" borderId="38" xfId="2" applyFont="1" applyFill="1" applyBorder="1" applyAlignment="1" applyProtection="1">
      <alignment horizontal="center" vertical="center"/>
    </xf>
    <xf numFmtId="38" fontId="25" fillId="13" borderId="156" xfId="2" applyFont="1" applyFill="1" applyBorder="1" applyAlignment="1" applyProtection="1">
      <alignment horizontal="center" vertical="center"/>
      <protection locked="0"/>
    </xf>
    <xf numFmtId="0" fontId="29" fillId="0" borderId="13" xfId="0" applyFont="1" applyFill="1" applyBorder="1" applyAlignment="1">
      <alignment horizontal="right" vertical="center"/>
    </xf>
    <xf numFmtId="0" fontId="37" fillId="0" borderId="160" xfId="0" applyFont="1" applyFill="1" applyBorder="1" applyAlignment="1">
      <alignment vertical="center"/>
    </xf>
    <xf numFmtId="0" fontId="25" fillId="0" borderId="0" xfId="0" applyFont="1" applyFill="1" applyProtection="1">
      <alignment vertical="center"/>
    </xf>
    <xf numFmtId="0" fontId="25" fillId="0" borderId="0" xfId="0" applyFont="1" applyFill="1" applyAlignment="1" applyProtection="1">
      <alignment horizontal="right" vertical="center"/>
    </xf>
    <xf numFmtId="0" fontId="25" fillId="0" borderId="0" xfId="0" applyFont="1" applyFill="1" applyBorder="1" applyAlignment="1">
      <alignment vertical="center"/>
    </xf>
    <xf numFmtId="0" fontId="25" fillId="0" borderId="0" xfId="0" applyFont="1" applyFill="1" applyAlignment="1">
      <alignment horizontal="left" vertical="center"/>
    </xf>
    <xf numFmtId="0" fontId="25" fillId="10" borderId="1" xfId="0" applyFont="1" applyFill="1" applyBorder="1" applyAlignment="1">
      <alignment vertical="center"/>
    </xf>
    <xf numFmtId="0" fontId="37" fillId="13" borderId="159" xfId="0" applyFont="1" applyFill="1" applyBorder="1" applyAlignment="1" applyProtection="1">
      <alignment horizontal="center" vertical="center"/>
    </xf>
    <xf numFmtId="0" fontId="25" fillId="11" borderId="0" xfId="0" applyFont="1" applyFill="1" applyAlignment="1">
      <alignment horizontal="left" vertical="center"/>
    </xf>
    <xf numFmtId="0" fontId="25" fillId="11" borderId="0" xfId="0" applyFont="1" applyFill="1" applyAlignment="1">
      <alignment horizontal="center" vertical="center"/>
    </xf>
    <xf numFmtId="0" fontId="37" fillId="11" borderId="0" xfId="0" applyFont="1" applyFill="1" applyAlignment="1">
      <alignment horizontal="center" vertical="center"/>
    </xf>
    <xf numFmtId="0" fontId="37" fillId="11" borderId="0" xfId="0" applyFont="1" applyFill="1" applyAlignment="1">
      <alignment horizontal="left" vertical="center"/>
    </xf>
    <xf numFmtId="0" fontId="25" fillId="11" borderId="0" xfId="0" applyFont="1" applyFill="1">
      <alignment vertical="center"/>
    </xf>
    <xf numFmtId="0" fontId="20" fillId="11" borderId="0" xfId="0" applyFont="1" applyFill="1">
      <alignment vertical="center"/>
    </xf>
    <xf numFmtId="0" fontId="25" fillId="12" borderId="0" xfId="0" applyFont="1" applyFill="1" applyAlignment="1">
      <alignment horizontal="left" vertical="center"/>
    </xf>
    <xf numFmtId="0" fontId="25" fillId="12" borderId="0" xfId="0" applyFont="1" applyFill="1">
      <alignment vertical="center"/>
    </xf>
    <xf numFmtId="14" fontId="25" fillId="12" borderId="0" xfId="0" applyNumberFormat="1" applyFont="1" applyFill="1">
      <alignment vertical="center"/>
    </xf>
    <xf numFmtId="0" fontId="25" fillId="0" borderId="0" xfId="0" applyFont="1" applyFill="1" applyAlignment="1">
      <alignment horizontal="center" vertical="center"/>
    </xf>
    <xf numFmtId="0" fontId="25" fillId="0" borderId="0" xfId="0" applyFont="1" applyFill="1" applyAlignment="1">
      <alignment vertical="center"/>
    </xf>
    <xf numFmtId="0" fontId="19" fillId="0" borderId="0" xfId="0" applyFont="1" applyFill="1" applyAlignment="1">
      <alignment horizontal="center" vertical="center"/>
    </xf>
    <xf numFmtId="0" fontId="25" fillId="10" borderId="0" xfId="0" applyFont="1" applyFill="1" applyAlignment="1">
      <alignment horizontal="left" vertical="center"/>
    </xf>
    <xf numFmtId="0" fontId="25" fillId="10" borderId="0" xfId="0" applyFont="1" applyFill="1">
      <alignment vertical="center"/>
    </xf>
    <xf numFmtId="0" fontId="67" fillId="10" borderId="0" xfId="0" applyFont="1" applyFill="1" applyAlignment="1">
      <alignment horizontal="left" vertical="center"/>
    </xf>
    <xf numFmtId="0" fontId="67" fillId="10" borderId="0" xfId="0" applyFont="1" applyFill="1" applyAlignment="1">
      <alignment horizontal="center" vertical="center"/>
    </xf>
    <xf numFmtId="0" fontId="67" fillId="10" borderId="0" xfId="0" applyFont="1" applyFill="1">
      <alignment vertical="center"/>
    </xf>
    <xf numFmtId="0" fontId="67" fillId="0" borderId="0" xfId="0" applyFont="1" applyFill="1" applyAlignment="1">
      <alignment horizontal="left" vertical="center"/>
    </xf>
    <xf numFmtId="0" fontId="67" fillId="0" borderId="0" xfId="0" applyFont="1" applyFill="1" applyAlignment="1">
      <alignment horizontal="center" vertical="center"/>
    </xf>
    <xf numFmtId="0" fontId="67" fillId="0" borderId="0" xfId="0" applyFont="1" applyFill="1">
      <alignment vertical="center"/>
    </xf>
    <xf numFmtId="0" fontId="67" fillId="11" borderId="0" xfId="0" applyFont="1" applyFill="1" applyAlignment="1">
      <alignment horizontal="center" vertical="center"/>
    </xf>
    <xf numFmtId="0" fontId="67" fillId="11" borderId="0" xfId="0" applyFont="1" applyFill="1">
      <alignment vertical="center"/>
    </xf>
    <xf numFmtId="0" fontId="67" fillId="11" borderId="0" xfId="0" applyFont="1" applyFill="1" applyAlignment="1">
      <alignment horizontal="left" vertical="center"/>
    </xf>
    <xf numFmtId="0" fontId="67" fillId="10" borderId="102" xfId="0" applyFont="1" applyFill="1" applyBorder="1" applyAlignment="1">
      <alignment horizontal="center" vertical="center"/>
    </xf>
    <xf numFmtId="0" fontId="67" fillId="10" borderId="127" xfId="0" applyFont="1" applyFill="1" applyBorder="1" applyAlignment="1">
      <alignment horizontal="center" vertical="center"/>
    </xf>
    <xf numFmtId="0" fontId="25" fillId="10" borderId="128" xfId="0" applyFont="1" applyFill="1" applyBorder="1" applyAlignment="1">
      <alignment horizontal="left" vertical="center"/>
    </xf>
    <xf numFmtId="0" fontId="23" fillId="0" borderId="0" xfId="0" applyFont="1" applyFill="1" applyBorder="1" applyAlignment="1">
      <alignment vertical="center" shrinkToFit="1"/>
    </xf>
    <xf numFmtId="0" fontId="25" fillId="0" borderId="0" xfId="0" applyFont="1" applyAlignment="1">
      <alignment horizontal="left" vertical="center"/>
    </xf>
    <xf numFmtId="0" fontId="25" fillId="0" borderId="0" xfId="0" applyFont="1" applyAlignment="1">
      <alignment horizontal="center" vertical="center"/>
    </xf>
    <xf numFmtId="0" fontId="37" fillId="12" borderId="0" xfId="0" applyFont="1" applyFill="1" applyAlignment="1">
      <alignment horizontal="left" vertical="center"/>
    </xf>
    <xf numFmtId="0" fontId="37" fillId="10" borderId="0" xfId="0" applyFont="1" applyFill="1" applyAlignment="1">
      <alignment horizontal="left" vertical="center"/>
    </xf>
    <xf numFmtId="0" fontId="33" fillId="12" borderId="0" xfId="0" applyFont="1" applyFill="1" applyAlignment="1">
      <alignment horizontal="left" vertical="center"/>
    </xf>
    <xf numFmtId="0" fontId="19" fillId="12" borderId="0" xfId="0" applyFont="1" applyFill="1" applyAlignment="1">
      <alignment vertical="center"/>
    </xf>
    <xf numFmtId="0" fontId="19" fillId="12" borderId="0" xfId="0" applyFont="1" applyFill="1" applyAlignment="1">
      <alignment horizontal="left" vertical="center" shrinkToFit="1"/>
    </xf>
    <xf numFmtId="0" fontId="34" fillId="12" borderId="0" xfId="0" applyFont="1" applyFill="1" applyAlignment="1">
      <alignment horizontal="left" vertical="center"/>
    </xf>
    <xf numFmtId="0" fontId="34" fillId="12" borderId="0" xfId="0" applyFont="1" applyFill="1" applyAlignment="1">
      <alignment horizontal="center" vertical="center"/>
    </xf>
    <xf numFmtId="0" fontId="66" fillId="0" borderId="0" xfId="0" applyFo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0" xfId="0" applyFont="1">
      <alignment vertical="center"/>
    </xf>
    <xf numFmtId="0" fontId="37" fillId="12" borderId="0" xfId="0" applyFont="1" applyFill="1">
      <alignment vertical="center"/>
    </xf>
    <xf numFmtId="0" fontId="33" fillId="12" borderId="0" xfId="0" applyFont="1" applyFill="1">
      <alignment vertical="center"/>
    </xf>
    <xf numFmtId="0" fontId="37" fillId="10" borderId="0" xfId="0" applyFont="1" applyFill="1" applyAlignment="1">
      <alignment vertical="center"/>
    </xf>
    <xf numFmtId="0" fontId="37" fillId="10" borderId="0" xfId="0" applyFont="1" applyFill="1" applyAlignment="1">
      <alignment horizontal="center" vertical="center"/>
    </xf>
    <xf numFmtId="0" fontId="37" fillId="11" borderId="0" xfId="0" applyFont="1" applyFill="1">
      <alignment vertical="center"/>
    </xf>
    <xf numFmtId="0" fontId="37" fillId="0" borderId="0" xfId="0" applyFont="1" applyBorder="1">
      <alignment vertical="center"/>
    </xf>
    <xf numFmtId="0" fontId="37" fillId="0" borderId="0" xfId="0" applyFont="1">
      <alignment vertical="center"/>
    </xf>
    <xf numFmtId="0" fontId="66" fillId="11" borderId="0" xfId="0" applyFont="1" applyFill="1">
      <alignment vertical="center"/>
    </xf>
    <xf numFmtId="0" fontId="45" fillId="12" borderId="0" xfId="0" applyFont="1" applyFill="1" applyAlignment="1">
      <alignment horizontal="left" vertical="center"/>
    </xf>
    <xf numFmtId="0" fontId="66" fillId="12" borderId="0" xfId="0" applyFont="1" applyFill="1" applyAlignment="1">
      <alignment horizontal="center" vertical="center"/>
    </xf>
    <xf numFmtId="0" fontId="66" fillId="12" borderId="0" xfId="0" applyFont="1" applyFill="1" applyAlignment="1">
      <alignment horizontal="left" vertical="center"/>
    </xf>
    <xf numFmtId="0" fontId="66" fillId="12" borderId="0" xfId="0" applyFont="1" applyFill="1">
      <alignment vertical="center"/>
    </xf>
    <xf numFmtId="0" fontId="45" fillId="10" borderId="0" xfId="0" applyFont="1" applyFill="1">
      <alignment vertical="center"/>
    </xf>
    <xf numFmtId="0" fontId="66" fillId="10" borderId="0" xfId="0" applyFont="1" applyFill="1" applyAlignment="1">
      <alignment horizontal="center" vertical="center"/>
    </xf>
    <xf numFmtId="0" fontId="66" fillId="10" borderId="0" xfId="0" applyFont="1" applyFill="1" applyAlignment="1">
      <alignment horizontal="left" vertical="center"/>
    </xf>
    <xf numFmtId="0" fontId="66" fillId="10" borderId="0" xfId="0" applyFont="1" applyFill="1">
      <alignment vertical="center"/>
    </xf>
    <xf numFmtId="0" fontId="45" fillId="11" borderId="0" xfId="0" applyFont="1" applyFill="1" applyAlignment="1">
      <alignment horizontal="left" vertical="center"/>
    </xf>
    <xf numFmtId="0" fontId="66" fillId="11" borderId="0" xfId="0" applyFont="1" applyFill="1" applyAlignment="1">
      <alignment horizontal="center" vertical="center"/>
    </xf>
    <xf numFmtId="0" fontId="66" fillId="11" borderId="0" xfId="0" applyFont="1" applyFill="1" applyAlignment="1">
      <alignment horizontal="left" vertical="center"/>
    </xf>
    <xf numFmtId="0" fontId="67" fillId="0" borderId="0" xfId="0" applyFont="1">
      <alignment vertical="center"/>
    </xf>
    <xf numFmtId="0" fontId="34" fillId="11" borderId="0" xfId="0" applyFont="1" applyFill="1" applyAlignment="1">
      <alignment horizontal="center" vertical="center"/>
    </xf>
    <xf numFmtId="0" fontId="34" fillId="11" borderId="0" xfId="0" applyFont="1" applyFill="1" applyAlignment="1">
      <alignment horizontal="left" vertical="center"/>
    </xf>
    <xf numFmtId="0" fontId="54" fillId="11" borderId="0" xfId="0" applyFont="1" applyFill="1" applyAlignment="1">
      <alignment horizontal="left" vertical="center"/>
    </xf>
    <xf numFmtId="0" fontId="37" fillId="10" borderId="103" xfId="0" applyFont="1" applyFill="1" applyBorder="1" applyAlignment="1">
      <alignment horizontal="left" vertical="center"/>
    </xf>
    <xf numFmtId="0" fontId="37" fillId="10" borderId="103" xfId="0" applyFont="1" applyFill="1" applyBorder="1" applyAlignment="1">
      <alignment horizontal="center" vertical="center"/>
    </xf>
    <xf numFmtId="0" fontId="37" fillId="10" borderId="52" xfId="0" applyFont="1" applyFill="1" applyBorder="1" applyAlignment="1">
      <alignment horizontal="left" vertical="center"/>
    </xf>
    <xf numFmtId="0" fontId="37" fillId="10" borderId="52" xfId="0" applyFont="1" applyFill="1" applyBorder="1">
      <alignment vertical="center"/>
    </xf>
    <xf numFmtId="0" fontId="54" fillId="10" borderId="52" xfId="0" applyFont="1" applyFill="1" applyBorder="1" applyAlignment="1">
      <alignment horizontal="left" vertical="center"/>
    </xf>
    <xf numFmtId="0" fontId="69" fillId="11" borderId="0" xfId="0" applyFont="1" applyFill="1" applyAlignment="1">
      <alignment horizontal="left" vertical="center"/>
    </xf>
    <xf numFmtId="0" fontId="36" fillId="11" borderId="0" xfId="0" applyFont="1" applyFill="1">
      <alignment vertical="center"/>
    </xf>
    <xf numFmtId="0" fontId="30" fillId="0" borderId="0" xfId="0" applyFont="1" applyAlignment="1">
      <alignment vertical="center" shrinkToFit="1"/>
    </xf>
    <xf numFmtId="178" fontId="54" fillId="11" borderId="0" xfId="0" applyNumberFormat="1" applyFont="1" applyFill="1">
      <alignment vertical="center"/>
    </xf>
    <xf numFmtId="0" fontId="67" fillId="0" borderId="0" xfId="0" applyFont="1" applyAlignment="1">
      <alignment vertical="center" shrinkToFit="1"/>
    </xf>
    <xf numFmtId="0" fontId="43" fillId="0" borderId="0" xfId="0" applyFont="1" applyFill="1" applyAlignment="1" applyProtection="1">
      <alignment horizontal="center" vertical="top"/>
    </xf>
    <xf numFmtId="0" fontId="23" fillId="0" borderId="169" xfId="0" applyFont="1" applyFill="1" applyBorder="1" applyAlignment="1">
      <alignment horizontal="center" vertical="center"/>
    </xf>
    <xf numFmtId="0" fontId="25" fillId="0" borderId="62" xfId="0" applyFont="1" applyBorder="1">
      <alignment vertical="center"/>
    </xf>
    <xf numFmtId="180" fontId="25" fillId="10" borderId="47" xfId="0" applyNumberFormat="1" applyFont="1" applyFill="1" applyBorder="1">
      <alignment vertical="center"/>
    </xf>
    <xf numFmtId="0" fontId="25" fillId="0" borderId="63" xfId="0" applyFont="1" applyBorder="1">
      <alignment vertical="center"/>
    </xf>
    <xf numFmtId="177" fontId="25" fillId="10" borderId="3" xfId="0" applyNumberFormat="1" applyFont="1" applyFill="1" applyBorder="1" applyAlignment="1">
      <alignment horizontal="center" vertical="center"/>
    </xf>
    <xf numFmtId="177" fontId="25" fillId="10" borderId="4" xfId="0" applyNumberFormat="1" applyFont="1" applyFill="1" applyBorder="1" applyAlignment="1">
      <alignment horizontal="center" vertical="center"/>
    </xf>
    <xf numFmtId="0" fontId="25" fillId="10" borderId="12" xfId="0" applyFont="1" applyFill="1" applyBorder="1" applyAlignment="1">
      <alignment horizontal="center" vertical="center"/>
    </xf>
    <xf numFmtId="0" fontId="43" fillId="0" borderId="0" xfId="0" applyFont="1" applyFill="1" applyBorder="1" applyAlignment="1">
      <alignment horizontal="center" shrinkToFit="1"/>
    </xf>
    <xf numFmtId="0" fontId="30" fillId="0" borderId="0" xfId="0" applyFont="1" applyAlignment="1">
      <alignment vertical="center"/>
    </xf>
    <xf numFmtId="0" fontId="0" fillId="0" borderId="0" xfId="0" applyAlignment="1">
      <alignment horizontal="center" vertical="center"/>
    </xf>
    <xf numFmtId="0" fontId="36" fillId="0" borderId="0" xfId="0" applyFont="1" applyFill="1" applyBorder="1">
      <alignment vertical="center"/>
    </xf>
    <xf numFmtId="0" fontId="36" fillId="0" borderId="0" xfId="0" applyFont="1" applyFill="1" applyBorder="1" applyAlignment="1">
      <alignment vertical="center" textRotation="255" shrinkToFit="1"/>
    </xf>
    <xf numFmtId="0" fontId="30" fillId="0" borderId="0" xfId="0" applyFont="1" applyFill="1" applyBorder="1">
      <alignment vertical="center"/>
    </xf>
    <xf numFmtId="0" fontId="36" fillId="0" borderId="0" xfId="0" applyFont="1" applyFill="1" applyBorder="1" applyAlignment="1">
      <alignment horizontal="right" vertical="center"/>
    </xf>
    <xf numFmtId="0" fontId="36" fillId="0" borderId="0" xfId="0" applyFont="1" applyFill="1" applyBorder="1" applyAlignment="1">
      <alignment horizontal="center" vertical="center"/>
    </xf>
    <xf numFmtId="0" fontId="36" fillId="0" borderId="0" xfId="0" applyFont="1" applyFill="1" applyBorder="1" applyAlignment="1">
      <alignment vertical="top"/>
    </xf>
    <xf numFmtId="0" fontId="83" fillId="15" borderId="0" xfId="0" applyFont="1" applyFill="1" applyAlignment="1">
      <alignment horizontal="center" vertical="center"/>
    </xf>
    <xf numFmtId="0" fontId="83" fillId="0" borderId="0" xfId="0" applyFont="1" applyFill="1" applyAlignment="1">
      <alignment horizontal="center" vertical="center"/>
    </xf>
    <xf numFmtId="0" fontId="36" fillId="0" borderId="127" xfId="0" applyFont="1" applyFill="1" applyBorder="1" applyAlignment="1">
      <alignment vertical="center" wrapText="1"/>
    </xf>
    <xf numFmtId="0" fontId="0" fillId="0" borderId="0" xfId="0" applyAlignment="1">
      <alignment horizontal="center" vertical="center"/>
    </xf>
    <xf numFmtId="0" fontId="85" fillId="16" borderId="0" xfId="0" applyFont="1" applyFill="1" applyAlignment="1">
      <alignment vertical="center" wrapText="1"/>
    </xf>
    <xf numFmtId="0" fontId="0" fillId="12" borderId="0" xfId="0" applyFill="1" applyAlignment="1">
      <alignment horizontal="center" vertical="center"/>
    </xf>
    <xf numFmtId="0" fontId="87" fillId="12" borderId="0" xfId="0" applyFont="1" applyFill="1" applyAlignment="1">
      <alignment horizontal="center" vertical="center"/>
    </xf>
    <xf numFmtId="0" fontId="0" fillId="0" borderId="0" xfId="0" applyFont="1" applyAlignment="1">
      <alignment horizontal="center" vertical="center"/>
    </xf>
    <xf numFmtId="0" fontId="0" fillId="16" borderId="0" xfId="0" applyFont="1" applyFill="1" applyAlignment="1">
      <alignment horizontal="center" vertical="center"/>
    </xf>
    <xf numFmtId="0" fontId="0" fillId="16" borderId="0" xfId="0" applyFont="1" applyFill="1">
      <alignment vertical="center"/>
    </xf>
    <xf numFmtId="0" fontId="84" fillId="16" borderId="0" xfId="0" applyFont="1" applyFill="1" applyAlignment="1">
      <alignment horizontal="center" vertical="center" wrapText="1"/>
    </xf>
    <xf numFmtId="0" fontId="90" fillId="16" borderId="0" xfId="0" applyFont="1" applyFill="1" applyAlignment="1">
      <alignment vertical="center" wrapText="1"/>
    </xf>
    <xf numFmtId="38" fontId="25" fillId="13" borderId="101" xfId="2" applyFont="1" applyFill="1" applyBorder="1" applyAlignment="1" applyProtection="1">
      <alignment horizontal="center" vertical="center"/>
    </xf>
    <xf numFmtId="0" fontId="32" fillId="0" borderId="0" xfId="0" applyFont="1" applyAlignment="1">
      <alignment horizontal="center" vertical="center"/>
    </xf>
    <xf numFmtId="0" fontId="32" fillId="0" borderId="0" xfId="0" applyFont="1">
      <alignment vertical="center"/>
    </xf>
    <xf numFmtId="0" fontId="19" fillId="0" borderId="0" xfId="0" applyFont="1" applyFill="1" applyBorder="1">
      <alignment vertical="center"/>
    </xf>
    <xf numFmtId="0" fontId="19" fillId="0" borderId="0" xfId="0" applyFont="1" applyFill="1" applyBorder="1" applyProtection="1">
      <alignment vertical="center"/>
    </xf>
    <xf numFmtId="0" fontId="37" fillId="0" borderId="149" xfId="0" applyFont="1" applyFill="1" applyBorder="1" applyAlignment="1">
      <alignment horizontal="left" vertical="center"/>
    </xf>
    <xf numFmtId="0" fontId="37" fillId="0" borderId="48" xfId="0" applyFont="1" applyFill="1" applyBorder="1" applyAlignment="1">
      <alignment horizontal="left" vertical="center"/>
    </xf>
    <xf numFmtId="0" fontId="37" fillId="0" borderId="148" xfId="0" applyFont="1" applyFill="1" applyBorder="1" applyAlignment="1">
      <alignment horizontal="left" vertical="center"/>
    </xf>
    <xf numFmtId="0" fontId="51" fillId="0" borderId="0" xfId="0" applyFont="1" applyFill="1" applyAlignment="1" applyProtection="1">
      <alignment vertical="center" wrapText="1"/>
    </xf>
    <xf numFmtId="0" fontId="25" fillId="0" borderId="55" xfId="0" applyFont="1" applyFill="1" applyBorder="1" applyAlignment="1">
      <alignment horizontal="center" vertical="center" shrinkToFit="1"/>
    </xf>
    <xf numFmtId="0" fontId="1" fillId="0" borderId="73" xfId="1" applyBorder="1" applyAlignment="1">
      <alignment horizontal="center"/>
    </xf>
    <xf numFmtId="0" fontId="1" fillId="0" borderId="74" xfId="1" applyBorder="1" applyAlignment="1">
      <alignment horizontal="center"/>
    </xf>
    <xf numFmtId="0" fontId="1" fillId="0" borderId="75" xfId="1" applyBorder="1" applyAlignment="1">
      <alignment shrinkToFit="1"/>
    </xf>
    <xf numFmtId="0" fontId="1" fillId="0" borderId="78" xfId="1" applyBorder="1" applyAlignment="1">
      <alignment horizontal="center"/>
    </xf>
    <xf numFmtId="0" fontId="1" fillId="0" borderId="79" xfId="1" applyBorder="1" applyAlignment="1">
      <alignment horizontal="center"/>
    </xf>
    <xf numFmtId="0" fontId="1" fillId="0" borderId="80" xfId="1" applyBorder="1" applyAlignment="1">
      <alignment shrinkToFit="1"/>
    </xf>
    <xf numFmtId="0" fontId="0" fillId="0" borderId="80" xfId="1" applyFont="1" applyBorder="1" applyAlignment="1">
      <alignment shrinkToFit="1"/>
    </xf>
    <xf numFmtId="0" fontId="42" fillId="0" borderId="102" xfId="0" applyFont="1" applyBorder="1" applyAlignment="1">
      <alignment vertical="center" wrapText="1" shrinkToFit="1"/>
    </xf>
    <xf numFmtId="0" fontId="42" fillId="0" borderId="103" xfId="0" applyFont="1" applyBorder="1" applyAlignment="1">
      <alignment vertical="center" wrapText="1" shrinkToFit="1"/>
    </xf>
    <xf numFmtId="0" fontId="37" fillId="0" borderId="103" xfId="0" applyFont="1" applyBorder="1" applyAlignment="1">
      <alignment vertical="center" wrapText="1" shrinkToFit="1"/>
    </xf>
    <xf numFmtId="0" fontId="42" fillId="0" borderId="127" xfId="0" applyFont="1" applyBorder="1" applyAlignment="1">
      <alignment horizontal="center" vertical="center" wrapText="1" shrinkToFit="1"/>
    </xf>
    <xf numFmtId="0" fontId="42" fillId="0" borderId="0" xfId="0" applyFont="1" applyAlignment="1">
      <alignment vertical="center" wrapText="1" shrinkToFit="1"/>
    </xf>
    <xf numFmtId="0" fontId="0" fillId="0" borderId="122" xfId="0" applyBorder="1">
      <alignment vertical="center"/>
    </xf>
    <xf numFmtId="0" fontId="25" fillId="0" borderId="0" xfId="0" applyFont="1" applyAlignment="1">
      <alignment vertical="center" shrinkToFit="1"/>
    </xf>
    <xf numFmtId="0" fontId="42" fillId="0" borderId="0" xfId="0" applyFont="1" applyBorder="1" applyAlignment="1">
      <alignment horizontal="center" vertical="center" wrapText="1" shrinkToFit="1"/>
    </xf>
    <xf numFmtId="0" fontId="40" fillId="0" borderId="0" xfId="0" applyFont="1" applyBorder="1" applyAlignment="1">
      <alignment vertical="center" wrapText="1" shrinkToFit="1"/>
    </xf>
    <xf numFmtId="0" fontId="41" fillId="0" borderId="0" xfId="0" applyFont="1" applyBorder="1" applyAlignment="1">
      <alignment vertical="center" wrapText="1" shrinkToFit="1"/>
    </xf>
    <xf numFmtId="0" fontId="0" fillId="0" borderId="103" xfId="0" applyBorder="1" applyAlignment="1">
      <alignment vertical="center"/>
    </xf>
    <xf numFmtId="0" fontId="41" fillId="0" borderId="52" xfId="0" applyFont="1" applyBorder="1" applyAlignment="1">
      <alignment vertical="center" wrapText="1" shrinkToFit="1"/>
    </xf>
    <xf numFmtId="0" fontId="40" fillId="0" borderId="52" xfId="0" applyFont="1" applyBorder="1" applyAlignment="1">
      <alignment vertical="center" wrapText="1" shrinkToFit="1"/>
    </xf>
    <xf numFmtId="0" fontId="0" fillId="0" borderId="52" xfId="0" applyBorder="1">
      <alignment vertical="center"/>
    </xf>
    <xf numFmtId="0" fontId="0" fillId="0" borderId="25" xfId="0" applyBorder="1">
      <alignment vertical="center"/>
    </xf>
    <xf numFmtId="0" fontId="25" fillId="14" borderId="46" xfId="0" applyFont="1" applyFill="1" applyBorder="1" applyAlignment="1" applyProtection="1">
      <alignment horizontal="center" vertical="center"/>
    </xf>
    <xf numFmtId="0" fontId="25" fillId="14" borderId="47" xfId="0" applyFont="1" applyFill="1" applyBorder="1" applyAlignment="1" applyProtection="1">
      <alignment horizontal="center" vertical="center"/>
    </xf>
    <xf numFmtId="0" fontId="25" fillId="14" borderId="63" xfId="0" applyFont="1" applyFill="1" applyBorder="1" applyAlignment="1" applyProtection="1">
      <alignment horizontal="center" vertical="center"/>
    </xf>
    <xf numFmtId="0" fontId="25" fillId="14" borderId="33" xfId="0" applyFont="1" applyFill="1" applyBorder="1" applyAlignment="1" applyProtection="1">
      <alignment horizontal="center" vertical="center"/>
    </xf>
    <xf numFmtId="0" fontId="25" fillId="14" borderId="0" xfId="0" applyFont="1" applyFill="1" applyBorder="1" applyAlignment="1" applyProtection="1">
      <alignment horizontal="center" vertical="center"/>
    </xf>
    <xf numFmtId="0" fontId="25" fillId="14" borderId="14" xfId="0" applyFont="1" applyFill="1" applyBorder="1" applyAlignment="1" applyProtection="1">
      <alignment horizontal="center" vertical="center"/>
    </xf>
    <xf numFmtId="0" fontId="25" fillId="10" borderId="43" xfId="0" applyFont="1" applyFill="1" applyBorder="1" applyAlignment="1" applyProtection="1">
      <alignment horizontal="center" vertical="center"/>
    </xf>
    <xf numFmtId="0" fontId="25" fillId="10" borderId="4" xfId="0" applyFont="1" applyFill="1" applyBorder="1" applyAlignment="1" applyProtection="1">
      <alignment horizontal="center" vertical="center"/>
    </xf>
    <xf numFmtId="0" fontId="25" fillId="10" borderId="12" xfId="0" applyFont="1" applyFill="1" applyBorder="1" applyAlignment="1" applyProtection="1">
      <alignment horizontal="center" vertical="center"/>
    </xf>
    <xf numFmtId="0" fontId="37" fillId="11" borderId="8" xfId="0" applyFont="1" applyFill="1" applyBorder="1" applyAlignment="1">
      <alignment horizontal="center" vertical="center" shrinkToFit="1"/>
    </xf>
    <xf numFmtId="0" fontId="37" fillId="11" borderId="9" xfId="0" applyFont="1" applyFill="1" applyBorder="1" applyAlignment="1">
      <alignment horizontal="center" vertical="center" shrinkToFit="1"/>
    </xf>
    <xf numFmtId="0" fontId="63" fillId="11" borderId="7" xfId="3" applyFont="1" applyFill="1" applyBorder="1" applyAlignment="1">
      <alignment horizontal="center" vertical="center" shrinkToFit="1"/>
    </xf>
    <xf numFmtId="0" fontId="63" fillId="11" borderId="8" xfId="3" applyFont="1" applyFill="1" applyBorder="1" applyAlignment="1">
      <alignment horizontal="center" vertical="center" shrinkToFit="1"/>
    </xf>
    <xf numFmtId="0" fontId="37" fillId="0" borderId="62" xfId="0" applyFont="1" applyFill="1" applyBorder="1" applyAlignment="1">
      <alignment horizontal="left" vertical="center"/>
    </xf>
    <xf numFmtId="0" fontId="37" fillId="0" borderId="47" xfId="0" applyFont="1" applyFill="1" applyBorder="1" applyAlignment="1">
      <alignment horizontal="left" vertical="center"/>
    </xf>
    <xf numFmtId="0" fontId="37" fillId="0" borderId="0" xfId="0" applyFont="1" applyFill="1" applyBorder="1" applyAlignment="1">
      <alignment horizontal="left" vertical="center"/>
    </xf>
    <xf numFmtId="0" fontId="37" fillId="0" borderId="14" xfId="0" applyFont="1" applyFill="1" applyBorder="1" applyAlignment="1">
      <alignment horizontal="left" vertical="center"/>
    </xf>
    <xf numFmtId="0" fontId="62" fillId="10" borderId="7" xfId="3" applyFont="1" applyFill="1" applyBorder="1" applyAlignment="1">
      <alignment horizontal="center" vertical="center" shrinkToFit="1"/>
    </xf>
    <xf numFmtId="0" fontId="62" fillId="10" borderId="8" xfId="3" applyFont="1" applyFill="1" applyBorder="1" applyAlignment="1">
      <alignment horizontal="center" vertical="center" shrinkToFit="1"/>
    </xf>
    <xf numFmtId="0" fontId="36" fillId="10" borderId="8" xfId="0" applyFont="1" applyFill="1" applyBorder="1" applyAlignment="1">
      <alignment horizontal="center" vertical="center" shrinkToFit="1"/>
    </xf>
    <xf numFmtId="0" fontId="36" fillId="10" borderId="9" xfId="0" applyFont="1" applyFill="1" applyBorder="1" applyAlignment="1">
      <alignment horizontal="center" vertical="center" shrinkToFit="1"/>
    </xf>
    <xf numFmtId="0" fontId="25" fillId="0" borderId="10"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24" xfId="0" applyFont="1" applyFill="1" applyBorder="1" applyAlignment="1">
      <alignment horizontal="center" vertical="center" shrinkToFit="1"/>
    </xf>
    <xf numFmtId="0" fontId="25" fillId="0" borderId="165" xfId="0" applyFont="1" applyFill="1" applyBorder="1" applyAlignment="1">
      <alignment horizontal="center" vertical="center" shrinkToFit="1"/>
    </xf>
    <xf numFmtId="0" fontId="25" fillId="0" borderId="67" xfId="0" applyFont="1" applyFill="1" applyBorder="1" applyAlignment="1">
      <alignment horizontal="center" vertical="center" shrinkToFit="1"/>
    </xf>
    <xf numFmtId="0" fontId="25" fillId="0" borderId="160" xfId="0" applyFont="1" applyFill="1" applyBorder="1" applyAlignment="1">
      <alignment horizontal="center" vertical="center" shrinkToFit="1"/>
    </xf>
    <xf numFmtId="0" fontId="25" fillId="0" borderId="166" xfId="0" applyFont="1" applyFill="1" applyBorder="1" applyAlignment="1">
      <alignment horizontal="center" vertical="center" shrinkToFit="1"/>
    </xf>
    <xf numFmtId="0" fontId="25" fillId="0" borderId="150" xfId="0" applyFont="1" applyFill="1" applyBorder="1" applyAlignment="1">
      <alignment horizontal="center" vertical="center" shrinkToFit="1"/>
    </xf>
    <xf numFmtId="0" fontId="25" fillId="0" borderId="151" xfId="0" applyFont="1" applyFill="1" applyBorder="1" applyAlignment="1">
      <alignment horizontal="center" vertical="center" shrinkToFit="1"/>
    </xf>
    <xf numFmtId="0" fontId="25" fillId="0" borderId="167" xfId="0" applyFont="1" applyFill="1" applyBorder="1" applyAlignment="1">
      <alignment horizontal="center" vertical="center" shrinkToFit="1"/>
    </xf>
    <xf numFmtId="0" fontId="25" fillId="0" borderId="3" xfId="0" applyFont="1" applyFill="1" applyBorder="1" applyAlignment="1">
      <alignment horizontal="left" wrapText="1"/>
    </xf>
    <xf numFmtId="0" fontId="25" fillId="0" borderId="4" xfId="0" applyFont="1" applyFill="1" applyBorder="1" applyAlignment="1">
      <alignment horizontal="left" wrapText="1"/>
    </xf>
    <xf numFmtId="0" fontId="25" fillId="0" borderId="12" xfId="0" applyFont="1" applyFill="1" applyBorder="1" applyAlignment="1">
      <alignment horizontal="left" wrapText="1"/>
    </xf>
    <xf numFmtId="0" fontId="19" fillId="0" borderId="10" xfId="0" applyFont="1" applyFill="1" applyBorder="1" applyAlignment="1">
      <alignment horizontal="left" wrapText="1"/>
    </xf>
    <xf numFmtId="0" fontId="25" fillId="0" borderId="2" xfId="0" applyFont="1" applyFill="1" applyBorder="1" applyAlignment="1">
      <alignment horizontal="left" wrapText="1"/>
    </xf>
    <xf numFmtId="0" fontId="25" fillId="0" borderId="11" xfId="0" applyFont="1" applyFill="1" applyBorder="1" applyAlignment="1">
      <alignment horizontal="left" wrapText="1"/>
    </xf>
    <xf numFmtId="0" fontId="25" fillId="0" borderId="13" xfId="0" applyFont="1" applyFill="1" applyBorder="1" applyAlignment="1">
      <alignment horizontal="left" wrapText="1"/>
    </xf>
    <xf numFmtId="0" fontId="25" fillId="0" borderId="0" xfId="0" applyFont="1" applyFill="1" applyBorder="1" applyAlignment="1">
      <alignment horizontal="left" wrapText="1"/>
    </xf>
    <xf numFmtId="0" fontId="25" fillId="0" borderId="14" xfId="0" applyFont="1" applyFill="1" applyBorder="1" applyAlignment="1">
      <alignment horizontal="left" wrapText="1"/>
    </xf>
    <xf numFmtId="0" fontId="35" fillId="0" borderId="0" xfId="0" applyFont="1" applyFill="1" applyBorder="1" applyAlignment="1">
      <alignment horizontal="left" shrinkToFit="1"/>
    </xf>
    <xf numFmtId="38" fontId="30" fillId="0" borderId="0" xfId="2" applyFont="1" applyFill="1" applyBorder="1" applyAlignment="1" applyProtection="1">
      <alignment horizontal="left" vertical="center" wrapText="1"/>
    </xf>
    <xf numFmtId="38" fontId="30" fillId="0" borderId="0" xfId="2" applyFont="1" applyFill="1" applyBorder="1" applyAlignment="1" applyProtection="1">
      <alignment horizontal="left" vertical="center"/>
    </xf>
    <xf numFmtId="38" fontId="30" fillId="0" borderId="2" xfId="2" applyFont="1" applyFill="1" applyBorder="1" applyAlignment="1" applyProtection="1">
      <alignment horizontal="left" vertical="center"/>
    </xf>
    <xf numFmtId="38" fontId="30" fillId="0" borderId="11" xfId="2" applyFont="1" applyFill="1" applyBorder="1" applyAlignment="1" applyProtection="1">
      <alignment horizontal="left" vertical="center"/>
    </xf>
    <xf numFmtId="38" fontId="30" fillId="0" borderId="4" xfId="2" applyFont="1" applyFill="1" applyBorder="1" applyAlignment="1" applyProtection="1">
      <alignment horizontal="left" vertical="center" wrapText="1"/>
    </xf>
    <xf numFmtId="38" fontId="30" fillId="0" borderId="8" xfId="2" applyFont="1" applyFill="1" applyBorder="1" applyAlignment="1" applyProtection="1">
      <alignment horizontal="left" vertical="center" wrapText="1"/>
    </xf>
    <xf numFmtId="38" fontId="30" fillId="0" borderId="9" xfId="2" applyFont="1" applyFill="1" applyBorder="1" applyAlignment="1" applyProtection="1">
      <alignment horizontal="left" vertical="center" wrapText="1"/>
    </xf>
    <xf numFmtId="49" fontId="25" fillId="13" borderId="105" xfId="0" applyNumberFormat="1" applyFont="1" applyFill="1" applyBorder="1" applyAlignment="1" applyProtection="1">
      <alignment horizontal="center" vertical="center"/>
      <protection locked="0"/>
    </xf>
    <xf numFmtId="49" fontId="25" fillId="13" borderId="106" xfId="0" applyNumberFormat="1" applyFont="1" applyFill="1" applyBorder="1" applyAlignment="1" applyProtection="1">
      <alignment horizontal="center" vertical="center"/>
      <protection locked="0"/>
    </xf>
    <xf numFmtId="49" fontId="25" fillId="13" borderId="107" xfId="0" applyNumberFormat="1" applyFont="1" applyFill="1" applyBorder="1" applyAlignment="1" applyProtection="1">
      <alignment horizontal="center" vertical="center"/>
      <protection locked="0"/>
    </xf>
    <xf numFmtId="0" fontId="26" fillId="0" borderId="65" xfId="0" applyFont="1" applyBorder="1" applyAlignment="1">
      <alignment horizontal="center" vertical="center" textRotation="255"/>
    </xf>
    <xf numFmtId="0" fontId="26" fillId="0" borderId="97" xfId="0" applyFont="1" applyBorder="1" applyAlignment="1">
      <alignment horizontal="center" vertical="center" textRotation="255"/>
    </xf>
    <xf numFmtId="0" fontId="26" fillId="0" borderId="64" xfId="0" applyFont="1" applyBorder="1" applyAlignment="1">
      <alignment horizontal="center" vertical="center" textRotation="255"/>
    </xf>
    <xf numFmtId="176" fontId="25" fillId="0" borderId="34" xfId="0" applyNumberFormat="1" applyFont="1" applyBorder="1" applyAlignment="1" applyProtection="1">
      <alignment horizontal="center" vertical="center"/>
    </xf>
    <xf numFmtId="176" fontId="25" fillId="0" borderId="35" xfId="0" applyNumberFormat="1" applyFont="1" applyBorder="1" applyAlignment="1" applyProtection="1">
      <alignment horizontal="center" vertical="center"/>
    </xf>
    <xf numFmtId="176" fontId="25" fillId="0" borderId="49" xfId="0" applyNumberFormat="1" applyFont="1" applyBorder="1" applyAlignment="1" applyProtection="1">
      <alignment horizontal="center" vertical="center"/>
    </xf>
    <xf numFmtId="0" fontId="35" fillId="13" borderId="105" xfId="0" applyFont="1" applyFill="1" applyBorder="1" applyAlignment="1" applyProtection="1">
      <alignment horizontal="center" vertical="center"/>
      <protection locked="0"/>
    </xf>
    <xf numFmtId="0" fontId="35" fillId="13" borderId="106" xfId="0" applyFont="1" applyFill="1" applyBorder="1" applyAlignment="1" applyProtection="1">
      <alignment horizontal="center" vertical="center"/>
      <protection locked="0"/>
    </xf>
    <xf numFmtId="0" fontId="35" fillId="13" borderId="107" xfId="0" applyFont="1" applyFill="1" applyBorder="1" applyAlignment="1" applyProtection="1">
      <alignment horizontal="center" vertical="center"/>
      <protection locked="0"/>
    </xf>
    <xf numFmtId="0" fontId="59" fillId="0" borderId="34" xfId="0" applyFont="1" applyFill="1" applyBorder="1" applyAlignment="1">
      <alignment horizontal="center" vertical="center"/>
    </xf>
    <xf numFmtId="0" fontId="59" fillId="0" borderId="35" xfId="0" applyFont="1" applyFill="1" applyBorder="1" applyAlignment="1">
      <alignment horizontal="center" vertical="center"/>
    </xf>
    <xf numFmtId="0" fontId="59" fillId="0" borderId="49" xfId="0" applyFont="1" applyFill="1" applyBorder="1" applyAlignment="1">
      <alignment horizontal="center" vertical="center"/>
    </xf>
    <xf numFmtId="0" fontId="65" fillId="12" borderId="154" xfId="0" applyFont="1" applyFill="1" applyBorder="1" applyAlignment="1">
      <alignment horizontal="center" vertical="center"/>
    </xf>
    <xf numFmtId="0" fontId="65" fillId="12" borderId="148" xfId="0" applyFont="1" applyFill="1" applyBorder="1" applyAlignment="1">
      <alignment horizontal="center" vertical="center"/>
    </xf>
    <xf numFmtId="0" fontId="30" fillId="0" borderId="65" xfId="0" applyFont="1" applyBorder="1" applyAlignment="1">
      <alignment horizontal="center" vertical="center" textRotation="255"/>
    </xf>
    <xf numFmtId="0" fontId="30" fillId="0" borderId="97" xfId="0" applyFont="1" applyBorder="1" applyAlignment="1">
      <alignment horizontal="center" vertical="center" textRotation="255"/>
    </xf>
    <xf numFmtId="0" fontId="30" fillId="0" borderId="13" xfId="0" applyFont="1" applyBorder="1" applyAlignment="1">
      <alignment horizontal="center" vertical="center" textRotation="255"/>
    </xf>
    <xf numFmtId="0" fontId="30" fillId="0" borderId="3" xfId="0" applyFont="1" applyBorder="1" applyAlignment="1">
      <alignment horizontal="center" vertical="center" textRotation="255"/>
    </xf>
    <xf numFmtId="49" fontId="25" fillId="12" borderId="97" xfId="0" applyNumberFormat="1" applyFont="1" applyFill="1" applyBorder="1" applyAlignment="1">
      <alignment horizontal="left" vertical="center"/>
    </xf>
    <xf numFmtId="0" fontId="25" fillId="12" borderId="13" xfId="0" applyFont="1" applyFill="1" applyBorder="1" applyAlignment="1">
      <alignment horizontal="left" vertical="center"/>
    </xf>
    <xf numFmtId="0" fontId="25" fillId="12" borderId="14" xfId="0" applyFont="1" applyFill="1" applyBorder="1" applyAlignment="1">
      <alignment horizontal="left" vertical="center"/>
    </xf>
    <xf numFmtId="0" fontId="25" fillId="12" borderId="64" xfId="0" applyFont="1" applyFill="1" applyBorder="1" applyAlignment="1">
      <alignment horizontal="left" vertical="center"/>
    </xf>
    <xf numFmtId="49" fontId="25" fillId="12" borderId="12" xfId="0" applyNumberFormat="1" applyFont="1" applyFill="1" applyBorder="1" applyAlignment="1">
      <alignment horizontal="left" vertical="center"/>
    </xf>
    <xf numFmtId="49" fontId="25" fillId="12" borderId="64" xfId="0" applyNumberFormat="1" applyFont="1" applyFill="1" applyBorder="1" applyAlignment="1">
      <alignment horizontal="left" vertical="center"/>
    </xf>
    <xf numFmtId="0" fontId="23" fillId="10" borderId="3" xfId="0" applyFont="1" applyFill="1" applyBorder="1" applyAlignment="1">
      <alignment horizontal="center" vertical="center"/>
    </xf>
    <xf numFmtId="0" fontId="23" fillId="10" borderId="4" xfId="0" applyFont="1" applyFill="1" applyBorder="1" applyAlignment="1">
      <alignment horizontal="center" vertical="center"/>
    </xf>
    <xf numFmtId="0" fontId="23" fillId="10" borderId="12" xfId="0" applyFont="1" applyFill="1" applyBorder="1" applyAlignment="1">
      <alignment horizontal="center" vertical="center"/>
    </xf>
    <xf numFmtId="0" fontId="30" fillId="0" borderId="13"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4" fillId="0" borderId="0" xfId="0" applyFont="1" applyBorder="1" applyAlignment="1">
      <alignment horizontal="center" vertical="center"/>
    </xf>
    <xf numFmtId="0" fontId="37" fillId="0" borderId="10" xfId="0" applyFont="1" applyFill="1" applyBorder="1" applyAlignment="1">
      <alignment horizontal="center" vertical="center" wrapText="1" shrinkToFit="1"/>
    </xf>
    <xf numFmtId="0" fontId="36" fillId="0" borderId="2" xfId="0" applyFont="1" applyFill="1" applyBorder="1" applyAlignment="1">
      <alignment horizontal="center" vertical="center" shrinkToFit="1"/>
    </xf>
    <xf numFmtId="0" fontId="36" fillId="0" borderId="11" xfId="0" applyFont="1" applyFill="1" applyBorder="1" applyAlignment="1">
      <alignment horizontal="center" vertical="center" shrinkToFit="1"/>
    </xf>
    <xf numFmtId="0" fontId="36" fillId="0" borderId="13"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0" fontId="36" fillId="0" borderId="12" xfId="0" applyFont="1" applyFill="1" applyBorder="1" applyAlignment="1">
      <alignment horizontal="center" vertical="center" shrinkToFit="1"/>
    </xf>
    <xf numFmtId="0" fontId="25" fillId="0" borderId="112" xfId="0" applyFont="1" applyFill="1" applyBorder="1" applyAlignment="1">
      <alignment horizontal="center" vertical="center" shrinkToFit="1"/>
    </xf>
    <xf numFmtId="0" fontId="25" fillId="0" borderId="50" xfId="0" applyFont="1" applyFill="1" applyBorder="1" applyAlignment="1">
      <alignment horizontal="center" vertical="center" shrinkToFit="1"/>
    </xf>
    <xf numFmtId="0" fontId="25" fillId="0" borderId="113" xfId="0" applyFont="1" applyFill="1" applyBorder="1" applyAlignment="1">
      <alignment horizontal="center" vertical="center" shrinkToFit="1"/>
    </xf>
    <xf numFmtId="0" fontId="25" fillId="0" borderId="154" xfId="0" applyFont="1" applyFill="1" applyBorder="1" applyAlignment="1">
      <alignment horizontal="center" vertical="center" shrinkToFit="1"/>
    </xf>
    <xf numFmtId="0" fontId="25" fillId="0" borderId="48" xfId="0" applyFont="1" applyFill="1" applyBorder="1" applyAlignment="1">
      <alignment horizontal="center" vertical="center" shrinkToFit="1"/>
    </xf>
    <xf numFmtId="0" fontId="36" fillId="0" borderId="10"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11" xfId="0" applyFont="1" applyFill="1" applyBorder="1" applyAlignment="1">
      <alignment horizontal="center" vertical="center"/>
    </xf>
    <xf numFmtId="0" fontId="25" fillId="13" borderId="105" xfId="0" applyFont="1" applyFill="1" applyBorder="1" applyAlignment="1" applyProtection="1">
      <alignment horizontal="center" vertical="center"/>
      <protection locked="0"/>
    </xf>
    <xf numFmtId="0" fontId="25" fillId="13" borderId="106" xfId="0" applyFont="1" applyFill="1" applyBorder="1" applyAlignment="1" applyProtection="1">
      <alignment horizontal="center" vertical="center"/>
      <protection locked="0"/>
    </xf>
    <xf numFmtId="0" fontId="25" fillId="13" borderId="107" xfId="0" applyFont="1" applyFill="1" applyBorder="1" applyAlignment="1" applyProtection="1">
      <alignment horizontal="center" vertical="center"/>
      <protection locked="0"/>
    </xf>
    <xf numFmtId="0" fontId="25" fillId="0" borderId="48" xfId="0" applyFont="1" applyFill="1" applyBorder="1" applyAlignment="1">
      <alignment horizontal="left" vertical="center" shrinkToFit="1"/>
    </xf>
    <xf numFmtId="0" fontId="25" fillId="0" borderId="148" xfId="0" applyFont="1" applyFill="1" applyBorder="1" applyAlignment="1">
      <alignment horizontal="left" vertical="center" shrinkToFi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129" xfId="0" applyFont="1" applyBorder="1" applyAlignment="1">
      <alignment horizontal="left" vertical="center" wrapText="1"/>
    </xf>
    <xf numFmtId="0" fontId="35" fillId="0" borderId="0" xfId="0" applyFont="1" applyFill="1" applyBorder="1" applyAlignment="1">
      <alignment horizontal="left" wrapText="1" shrinkToFit="1"/>
    </xf>
    <xf numFmtId="0" fontId="36" fillId="0" borderId="0" xfId="0" applyFont="1" applyFill="1" applyBorder="1" applyAlignment="1">
      <alignment horizontal="center" vertical="center" wrapText="1"/>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129" xfId="0" applyFont="1" applyFill="1" applyBorder="1" applyAlignment="1">
      <alignment horizontal="center" vertical="center"/>
    </xf>
    <xf numFmtId="0" fontId="36" fillId="0" borderId="10" xfId="0" applyFont="1" applyFill="1" applyBorder="1" applyAlignment="1">
      <alignment horizontal="center" vertical="center" wrapText="1" shrinkToFit="1"/>
    </xf>
    <xf numFmtId="0" fontId="36" fillId="0" borderId="14" xfId="0" applyFont="1" applyFill="1" applyBorder="1" applyAlignment="1">
      <alignment horizontal="center" vertical="center" shrinkToFit="1"/>
    </xf>
    <xf numFmtId="0" fontId="59" fillId="0" borderId="65" xfId="0" applyFont="1" applyBorder="1" applyAlignment="1">
      <alignment horizontal="center" vertical="center" textRotation="255"/>
    </xf>
    <xf numFmtId="0" fontId="59" fillId="0" borderId="97" xfId="0" applyFont="1" applyBorder="1" applyAlignment="1">
      <alignment horizontal="center" vertical="center" textRotation="255"/>
    </xf>
    <xf numFmtId="0" fontId="59" fillId="0" borderId="64" xfId="0" applyFont="1" applyBorder="1" applyAlignment="1">
      <alignment horizontal="center" vertical="center" textRotation="255"/>
    </xf>
    <xf numFmtId="0" fontId="39" fillId="0" borderId="0" xfId="0" applyFont="1" applyFill="1" applyAlignment="1">
      <alignment horizontal="left" vertical="center"/>
    </xf>
    <xf numFmtId="0" fontId="39" fillId="0" borderId="0" xfId="0" applyFont="1" applyAlignment="1">
      <alignment horizontal="left" vertical="center"/>
    </xf>
    <xf numFmtId="0" fontId="23" fillId="0" borderId="0" xfId="0" applyFont="1" applyFill="1" applyBorder="1" applyAlignment="1" applyProtection="1">
      <alignment horizontal="center" vertical="center"/>
      <protection locked="0"/>
    </xf>
    <xf numFmtId="0" fontId="25" fillId="0" borderId="161" xfId="0" applyFont="1" applyBorder="1" applyAlignment="1">
      <alignment horizontal="center" vertical="center" shrinkToFit="1"/>
    </xf>
    <xf numFmtId="0" fontId="25" fillId="0" borderId="171"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44" xfId="0" applyFont="1" applyBorder="1" applyAlignment="1">
      <alignment horizontal="center" vertical="center" shrinkToFit="1"/>
    </xf>
    <xf numFmtId="0" fontId="25" fillId="0" borderId="35" xfId="0" applyFont="1" applyBorder="1" applyAlignment="1">
      <alignment horizontal="center" vertical="center"/>
    </xf>
    <xf numFmtId="0" fontId="25" fillId="0" borderId="49" xfId="0" applyFont="1" applyBorder="1" applyAlignment="1">
      <alignment horizontal="center" vertical="center"/>
    </xf>
    <xf numFmtId="0" fontId="25" fillId="13" borderId="162" xfId="0" applyFont="1" applyFill="1" applyBorder="1" applyAlignment="1" applyProtection="1">
      <alignment horizontal="center" vertical="center" shrinkToFit="1"/>
      <protection locked="0"/>
    </xf>
    <xf numFmtId="0" fontId="25" fillId="13" borderId="170" xfId="0" applyFont="1" applyFill="1" applyBorder="1" applyAlignment="1" applyProtection="1">
      <alignment horizontal="center" vertical="center" shrinkToFit="1"/>
      <protection locked="0"/>
    </xf>
    <xf numFmtId="0" fontId="25" fillId="13" borderId="4" xfId="0" applyFont="1" applyFill="1" applyBorder="1" applyAlignment="1" applyProtection="1">
      <alignment horizontal="center" vertical="center" shrinkToFit="1"/>
      <protection locked="0"/>
    </xf>
    <xf numFmtId="0" fontId="25" fillId="13" borderId="12" xfId="0" applyFont="1" applyFill="1" applyBorder="1" applyAlignment="1" applyProtection="1">
      <alignment horizontal="center" vertical="center" shrinkToFit="1"/>
      <protection locked="0"/>
    </xf>
    <xf numFmtId="0" fontId="25" fillId="0" borderId="0" xfId="0" applyFont="1" applyBorder="1" applyAlignment="1">
      <alignment horizontal="center" vertical="center"/>
    </xf>
    <xf numFmtId="0" fontId="25" fillId="0" borderId="0" xfId="0" applyFont="1" applyBorder="1" applyAlignment="1">
      <alignment horizontal="center" vertical="center" shrinkToFit="1"/>
    </xf>
    <xf numFmtId="0" fontId="35" fillId="0" borderId="0" xfId="0" applyFont="1" applyBorder="1" applyAlignment="1">
      <alignment horizontal="left"/>
    </xf>
    <xf numFmtId="0" fontId="35" fillId="0" borderId="4" xfId="0" applyFont="1" applyBorder="1" applyAlignment="1">
      <alignment horizontal="left"/>
    </xf>
    <xf numFmtId="0" fontId="25" fillId="0" borderId="14" xfId="0" applyFont="1" applyFill="1" applyBorder="1" applyAlignment="1">
      <alignment horizontal="center" vertical="center" textRotation="255" shrinkToFit="1"/>
    </xf>
    <xf numFmtId="49" fontId="37" fillId="13" borderId="105" xfId="0" applyNumberFormat="1" applyFont="1" applyFill="1" applyBorder="1" applyAlignment="1" applyProtection="1">
      <alignment horizontal="center" vertical="center"/>
      <protection locked="0"/>
    </xf>
    <xf numFmtId="49" fontId="37" fillId="13" borderId="106" xfId="0" applyNumberFormat="1" applyFont="1" applyFill="1" applyBorder="1" applyAlignment="1" applyProtection="1">
      <alignment horizontal="center" vertical="center"/>
      <protection locked="0"/>
    </xf>
    <xf numFmtId="49" fontId="37" fillId="13" borderId="168" xfId="0" applyNumberFormat="1" applyFont="1" applyFill="1" applyBorder="1" applyAlignment="1" applyProtection="1">
      <alignment horizontal="center" vertical="center"/>
      <protection locked="0"/>
    </xf>
    <xf numFmtId="0" fontId="39" fillId="0" borderId="10"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52" fillId="10" borderId="2" xfId="0" applyFont="1" applyFill="1" applyBorder="1" applyAlignment="1">
      <alignment horizontal="left" vertical="center" wrapText="1"/>
    </xf>
    <xf numFmtId="0" fontId="30" fillId="10" borderId="2" xfId="0" applyFont="1" applyFill="1" applyBorder="1" applyAlignment="1">
      <alignment horizontal="left" vertical="center" wrapText="1"/>
    </xf>
    <xf numFmtId="0" fontId="30" fillId="10" borderId="11" xfId="0" applyFont="1" applyFill="1" applyBorder="1" applyAlignment="1">
      <alignment horizontal="left" vertical="center" wrapText="1"/>
    </xf>
    <xf numFmtId="0" fontId="30" fillId="10" borderId="0" xfId="0" applyFont="1" applyFill="1" applyBorder="1" applyAlignment="1">
      <alignment horizontal="left" vertical="center" wrapText="1"/>
    </xf>
    <xf numFmtId="0" fontId="30" fillId="10" borderId="14"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6" fillId="0" borderId="11" xfId="0" applyFont="1" applyBorder="1" applyAlignment="1">
      <alignment horizontal="center" vertical="center" textRotation="255"/>
    </xf>
    <xf numFmtId="0" fontId="26" fillId="0" borderId="14" xfId="0" applyFont="1" applyBorder="1" applyAlignment="1">
      <alignment horizontal="center" vertical="center" textRotation="255"/>
    </xf>
    <xf numFmtId="0" fontId="26" fillId="0" borderId="12" xfId="0" applyFont="1" applyBorder="1" applyAlignment="1">
      <alignment horizontal="center" vertical="center" textRotation="255"/>
    </xf>
    <xf numFmtId="49" fontId="37" fillId="13" borderId="107" xfId="0" applyNumberFormat="1" applyFont="1" applyFill="1" applyBorder="1" applyAlignment="1" applyProtection="1">
      <alignment horizontal="center" vertical="center"/>
      <protection locked="0"/>
    </xf>
    <xf numFmtId="0" fontId="25" fillId="0" borderId="10" xfId="0" applyFont="1" applyBorder="1" applyAlignment="1">
      <alignment horizontal="center" vertical="center"/>
    </xf>
    <xf numFmtId="0" fontId="25" fillId="0" borderId="2" xfId="0" applyFont="1" applyBorder="1" applyAlignment="1">
      <alignment horizontal="center" vertical="center"/>
    </xf>
    <xf numFmtId="0" fontId="25" fillId="0" borderId="11" xfId="0" applyFont="1" applyBorder="1" applyAlignment="1">
      <alignment horizontal="center" vertical="center"/>
    </xf>
    <xf numFmtId="0" fontId="32" fillId="13" borderId="105" xfId="0" applyFont="1" applyFill="1" applyBorder="1" applyAlignment="1">
      <alignment horizontal="center" vertical="center"/>
    </xf>
    <xf numFmtId="0" fontId="32" fillId="13" borderId="106" xfId="0" applyFont="1" applyFill="1" applyBorder="1" applyAlignment="1">
      <alignment horizontal="center" vertical="center"/>
    </xf>
    <xf numFmtId="0" fontId="32" fillId="13" borderId="107" xfId="0" applyFont="1" applyFill="1" applyBorder="1" applyAlignment="1">
      <alignment horizontal="center" vertical="center"/>
    </xf>
    <xf numFmtId="0" fontId="49" fillId="0" borderId="0" xfId="0" applyFont="1" applyAlignment="1">
      <alignment horizontal="center" vertical="center"/>
    </xf>
    <xf numFmtId="0" fontId="45" fillId="0" borderId="0" xfId="0" applyFont="1" applyFill="1" applyAlignment="1" applyProtection="1">
      <alignment horizontal="center" vertical="center"/>
    </xf>
    <xf numFmtId="38" fontId="94" fillId="17" borderId="13" xfId="2" applyFont="1" applyFill="1" applyBorder="1" applyAlignment="1" applyProtection="1">
      <alignment horizontal="left" vertical="center" wrapText="1"/>
      <protection locked="0"/>
    </xf>
    <xf numFmtId="38" fontId="64" fillId="17" borderId="0" xfId="2" applyFont="1" applyFill="1" applyBorder="1" applyAlignment="1" applyProtection="1">
      <alignment horizontal="left" vertical="center"/>
      <protection locked="0"/>
    </xf>
    <xf numFmtId="38" fontId="64" fillId="17" borderId="2" xfId="2" applyFont="1" applyFill="1" applyBorder="1" applyAlignment="1" applyProtection="1">
      <alignment horizontal="left" vertical="center"/>
      <protection locked="0"/>
    </xf>
    <xf numFmtId="38" fontId="64" fillId="17" borderId="24" xfId="2" applyFont="1" applyFill="1" applyBorder="1" applyAlignment="1" applyProtection="1">
      <alignment horizontal="left" vertical="center"/>
      <protection locked="0"/>
    </xf>
    <xf numFmtId="38" fontId="105" fillId="8" borderId="3" xfId="2" applyFont="1" applyFill="1" applyBorder="1" applyAlignment="1" applyProtection="1">
      <alignment horizontal="left" vertical="center" wrapText="1"/>
      <protection locked="0"/>
    </xf>
    <xf numFmtId="38" fontId="64" fillId="8" borderId="4" xfId="2" applyFont="1" applyFill="1" applyBorder="1" applyAlignment="1" applyProtection="1">
      <alignment horizontal="left" vertical="center"/>
      <protection locked="0"/>
    </xf>
    <xf numFmtId="38" fontId="64" fillId="8" borderId="8" xfId="2" applyFont="1" applyFill="1" applyBorder="1" applyAlignment="1" applyProtection="1">
      <alignment horizontal="left" vertical="center"/>
      <protection locked="0"/>
    </xf>
    <xf numFmtId="38" fontId="64" fillId="8" borderId="129" xfId="2" applyFont="1" applyFill="1" applyBorder="1" applyAlignment="1" applyProtection="1">
      <alignment horizontal="left" vertical="center"/>
      <protection locked="0"/>
    </xf>
    <xf numFmtId="38" fontId="30" fillId="0" borderId="4" xfId="2" applyFont="1" applyFill="1" applyBorder="1" applyAlignment="1" applyProtection="1">
      <alignment horizontal="left" vertical="center"/>
    </xf>
    <xf numFmtId="38" fontId="30" fillId="0" borderId="8" xfId="2" applyFont="1" applyFill="1" applyBorder="1" applyAlignment="1" applyProtection="1">
      <alignment horizontal="left" vertical="center"/>
    </xf>
    <xf numFmtId="38" fontId="30" fillId="0" borderId="129" xfId="2" applyFont="1" applyFill="1" applyBorder="1" applyAlignment="1" applyProtection="1">
      <alignment horizontal="left" vertical="center"/>
    </xf>
    <xf numFmtId="0" fontId="37" fillId="13" borderId="105" xfId="0" applyFont="1" applyFill="1" applyBorder="1" applyAlignment="1" applyProtection="1">
      <alignment horizontal="center" vertical="center" shrinkToFit="1"/>
      <protection locked="0"/>
    </xf>
    <xf numFmtId="0" fontId="37" fillId="13" borderId="106" xfId="0" applyFont="1" applyFill="1" applyBorder="1" applyAlignment="1" applyProtection="1">
      <alignment horizontal="center" vertical="center" shrinkToFit="1"/>
      <protection locked="0"/>
    </xf>
    <xf numFmtId="0" fontId="37" fillId="13" borderId="107" xfId="0" applyFont="1" applyFill="1" applyBorder="1" applyAlignment="1" applyProtection="1">
      <alignment horizontal="center" vertical="center" shrinkToFit="1"/>
      <protection locked="0"/>
    </xf>
    <xf numFmtId="38" fontId="37" fillId="13" borderId="105" xfId="2" applyFont="1" applyFill="1" applyBorder="1" applyAlignment="1" applyProtection="1">
      <alignment horizontal="center" vertical="center"/>
      <protection locked="0"/>
    </xf>
    <xf numFmtId="38" fontId="37" fillId="13" borderId="106" xfId="2" applyFont="1" applyFill="1" applyBorder="1" applyAlignment="1" applyProtection="1">
      <alignment horizontal="center" vertical="center"/>
      <protection locked="0"/>
    </xf>
    <xf numFmtId="38" fontId="37" fillId="13" borderId="107" xfId="2" applyFont="1" applyFill="1" applyBorder="1" applyAlignment="1" applyProtection="1">
      <alignment horizontal="center" vertical="center"/>
      <protection locked="0"/>
    </xf>
    <xf numFmtId="0" fontId="25" fillId="0" borderId="155" xfId="0" applyFont="1" applyFill="1" applyBorder="1" applyAlignment="1">
      <alignment horizontal="center" vertical="center"/>
    </xf>
    <xf numFmtId="0" fontId="25" fillId="0" borderId="168" xfId="0" applyFont="1" applyFill="1" applyBorder="1" applyAlignment="1">
      <alignment horizontal="center" vertical="center"/>
    </xf>
    <xf numFmtId="38" fontId="30" fillId="0" borderId="24" xfId="2" applyFont="1" applyFill="1" applyBorder="1" applyAlignment="1" applyProtection="1">
      <alignment horizontal="left" vertical="center"/>
    </xf>
    <xf numFmtId="0" fontId="43" fillId="0" borderId="4" xfId="0" applyFont="1" applyFill="1" applyBorder="1" applyAlignment="1">
      <alignment horizontal="left" shrinkToFit="1"/>
    </xf>
    <xf numFmtId="0" fontId="25" fillId="13" borderId="155" xfId="0" applyFont="1" applyFill="1" applyBorder="1" applyAlignment="1">
      <alignment horizontal="center" vertical="center"/>
    </xf>
    <xf numFmtId="0" fontId="25" fillId="13" borderId="106" xfId="0" applyFont="1" applyFill="1" applyBorder="1" applyAlignment="1">
      <alignment horizontal="center" vertical="center"/>
    </xf>
    <xf numFmtId="0" fontId="25" fillId="13" borderId="168" xfId="0" applyFont="1" applyFill="1" applyBorder="1" applyAlignment="1">
      <alignment horizontal="center" vertical="center"/>
    </xf>
    <xf numFmtId="0" fontId="25" fillId="13" borderId="114" xfId="0" applyFont="1" applyFill="1" applyBorder="1" applyAlignment="1">
      <alignment horizontal="center" vertical="center"/>
    </xf>
    <xf numFmtId="0" fontId="51" fillId="10" borderId="0" xfId="0" applyFont="1" applyFill="1" applyAlignment="1" applyProtection="1">
      <alignment horizontal="left" vertical="center" wrapText="1"/>
    </xf>
    <xf numFmtId="0" fontId="37" fillId="0" borderId="111" xfId="0" applyFont="1" applyFill="1" applyBorder="1" applyAlignment="1">
      <alignment horizontal="center" vertical="center" shrinkToFit="1"/>
    </xf>
    <xf numFmtId="0" fontId="37" fillId="0" borderId="106" xfId="0" applyFont="1" applyFill="1" applyBorder="1" applyAlignment="1">
      <alignment horizontal="center" vertical="center" shrinkToFit="1"/>
    </xf>
    <xf numFmtId="0" fontId="37" fillId="0" borderId="114" xfId="0" applyFont="1" applyFill="1" applyBorder="1" applyAlignment="1">
      <alignment horizontal="center" vertical="center" shrinkToFit="1"/>
    </xf>
    <xf numFmtId="0" fontId="25" fillId="0" borderId="14" xfId="0" applyFont="1" applyFill="1" applyBorder="1" applyAlignment="1">
      <alignment horizontal="center" vertical="center" textRotation="255"/>
    </xf>
    <xf numFmtId="0" fontId="25" fillId="0" borderId="62" xfId="0" applyFont="1" applyFill="1" applyBorder="1" applyAlignment="1">
      <alignment horizontal="center" vertical="center" shrinkToFit="1"/>
    </xf>
    <xf numFmtId="0" fontId="25" fillId="0" borderId="47"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25" fillId="0" borderId="161" xfId="0" applyFont="1" applyFill="1" applyBorder="1" applyAlignment="1">
      <alignment horizontal="center" vertical="center" shrinkToFit="1"/>
    </xf>
    <xf numFmtId="0" fontId="25" fillId="0" borderId="162" xfId="0" applyFont="1" applyFill="1" applyBorder="1" applyAlignment="1">
      <alignment horizontal="center" vertical="center" shrinkToFit="1"/>
    </xf>
    <xf numFmtId="0" fontId="25" fillId="0" borderId="163" xfId="0" applyFont="1" applyFill="1" applyBorder="1" applyAlignment="1">
      <alignment horizontal="center" vertical="center" shrinkToFit="1"/>
    </xf>
    <xf numFmtId="0" fontId="37" fillId="13" borderId="105" xfId="0" applyFont="1" applyFill="1" applyBorder="1" applyAlignment="1" applyProtection="1">
      <alignment horizontal="center" vertical="center"/>
      <protection locked="0"/>
    </xf>
    <xf numFmtId="0" fontId="37" fillId="13" borderId="106" xfId="0" applyFont="1" applyFill="1" applyBorder="1" applyAlignment="1" applyProtection="1">
      <alignment horizontal="center" vertical="center"/>
      <protection locked="0"/>
    </xf>
    <xf numFmtId="0" fontId="37" fillId="13" borderId="107" xfId="0" applyFont="1" applyFill="1" applyBorder="1" applyAlignment="1" applyProtection="1">
      <alignment horizontal="center" vertical="center"/>
      <protection locked="0"/>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19" fillId="0" borderId="8" xfId="0" applyFont="1" applyBorder="1" applyAlignment="1">
      <alignment horizontal="center" vertical="center"/>
    </xf>
    <xf numFmtId="0" fontId="25" fillId="0" borderId="7" xfId="0" applyFont="1" applyBorder="1" applyAlignment="1">
      <alignment horizontal="center" vertical="center"/>
    </xf>
    <xf numFmtId="0" fontId="53" fillId="0" borderId="55" xfId="0" applyFont="1" applyFill="1" applyBorder="1" applyAlignment="1">
      <alignment horizontal="center" vertical="center" shrinkToFit="1"/>
    </xf>
    <xf numFmtId="0" fontId="53" fillId="0" borderId="164" xfId="0" applyFont="1" applyFill="1" applyBorder="1" applyAlignment="1">
      <alignment horizontal="center" vertical="center" shrinkToFit="1"/>
    </xf>
    <xf numFmtId="0" fontId="25" fillId="0" borderId="34" xfId="0" applyFont="1" applyFill="1" applyBorder="1" applyAlignment="1">
      <alignment horizontal="center" vertical="center" shrinkToFit="1"/>
    </xf>
    <xf numFmtId="0" fontId="25" fillId="0" borderId="35" xfId="0" applyFont="1" applyFill="1" applyBorder="1" applyAlignment="1">
      <alignment horizontal="center" vertical="center" shrinkToFit="1"/>
    </xf>
    <xf numFmtId="0" fontId="25" fillId="0" borderId="174" xfId="0" applyFont="1" applyFill="1" applyBorder="1" applyAlignment="1">
      <alignment horizontal="center" vertical="center" shrinkToFit="1"/>
    </xf>
    <xf numFmtId="0" fontId="25" fillId="0" borderId="165" xfId="0" applyFont="1" applyFill="1" applyBorder="1" applyAlignment="1">
      <alignment horizontal="center" vertical="center" wrapText="1" shrinkToFit="1"/>
    </xf>
    <xf numFmtId="0" fontId="25" fillId="0" borderId="67" xfId="0" applyFont="1" applyFill="1" applyBorder="1" applyAlignment="1">
      <alignment horizontal="center" vertical="center" wrapText="1" shrinkToFit="1"/>
    </xf>
    <xf numFmtId="0" fontId="25" fillId="0" borderId="166" xfId="0" applyFont="1" applyFill="1" applyBorder="1" applyAlignment="1">
      <alignment horizontal="center" vertical="center" wrapText="1" shrinkToFit="1"/>
    </xf>
    <xf numFmtId="0" fontId="37" fillId="0" borderId="151" xfId="0" applyFont="1" applyFill="1" applyBorder="1" applyAlignment="1">
      <alignment horizontal="left" vertical="center" wrapText="1"/>
    </xf>
    <xf numFmtId="0" fontId="37" fillId="0" borderId="172" xfId="0" applyFont="1" applyFill="1" applyBorder="1" applyAlignment="1">
      <alignment horizontal="left" vertical="center" wrapText="1"/>
    </xf>
    <xf numFmtId="0" fontId="37" fillId="0" borderId="108" xfId="0" applyFont="1" applyFill="1" applyBorder="1" applyAlignment="1">
      <alignment horizontal="left" vertical="center" wrapText="1"/>
    </xf>
    <xf numFmtId="0" fontId="37" fillId="0" borderId="109" xfId="0" applyFont="1" applyFill="1" applyBorder="1" applyAlignment="1">
      <alignment horizontal="left" vertical="center" wrapText="1"/>
    </xf>
    <xf numFmtId="0" fontId="37" fillId="6" borderId="173" xfId="0" applyFont="1" applyFill="1" applyBorder="1" applyAlignment="1">
      <alignment horizontal="left" vertical="center" wrapText="1"/>
    </xf>
    <xf numFmtId="0" fontId="37" fillId="6" borderId="47" xfId="0" applyFont="1" applyFill="1" applyBorder="1" applyAlignment="1">
      <alignment horizontal="left" vertical="center" wrapText="1"/>
    </xf>
    <xf numFmtId="0" fontId="37" fillId="6" borderId="63" xfId="0" applyFont="1" applyFill="1" applyBorder="1" applyAlignment="1">
      <alignment horizontal="left" vertical="center" wrapText="1"/>
    </xf>
    <xf numFmtId="0" fontId="37" fillId="6" borderId="127" xfId="0" applyFont="1" applyFill="1" applyBorder="1" applyAlignment="1">
      <alignment horizontal="left" vertical="center" wrapText="1"/>
    </xf>
    <xf numFmtId="0" fontId="37" fillId="6" borderId="0" xfId="0" applyFont="1" applyFill="1" applyBorder="1" applyAlignment="1">
      <alignment horizontal="left" vertical="center" wrapText="1"/>
    </xf>
    <xf numFmtId="0" fontId="37" fillId="6" borderId="14" xfId="0" applyFont="1" applyFill="1" applyBorder="1" applyAlignment="1">
      <alignment horizontal="left" vertical="center" wrapText="1"/>
    </xf>
    <xf numFmtId="0" fontId="37" fillId="6" borderId="149" xfId="0" applyFont="1" applyFill="1" applyBorder="1" applyAlignment="1">
      <alignment horizontal="left" vertical="center" wrapText="1"/>
    </xf>
    <xf numFmtId="0" fontId="37" fillId="6" borderId="48" xfId="0" applyFont="1" applyFill="1" applyBorder="1" applyAlignment="1">
      <alignment horizontal="left" vertical="center" wrapText="1"/>
    </xf>
    <xf numFmtId="0" fontId="37" fillId="6" borderId="148" xfId="0" applyFont="1" applyFill="1" applyBorder="1" applyAlignment="1">
      <alignment horizontal="left" vertical="center" wrapText="1"/>
    </xf>
    <xf numFmtId="0" fontId="37" fillId="6" borderId="127" xfId="0" applyFont="1" applyFill="1" applyBorder="1" applyAlignment="1">
      <alignment horizontal="left" vertical="center" wrapText="1" shrinkToFit="1"/>
    </xf>
    <xf numFmtId="0" fontId="37" fillId="6" borderId="0" xfId="0" applyFont="1" applyFill="1" applyBorder="1" applyAlignment="1">
      <alignment horizontal="left" vertical="center" wrapText="1" shrinkToFit="1"/>
    </xf>
    <xf numFmtId="0" fontId="37" fillId="6" borderId="14" xfId="0" applyFont="1" applyFill="1" applyBorder="1" applyAlignment="1">
      <alignment horizontal="left" vertical="center" wrapText="1" shrinkToFit="1"/>
    </xf>
    <xf numFmtId="0" fontId="25" fillId="0" borderId="153" xfId="0" applyFont="1" applyBorder="1" applyAlignment="1">
      <alignment horizontal="center" vertical="center"/>
    </xf>
    <xf numFmtId="0" fontId="35" fillId="0" borderId="0" xfId="0" applyFont="1" applyBorder="1" applyAlignment="1">
      <alignment horizontal="left" shrinkToFit="1"/>
    </xf>
    <xf numFmtId="0" fontId="69" fillId="11" borderId="0" xfId="0" applyFont="1" applyFill="1" applyAlignment="1">
      <alignment horizontal="left" vertical="center"/>
    </xf>
    <xf numFmtId="0" fontId="25" fillId="11" borderId="0" xfId="0" applyFont="1" applyFill="1" applyAlignment="1">
      <alignment horizontal="left" vertical="center"/>
    </xf>
    <xf numFmtId="0" fontId="54" fillId="11" borderId="0" xfId="0" applyFont="1" applyFill="1" applyAlignment="1">
      <alignment horizontal="left" vertical="center"/>
    </xf>
    <xf numFmtId="0" fontId="68" fillId="10" borderId="105" xfId="0" applyFont="1" applyFill="1" applyBorder="1" applyAlignment="1">
      <alignment horizontal="center" vertical="center"/>
    </xf>
    <xf numFmtId="0" fontId="68" fillId="10" borderId="106" xfId="0" applyFont="1" applyFill="1" applyBorder="1" applyAlignment="1">
      <alignment horizontal="center" vertical="center"/>
    </xf>
    <xf numFmtId="0" fontId="68" fillId="10" borderId="107" xfId="0" applyFont="1" applyFill="1" applyBorder="1" applyAlignment="1">
      <alignment horizontal="center" vertical="center"/>
    </xf>
    <xf numFmtId="0" fontId="37" fillId="10" borderId="0" xfId="0" applyFont="1" applyFill="1" applyAlignment="1">
      <alignment horizontal="left" vertical="center"/>
    </xf>
    <xf numFmtId="0" fontId="37" fillId="10" borderId="0" xfId="0" applyFont="1" applyFill="1" applyAlignment="1">
      <alignment horizontal="center" vertical="center"/>
    </xf>
    <xf numFmtId="0" fontId="37" fillId="11" borderId="0" xfId="0" applyFont="1" applyFill="1" applyAlignment="1">
      <alignment horizontal="center" vertical="center"/>
    </xf>
    <xf numFmtId="0" fontId="37" fillId="10" borderId="103" xfId="0" applyFont="1" applyFill="1" applyBorder="1" applyAlignment="1">
      <alignment horizontal="left" vertical="center"/>
    </xf>
    <xf numFmtId="0" fontId="37" fillId="10" borderId="104" xfId="0" applyFont="1" applyFill="1" applyBorder="1" applyAlignment="1">
      <alignment horizontal="left" vertical="center"/>
    </xf>
    <xf numFmtId="0" fontId="37" fillId="10" borderId="122" xfId="0" applyFont="1" applyFill="1" applyBorder="1" applyAlignment="1">
      <alignment horizontal="left" vertical="center"/>
    </xf>
    <xf numFmtId="178" fontId="54" fillId="10" borderId="52" xfId="0" applyNumberFormat="1" applyFont="1" applyFill="1" applyBorder="1" applyAlignment="1">
      <alignment horizontal="left" vertical="center"/>
    </xf>
    <xf numFmtId="0" fontId="37" fillId="10" borderId="52" xfId="0" applyFont="1" applyFill="1" applyBorder="1" applyAlignment="1">
      <alignment horizontal="center" vertical="center"/>
    </xf>
    <xf numFmtId="0" fontId="37" fillId="10" borderId="25" xfId="0" applyFont="1" applyFill="1" applyBorder="1" applyAlignment="1">
      <alignment horizontal="center" vertical="center"/>
    </xf>
    <xf numFmtId="0" fontId="0" fillId="0" borderId="88" xfId="0" applyBorder="1" applyAlignment="1" applyProtection="1">
      <alignment horizontal="center" vertical="center" textRotation="255" shrinkToFit="1"/>
    </xf>
    <xf numFmtId="0" fontId="0" fillId="0" borderId="81" xfId="0" applyBorder="1" applyAlignment="1" applyProtection="1">
      <alignment horizontal="center" vertical="center" textRotation="255" shrinkToFit="1"/>
    </xf>
    <xf numFmtId="0" fontId="0" fillId="0" borderId="92" xfId="0" applyBorder="1" applyAlignment="1" applyProtection="1">
      <alignment horizontal="center" vertical="center" textRotation="255" shrinkToFit="1"/>
    </xf>
    <xf numFmtId="0" fontId="0" fillId="0" borderId="76" xfId="0" applyBorder="1" applyAlignment="1" applyProtection="1">
      <alignment horizontal="center" vertical="center" textRotation="255" shrinkToFit="1"/>
    </xf>
    <xf numFmtId="0" fontId="0" fillId="0" borderId="84" xfId="0" applyBorder="1" applyAlignment="1" applyProtection="1">
      <alignment horizontal="center" vertical="center" textRotation="255" shrinkToFit="1"/>
    </xf>
    <xf numFmtId="0" fontId="0" fillId="0" borderId="65" xfId="0" applyFont="1" applyBorder="1" applyAlignment="1" applyProtection="1">
      <alignment horizontal="center" vertical="center" textRotation="255" shrinkToFit="1"/>
    </xf>
    <xf numFmtId="0" fontId="0" fillId="0" borderId="64" xfId="0" applyFont="1" applyBorder="1" applyAlignment="1" applyProtection="1">
      <alignment horizontal="center" vertical="center" textRotation="255" shrinkToFit="1"/>
    </xf>
    <xf numFmtId="0" fontId="0" fillId="0" borderId="0" xfId="0" applyAlignment="1">
      <alignment horizontal="center" vertical="center"/>
    </xf>
    <xf numFmtId="0" fontId="38" fillId="5" borderId="0" xfId="0" applyFont="1" applyFill="1" applyAlignment="1">
      <alignment horizontal="center" vertical="center"/>
    </xf>
    <xf numFmtId="0" fontId="40" fillId="0" borderId="0" xfId="0" applyFont="1" applyFill="1" applyBorder="1" applyAlignment="1">
      <alignment horizontal="left" vertical="center" wrapText="1"/>
    </xf>
    <xf numFmtId="0" fontId="40" fillId="0" borderId="0" xfId="0" applyFont="1" applyBorder="1" applyAlignment="1">
      <alignment horizontal="left" vertical="center" shrinkToFit="1"/>
    </xf>
    <xf numFmtId="0" fontId="40" fillId="0" borderId="0" xfId="0" applyFont="1" applyFill="1" applyBorder="1" applyAlignment="1">
      <alignment horizontal="left" vertical="center"/>
    </xf>
    <xf numFmtId="0" fontId="40" fillId="0" borderId="0" xfId="0" applyFont="1" applyFill="1" applyBorder="1" applyAlignment="1">
      <alignment horizontal="left" vertical="center" shrinkToFit="1"/>
    </xf>
    <xf numFmtId="0" fontId="40" fillId="0" borderId="0" xfId="0" applyFont="1" applyBorder="1" applyAlignment="1">
      <alignment horizontal="left" vertical="center" wrapText="1" shrinkToFit="1"/>
    </xf>
    <xf numFmtId="0" fontId="10" fillId="0" borderId="2" xfId="0" applyFont="1" applyBorder="1" applyAlignment="1">
      <alignment horizontal="center" vertical="center" shrinkToFit="1"/>
    </xf>
    <xf numFmtId="0" fontId="26" fillId="0" borderId="2" xfId="0" applyNumberFormat="1" applyFont="1" applyBorder="1" applyAlignment="1">
      <alignment horizontal="left" vertical="center" wrapText="1"/>
    </xf>
    <xf numFmtId="0" fontId="26" fillId="0" borderId="11" xfId="0" applyNumberFormat="1" applyFont="1" applyBorder="1" applyAlignment="1">
      <alignment horizontal="left" vertical="center"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10" fillId="0" borderId="10" xfId="0" applyFont="1" applyBorder="1" applyAlignment="1">
      <alignment vertical="center" wrapText="1"/>
    </xf>
    <xf numFmtId="0" fontId="10" fillId="0" borderId="2" xfId="0" applyFont="1" applyBorder="1" applyAlignment="1">
      <alignment vertical="center" wrapText="1"/>
    </xf>
    <xf numFmtId="0" fontId="10" fillId="0" borderId="11"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12" xfId="0" applyFont="1" applyBorder="1" applyAlignment="1">
      <alignment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7" fillId="0" borderId="10" xfId="0" applyFont="1" applyBorder="1" applyAlignment="1">
      <alignment vertical="center"/>
    </xf>
    <xf numFmtId="0" fontId="7" fillId="0" borderId="2" xfId="0" applyFont="1" applyBorder="1" applyAlignment="1">
      <alignment vertical="center"/>
    </xf>
    <xf numFmtId="0" fontId="7" fillId="0" borderId="11"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12" xfId="0" applyFont="1" applyBorder="1" applyAlignment="1">
      <alignment vertical="center"/>
    </xf>
    <xf numFmtId="0" fontId="10" fillId="0" borderId="10"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0" fillId="0" borderId="10" xfId="0" quotePrefix="1" applyFont="1" applyBorder="1" applyAlignment="1">
      <alignment horizontal="center" vertical="center"/>
    </xf>
    <xf numFmtId="0" fontId="11" fillId="0" borderId="10"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0" fillId="0" borderId="10" xfId="0" applyFont="1" applyBorder="1" applyAlignment="1">
      <alignment horizontal="center" vertical="center" textRotation="255" wrapText="1"/>
    </xf>
    <xf numFmtId="0" fontId="10" fillId="0" borderId="2"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3"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11" xfId="0" applyFont="1" applyBorder="1" applyAlignment="1">
      <alignment vertical="center"/>
    </xf>
    <xf numFmtId="0" fontId="10" fillId="0" borderId="12" xfId="0" applyFont="1" applyBorder="1" applyAlignment="1">
      <alignment vertical="center"/>
    </xf>
    <xf numFmtId="0" fontId="10" fillId="0" borderId="10" xfId="0" applyFont="1" applyBorder="1" applyAlignment="1">
      <alignment horizontal="center" vertical="center" textRotation="255"/>
    </xf>
    <xf numFmtId="0" fontId="11" fillId="0" borderId="0" xfId="0" applyFont="1" applyAlignment="1">
      <alignment horizontal="left" vertical="top" wrapText="1"/>
    </xf>
    <xf numFmtId="0" fontId="23" fillId="0" borderId="10"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9" fillId="0" borderId="10" xfId="0" applyFont="1" applyBorder="1" applyAlignment="1">
      <alignment horizontal="center" vertical="center"/>
    </xf>
    <xf numFmtId="0" fontId="29" fillId="0" borderId="3" xfId="0" applyFont="1" applyBorder="1" applyAlignment="1">
      <alignment horizontal="center" vertical="center"/>
    </xf>
    <xf numFmtId="0" fontId="28" fillId="0" borderId="2" xfId="0" applyFont="1" applyBorder="1" applyAlignment="1">
      <alignment horizontal="center" vertical="center" shrinkToFit="1"/>
    </xf>
    <xf numFmtId="0" fontId="28" fillId="0" borderId="4" xfId="0" applyFont="1" applyBorder="1" applyAlignment="1">
      <alignment horizontal="center" vertical="center" shrinkToFit="1"/>
    </xf>
    <xf numFmtId="0" fontId="10" fillId="0" borderId="13" xfId="0" applyFont="1" applyBorder="1" applyAlignment="1">
      <alignment horizontal="center" vertical="center"/>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38" fontId="7" fillId="0" borderId="10" xfId="0" applyNumberFormat="1" applyFont="1" applyBorder="1" applyAlignment="1">
      <alignment horizontal="center" vertical="center" shrinkToFit="1"/>
    </xf>
    <xf numFmtId="0" fontId="7" fillId="0" borderId="2" xfId="0" applyNumberFormat="1" applyFont="1" applyBorder="1" applyAlignment="1">
      <alignment horizontal="center" vertical="center" shrinkToFit="1"/>
    </xf>
    <xf numFmtId="0" fontId="7" fillId="0" borderId="18" xfId="0" applyNumberFormat="1" applyFont="1" applyBorder="1" applyAlignment="1">
      <alignment horizontal="center" vertical="center" shrinkToFit="1"/>
    </xf>
    <xf numFmtId="0" fontId="7" fillId="0" borderId="3" xfId="0" applyNumberFormat="1" applyFont="1" applyBorder="1" applyAlignment="1">
      <alignment horizontal="center" vertical="center" shrinkToFit="1"/>
    </xf>
    <xf numFmtId="0" fontId="7" fillId="0" borderId="4" xfId="0" applyNumberFormat="1" applyFont="1" applyBorder="1" applyAlignment="1">
      <alignment horizontal="center" vertical="center" shrinkToFit="1"/>
    </xf>
    <xf numFmtId="0" fontId="7" fillId="0" borderId="19" xfId="0" applyNumberFormat="1" applyFont="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0" xfId="0" applyFont="1" applyFill="1" applyAlignment="1">
      <alignment horizontal="center" vertical="center" shrinkToFit="1"/>
    </xf>
    <xf numFmtId="0" fontId="25" fillId="0" borderId="6" xfId="0" applyFont="1" applyFill="1" applyBorder="1" applyAlignment="1">
      <alignment horizontal="center" vertical="center" shrinkToFit="1"/>
    </xf>
    <xf numFmtId="0" fontId="25" fillId="0" borderId="19" xfId="0" applyFont="1" applyFill="1" applyBorder="1" applyAlignment="1">
      <alignment horizontal="center" vertical="center" shrinkToFit="1"/>
    </xf>
    <xf numFmtId="0" fontId="7" fillId="0" borderId="18" xfId="0" applyFont="1" applyBorder="1" applyAlignment="1">
      <alignment horizontal="center" vertical="center"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2" xfId="0" applyFont="1" applyBorder="1" applyAlignment="1">
      <alignment horizontal="left" vertical="center" wrapText="1"/>
    </xf>
    <xf numFmtId="0" fontId="23" fillId="0" borderId="13"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14" xfId="0" applyFont="1" applyBorder="1" applyAlignment="1">
      <alignment horizontal="center" vertical="center" shrinkToFit="1"/>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26" fillId="0" borderId="4"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28" fillId="0" borderId="34" xfId="0" applyFont="1" applyBorder="1" applyAlignment="1">
      <alignment horizontal="center" vertical="center" shrinkToFit="1"/>
    </xf>
    <xf numFmtId="0" fontId="28" fillId="0" borderId="35" xfId="0" applyFont="1" applyBorder="1" applyAlignment="1">
      <alignment horizontal="center" vertical="center" shrinkToFit="1"/>
    </xf>
    <xf numFmtId="0" fontId="9" fillId="0" borderId="1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2" xfId="0" applyFont="1" applyFill="1" applyBorder="1" applyAlignment="1">
      <alignment horizontal="center" vertical="center"/>
    </xf>
    <xf numFmtId="0" fontId="7" fillId="0" borderId="13" xfId="0" applyNumberFormat="1" applyFont="1" applyBorder="1" applyAlignment="1">
      <alignment horizontal="center" vertical="center" shrinkToFit="1"/>
    </xf>
    <xf numFmtId="0" fontId="7" fillId="0" borderId="0" xfId="0" applyNumberFormat="1" applyFont="1" applyBorder="1" applyAlignment="1">
      <alignment horizontal="center" vertical="center" shrinkToFit="1"/>
    </xf>
    <xf numFmtId="0" fontId="7" fillId="0" borderId="6" xfId="0" applyNumberFormat="1" applyFont="1" applyBorder="1" applyAlignment="1">
      <alignment horizontal="center" vertical="center" shrinkToFit="1"/>
    </xf>
    <xf numFmtId="0" fontId="25" fillId="0" borderId="20"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3" fillId="0" borderId="47" xfId="0" applyNumberFormat="1" applyFont="1" applyBorder="1" applyAlignment="1">
      <alignment horizontal="left" vertical="center" shrinkToFit="1"/>
    </xf>
    <xf numFmtId="0" fontId="23" fillId="0" borderId="63" xfId="0" applyNumberFormat="1" applyFont="1" applyBorder="1" applyAlignment="1">
      <alignment horizontal="left" vertical="center" shrinkToFit="1"/>
    </xf>
    <xf numFmtId="38" fontId="23" fillId="0" borderId="13" xfId="0" applyNumberFormat="1" applyFont="1" applyBorder="1" applyAlignment="1">
      <alignment horizontal="center" vertical="center" shrinkToFit="1"/>
    </xf>
    <xf numFmtId="0" fontId="10" fillId="0" borderId="7" xfId="0" applyFont="1" applyBorder="1" applyAlignment="1">
      <alignment horizontal="distributed" vertical="distributed" shrinkToFit="1"/>
    </xf>
    <xf numFmtId="0" fontId="10" fillId="0" borderId="8" xfId="0" applyFont="1" applyBorder="1" applyAlignment="1">
      <alignment horizontal="distributed" vertical="distributed" shrinkToFit="1"/>
    </xf>
    <xf numFmtId="0" fontId="10" fillId="0" borderId="9" xfId="0" applyFont="1" applyBorder="1" applyAlignment="1">
      <alignment horizontal="distributed" vertical="distributed" shrinkToFit="1"/>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10" fillId="0" borderId="7" xfId="0" applyFont="1" applyBorder="1" applyAlignment="1">
      <alignment horizontal="distributed" vertical="center" shrinkToFit="1"/>
    </xf>
    <xf numFmtId="0" fontId="10" fillId="0" borderId="8" xfId="0" applyFont="1" applyBorder="1" applyAlignment="1">
      <alignment horizontal="distributed" vertical="center" shrinkToFit="1"/>
    </xf>
    <xf numFmtId="0" fontId="10" fillId="0" borderId="9" xfId="0" applyFont="1" applyBorder="1" applyAlignment="1">
      <alignment horizontal="distributed" vertical="center" shrinkToFit="1"/>
    </xf>
    <xf numFmtId="0" fontId="9" fillId="0" borderId="0" xfId="0" applyFont="1" applyBorder="1" applyAlignment="1">
      <alignment horizontal="left" vertical="top"/>
    </xf>
    <xf numFmtId="0" fontId="12" fillId="0" borderId="0" xfId="1" applyFont="1" applyBorder="1" applyAlignment="1">
      <alignment horizontal="right" vertical="center" wrapText="1"/>
    </xf>
    <xf numFmtId="0" fontId="12" fillId="0" borderId="0" xfId="1" applyFont="1" applyBorder="1" applyAlignment="1">
      <alignment horizontal="center" vertical="center" wrapText="1"/>
    </xf>
    <xf numFmtId="0" fontId="12" fillId="0" borderId="0" xfId="0" applyFont="1" applyBorder="1" applyAlignment="1">
      <alignment vertical="center"/>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7" fillId="0" borderId="13"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19" xfId="0" applyNumberFormat="1" applyFont="1" applyBorder="1" applyAlignment="1">
      <alignment horizontal="center" vertical="center"/>
    </xf>
    <xf numFmtId="0" fontId="25" fillId="0" borderId="5" xfId="0" applyNumberFormat="1" applyFont="1" applyBorder="1" applyAlignment="1">
      <alignment horizontal="center" vertical="center" shrinkToFit="1"/>
    </xf>
    <xf numFmtId="0" fontId="25" fillId="0" borderId="6" xfId="0" applyNumberFormat="1" applyFont="1" applyBorder="1" applyAlignment="1">
      <alignment horizontal="center" vertical="center" shrinkToFit="1"/>
    </xf>
    <xf numFmtId="0" fontId="25" fillId="0" borderId="21" xfId="0" applyNumberFormat="1" applyFont="1" applyBorder="1" applyAlignment="1">
      <alignment horizontal="center" vertical="center" shrinkToFit="1"/>
    </xf>
    <xf numFmtId="0" fontId="25" fillId="0" borderId="19" xfId="0" applyNumberFormat="1"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19" xfId="0" applyFont="1" applyBorder="1" applyAlignment="1">
      <alignment horizontal="center" vertical="center" shrinkToFit="1"/>
    </xf>
    <xf numFmtId="0" fontId="7" fillId="0" borderId="14" xfId="0" applyFont="1" applyBorder="1" applyAlignment="1">
      <alignment horizontal="center" vertical="center" shrinkToFit="1"/>
    </xf>
    <xf numFmtId="49" fontId="7" fillId="0" borderId="13"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9" xfId="0" applyNumberFormat="1" applyFont="1" applyBorder="1" applyAlignment="1">
      <alignment horizontal="center" vertical="center"/>
    </xf>
    <xf numFmtId="0" fontId="11" fillId="0" borderId="2" xfId="1" applyNumberFormat="1" applyFont="1" applyBorder="1" applyAlignment="1">
      <alignment horizontal="right" vertical="center"/>
    </xf>
    <xf numFmtId="0" fontId="11" fillId="0" borderId="40" xfId="1" applyNumberFormat="1" applyFont="1" applyBorder="1" applyAlignment="1">
      <alignment horizontal="right" vertical="center"/>
    </xf>
    <xf numFmtId="0" fontId="11" fillId="0" borderId="0" xfId="0" applyFont="1" applyAlignment="1">
      <alignment horizontal="left" vertical="center" wrapText="1"/>
    </xf>
    <xf numFmtId="0" fontId="11" fillId="0" borderId="10" xfId="0" applyFont="1" applyBorder="1" applyAlignment="1">
      <alignment horizontal="distributed" vertical="center"/>
    </xf>
    <xf numFmtId="0" fontId="11" fillId="0" borderId="2" xfId="0" applyFont="1" applyBorder="1" applyAlignment="1">
      <alignment horizontal="distributed" vertical="center"/>
    </xf>
    <xf numFmtId="0" fontId="11" fillId="0" borderId="11" xfId="0" applyFont="1" applyBorder="1" applyAlignment="1">
      <alignment horizontal="distributed" vertical="center"/>
    </xf>
    <xf numFmtId="0" fontId="11" fillId="0" borderId="3" xfId="0" applyFont="1" applyBorder="1" applyAlignment="1">
      <alignment horizontal="distributed" vertical="center"/>
    </xf>
    <xf numFmtId="0" fontId="11" fillId="0" borderId="4" xfId="0" applyFont="1" applyBorder="1" applyAlignment="1">
      <alignment horizontal="distributed" vertical="center"/>
    </xf>
    <xf numFmtId="0" fontId="11" fillId="0" borderId="12" xfId="0" applyFont="1" applyBorder="1" applyAlignment="1">
      <alignment horizontal="distributed" vertical="center"/>
    </xf>
    <xf numFmtId="0" fontId="10"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9" fillId="0" borderId="10" xfId="0" quotePrefix="1" applyFont="1" applyBorder="1" applyAlignment="1">
      <alignment horizontal="center" vertical="center"/>
    </xf>
    <xf numFmtId="0" fontId="9" fillId="0" borderId="2" xfId="0" quotePrefix="1" applyFont="1" applyBorder="1" applyAlignment="1">
      <alignment horizontal="center" vertical="center"/>
    </xf>
    <xf numFmtId="0" fontId="9" fillId="0" borderId="13" xfId="0" quotePrefix="1" applyFont="1" applyBorder="1" applyAlignment="1">
      <alignment horizontal="center" vertical="center"/>
    </xf>
    <xf numFmtId="0" fontId="9" fillId="0" borderId="0" xfId="0" quotePrefix="1" applyFont="1" applyBorder="1" applyAlignment="1">
      <alignment horizontal="center" vertical="center"/>
    </xf>
    <xf numFmtId="0" fontId="9" fillId="0" borderId="3" xfId="0" quotePrefix="1" applyFont="1" applyBorder="1" applyAlignment="1">
      <alignment horizontal="center" vertical="center"/>
    </xf>
    <xf numFmtId="0" fontId="9" fillId="0" borderId="4" xfId="0" quotePrefix="1" applyFont="1" applyBorder="1" applyAlignment="1">
      <alignment horizontal="center" vertical="center"/>
    </xf>
    <xf numFmtId="0" fontId="9" fillId="0" borderId="11" xfId="0" quotePrefix="1" applyFont="1" applyBorder="1" applyAlignment="1">
      <alignment horizontal="center" vertical="center"/>
    </xf>
    <xf numFmtId="0" fontId="9" fillId="0" borderId="14" xfId="0" quotePrefix="1" applyFont="1" applyBorder="1" applyAlignment="1">
      <alignment horizontal="center" vertical="center"/>
    </xf>
    <xf numFmtId="0" fontId="9" fillId="0" borderId="12" xfId="0" quotePrefix="1"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38" fontId="26" fillId="0" borderId="34" xfId="0" applyNumberFormat="1" applyFont="1" applyBorder="1" applyAlignment="1">
      <alignment horizontal="center" vertical="center" shrinkToFit="1"/>
    </xf>
    <xf numFmtId="0" fontId="26" fillId="0" borderId="35" xfId="0" applyFont="1" applyBorder="1" applyAlignment="1">
      <alignment horizontal="center" vertical="center" shrinkToFit="1"/>
    </xf>
    <xf numFmtId="0" fontId="26" fillId="0" borderId="49" xfId="0" applyFont="1" applyBorder="1" applyAlignment="1">
      <alignment horizontal="center" vertical="center" shrinkToFit="1"/>
    </xf>
    <xf numFmtId="38" fontId="23" fillId="0" borderId="62" xfId="0" applyNumberFormat="1" applyFont="1" applyBorder="1" applyAlignment="1">
      <alignment horizontal="center" vertical="center" shrinkToFit="1"/>
    </xf>
    <xf numFmtId="0" fontId="23" fillId="0" borderId="47" xfId="0" applyFont="1" applyBorder="1" applyAlignment="1">
      <alignment horizontal="center" vertical="center" shrinkToFit="1"/>
    </xf>
    <xf numFmtId="0" fontId="23" fillId="0" borderId="63" xfId="0" applyFont="1" applyBorder="1" applyAlignment="1">
      <alignment horizontal="center" vertical="center" shrinkToFit="1"/>
    </xf>
    <xf numFmtId="0" fontId="25" fillId="0" borderId="33"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43" xfId="0" applyFont="1" applyBorder="1" applyAlignment="1">
      <alignment horizontal="center" vertical="center" shrinkToFit="1"/>
    </xf>
    <xf numFmtId="0" fontId="25" fillId="0" borderId="12" xfId="0" applyFont="1" applyBorder="1" applyAlignment="1">
      <alignment horizontal="center" vertical="center" shrinkToFit="1"/>
    </xf>
    <xf numFmtId="0" fontId="10" fillId="0" borderId="10"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13" xfId="0" applyFont="1" applyBorder="1" applyAlignment="1">
      <alignment horizontal="center"/>
    </xf>
    <xf numFmtId="0" fontId="10" fillId="0" borderId="0" xfId="0" applyFont="1" applyBorder="1" applyAlignment="1">
      <alignment horizontal="center"/>
    </xf>
    <xf numFmtId="0" fontId="10" fillId="0" borderId="14" xfId="0" applyFont="1" applyBorder="1" applyAlignment="1">
      <alignment horizontal="center"/>
    </xf>
    <xf numFmtId="0" fontId="26" fillId="0" borderId="10" xfId="0" applyFont="1" applyBorder="1" applyAlignment="1">
      <alignment horizontal="center" shrinkToFit="1"/>
    </xf>
    <xf numFmtId="0" fontId="26" fillId="0" borderId="2" xfId="0" applyFont="1" applyBorder="1" applyAlignment="1">
      <alignment horizontal="center" shrinkToFit="1"/>
    </xf>
    <xf numFmtId="0" fontId="26" fillId="0" borderId="11" xfId="0" applyFont="1" applyBorder="1" applyAlignment="1">
      <alignment horizontal="center" shrinkToFit="1"/>
    </xf>
    <xf numFmtId="0" fontId="26" fillId="0" borderId="13" xfId="0" applyFont="1" applyBorder="1" applyAlignment="1">
      <alignment horizontal="center" shrinkToFit="1"/>
    </xf>
    <xf numFmtId="0" fontId="26" fillId="0" borderId="0" xfId="0" applyFont="1" applyBorder="1" applyAlignment="1">
      <alignment horizontal="center" shrinkToFit="1"/>
    </xf>
    <xf numFmtId="0" fontId="26" fillId="0" borderId="14" xfId="0" applyFont="1" applyBorder="1" applyAlignment="1">
      <alignment horizontal="center" shrinkToFit="1"/>
    </xf>
    <xf numFmtId="0" fontId="9" fillId="0" borderId="1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14" xfId="0" applyFont="1" applyBorder="1" applyAlignment="1">
      <alignment horizontal="center" vertical="center" textRotation="255"/>
    </xf>
    <xf numFmtId="0" fontId="10" fillId="0" borderId="10" xfId="0" applyFont="1" applyBorder="1" applyAlignment="1">
      <alignment horizontal="left" vertical="center" wrapText="1"/>
    </xf>
    <xf numFmtId="0" fontId="10" fillId="0" borderId="2" xfId="0" applyFont="1" applyBorder="1" applyAlignment="1">
      <alignment horizontal="left" vertical="center" wrapText="1"/>
    </xf>
    <xf numFmtId="0" fontId="10" fillId="0" borderId="11" xfId="0" applyFont="1" applyBorder="1" applyAlignment="1">
      <alignment horizontal="lef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6" fillId="0" borderId="13"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14"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6" fillId="0" borderId="12" xfId="0" applyFont="1" applyBorder="1" applyAlignment="1">
      <alignment horizontal="center" vertical="center"/>
    </xf>
    <xf numFmtId="0" fontId="11" fillId="0" borderId="20" xfId="0" applyNumberFormat="1" applyFont="1" applyBorder="1" applyAlignment="1">
      <alignment horizontal="right" vertical="center"/>
    </xf>
    <xf numFmtId="0" fontId="11" fillId="0" borderId="18" xfId="0" applyNumberFormat="1" applyFont="1" applyBorder="1" applyAlignment="1">
      <alignment horizontal="right" vertical="center"/>
    </xf>
    <xf numFmtId="0" fontId="11" fillId="0" borderId="39" xfId="1" applyNumberFormat="1" applyFont="1" applyBorder="1" applyAlignment="1">
      <alignment horizontal="right" vertical="center"/>
    </xf>
    <xf numFmtId="0" fontId="11" fillId="0" borderId="20" xfId="1" applyNumberFormat="1" applyFont="1" applyBorder="1" applyAlignment="1">
      <alignment horizontal="right" vertical="center"/>
    </xf>
    <xf numFmtId="0" fontId="11" fillId="0" borderId="11" xfId="1" applyNumberFormat="1" applyFont="1" applyBorder="1" applyAlignment="1">
      <alignment horizontal="right" vertical="center"/>
    </xf>
    <xf numFmtId="0" fontId="23" fillId="0" borderId="3" xfId="0" applyFont="1" applyBorder="1" applyAlignment="1">
      <alignment horizontal="right" vertical="center"/>
    </xf>
    <xf numFmtId="0" fontId="23" fillId="0" borderId="4" xfId="0" applyFont="1" applyBorder="1" applyAlignment="1">
      <alignment horizontal="right" vertical="center"/>
    </xf>
    <xf numFmtId="0" fontId="23" fillId="0" borderId="21" xfId="0" applyFont="1" applyBorder="1" applyAlignment="1">
      <alignment horizontal="righ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25" fillId="0" borderId="13" xfId="0" applyFont="1" applyBorder="1" applyAlignment="1">
      <alignment horizontal="center" vertical="center" shrinkToFit="1"/>
    </xf>
    <xf numFmtId="0" fontId="25" fillId="0" borderId="3" xfId="0" applyFont="1" applyBorder="1" applyAlignment="1">
      <alignment horizontal="center" vertical="center" shrinkToFit="1"/>
    </xf>
    <xf numFmtId="38" fontId="25" fillId="0" borderId="0" xfId="2" applyFont="1" applyBorder="1" applyAlignment="1">
      <alignment horizontal="center" vertical="center" shrinkToFit="1"/>
    </xf>
    <xf numFmtId="38" fontId="25" fillId="0" borderId="4" xfId="2" applyFont="1" applyBorder="1" applyAlignment="1">
      <alignment horizontal="center" vertical="center" shrinkToFit="1"/>
    </xf>
    <xf numFmtId="0" fontId="10" fillId="0" borderId="13" xfId="0" applyFont="1" applyBorder="1" applyAlignment="1">
      <alignment horizontal="center" vertical="top"/>
    </xf>
    <xf numFmtId="0" fontId="10" fillId="0" borderId="0" xfId="0" applyFont="1" applyBorder="1" applyAlignment="1">
      <alignment horizontal="center" vertical="top"/>
    </xf>
    <xf numFmtId="0" fontId="10" fillId="0" borderId="14" xfId="0" applyFont="1" applyBorder="1" applyAlignment="1">
      <alignment horizontal="center" vertical="top"/>
    </xf>
    <xf numFmtId="0" fontId="26" fillId="0" borderId="13" xfId="0" applyFont="1" applyBorder="1" applyAlignment="1">
      <alignment horizontal="center" vertical="top" shrinkToFit="1"/>
    </xf>
    <xf numFmtId="0" fontId="26" fillId="0" borderId="0" xfId="0" applyFont="1" applyBorder="1" applyAlignment="1">
      <alignment horizontal="center" vertical="top" shrinkToFit="1"/>
    </xf>
    <xf numFmtId="0" fontId="26" fillId="0" borderId="14" xfId="0" applyFont="1" applyBorder="1" applyAlignment="1">
      <alignment horizontal="center" vertical="top" shrinkToFit="1"/>
    </xf>
    <xf numFmtId="0" fontId="25" fillId="0" borderId="42" xfId="0" applyFont="1" applyBorder="1" applyAlignment="1">
      <alignment horizontal="center" vertical="center" shrinkToFit="1"/>
    </xf>
    <xf numFmtId="38" fontId="25" fillId="0" borderId="5" xfId="2" applyFont="1" applyBorder="1" applyAlignment="1">
      <alignment horizontal="center" vertical="center" shrinkToFit="1"/>
    </xf>
    <xf numFmtId="38" fontId="25" fillId="0" borderId="6" xfId="2" applyFont="1" applyBorder="1" applyAlignment="1">
      <alignment horizontal="center" vertical="center" shrinkToFit="1"/>
    </xf>
    <xf numFmtId="38" fontId="25" fillId="0" borderId="21" xfId="2" applyFont="1" applyBorder="1" applyAlignment="1">
      <alignment horizontal="center" vertical="center" shrinkToFit="1"/>
    </xf>
    <xf numFmtId="38" fontId="25" fillId="0" borderId="19" xfId="2" applyFont="1" applyBorder="1" applyAlignment="1">
      <alignment horizontal="center" vertical="center" shrinkToFit="1"/>
    </xf>
    <xf numFmtId="0" fontId="27" fillId="0" borderId="10" xfId="0" applyFont="1" applyBorder="1" applyAlignment="1">
      <alignment horizontal="center" vertical="center" textRotation="255" shrinkToFit="1"/>
    </xf>
    <xf numFmtId="0" fontId="27" fillId="0" borderId="2" xfId="0" applyFont="1" applyBorder="1" applyAlignment="1">
      <alignment horizontal="center" vertical="center" textRotation="255" shrinkToFit="1"/>
    </xf>
    <xf numFmtId="0" fontId="27" fillId="0" borderId="11" xfId="0" applyFont="1" applyBorder="1" applyAlignment="1">
      <alignment horizontal="center" vertical="center" textRotation="255" shrinkToFit="1"/>
    </xf>
    <xf numFmtId="0" fontId="27" fillId="0" borderId="13" xfId="0" applyFont="1" applyBorder="1" applyAlignment="1">
      <alignment horizontal="center" vertical="center" textRotation="255" shrinkToFit="1"/>
    </xf>
    <xf numFmtId="0" fontId="27" fillId="0" borderId="0" xfId="0" applyFont="1" applyBorder="1" applyAlignment="1">
      <alignment horizontal="center" vertical="center" textRotation="255" shrinkToFit="1"/>
    </xf>
    <xf numFmtId="0" fontId="27" fillId="0" borderId="14" xfId="0" applyFont="1" applyBorder="1" applyAlignment="1">
      <alignment horizontal="center" vertical="center" textRotation="255" shrinkToFit="1"/>
    </xf>
    <xf numFmtId="0" fontId="27" fillId="0" borderId="3" xfId="0" applyFont="1" applyBorder="1" applyAlignment="1">
      <alignment horizontal="center" vertical="center" textRotation="255" shrinkToFit="1"/>
    </xf>
    <xf numFmtId="0" fontId="27" fillId="0" borderId="4" xfId="0" applyFont="1" applyBorder="1" applyAlignment="1">
      <alignment horizontal="center" vertical="center" textRotation="255" shrinkToFit="1"/>
    </xf>
    <xf numFmtId="0" fontId="27" fillId="0" borderId="12" xfId="0" applyFont="1" applyBorder="1" applyAlignment="1">
      <alignment horizontal="center" vertical="center" textRotation="255" shrinkToFit="1"/>
    </xf>
    <xf numFmtId="0" fontId="25" fillId="0" borderId="1" xfId="0" applyFont="1" applyBorder="1" applyAlignment="1">
      <alignment horizontal="center" vertical="center" shrinkToFit="1"/>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5" fillId="0" borderId="40" xfId="0" applyFont="1" applyBorder="1" applyAlignment="1">
      <alignment horizontal="center" vertical="center"/>
    </xf>
    <xf numFmtId="0" fontId="25" fillId="0" borderId="13" xfId="0" applyFont="1" applyBorder="1" applyAlignment="1">
      <alignment horizontal="center" vertical="center"/>
    </xf>
    <xf numFmtId="0" fontId="25" fillId="0" borderId="4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44" xfId="0" applyFont="1" applyBorder="1" applyAlignment="1">
      <alignment horizontal="center" vertical="center"/>
    </xf>
    <xf numFmtId="0" fontId="25" fillId="0" borderId="39" xfId="0" applyFont="1" applyBorder="1" applyAlignment="1">
      <alignment horizontal="center" vertical="center"/>
    </xf>
    <xf numFmtId="0" fontId="25" fillId="0" borderId="33" xfId="0" applyFont="1" applyBorder="1" applyAlignment="1">
      <alignment horizontal="center" vertical="center"/>
    </xf>
    <xf numFmtId="0" fontId="25" fillId="0" borderId="43" xfId="0" applyFont="1" applyBorder="1" applyAlignment="1">
      <alignment horizontal="center" vertical="center"/>
    </xf>
    <xf numFmtId="0" fontId="25" fillId="0" borderId="14" xfId="0" applyFont="1" applyBorder="1" applyAlignment="1">
      <alignment horizontal="center" vertical="center"/>
    </xf>
    <xf numFmtId="0" fontId="25" fillId="0" borderId="12" xfId="0" applyFont="1" applyBorder="1" applyAlignment="1">
      <alignment horizontal="center" vertical="center"/>
    </xf>
    <xf numFmtId="0" fontId="25" fillId="0" borderId="10" xfId="0" applyNumberFormat="1" applyFont="1" applyBorder="1" applyAlignment="1">
      <alignment horizontal="center" vertical="center"/>
    </xf>
    <xf numFmtId="0" fontId="25" fillId="0" borderId="2" xfId="0" applyNumberFormat="1" applyFont="1" applyBorder="1" applyAlignment="1">
      <alignment horizontal="center" vertical="center"/>
    </xf>
    <xf numFmtId="0" fontId="25" fillId="0" borderId="11" xfId="0" applyNumberFormat="1" applyFont="1" applyBorder="1" applyAlignment="1">
      <alignment horizontal="center" vertical="center"/>
    </xf>
    <xf numFmtId="0" fontId="25" fillId="0" borderId="13" xfId="0" applyNumberFormat="1" applyFont="1" applyBorder="1" applyAlignment="1">
      <alignment horizontal="center" vertical="center"/>
    </xf>
    <xf numFmtId="0" fontId="25" fillId="0" borderId="0" xfId="0" applyNumberFormat="1" applyFont="1" applyBorder="1" applyAlignment="1">
      <alignment horizontal="center" vertical="center"/>
    </xf>
    <xf numFmtId="0" fontId="25" fillId="0" borderId="14" xfId="0" applyNumberFormat="1" applyFont="1" applyBorder="1" applyAlignment="1">
      <alignment horizontal="center" vertical="center"/>
    </xf>
    <xf numFmtId="0" fontId="25" fillId="0" borderId="3" xfId="0" applyNumberFormat="1" applyFont="1" applyBorder="1" applyAlignment="1">
      <alignment horizontal="center" vertical="center"/>
    </xf>
    <xf numFmtId="0" fontId="25" fillId="0" borderId="4" xfId="0" applyNumberFormat="1" applyFont="1" applyBorder="1" applyAlignment="1">
      <alignment horizontal="center" vertical="center"/>
    </xf>
    <xf numFmtId="0" fontId="25" fillId="0" borderId="12" xfId="0" applyNumberFormat="1" applyFont="1" applyBorder="1" applyAlignment="1">
      <alignment horizontal="center" vertical="center"/>
    </xf>
    <xf numFmtId="0" fontId="10" fillId="0" borderId="10" xfId="0" quotePrefix="1" applyFont="1" applyBorder="1" applyAlignment="1">
      <alignment horizontal="right" vertical="top"/>
    </xf>
    <xf numFmtId="0" fontId="10" fillId="0" borderId="2" xfId="0" quotePrefix="1" applyFont="1" applyBorder="1" applyAlignment="1">
      <alignment horizontal="right" vertical="top"/>
    </xf>
    <xf numFmtId="0" fontId="10" fillId="0" borderId="3" xfId="0" quotePrefix="1" applyFont="1" applyBorder="1" applyAlignment="1">
      <alignment horizontal="right" vertical="top"/>
    </xf>
    <xf numFmtId="0" fontId="10" fillId="0" borderId="4" xfId="0" quotePrefix="1" applyFont="1" applyBorder="1" applyAlignment="1">
      <alignment horizontal="right" vertical="top"/>
    </xf>
    <xf numFmtId="0" fontId="10" fillId="0" borderId="11"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24" fillId="0" borderId="13" xfId="0" quotePrefix="1" applyNumberFormat="1" applyFont="1" applyBorder="1" applyAlignment="1">
      <alignment horizontal="center" vertical="center" wrapText="1"/>
    </xf>
    <xf numFmtId="0" fontId="24" fillId="0" borderId="0" xfId="0" quotePrefix="1" applyNumberFormat="1" applyFont="1" applyBorder="1" applyAlignment="1">
      <alignment horizontal="center" vertical="center" wrapText="1"/>
    </xf>
    <xf numFmtId="0" fontId="24" fillId="0" borderId="14" xfId="0" quotePrefix="1" applyNumberFormat="1" applyFont="1" applyBorder="1" applyAlignment="1">
      <alignment horizontal="center" vertical="center" wrapText="1"/>
    </xf>
    <xf numFmtId="0" fontId="24" fillId="0" borderId="3" xfId="0" quotePrefix="1" applyNumberFormat="1" applyFont="1" applyBorder="1" applyAlignment="1">
      <alignment horizontal="center" vertical="center" wrapText="1"/>
    </xf>
    <xf numFmtId="0" fontId="24" fillId="0" borderId="4" xfId="0" quotePrefix="1" applyNumberFormat="1" applyFont="1" applyBorder="1" applyAlignment="1">
      <alignment horizontal="center" vertical="center" wrapText="1"/>
    </xf>
    <xf numFmtId="0" fontId="24" fillId="0" borderId="12" xfId="0" quotePrefix="1" applyNumberFormat="1" applyFont="1" applyBorder="1" applyAlignment="1">
      <alignment horizontal="center" vertical="center" wrapText="1"/>
    </xf>
    <xf numFmtId="38" fontId="25" fillId="0" borderId="10" xfId="0" applyNumberFormat="1"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11" xfId="0" applyFont="1" applyBorder="1" applyAlignment="1">
      <alignment horizontal="center" vertical="center" shrinkToFit="1"/>
    </xf>
    <xf numFmtId="38" fontId="25" fillId="0" borderId="13" xfId="0" applyNumberFormat="1" applyFont="1" applyBorder="1" applyAlignment="1">
      <alignment horizontal="center" vertical="center" shrinkToFit="1"/>
    </xf>
    <xf numFmtId="0" fontId="11" fillId="0" borderId="1" xfId="0" applyFont="1" applyBorder="1" applyAlignment="1">
      <alignment horizontal="center" vertical="center" textRotation="255" wrapText="1"/>
    </xf>
    <xf numFmtId="0" fontId="11" fillId="0" borderId="10" xfId="0"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11" fillId="0" borderId="11"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0" xfId="0" applyFont="1" applyBorder="1" applyAlignment="1">
      <alignment horizontal="center" vertical="center" textRotation="255" wrapText="1"/>
    </xf>
    <xf numFmtId="0" fontId="11" fillId="0" borderId="14"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4"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26" fillId="0" borderId="10" xfId="0" applyFont="1" applyBorder="1" applyAlignment="1">
      <alignment horizontal="center" vertical="center" textRotation="255" wrapText="1"/>
    </xf>
    <xf numFmtId="0" fontId="26" fillId="0" borderId="2" xfId="0" applyFont="1" applyBorder="1" applyAlignment="1">
      <alignment horizontal="center" vertical="center" textRotation="255" wrapText="1"/>
    </xf>
    <xf numFmtId="0" fontId="26" fillId="0" borderId="11" xfId="0" applyFont="1" applyBorder="1" applyAlignment="1">
      <alignment horizontal="center" vertical="center" textRotation="255" wrapText="1"/>
    </xf>
    <xf numFmtId="0" fontId="26" fillId="0" borderId="13" xfId="0" applyFont="1" applyBorder="1" applyAlignment="1">
      <alignment horizontal="center" vertical="center" textRotation="255" wrapText="1"/>
    </xf>
    <xf numFmtId="0" fontId="26" fillId="0" borderId="0" xfId="0" applyFont="1" applyBorder="1" applyAlignment="1">
      <alignment horizontal="center" vertical="center" textRotation="255" wrapText="1"/>
    </xf>
    <xf numFmtId="0" fontId="26" fillId="0" borderId="14" xfId="0" applyFont="1" applyBorder="1" applyAlignment="1">
      <alignment horizontal="center" vertical="center" textRotation="255" wrapText="1"/>
    </xf>
    <xf numFmtId="0" fontId="26" fillId="0" borderId="3" xfId="0" applyFont="1" applyBorder="1" applyAlignment="1">
      <alignment horizontal="center" vertical="center" textRotation="255" wrapText="1"/>
    </xf>
    <xf numFmtId="0" fontId="26" fillId="0" borderId="4" xfId="0" applyFont="1" applyBorder="1" applyAlignment="1">
      <alignment horizontal="center" vertical="center" textRotation="255" wrapText="1"/>
    </xf>
    <xf numFmtId="0" fontId="26" fillId="0" borderId="12" xfId="0" applyFont="1" applyBorder="1" applyAlignment="1">
      <alignment horizontal="center" vertical="center" textRotation="255" wrapText="1"/>
    </xf>
    <xf numFmtId="0" fontId="27" fillId="0" borderId="10" xfId="0" applyFont="1" applyBorder="1" applyAlignment="1">
      <alignment horizontal="center" vertical="center" textRotation="255" wrapText="1"/>
    </xf>
    <xf numFmtId="0" fontId="27" fillId="0" borderId="2" xfId="0" applyFont="1" applyBorder="1" applyAlignment="1">
      <alignment horizontal="center" vertical="center" textRotation="255" wrapText="1"/>
    </xf>
    <xf numFmtId="0" fontId="27" fillId="0" borderId="11" xfId="0" applyFont="1" applyBorder="1" applyAlignment="1">
      <alignment horizontal="center" vertical="center" textRotation="255" wrapText="1"/>
    </xf>
    <xf numFmtId="0" fontId="27" fillId="0" borderId="13" xfId="0" applyFont="1" applyBorder="1" applyAlignment="1">
      <alignment horizontal="center" vertical="center" textRotation="255" wrapText="1"/>
    </xf>
    <xf numFmtId="0" fontId="27" fillId="0" borderId="0" xfId="0" applyFont="1" applyBorder="1" applyAlignment="1">
      <alignment horizontal="center" vertical="center" textRotation="255" wrapText="1"/>
    </xf>
    <xf numFmtId="0" fontId="27" fillId="0" borderId="14" xfId="0" applyFont="1" applyBorder="1" applyAlignment="1">
      <alignment horizontal="center" vertical="center" textRotation="255" wrapText="1"/>
    </xf>
    <xf numFmtId="0" fontId="27" fillId="0" borderId="3" xfId="0" applyFont="1" applyBorder="1" applyAlignment="1">
      <alignment horizontal="center" vertical="center" textRotation="255" wrapText="1"/>
    </xf>
    <xf numFmtId="0" fontId="27" fillId="0" borderId="4" xfId="0" applyFont="1" applyBorder="1" applyAlignment="1">
      <alignment horizontal="center" vertical="center" textRotation="255" wrapText="1"/>
    </xf>
    <xf numFmtId="0" fontId="27" fillId="0" borderId="12" xfId="0" applyFont="1" applyBorder="1" applyAlignment="1">
      <alignment horizontal="center" vertical="center" textRotation="255" wrapTex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4" borderId="10" xfId="0" applyFont="1" applyFill="1" applyBorder="1" applyAlignment="1">
      <alignment horizontal="center" shrinkToFit="1"/>
    </xf>
    <xf numFmtId="0" fontId="9" fillId="4" borderId="2" xfId="0" applyFont="1" applyFill="1" applyBorder="1" applyAlignment="1">
      <alignment horizontal="center" shrinkToFit="1"/>
    </xf>
    <xf numFmtId="0" fontId="9" fillId="4" borderId="11" xfId="0" applyFont="1" applyFill="1" applyBorder="1" applyAlignment="1">
      <alignment horizontal="center" shrinkToFit="1"/>
    </xf>
    <xf numFmtId="0" fontId="25" fillId="0" borderId="126" xfId="0" applyFont="1" applyBorder="1" applyAlignment="1">
      <alignment horizontal="center" vertical="center"/>
    </xf>
    <xf numFmtId="0" fontId="25" fillId="0" borderId="16" xfId="0" applyFont="1" applyBorder="1" applyAlignment="1">
      <alignment horizontal="center" vertical="center"/>
    </xf>
    <xf numFmtId="0" fontId="25" fillId="0" borderId="15" xfId="0" applyFont="1" applyBorder="1" applyAlignment="1">
      <alignment horizontal="center" vertical="center"/>
    </xf>
    <xf numFmtId="0" fontId="25" fillId="0" borderId="20" xfId="0" applyFont="1" applyBorder="1" applyAlignment="1">
      <alignment horizontal="center" vertical="center"/>
    </xf>
    <xf numFmtId="0" fontId="25" fillId="0" borderId="18" xfId="0" applyFont="1" applyBorder="1" applyAlignment="1">
      <alignment horizontal="center" vertical="center"/>
    </xf>
    <xf numFmtId="0" fontId="25" fillId="0" borderId="21" xfId="0" applyFont="1" applyBorder="1" applyAlignment="1">
      <alignment horizontal="center" vertical="center"/>
    </xf>
    <xf numFmtId="0" fontId="25" fillId="0" borderId="19" xfId="0" applyFont="1" applyBorder="1" applyAlignment="1">
      <alignment horizontal="center" vertical="center"/>
    </xf>
    <xf numFmtId="0" fontId="16" fillId="4" borderId="3" xfId="0" applyFont="1" applyFill="1" applyBorder="1" applyAlignment="1">
      <alignment horizontal="center" vertical="center" shrinkToFit="1"/>
    </xf>
    <xf numFmtId="0" fontId="16" fillId="4" borderId="4" xfId="0" applyFont="1" applyFill="1" applyBorder="1" applyAlignment="1">
      <alignment horizontal="center" vertical="center" shrinkToFit="1"/>
    </xf>
    <xf numFmtId="0" fontId="16" fillId="4" borderId="12" xfId="0" applyFont="1" applyFill="1" applyBorder="1" applyAlignment="1">
      <alignment horizontal="center" vertical="center" shrinkToFit="1"/>
    </xf>
    <xf numFmtId="0" fontId="26" fillId="0" borderId="10" xfId="0" applyNumberFormat="1" applyFont="1" applyBorder="1" applyAlignment="1">
      <alignment horizontal="center" vertical="center" shrinkToFit="1"/>
    </xf>
    <xf numFmtId="0" fontId="26" fillId="0" borderId="2" xfId="0" applyNumberFormat="1" applyFont="1" applyBorder="1" applyAlignment="1">
      <alignment horizontal="center" vertical="center" shrinkToFit="1"/>
    </xf>
    <xf numFmtId="49" fontId="26" fillId="0" borderId="2" xfId="0" applyNumberFormat="1" applyFont="1" applyBorder="1" applyAlignment="1">
      <alignment horizontal="center" vertical="center" wrapText="1"/>
    </xf>
    <xf numFmtId="0" fontId="26" fillId="0" borderId="2" xfId="0" applyNumberFormat="1" applyFont="1" applyBorder="1" applyAlignment="1">
      <alignment horizontal="center" vertical="center" wrapText="1"/>
    </xf>
    <xf numFmtId="49" fontId="26" fillId="0" borderId="2" xfId="0" applyNumberFormat="1" applyFont="1" applyBorder="1" applyAlignment="1">
      <alignment horizontal="center" vertical="center" shrinkToFit="1"/>
    </xf>
    <xf numFmtId="49" fontId="25" fillId="0" borderId="10" xfId="0" applyNumberFormat="1" applyFont="1" applyBorder="1" applyAlignment="1">
      <alignment horizontal="center" vertical="center" shrinkToFit="1"/>
    </xf>
    <xf numFmtId="0" fontId="25" fillId="0" borderId="2" xfId="0" applyNumberFormat="1" applyFont="1" applyBorder="1" applyAlignment="1">
      <alignment horizontal="center" vertical="center" shrinkToFit="1"/>
    </xf>
    <xf numFmtId="0" fontId="25" fillId="0" borderId="11" xfId="0" applyNumberFormat="1" applyFont="1" applyBorder="1" applyAlignment="1">
      <alignment horizontal="center" vertical="center" shrinkToFit="1"/>
    </xf>
    <xf numFmtId="0" fontId="25" fillId="0" borderId="13" xfId="0" applyNumberFormat="1" applyFont="1" applyBorder="1" applyAlignment="1">
      <alignment horizontal="center" vertical="center" shrinkToFit="1"/>
    </xf>
    <xf numFmtId="0" fontId="25" fillId="0" borderId="0" xfId="0" applyNumberFormat="1" applyFont="1" applyBorder="1" applyAlignment="1">
      <alignment horizontal="center" vertical="center" shrinkToFit="1"/>
    </xf>
    <xf numFmtId="0" fontId="25" fillId="0" borderId="14" xfId="0" applyNumberFormat="1" applyFont="1" applyBorder="1" applyAlignment="1">
      <alignment horizontal="center" vertical="center" shrinkToFit="1"/>
    </xf>
    <xf numFmtId="0" fontId="25" fillId="0" borderId="3" xfId="0" applyNumberFormat="1" applyFont="1" applyBorder="1" applyAlignment="1">
      <alignment horizontal="center" vertical="center" shrinkToFit="1"/>
    </xf>
    <xf numFmtId="0" fontId="25" fillId="0" borderId="4" xfId="0" applyNumberFormat="1" applyFont="1" applyBorder="1" applyAlignment="1">
      <alignment horizontal="center" vertical="center" shrinkToFit="1"/>
    </xf>
    <xf numFmtId="0" fontId="25" fillId="0" borderId="12" xfId="0" applyNumberFormat="1" applyFont="1" applyBorder="1" applyAlignment="1">
      <alignment horizontal="center" vertical="center" shrinkToFit="1"/>
    </xf>
    <xf numFmtId="0" fontId="9" fillId="0" borderId="0" xfId="0" applyFont="1" applyBorder="1" applyAlignment="1">
      <alignment horizontal="left" vertical="center" wrapText="1"/>
    </xf>
    <xf numFmtId="0" fontId="25" fillId="0" borderId="10" xfId="0" applyNumberFormat="1" applyFont="1" applyBorder="1" applyAlignment="1">
      <alignment horizontal="center" vertical="center" shrinkToFit="1"/>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3" fillId="0" borderId="0" xfId="0" applyFont="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11" fillId="0" borderId="20" xfId="0" applyFont="1" applyBorder="1" applyAlignment="1">
      <alignment horizontal="right" vertical="center"/>
    </xf>
    <xf numFmtId="0" fontId="11" fillId="0" borderId="2" xfId="0" applyFont="1" applyBorder="1" applyAlignment="1">
      <alignment horizontal="right" vertical="center"/>
    </xf>
    <xf numFmtId="0" fontId="11" fillId="0" borderId="11" xfId="0" applyFont="1" applyBorder="1" applyAlignment="1">
      <alignment horizontal="right" vertical="center"/>
    </xf>
    <xf numFmtId="0" fontId="25" fillId="0" borderId="5"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7" fillId="0" borderId="0" xfId="0" applyNumberFormat="1" applyFont="1" applyBorder="1" applyAlignment="1">
      <alignment horizontal="center" vertical="center"/>
    </xf>
    <xf numFmtId="0" fontId="7" fillId="0" borderId="4" xfId="0" applyNumberFormat="1"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25" fillId="0" borderId="13" xfId="0" applyNumberFormat="1" applyFont="1" applyFill="1" applyBorder="1" applyAlignment="1">
      <alignment horizontal="center" vertical="center" shrinkToFit="1"/>
    </xf>
    <xf numFmtId="0" fontId="25" fillId="0" borderId="6" xfId="0" applyNumberFormat="1" applyFont="1" applyFill="1" applyBorder="1" applyAlignment="1">
      <alignment horizontal="center" vertical="center" shrinkToFit="1"/>
    </xf>
    <xf numFmtId="0" fontId="25" fillId="0" borderId="3" xfId="0" applyNumberFormat="1" applyFont="1" applyFill="1" applyBorder="1" applyAlignment="1">
      <alignment horizontal="center" vertical="center" shrinkToFit="1"/>
    </xf>
    <xf numFmtId="0" fontId="25" fillId="0" borderId="19" xfId="0" applyNumberFormat="1" applyFont="1" applyFill="1" applyBorder="1" applyAlignment="1">
      <alignment horizontal="center" vertical="center" shrinkToFi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6" fillId="0" borderId="45" xfId="0" applyFont="1" applyBorder="1" applyAlignment="1">
      <alignment horizontal="center" vertical="center"/>
    </xf>
    <xf numFmtId="0" fontId="6" fillId="0" borderId="41" xfId="0" applyFont="1" applyBorder="1" applyAlignment="1">
      <alignment horizontal="center" vertical="center"/>
    </xf>
    <xf numFmtId="0" fontId="6" fillId="0" borderId="37" xfId="0" applyFont="1" applyBorder="1" applyAlignment="1">
      <alignment horizontal="center" vertical="center"/>
    </xf>
    <xf numFmtId="0" fontId="25" fillId="0" borderId="10" xfId="0" applyFont="1" applyBorder="1" applyAlignment="1">
      <alignment horizontal="center" vertical="center" shrinkToFit="1"/>
    </xf>
    <xf numFmtId="0" fontId="25" fillId="0" borderId="39" xfId="1" applyNumberFormat="1" applyFont="1" applyBorder="1" applyAlignment="1">
      <alignment horizontal="center" vertical="center" shrinkToFit="1"/>
    </xf>
    <xf numFmtId="0" fontId="25" fillId="0" borderId="2" xfId="1" applyNumberFormat="1" applyFont="1" applyBorder="1" applyAlignment="1">
      <alignment horizontal="center" vertical="center" shrinkToFit="1"/>
    </xf>
    <xf numFmtId="0" fontId="25" fillId="0" borderId="40" xfId="1" applyNumberFormat="1" applyFont="1" applyBorder="1" applyAlignment="1">
      <alignment horizontal="center" vertical="center" shrinkToFit="1"/>
    </xf>
    <xf numFmtId="0" fontId="25" fillId="0" borderId="33" xfId="1" applyNumberFormat="1" applyFont="1" applyBorder="1" applyAlignment="1">
      <alignment horizontal="center" vertical="center" shrinkToFit="1"/>
    </xf>
    <xf numFmtId="0" fontId="25" fillId="0" borderId="0" xfId="1" applyNumberFormat="1" applyFont="1" applyBorder="1" applyAlignment="1">
      <alignment horizontal="center" vertical="center" shrinkToFit="1"/>
    </xf>
    <xf numFmtId="0" fontId="25" fillId="0" borderId="42" xfId="1" applyNumberFormat="1" applyFont="1" applyBorder="1" applyAlignment="1">
      <alignment horizontal="center" vertical="center" shrinkToFit="1"/>
    </xf>
    <xf numFmtId="0" fontId="25" fillId="0" borderId="43" xfId="1" applyNumberFormat="1" applyFont="1" applyBorder="1" applyAlignment="1">
      <alignment horizontal="center" vertical="center" shrinkToFit="1"/>
    </xf>
    <xf numFmtId="0" fontId="25" fillId="0" borderId="4" xfId="1" applyNumberFormat="1" applyFont="1" applyBorder="1" applyAlignment="1">
      <alignment horizontal="center" vertical="center" shrinkToFit="1"/>
    </xf>
    <xf numFmtId="0" fontId="25" fillId="0" borderId="44" xfId="1" applyNumberFormat="1" applyFont="1" applyBorder="1" applyAlignment="1">
      <alignment horizontal="center" vertical="center" shrinkToFit="1"/>
    </xf>
    <xf numFmtId="0" fontId="25" fillId="0" borderId="20" xfId="1" applyNumberFormat="1" applyFont="1" applyBorder="1" applyAlignment="1">
      <alignment horizontal="center" vertical="center" shrinkToFit="1"/>
    </xf>
    <xf numFmtId="0" fontId="25" fillId="0" borderId="5" xfId="1" applyNumberFormat="1" applyFont="1" applyBorder="1" applyAlignment="1">
      <alignment horizontal="center" vertical="center" shrinkToFit="1"/>
    </xf>
    <xf numFmtId="0" fontId="25" fillId="0" borderId="21" xfId="1" applyNumberFormat="1" applyFont="1" applyBorder="1" applyAlignment="1">
      <alignment horizontal="center" vertical="center" shrinkToFit="1"/>
    </xf>
    <xf numFmtId="0" fontId="25" fillId="0" borderId="11" xfId="1" applyNumberFormat="1" applyFont="1" applyBorder="1" applyAlignment="1">
      <alignment horizontal="center" vertical="center" shrinkToFit="1"/>
    </xf>
    <xf numFmtId="0" fontId="25" fillId="0" borderId="14" xfId="1" applyNumberFormat="1" applyFont="1" applyBorder="1" applyAlignment="1">
      <alignment horizontal="center" vertical="center" shrinkToFit="1"/>
    </xf>
    <xf numFmtId="0" fontId="25" fillId="0" borderId="12" xfId="1" applyNumberFormat="1" applyFont="1" applyBorder="1" applyAlignment="1">
      <alignment horizontal="center" vertical="center" shrinkToFit="1"/>
    </xf>
    <xf numFmtId="0" fontId="25" fillId="0" borderId="39" xfId="0" applyFont="1" applyBorder="1" applyAlignment="1">
      <alignment horizontal="center" vertical="center" shrinkToFit="1"/>
    </xf>
    <xf numFmtId="0" fontId="25" fillId="0" borderId="40" xfId="0" applyFont="1" applyBorder="1" applyAlignment="1">
      <alignment horizontal="center" vertical="center"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7" xfId="0" quotePrefix="1" applyFont="1" applyBorder="1" applyAlignment="1">
      <alignment horizontal="center" vertical="center"/>
    </xf>
    <xf numFmtId="0" fontId="6" fillId="0" borderId="8" xfId="0" quotePrefix="1" applyFont="1" applyBorder="1" applyAlignment="1">
      <alignment horizontal="center" vertical="center"/>
    </xf>
    <xf numFmtId="0" fontId="6" fillId="0" borderId="9" xfId="0" quotePrefix="1" applyFont="1" applyBorder="1" applyAlignment="1">
      <alignment horizontal="center" vertical="center"/>
    </xf>
    <xf numFmtId="0" fontId="8" fillId="0" borderId="121" xfId="0" applyFont="1" applyBorder="1" applyAlignment="1">
      <alignment horizontal="center" vertical="center" wrapText="1"/>
    </xf>
    <xf numFmtId="0" fontId="8" fillId="0" borderId="103" xfId="0" applyFont="1" applyBorder="1" applyAlignment="1">
      <alignment horizontal="center" vertical="center"/>
    </xf>
    <xf numFmtId="0" fontId="8" fillId="0" borderId="104" xfId="0" applyFont="1" applyBorder="1" applyAlignment="1">
      <alignment horizontal="center" vertical="center"/>
    </xf>
    <xf numFmtId="0" fontId="8" fillId="0" borderId="122" xfId="0" applyFont="1" applyBorder="1" applyAlignment="1">
      <alignment horizontal="center" vertical="center"/>
    </xf>
    <xf numFmtId="0" fontId="8" fillId="0" borderId="116" xfId="0" applyFont="1" applyBorder="1" applyAlignment="1">
      <alignment horizontal="center" vertical="center"/>
    </xf>
    <xf numFmtId="0" fontId="10" fillId="0" borderId="1" xfId="0" applyFont="1" applyBorder="1" applyAlignment="1">
      <alignment horizontal="center" vertical="center"/>
    </xf>
    <xf numFmtId="0" fontId="25" fillId="0" borderId="1" xfId="0" applyFont="1" applyBorder="1" applyAlignment="1">
      <alignment horizontal="center" vertical="center" textRotation="255" wrapText="1"/>
    </xf>
    <xf numFmtId="0" fontId="23" fillId="0" borderId="1" xfId="0" applyFont="1" applyBorder="1" applyAlignment="1">
      <alignment horizontal="center" vertical="center" textRotation="255" wrapText="1"/>
    </xf>
    <xf numFmtId="0" fontId="6" fillId="0" borderId="53" xfId="0" applyFont="1" applyBorder="1" applyAlignment="1">
      <alignment horizontal="center" vertical="center"/>
    </xf>
    <xf numFmtId="0" fontId="10" fillId="0" borderId="121" xfId="0" applyFont="1" applyBorder="1" applyAlignment="1">
      <alignment horizontal="center" vertical="center" wrapText="1"/>
    </xf>
    <xf numFmtId="0" fontId="10" fillId="0" borderId="103" xfId="0" applyFont="1" applyBorder="1" applyAlignment="1">
      <alignment horizontal="center" vertical="center" wrapText="1"/>
    </xf>
    <xf numFmtId="0" fontId="10" fillId="0" borderId="120"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121"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2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17" xfId="0" applyFont="1" applyBorder="1" applyAlignment="1">
      <alignment horizontal="center" vertical="center" wrapText="1"/>
    </xf>
    <xf numFmtId="0" fontId="25" fillId="0" borderId="110" xfId="0" applyFont="1" applyBorder="1" applyAlignment="1">
      <alignment horizontal="center" vertical="center"/>
    </xf>
    <xf numFmtId="0" fontId="25" fillId="0" borderId="52"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15" xfId="0" applyFont="1" applyBorder="1" applyAlignment="1">
      <alignment horizontal="center" vertical="center"/>
    </xf>
    <xf numFmtId="0" fontId="6" fillId="0" borderId="26" xfId="0" applyFont="1" applyBorder="1" applyAlignment="1">
      <alignment horizontal="center" vertical="center"/>
    </xf>
    <xf numFmtId="0" fontId="6" fillId="0" borderId="50" xfId="0" applyFont="1" applyBorder="1" applyAlignment="1">
      <alignment horizontal="center" vertical="center"/>
    </xf>
    <xf numFmtId="0" fontId="6" fillId="0" borderId="27"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51" xfId="0" applyFont="1" applyBorder="1" applyAlignment="1">
      <alignment horizontal="center" vertical="center"/>
    </xf>
    <xf numFmtId="0" fontId="25" fillId="0" borderId="32"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6" fillId="0" borderId="4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9" fillId="0" borderId="53"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49" fontId="30" fillId="0" borderId="10" xfId="0" applyNumberFormat="1"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12"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36" xfId="0" applyFont="1" applyBorder="1" applyAlignment="1">
      <alignment horizontal="center" vertical="center" wrapText="1"/>
    </xf>
    <xf numFmtId="0" fontId="25" fillId="0" borderId="24" xfId="0" applyNumberFormat="1" applyFont="1" applyBorder="1" applyAlignment="1">
      <alignment horizontal="center" vertical="center"/>
    </xf>
    <xf numFmtId="0" fontId="25" fillId="0" borderId="122" xfId="0" applyNumberFormat="1" applyFont="1" applyBorder="1" applyAlignment="1">
      <alignment horizontal="center" vertical="center"/>
    </xf>
    <xf numFmtId="0" fontId="25" fillId="0" borderId="110" xfId="0" applyNumberFormat="1" applyFont="1" applyBorder="1" applyAlignment="1">
      <alignment horizontal="center" vertical="center"/>
    </xf>
    <xf numFmtId="0" fontId="25" fillId="0" borderId="52" xfId="0" applyNumberFormat="1" applyFont="1" applyBorder="1" applyAlignment="1">
      <alignment horizontal="center" vertical="center"/>
    </xf>
    <xf numFmtId="0" fontId="25" fillId="0" borderId="25" xfId="0" applyNumberFormat="1" applyFont="1" applyBorder="1" applyAlignment="1">
      <alignment horizontal="center" vertical="center"/>
    </xf>
    <xf numFmtId="0" fontId="25" fillId="0" borderId="123" xfId="0" applyFont="1" applyBorder="1" applyAlignment="1">
      <alignment horizontal="center" vertical="center"/>
    </xf>
    <xf numFmtId="0" fontId="25" fillId="0" borderId="1" xfId="0" applyFont="1" applyBorder="1" applyAlignment="1">
      <alignment horizontal="center" vertical="center"/>
    </xf>
    <xf numFmtId="0" fontId="25" fillId="0" borderId="124" xfId="0" applyFont="1" applyBorder="1" applyAlignment="1">
      <alignment horizontal="center" vertical="center"/>
    </xf>
    <xf numFmtId="0" fontId="25" fillId="0" borderId="125" xfId="0" applyFont="1" applyBorder="1" applyAlignment="1">
      <alignment horizontal="center" vertical="center"/>
    </xf>
    <xf numFmtId="0" fontId="7" fillId="0" borderId="110" xfId="0" applyFont="1" applyBorder="1" applyAlignment="1">
      <alignment horizontal="center" vertical="center"/>
    </xf>
    <xf numFmtId="0" fontId="7" fillId="0" borderId="52" xfId="0" applyFont="1" applyBorder="1" applyAlignment="1">
      <alignment horizontal="center" vertical="center"/>
    </xf>
    <xf numFmtId="0" fontId="7" fillId="0" borderId="115" xfId="0" applyFont="1" applyBorder="1" applyAlignment="1">
      <alignment horizontal="center" vertical="center"/>
    </xf>
    <xf numFmtId="0" fontId="8" fillId="0" borderId="10" xfId="0" applyFont="1" applyBorder="1" applyAlignment="1">
      <alignment horizontal="center" vertical="center"/>
    </xf>
    <xf numFmtId="0" fontId="30" fillId="0" borderId="13"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14" xfId="0" applyFont="1" applyBorder="1" applyAlignment="1">
      <alignment horizontal="center" vertical="center" shrinkToFit="1"/>
    </xf>
    <xf numFmtId="0" fontId="10" fillId="0" borderId="0" xfId="0" applyFont="1" applyBorder="1" applyAlignment="1">
      <alignment horizontal="left" vertical="center" wrapText="1"/>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5" fillId="0" borderId="6" xfId="0" applyFont="1" applyBorder="1" applyAlignment="1">
      <alignment horizontal="center" vertical="center"/>
    </xf>
    <xf numFmtId="0" fontId="25" fillId="4" borderId="130" xfId="0" applyFont="1" applyFill="1" applyBorder="1" applyAlignment="1">
      <alignment horizontal="center" vertical="center" shrinkToFit="1"/>
    </xf>
    <xf numFmtId="0" fontId="25" fillId="4" borderId="131" xfId="0" applyFont="1" applyFill="1" applyBorder="1" applyAlignment="1">
      <alignment horizontal="center" vertical="center" shrinkToFit="1"/>
    </xf>
    <xf numFmtId="0" fontId="25" fillId="4" borderId="132" xfId="0" applyFont="1" applyFill="1" applyBorder="1" applyAlignment="1">
      <alignment horizontal="center" vertical="center" shrinkToFit="1"/>
    </xf>
    <xf numFmtId="0" fontId="25" fillId="4" borderId="133" xfId="0" applyFont="1" applyFill="1" applyBorder="1" applyAlignment="1">
      <alignment horizontal="center" vertical="center" shrinkToFit="1"/>
    </xf>
    <xf numFmtId="0" fontId="25" fillId="4" borderId="0" xfId="0" applyFont="1" applyFill="1" applyBorder="1" applyAlignment="1">
      <alignment horizontal="center" vertical="center" shrinkToFit="1"/>
    </xf>
    <xf numFmtId="0" fontId="25" fillId="4" borderId="134" xfId="0" applyFont="1" applyFill="1" applyBorder="1" applyAlignment="1">
      <alignment horizontal="center" vertical="center" shrinkToFit="1"/>
    </xf>
    <xf numFmtId="0" fontId="25" fillId="4" borderId="135" xfId="0" applyFont="1" applyFill="1" applyBorder="1" applyAlignment="1">
      <alignment horizontal="center" vertical="center" shrinkToFit="1"/>
    </xf>
    <xf numFmtId="0" fontId="25" fillId="4" borderId="136" xfId="0" applyFont="1" applyFill="1" applyBorder="1" applyAlignment="1">
      <alignment horizontal="center" vertical="center" shrinkToFit="1"/>
    </xf>
    <xf numFmtId="0" fontId="25" fillId="4" borderId="137" xfId="0" applyFont="1" applyFill="1" applyBorder="1" applyAlignment="1">
      <alignment horizontal="center" vertical="center" shrinkToFit="1"/>
    </xf>
    <xf numFmtId="38" fontId="7" fillId="0" borderId="10"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18" xfId="0" applyNumberFormat="1" applyFont="1" applyBorder="1" applyAlignment="1">
      <alignment horizontal="center" vertical="center"/>
    </xf>
    <xf numFmtId="0" fontId="7" fillId="0" borderId="13"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10" fillId="0" borderId="55" xfId="0" applyFont="1" applyBorder="1" applyAlignment="1">
      <alignment horizontal="center" vertical="center"/>
    </xf>
    <xf numFmtId="0" fontId="16" fillId="4" borderId="13" xfId="0" applyFont="1" applyFill="1" applyBorder="1" applyAlignment="1">
      <alignment horizontal="center" vertical="center" shrinkToFit="1"/>
    </xf>
    <xf numFmtId="0" fontId="16" fillId="4" borderId="0" xfId="0" applyFont="1" applyFill="1" applyBorder="1" applyAlignment="1">
      <alignment horizontal="center" vertical="center" shrinkToFit="1"/>
    </xf>
    <xf numFmtId="0" fontId="16" fillId="4" borderId="14" xfId="0" applyFont="1" applyFill="1" applyBorder="1" applyAlignment="1">
      <alignment horizontal="center" vertical="center" shrinkToFit="1"/>
    </xf>
    <xf numFmtId="0" fontId="7" fillId="0" borderId="138" xfId="0" applyFont="1" applyFill="1" applyBorder="1" applyAlignment="1">
      <alignment horizontal="center" vertical="center"/>
    </xf>
    <xf numFmtId="0" fontId="7" fillId="0" borderId="139" xfId="0" applyFont="1" applyFill="1" applyBorder="1" applyAlignment="1">
      <alignment horizontal="center" vertical="center"/>
    </xf>
    <xf numFmtId="0" fontId="7" fillId="0" borderId="140" xfId="0" applyFont="1" applyFill="1" applyBorder="1" applyAlignment="1">
      <alignment horizontal="center" vertical="center"/>
    </xf>
    <xf numFmtId="0" fontId="7" fillId="0" borderId="14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42" xfId="0" applyFont="1" applyFill="1" applyBorder="1" applyAlignment="1">
      <alignment horizontal="center" vertical="center"/>
    </xf>
    <xf numFmtId="0" fontId="7" fillId="0" borderId="143" xfId="0" applyFont="1" applyFill="1" applyBorder="1" applyAlignment="1">
      <alignment horizontal="center" vertical="center"/>
    </xf>
    <xf numFmtId="0" fontId="7" fillId="0" borderId="144" xfId="0" applyFont="1" applyFill="1" applyBorder="1" applyAlignment="1">
      <alignment horizontal="center" vertical="center"/>
    </xf>
    <xf numFmtId="0" fontId="7" fillId="0" borderId="145" xfId="0" applyFont="1" applyFill="1" applyBorder="1" applyAlignment="1">
      <alignment horizontal="center" vertical="center"/>
    </xf>
    <xf numFmtId="49" fontId="25" fillId="0" borderId="13" xfId="0" applyNumberFormat="1" applyFont="1" applyBorder="1" applyAlignment="1">
      <alignment horizontal="center" vertical="center" shrinkToFit="1"/>
    </xf>
    <xf numFmtId="49" fontId="25" fillId="0" borderId="6" xfId="0" applyNumberFormat="1" applyFont="1" applyBorder="1" applyAlignment="1">
      <alignment horizontal="center" vertical="center" shrinkToFit="1"/>
    </xf>
    <xf numFmtId="49" fontId="25" fillId="0" borderId="3" xfId="0" applyNumberFormat="1" applyFont="1" applyBorder="1" applyAlignment="1">
      <alignment horizontal="center" vertical="center" shrinkToFit="1"/>
    </xf>
    <xf numFmtId="49" fontId="25" fillId="0" borderId="19" xfId="0" applyNumberFormat="1" applyFont="1" applyBorder="1" applyAlignment="1">
      <alignment horizontal="center" vertical="center" shrinkToFit="1"/>
    </xf>
    <xf numFmtId="0" fontId="25" fillId="0" borderId="6" xfId="0" applyNumberFormat="1" applyFont="1" applyBorder="1" applyAlignment="1">
      <alignment horizontal="center" vertical="center"/>
    </xf>
    <xf numFmtId="0" fontId="25" fillId="0" borderId="19" xfId="0" applyNumberFormat="1" applyFont="1" applyBorder="1" applyAlignment="1">
      <alignment horizontal="center" vertical="center"/>
    </xf>
    <xf numFmtId="0" fontId="42" fillId="0" borderId="0" xfId="0" applyFont="1" applyBorder="1" applyAlignment="1">
      <alignment horizontal="center" vertical="center" wrapText="1" shrinkToFit="1"/>
    </xf>
    <xf numFmtId="0" fontId="42" fillId="0" borderId="52" xfId="0" applyFont="1" applyBorder="1" applyAlignment="1">
      <alignment horizontal="center" vertical="center" wrapText="1" shrinkToFit="1"/>
    </xf>
    <xf numFmtId="0" fontId="25" fillId="0" borderId="103" xfId="0" applyFont="1" applyBorder="1" applyAlignment="1">
      <alignment horizontal="center" vertical="center" wrapText="1" shrinkToFit="1"/>
    </xf>
    <xf numFmtId="0" fontId="25" fillId="0" borderId="104" xfId="0" applyFont="1" applyBorder="1" applyAlignment="1">
      <alignment horizontal="center" vertical="center" wrapText="1" shrinkToFit="1"/>
    </xf>
    <xf numFmtId="0" fontId="25" fillId="0" borderId="0" xfId="0" applyFont="1" applyBorder="1" applyAlignment="1">
      <alignment horizontal="center" vertical="center" wrapText="1" shrinkToFit="1"/>
    </xf>
    <xf numFmtId="0" fontId="25" fillId="0" borderId="122" xfId="0" applyFont="1" applyBorder="1" applyAlignment="1">
      <alignment horizontal="center" vertical="center" wrapText="1" shrinkToFit="1"/>
    </xf>
    <xf numFmtId="0" fontId="39" fillId="0" borderId="127" xfId="0" applyFont="1" applyBorder="1" applyAlignment="1">
      <alignment horizontal="center" vertical="center" wrapText="1" shrinkToFit="1"/>
    </xf>
    <xf numFmtId="0" fontId="39" fillId="0" borderId="0" xfId="0" applyFont="1" applyBorder="1" applyAlignment="1">
      <alignment horizontal="center" vertical="center" wrapText="1" shrinkToFit="1"/>
    </xf>
    <xf numFmtId="178" fontId="41" fillId="0" borderId="0" xfId="0" applyNumberFormat="1" applyFont="1" applyBorder="1" applyAlignment="1">
      <alignment horizontal="center" vertical="center" wrapText="1" shrinkToFit="1"/>
    </xf>
    <xf numFmtId="178" fontId="41" fillId="0" borderId="52" xfId="0" applyNumberFormat="1" applyFont="1" applyBorder="1" applyAlignment="1">
      <alignment horizontal="center" vertical="center" wrapText="1" shrinkToFit="1"/>
    </xf>
    <xf numFmtId="0" fontId="41" fillId="0" borderId="0" xfId="0" applyFont="1" applyBorder="1" applyAlignment="1">
      <alignment horizontal="center" vertical="center" wrapText="1" shrinkToFit="1"/>
    </xf>
    <xf numFmtId="0" fontId="41" fillId="0" borderId="52" xfId="0" applyFont="1" applyBorder="1" applyAlignment="1">
      <alignment horizontal="center" vertical="center" wrapText="1" shrinkToFit="1"/>
    </xf>
    <xf numFmtId="0" fontId="40" fillId="0" borderId="0" xfId="0" applyFont="1" applyBorder="1" applyAlignment="1">
      <alignment horizontal="center" vertical="center" wrapText="1" shrinkToFit="1"/>
    </xf>
    <xf numFmtId="0" fontId="40" fillId="0" borderId="52" xfId="0" applyFont="1" applyBorder="1" applyAlignment="1">
      <alignment horizontal="center" vertical="center" wrapText="1" shrinkToFit="1"/>
    </xf>
    <xf numFmtId="0" fontId="37" fillId="0" borderId="127" xfId="0" applyFont="1" applyBorder="1" applyAlignment="1">
      <alignment horizontal="center" vertical="center" wrapText="1" shrinkToFit="1"/>
    </xf>
    <xf numFmtId="0" fontId="37" fillId="0" borderId="0" xfId="0" applyFont="1" applyBorder="1" applyAlignment="1">
      <alignment horizontal="center" vertical="center" wrapText="1" shrinkToFit="1"/>
    </xf>
    <xf numFmtId="0" fontId="37" fillId="0" borderId="128" xfId="0" applyFont="1" applyBorder="1" applyAlignment="1">
      <alignment horizontal="center" vertical="center" wrapText="1" shrinkToFit="1"/>
    </xf>
    <xf numFmtId="0" fontId="37" fillId="0" borderId="52" xfId="0" applyFont="1" applyBorder="1" applyAlignment="1">
      <alignment horizontal="center" vertical="center" wrapText="1" shrinkToFit="1"/>
    </xf>
    <xf numFmtId="0" fontId="10" fillId="0" borderId="7" xfId="0" applyFont="1" applyBorder="1" applyAlignment="1">
      <alignment vertical="center" shrinkToFit="1"/>
    </xf>
    <xf numFmtId="0" fontId="10" fillId="0" borderId="8" xfId="0" applyFont="1" applyBorder="1" applyAlignment="1">
      <alignment vertical="center" shrinkToFit="1"/>
    </xf>
    <xf numFmtId="0" fontId="10" fillId="0" borderId="9" xfId="0" applyFont="1" applyBorder="1" applyAlignment="1">
      <alignment vertical="center" shrinkToFit="1"/>
    </xf>
  </cellXfs>
  <cellStyles count="4">
    <cellStyle name="ハイパーリンク" xfId="3" builtinId="8"/>
    <cellStyle name="桁区切り" xfId="2" builtinId="6"/>
    <cellStyle name="標準" xfId="0" builtinId="0"/>
    <cellStyle name="標準 2" xfId="1" xr:uid="{00000000-0005-0000-0000-000003000000}"/>
  </cellStyles>
  <dxfs count="118">
    <dxf>
      <fill>
        <patternFill>
          <bgColor theme="0" tint="-4.9989318521683403E-2"/>
        </patternFill>
      </fill>
    </dxf>
    <dxf>
      <fill>
        <patternFill>
          <bgColor theme="0" tint="-4.9989318521683403E-2"/>
        </patternFill>
      </fill>
    </dxf>
    <dxf>
      <fill>
        <patternFill>
          <bgColor theme="0" tint="-4.9989318521683403E-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0"/>
        </patternFill>
      </fill>
    </dxf>
    <dxf>
      <fill>
        <patternFill>
          <bgColor rgb="FFFF00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rgb="FFFF0000"/>
        </patternFill>
      </fill>
      <border>
        <vertical/>
        <horizontal/>
      </border>
    </dxf>
    <dxf>
      <fill>
        <patternFill>
          <bgColor theme="0" tint="-0.499984740745262"/>
        </patternFill>
      </fill>
    </dxf>
    <dxf>
      <fill>
        <patternFill>
          <bgColor theme="0" tint="-0.499984740745262"/>
        </patternFill>
      </fill>
    </dxf>
    <dxf>
      <fill>
        <patternFill>
          <bgColor theme="0" tint="-0.499984740745262"/>
        </patternFill>
      </fill>
    </dxf>
    <dxf>
      <font>
        <color theme="0"/>
      </font>
      <fill>
        <patternFill patternType="solid">
          <fgColor auto="1"/>
          <bgColor rgb="FF00B050"/>
        </patternFill>
      </fill>
    </dxf>
    <dxf>
      <font>
        <color theme="0"/>
      </font>
      <fill>
        <patternFill patternType="solid">
          <fgColor auto="1"/>
          <bgColor rgb="FF00B0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499984740745262"/>
        </patternFill>
      </fill>
    </dxf>
    <dxf>
      <font>
        <color theme="0"/>
      </font>
      <fill>
        <patternFill>
          <bgColor rgb="FF00B050"/>
        </patternFill>
      </fill>
      <border>
        <left/>
        <right/>
        <top/>
        <bottom/>
        <vertical/>
        <horizontal/>
      </border>
    </dxf>
    <dxf>
      <fill>
        <patternFill>
          <bgColor rgb="FFFF0000"/>
        </patternFill>
      </fill>
    </dxf>
  </dxfs>
  <tableStyles count="0" defaultTableStyle="TableStyleMedium2" defaultPivotStyle="PivotStyleLight16"/>
  <colors>
    <mruColors>
      <color rgb="FF0000CC"/>
      <color rgb="FFCCECFF"/>
      <color rgb="FFFFFF99"/>
      <color rgb="FFDAEEF3"/>
      <color rgb="FFFF6600"/>
      <color rgb="FFFF9999"/>
      <color rgb="FF00FF99"/>
      <color rgb="FFCCCCFF"/>
      <color rgb="FFCDFFBD"/>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D$62" lockText="1" noThreeD="1"/>
</file>

<file path=xl/ctrlProps/ctrlProp2.xml><?xml version="1.0" encoding="utf-8"?>
<formControlPr xmlns="http://schemas.microsoft.com/office/spreadsheetml/2009/9/main" objectType="CheckBox" fmlaLink="$F$62" lockText="1" noThreeD="1"/>
</file>

<file path=xl/ctrlProps/ctrlProp3.xml><?xml version="1.0" encoding="utf-8"?>
<formControlPr xmlns="http://schemas.microsoft.com/office/spreadsheetml/2009/9/main" objectType="CheckBox" fmlaLink="$F$63" lockText="1" noThreeD="1"/>
</file>

<file path=xl/ctrlProps/ctrlProp4.xml><?xml version="1.0" encoding="utf-8"?>
<formControlPr xmlns="http://schemas.microsoft.com/office/spreadsheetml/2009/9/main" objectType="CheckBox" fmlaLink="$D$63"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hyperlink" Target="https://www.pref.osaka.lg.jp/documents/10906/henkou.xlsx" TargetMode="External"/><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30480</xdr:colOff>
          <xdr:row>31</xdr:row>
          <xdr:rowOff>15240</xdr:rowOff>
        </xdr:from>
        <xdr:to>
          <xdr:col>10</xdr:col>
          <xdr:colOff>236220</xdr:colOff>
          <xdr:row>31</xdr:row>
          <xdr:rowOff>342900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31</xdr:row>
          <xdr:rowOff>30480</xdr:rowOff>
        </xdr:from>
        <xdr:to>
          <xdr:col>16</xdr:col>
          <xdr:colOff>228600</xdr:colOff>
          <xdr:row>31</xdr:row>
          <xdr:rowOff>358140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34</xdr:row>
          <xdr:rowOff>30480</xdr:rowOff>
        </xdr:from>
        <xdr:to>
          <xdr:col>16</xdr:col>
          <xdr:colOff>228600</xdr:colOff>
          <xdr:row>34</xdr:row>
          <xdr:rowOff>358140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129540</xdr:colOff>
      <xdr:row>36</xdr:row>
      <xdr:rowOff>403860</xdr:rowOff>
    </xdr:from>
    <xdr:to>
      <xdr:col>36</xdr:col>
      <xdr:colOff>38100</xdr:colOff>
      <xdr:row>40</xdr:row>
      <xdr:rowOff>114300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4533900" y="10218420"/>
          <a:ext cx="5364480" cy="2179320"/>
        </a:xfrm>
        <a:prstGeom prst="rect">
          <a:avLst/>
        </a:prstGeom>
        <a:solidFill>
          <a:srgbClr val="FFFF99"/>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t" upright="1"/>
        <a:lstStyle/>
        <a:p>
          <a:pPr algn="ctr"/>
          <a:r>
            <a:rPr kumimoji="1" lang="ja-JP" altLang="en-US" sz="1600" b="0" u="none">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800" b="1" u="dbl">
              <a:latin typeface="BIZ UDゴシック" panose="020B0400000000000000" pitchFamily="49" charset="-128"/>
              <a:ea typeface="BIZ UDゴシック" panose="020B0400000000000000" pitchFamily="49" charset="-128"/>
            </a:rPr>
            <a:t>必ずお読みください</a:t>
          </a:r>
          <a:r>
            <a:rPr kumimoji="1" lang="ja-JP" altLang="en-US" sz="900" b="0">
              <a:latin typeface="BIZ UDゴシック" panose="020B0400000000000000" pitchFamily="49" charset="-128"/>
              <a:ea typeface="BIZ UDゴシック" panose="020B0400000000000000" pitchFamily="49" charset="-128"/>
            </a:rPr>
            <a:t>（</a:t>
          </a:r>
          <a:r>
            <a:rPr kumimoji="1" lang="ja-JP" altLang="en-US" sz="1000" b="0">
              <a:latin typeface="BIZ UDゴシック" panose="020B0400000000000000" pitchFamily="49" charset="-128"/>
              <a:ea typeface="BIZ UDゴシック" panose="020B0400000000000000" pitchFamily="49" charset="-128"/>
            </a:rPr>
            <a:t>左の質問に答えると表示されます。）</a:t>
          </a:r>
          <a:endParaRPr kumimoji="1" lang="ja-JP" altLang="en-US" sz="2000" b="0">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22860</xdr:colOff>
          <xdr:row>34</xdr:row>
          <xdr:rowOff>30480</xdr:rowOff>
        </xdr:from>
        <xdr:to>
          <xdr:col>10</xdr:col>
          <xdr:colOff>228600</xdr:colOff>
          <xdr:row>34</xdr:row>
          <xdr:rowOff>358140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38</xdr:row>
          <xdr:rowOff>7620</xdr:rowOff>
        </xdr:from>
        <xdr:to>
          <xdr:col>9</xdr:col>
          <xdr:colOff>236220</xdr:colOff>
          <xdr:row>38</xdr:row>
          <xdr:rowOff>708660</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図形" spid="_x0000_s4256"/>
                </a:ext>
              </a:extLst>
            </xdr:cNvPicPr>
          </xdr:nvPicPr>
          <xdr:blipFill>
            <a:blip xmlns:r="http://schemas.openxmlformats.org/officeDocument/2006/relationships" r:embed="rId1"/>
            <a:stretch>
              <a:fillRect/>
            </a:stretch>
          </xdr:blipFill>
          <xdr:spPr bwMode="auto">
            <a:xfrm>
              <a:off x="281940" y="11216640"/>
              <a:ext cx="2286000" cy="70104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205740</xdr:colOff>
          <xdr:row>37</xdr:row>
          <xdr:rowOff>0</xdr:rowOff>
        </xdr:from>
        <xdr:to>
          <xdr:col>35</xdr:col>
          <xdr:colOff>259080</xdr:colOff>
          <xdr:row>40</xdr:row>
          <xdr:rowOff>30480</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額変注意事項" spid="_x0000_s4257"/>
                </a:ext>
              </a:extLst>
            </xdr:cNvPicPr>
          </xdr:nvPicPr>
          <xdr:blipFill>
            <a:blip xmlns:r="http://schemas.openxmlformats.org/officeDocument/2006/relationships" r:embed="rId2"/>
            <a:stretch>
              <a:fillRect/>
            </a:stretch>
          </xdr:blipFill>
          <xdr:spPr bwMode="auto">
            <a:xfrm>
              <a:off x="4610100" y="10576560"/>
              <a:ext cx="5212080" cy="1737360"/>
            </a:xfrm>
            <a:prstGeom prst="rect">
              <a:avLst/>
            </a:prstGeom>
            <a:noFill/>
            <a:ln w="19050">
              <a:solidFill>
                <a:schemeClr val="tx1"/>
              </a:solidFill>
            </a:ln>
            <a:extLst>
              <a:ext uri="{909E8E84-426E-40DD-AFC4-6F175D3DCCD1}">
                <a14:hiddenFill>
                  <a:solidFill>
                    <a:srgbClr val="FFFFFF"/>
                  </a:solidFill>
                </a14:hiddenFill>
              </a:ext>
            </a:extLst>
          </xdr:spPr>
        </xdr:pic>
        <xdr:clientData/>
      </xdr:twoCellAnchor>
    </mc:Choice>
    <mc:Fallback/>
  </mc:AlternateContent>
  <xdr:twoCellAnchor>
    <xdr:from>
      <xdr:col>16</xdr:col>
      <xdr:colOff>53340</xdr:colOff>
      <xdr:row>37</xdr:row>
      <xdr:rowOff>518160</xdr:rowOff>
    </xdr:from>
    <xdr:to>
      <xdr:col>17</xdr:col>
      <xdr:colOff>83820</xdr:colOff>
      <xdr:row>38</xdr:row>
      <xdr:rowOff>198120</xdr:rowOff>
    </xdr:to>
    <xdr:sp macro="" textlink="">
      <xdr:nvSpPr>
        <xdr:cNvPr id="2" name="矢印: 右 1">
          <a:extLst>
            <a:ext uri="{FF2B5EF4-FFF2-40B4-BE49-F238E27FC236}">
              <a16:creationId xmlns:a16="http://schemas.microsoft.com/office/drawing/2014/main" id="{00000000-0008-0000-0000-000002000000}"/>
            </a:ext>
          </a:extLst>
        </xdr:cNvPr>
        <xdr:cNvSpPr/>
      </xdr:nvSpPr>
      <xdr:spPr bwMode="auto">
        <a:xfrm>
          <a:off x="4198620" y="11010900"/>
          <a:ext cx="289560" cy="396240"/>
        </a:xfrm>
        <a:prstGeom prst="rightArrow">
          <a:avLst/>
        </a:prstGeom>
        <a:solidFill>
          <a:srgbClr val="FF9999"/>
        </a:solidFill>
        <a:ln>
          <a:solidFill>
            <a:schemeClr val="accent2"/>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editAs="oneCell">
    <xdr:from>
      <xdr:col>18</xdr:col>
      <xdr:colOff>0</xdr:colOff>
      <xdr:row>36</xdr:row>
      <xdr:rowOff>403860</xdr:rowOff>
    </xdr:from>
    <xdr:to>
      <xdr:col>19</xdr:col>
      <xdr:colOff>53340</xdr:colOff>
      <xdr:row>36</xdr:row>
      <xdr:rowOff>716280</xdr:rowOff>
    </xdr:to>
    <xdr:pic>
      <xdr:nvPicPr>
        <xdr:cNvPr id="10" name="グラフィックス 9" descr="警告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63440" y="10218420"/>
          <a:ext cx="312420" cy="312420"/>
        </a:xfrm>
        <a:prstGeom prst="rect">
          <a:avLst/>
        </a:prstGeom>
      </xdr:spPr>
    </xdr:pic>
    <xdr:clientData/>
  </xdr:twoCellAnchor>
  <xdr:twoCellAnchor>
    <xdr:from>
      <xdr:col>36</xdr:col>
      <xdr:colOff>121920</xdr:colOff>
      <xdr:row>22</xdr:row>
      <xdr:rowOff>213360</xdr:rowOff>
    </xdr:from>
    <xdr:to>
      <xdr:col>49</xdr:col>
      <xdr:colOff>137160</xdr:colOff>
      <xdr:row>28</xdr:row>
      <xdr:rowOff>7620</xdr:rowOff>
    </xdr:to>
    <xdr:sp macro="" textlink="">
      <xdr:nvSpPr>
        <xdr:cNvPr id="24" name="四角形: 角を丸くする 23">
          <a:extLst>
            <a:ext uri="{FF2B5EF4-FFF2-40B4-BE49-F238E27FC236}">
              <a16:creationId xmlns:a16="http://schemas.microsoft.com/office/drawing/2014/main" id="{00000000-0008-0000-0000-000018000000}"/>
            </a:ext>
          </a:extLst>
        </xdr:cNvPr>
        <xdr:cNvSpPr/>
      </xdr:nvSpPr>
      <xdr:spPr bwMode="auto">
        <a:xfrm>
          <a:off x="9982200" y="6195060"/>
          <a:ext cx="4084320" cy="1661160"/>
        </a:xfrm>
        <a:prstGeom prst="roundRect">
          <a:avLst>
            <a:gd name="adj" fmla="val 8496"/>
          </a:avLst>
        </a:prstGeom>
        <a:solidFill>
          <a:srgbClr val="FFFFCC"/>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財形貯蓄を</a:t>
          </a:r>
          <a:r>
            <a:rPr kumimoji="1" lang="ja-JP" altLang="en-US" sz="20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契約している</a:t>
          </a:r>
          <a:r>
            <a:rPr kumimoji="1" lang="ja-JP" altLang="en-US" sz="20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金融機関で</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お間違いはありませんか？</a:t>
          </a:r>
          <a:endParaRPr kumimoji="1" lang="ja-JP" altLang="en-US" sz="20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誤っていると不備で返却されることとなります。</a:t>
          </a:r>
        </a:p>
      </xdr:txBody>
    </xdr:sp>
    <xdr:clientData/>
  </xdr:twoCellAnchor>
  <xdr:twoCellAnchor>
    <xdr:from>
      <xdr:col>38</xdr:col>
      <xdr:colOff>144780</xdr:colOff>
      <xdr:row>22</xdr:row>
      <xdr:rowOff>45720</xdr:rowOff>
    </xdr:from>
    <xdr:to>
      <xdr:col>47</xdr:col>
      <xdr:colOff>228600</xdr:colOff>
      <xdr:row>23</xdr:row>
      <xdr:rowOff>121920</xdr:rowOff>
    </xdr:to>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10553700" y="6027420"/>
          <a:ext cx="2933700" cy="350520"/>
        </a:xfrm>
        <a:prstGeom prst="roundRect">
          <a:avLst>
            <a:gd name="adj" fmla="val 37821"/>
          </a:avLst>
        </a:prstGeom>
        <a:solidFill>
          <a:srgbClr val="FF0000"/>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必ずご確認ください</a:t>
          </a:r>
        </a:p>
      </xdr:txBody>
    </xdr:sp>
    <xdr:clientData/>
  </xdr:twoCellAnchor>
  <xdr:twoCellAnchor editAs="oneCell">
    <xdr:from>
      <xdr:col>39</xdr:col>
      <xdr:colOff>53340</xdr:colOff>
      <xdr:row>22</xdr:row>
      <xdr:rowOff>53340</xdr:rowOff>
    </xdr:from>
    <xdr:to>
      <xdr:col>40</xdr:col>
      <xdr:colOff>144780</xdr:colOff>
      <xdr:row>23</xdr:row>
      <xdr:rowOff>121920</xdr:rowOff>
    </xdr:to>
    <xdr:pic>
      <xdr:nvPicPr>
        <xdr:cNvPr id="26" name="グラフィックス 25" descr="警告 単色塗りつぶし">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713720" y="6035040"/>
          <a:ext cx="342900" cy="342900"/>
        </a:xfrm>
        <a:prstGeom prst="rect">
          <a:avLst/>
        </a:prstGeom>
      </xdr:spPr>
    </xdr:pic>
    <xdr:clientData/>
  </xdr:twoCellAnchor>
  <xdr:twoCellAnchor editAs="oneCell">
    <xdr:from>
      <xdr:col>46</xdr:col>
      <xdr:colOff>83820</xdr:colOff>
      <xdr:row>22</xdr:row>
      <xdr:rowOff>53340</xdr:rowOff>
    </xdr:from>
    <xdr:to>
      <xdr:col>47</xdr:col>
      <xdr:colOff>91440</xdr:colOff>
      <xdr:row>23</xdr:row>
      <xdr:rowOff>121920</xdr:rowOff>
    </xdr:to>
    <xdr:pic>
      <xdr:nvPicPr>
        <xdr:cNvPr id="27" name="グラフィックス 26" descr="警告 単色塗りつぶし">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007340" y="6035040"/>
          <a:ext cx="342900" cy="342900"/>
        </a:xfrm>
        <a:prstGeom prst="rect">
          <a:avLst/>
        </a:prstGeom>
      </xdr:spPr>
    </xdr:pic>
    <xdr:clientData/>
  </xdr:twoCellAnchor>
  <xdr:twoCellAnchor>
    <xdr:from>
      <xdr:col>36</xdr:col>
      <xdr:colOff>121920</xdr:colOff>
      <xdr:row>28</xdr:row>
      <xdr:rowOff>137160</xdr:rowOff>
    </xdr:from>
    <xdr:to>
      <xdr:col>49</xdr:col>
      <xdr:colOff>304800</xdr:colOff>
      <xdr:row>31</xdr:row>
      <xdr:rowOff>342900</xdr:rowOff>
    </xdr:to>
    <xdr:sp macro="" textlink="">
      <xdr:nvSpPr>
        <xdr:cNvPr id="28" name="吹き出し: 角を丸めた四角形 27">
          <a:extLst>
            <a:ext uri="{FF2B5EF4-FFF2-40B4-BE49-F238E27FC236}">
              <a16:creationId xmlns:a16="http://schemas.microsoft.com/office/drawing/2014/main" id="{00000000-0008-0000-0000-00001C000000}"/>
            </a:ext>
          </a:extLst>
        </xdr:cNvPr>
        <xdr:cNvSpPr/>
      </xdr:nvSpPr>
      <xdr:spPr bwMode="auto">
        <a:xfrm>
          <a:off x="9982200" y="7985760"/>
          <a:ext cx="4251960" cy="876300"/>
        </a:xfrm>
        <a:prstGeom prst="wedgeRoundRectCallout">
          <a:avLst>
            <a:gd name="adj1" fmla="val -6820"/>
            <a:gd name="adj2" fmla="val -72116"/>
            <a:gd name="adj3" fmla="val 16667"/>
          </a:avLst>
        </a:prstGeom>
        <a:solidFill>
          <a:srgbClr val="F79646">
            <a:lumMod val="20000"/>
            <a:lumOff val="8000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誤って</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0101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りそな銀行」を入力</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する方が多く発生しています！</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財形貯蓄契約機関は、</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申込時に</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ご自身で選択された金融機関</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です。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給与支給口座の銀行とは限りません</a:t>
          </a:r>
          <a:r>
            <a:rPr kumimoji="1" lang="ja-JP" altLang="en-US"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11</xdr:col>
      <xdr:colOff>68580</xdr:colOff>
      <xdr:row>22</xdr:row>
      <xdr:rowOff>0</xdr:rowOff>
    </xdr:from>
    <xdr:to>
      <xdr:col>43</xdr:col>
      <xdr:colOff>102870</xdr:colOff>
      <xdr:row>22</xdr:row>
      <xdr:rowOff>45720</xdr:rowOff>
    </xdr:to>
    <xdr:cxnSp macro="">
      <xdr:nvCxnSpPr>
        <xdr:cNvPr id="29" name="コネクタ: カギ線 28">
          <a:extLst>
            <a:ext uri="{FF2B5EF4-FFF2-40B4-BE49-F238E27FC236}">
              <a16:creationId xmlns:a16="http://schemas.microsoft.com/office/drawing/2014/main" id="{00000000-0008-0000-0000-00001D000000}"/>
            </a:ext>
          </a:extLst>
        </xdr:cNvPr>
        <xdr:cNvCxnSpPr>
          <a:cxnSpLocks/>
          <a:endCxn id="25" idx="0"/>
        </xdr:cNvCxnSpPr>
      </xdr:nvCxnSpPr>
      <xdr:spPr bwMode="auto">
        <a:xfrm rot="16200000" flipH="1">
          <a:off x="7446645" y="1453515"/>
          <a:ext cx="45720" cy="9102090"/>
        </a:xfrm>
        <a:prstGeom prst="bentConnector3">
          <a:avLst>
            <a:gd name="adj1" fmla="val -500000"/>
          </a:avLst>
        </a:prstGeom>
        <a:solidFill>
          <a:srgbClr xmlns:mc="http://schemas.openxmlformats.org/markup-compatibility/2006" xmlns:a14="http://schemas.microsoft.com/office/drawing/2010/main" val="FFFFFF" mc:Ignorable="a14" a14:legacySpreadsheetColorIndex="65">
            <a:alpha val="0"/>
          </a:srgb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28</xdr:col>
      <xdr:colOff>0</xdr:colOff>
      <xdr:row>1</xdr:row>
      <xdr:rowOff>53340</xdr:rowOff>
    </xdr:from>
    <xdr:to>
      <xdr:col>49</xdr:col>
      <xdr:colOff>22860</xdr:colOff>
      <xdr:row>7</xdr:row>
      <xdr:rowOff>251460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482840" y="510540"/>
          <a:ext cx="6469380" cy="1859280"/>
        </a:xfrm>
        <a:prstGeom prst="horizontalScroll">
          <a:avLst>
            <a:gd name="adj" fmla="val 8183"/>
          </a:avLst>
        </a:prstGeom>
        <a:solidFill>
          <a:srgbClr val="DAEEF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rtlCol="0" anchor="ctr"/>
        <a:lstStyle/>
        <a:p>
          <a:pPr algn="l"/>
          <a:r>
            <a:rPr kumimoji="1" lang="ja-JP" altLang="en-US" sz="1800"/>
            <a:t>令和７年度の積立額変更・新規申込の提出〆切は</a:t>
          </a:r>
          <a:endParaRPr kumimoji="1" lang="en-US" altLang="ja-JP" sz="1800"/>
        </a:p>
        <a:p>
          <a:pPr algn="l"/>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令和</a:t>
          </a:r>
          <a:r>
            <a:rPr kumimoji="1" lang="en-US" altLang="ja-JP" sz="2800" b="0" u="sng">
              <a:solidFill>
                <a:srgbClr val="FF0000"/>
              </a:solidFill>
              <a:latin typeface="HGP創英角ｺﾞｼｯｸUB" panose="020B0900000000000000" pitchFamily="50" charset="-128"/>
              <a:ea typeface="HGP創英角ｺﾞｼｯｸUB" panose="020B0900000000000000" pitchFamily="50" charset="-128"/>
            </a:rPr>
            <a:t>7</a:t>
          </a:r>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年</a:t>
          </a:r>
          <a:r>
            <a:rPr kumimoji="1" lang="en-US" altLang="ja-JP" sz="2800" b="0" u="sng">
              <a:solidFill>
                <a:srgbClr val="FF0000"/>
              </a:solidFill>
              <a:latin typeface="HGP創英角ｺﾞｼｯｸUB" panose="020B0900000000000000" pitchFamily="50" charset="-128"/>
              <a:ea typeface="HGP創英角ｺﾞｼｯｸUB" panose="020B0900000000000000" pitchFamily="50" charset="-128"/>
            </a:rPr>
            <a:t>6</a:t>
          </a:r>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月</a:t>
          </a:r>
          <a:r>
            <a:rPr kumimoji="1" lang="en-US" altLang="ja-JP" sz="2800" b="0" u="sng">
              <a:solidFill>
                <a:srgbClr val="FF0000"/>
              </a:solidFill>
              <a:latin typeface="HGP創英角ｺﾞｼｯｸUB" panose="020B0900000000000000" pitchFamily="50" charset="-128"/>
              <a:ea typeface="HGP創英角ｺﾞｼｯｸUB" panose="020B0900000000000000" pitchFamily="50" charset="-128"/>
            </a:rPr>
            <a:t>2</a:t>
          </a:r>
          <a:r>
            <a:rPr kumimoji="1" lang="ja-JP" altLang="en-US" sz="2800" b="0" u="sng">
              <a:solidFill>
                <a:srgbClr val="FF0000"/>
              </a:solidFill>
              <a:latin typeface="HGP創英角ｺﾞｼｯｸUB" panose="020B0900000000000000" pitchFamily="50" charset="-128"/>
              <a:ea typeface="HGP創英角ｺﾞｼｯｸUB" panose="020B0900000000000000" pitchFamily="50" charset="-128"/>
            </a:rPr>
            <a:t>日（月） 福利課必着</a:t>
          </a:r>
          <a:r>
            <a:rPr kumimoji="1" lang="ja-JP" altLang="en-US" sz="1400" u="none"/>
            <a:t>です。</a:t>
          </a:r>
          <a:endParaRPr kumimoji="1" lang="en-US" altLang="ja-JP" sz="1400" u="none"/>
        </a:p>
        <a:p>
          <a:pPr algn="l"/>
          <a:r>
            <a:rPr kumimoji="1" lang="ja-JP" altLang="en-US" sz="1600"/>
            <a:t>これ以降に到着したものは受付できませんので、</a:t>
          </a:r>
          <a:endParaRPr kumimoji="1" lang="en-US" altLang="ja-JP" sz="1600"/>
        </a:p>
        <a:p>
          <a:pPr algn="l"/>
          <a:r>
            <a:rPr kumimoji="1" lang="ja-JP" altLang="en-US" sz="1600"/>
            <a:t>逓送・郵送に</a:t>
          </a:r>
          <a:r>
            <a:rPr lang="ja-JP" altLang="en-US" sz="1600"/>
            <a:t>かかる日数も考慮のうえ、</a:t>
          </a:r>
          <a:r>
            <a:rPr kumimoji="1" lang="ja-JP" altLang="en-US" sz="1600"/>
            <a:t>余裕をもってご申請ください。</a:t>
          </a:r>
        </a:p>
      </xdr:txBody>
    </xdr:sp>
    <xdr:clientData/>
  </xdr:twoCellAnchor>
  <xdr:twoCellAnchor>
    <xdr:from>
      <xdr:col>36</xdr:col>
      <xdr:colOff>213360</xdr:colOff>
      <xdr:row>15</xdr:row>
      <xdr:rowOff>53340</xdr:rowOff>
    </xdr:from>
    <xdr:to>
      <xdr:col>47</xdr:col>
      <xdr:colOff>99060</xdr:colOff>
      <xdr:row>18</xdr:row>
      <xdr:rowOff>22860</xdr:rowOff>
    </xdr:to>
    <xdr:sp macro="" textlink="">
      <xdr:nvSpPr>
        <xdr:cNvPr id="6" name="フローチャート: 代替処理 5">
          <a:hlinkClick xmlns:r="http://schemas.openxmlformats.org/officeDocument/2006/relationships" r:id="rId7"/>
          <a:extLst>
            <a:ext uri="{FF2B5EF4-FFF2-40B4-BE49-F238E27FC236}">
              <a16:creationId xmlns:a16="http://schemas.microsoft.com/office/drawing/2014/main" id="{00000000-0008-0000-0000-000006000000}"/>
            </a:ext>
          </a:extLst>
        </xdr:cNvPr>
        <xdr:cNvSpPr/>
      </xdr:nvSpPr>
      <xdr:spPr bwMode="auto">
        <a:xfrm>
          <a:off x="10073640" y="4122420"/>
          <a:ext cx="3284220" cy="792480"/>
        </a:xfrm>
        <a:prstGeom prst="flowChartAlternateProcess">
          <a:avLst/>
        </a:prstGeom>
        <a:solidFill>
          <a:srgbClr val="CCECFF">
            <a:alpha val="0"/>
          </a:srgbClr>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u="sng">
              <a:solidFill>
                <a:srgbClr val="0000CC"/>
              </a:solidFill>
              <a:latin typeface="BIZ UDPゴシック" panose="020B0400000000000000" pitchFamily="50" charset="-128"/>
              <a:ea typeface="BIZ UDPゴシック" panose="020B0400000000000000" pitchFamily="50" charset="-128"/>
            </a:rPr>
            <a:t>住所・氏名・印変更等を行う場合の様式はこちら（リンク）</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83820</xdr:colOff>
      <xdr:row>4</xdr:row>
      <xdr:rowOff>53340</xdr:rowOff>
    </xdr:from>
    <xdr:to>
      <xdr:col>10</xdr:col>
      <xdr:colOff>10720</xdr:colOff>
      <xdr:row>6</xdr:row>
      <xdr:rowOff>193587</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705100" y="1653540"/>
          <a:ext cx="597460" cy="4450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12</xdr:colOff>
      <xdr:row>0</xdr:row>
      <xdr:rowOff>28577</xdr:rowOff>
    </xdr:from>
    <xdr:ext cx="1272257" cy="387692"/>
    <xdr:pic>
      <xdr:nvPicPr>
        <xdr:cNvPr id="231" name="図 230">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12" y="152402"/>
          <a:ext cx="1272257" cy="3876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33</xdr:col>
      <xdr:colOff>0</xdr:colOff>
      <xdr:row>48</xdr:row>
      <xdr:rowOff>57150</xdr:rowOff>
    </xdr:from>
    <xdr:to>
      <xdr:col>54</xdr:col>
      <xdr:colOff>9525</xdr:colOff>
      <xdr:row>48</xdr:row>
      <xdr:rowOff>57150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2514600" y="5876925"/>
          <a:ext cx="1609725" cy="0"/>
        </a:xfrm>
        <a:prstGeom prst="line">
          <a:avLst/>
        </a:pr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60</xdr:col>
      <xdr:colOff>57150</xdr:colOff>
      <xdr:row>74</xdr:row>
      <xdr:rowOff>85725</xdr:rowOff>
    </xdr:from>
    <xdr:to>
      <xdr:col>63</xdr:col>
      <xdr:colOff>9525</xdr:colOff>
      <xdr:row>75</xdr:row>
      <xdr:rowOff>114300</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4781550" y="8753475"/>
          <a:ext cx="1809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円</a:t>
          </a:r>
        </a:p>
      </xdr:txBody>
    </xdr:sp>
    <xdr:clientData/>
  </xdr:twoCellAnchor>
  <xdr:twoCellAnchor>
    <xdr:from>
      <xdr:col>84</xdr:col>
      <xdr:colOff>57150</xdr:colOff>
      <xdr:row>74</xdr:row>
      <xdr:rowOff>85725</xdr:rowOff>
    </xdr:from>
    <xdr:to>
      <xdr:col>87</xdr:col>
      <xdr:colOff>9525</xdr:colOff>
      <xdr:row>75</xdr:row>
      <xdr:rowOff>114300</xdr:rowOff>
    </xdr:to>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4781550" y="8753475"/>
          <a:ext cx="1809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円</a:t>
          </a:r>
        </a:p>
      </xdr:txBody>
    </xdr:sp>
    <xdr:clientData/>
  </xdr:twoCellAnchor>
  <xdr:twoCellAnchor>
    <xdr:from>
      <xdr:col>30</xdr:col>
      <xdr:colOff>9526</xdr:colOff>
      <xdr:row>11</xdr:row>
      <xdr:rowOff>76200</xdr:rowOff>
    </xdr:from>
    <xdr:to>
      <xdr:col>70</xdr:col>
      <xdr:colOff>9525</xdr:colOff>
      <xdr:row>13</xdr:row>
      <xdr:rowOff>114300</xdr:rowOff>
    </xdr:to>
    <xdr:sp macro="" textlink="">
      <xdr:nvSpPr>
        <xdr:cNvPr id="107" name="AutoShape 21">
          <a:extLst>
            <a:ext uri="{FF2B5EF4-FFF2-40B4-BE49-F238E27FC236}">
              <a16:creationId xmlns:a16="http://schemas.microsoft.com/office/drawing/2014/main" id="{00000000-0008-0000-0600-00006B000000}"/>
            </a:ext>
          </a:extLst>
        </xdr:cNvPr>
        <xdr:cNvSpPr>
          <a:spLocks noChangeArrowheads="1"/>
        </xdr:cNvSpPr>
      </xdr:nvSpPr>
      <xdr:spPr bwMode="auto">
        <a:xfrm>
          <a:off x="2343151" y="1247775"/>
          <a:ext cx="3047999" cy="285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xdr:colOff>
      <xdr:row>97</xdr:row>
      <xdr:rowOff>28577</xdr:rowOff>
    </xdr:from>
    <xdr:ext cx="1272257" cy="387692"/>
    <xdr:pic>
      <xdr:nvPicPr>
        <xdr:cNvPr id="114" name="図 113">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795" y="51173686"/>
          <a:ext cx="1272257" cy="3876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xdr:colOff>
      <xdr:row>160</xdr:row>
      <xdr:rowOff>28577</xdr:rowOff>
    </xdr:from>
    <xdr:ext cx="1272257" cy="387692"/>
    <xdr:pic>
      <xdr:nvPicPr>
        <xdr:cNvPr id="12" name="図 11">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37" y="28577"/>
          <a:ext cx="1272257" cy="3876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33</xdr:col>
      <xdr:colOff>0</xdr:colOff>
      <xdr:row>208</xdr:row>
      <xdr:rowOff>57150</xdr:rowOff>
    </xdr:from>
    <xdr:to>
      <xdr:col>54</xdr:col>
      <xdr:colOff>9525</xdr:colOff>
      <xdr:row>208</xdr:row>
      <xdr:rowOff>57150</xdr:rowOff>
    </xdr:to>
    <xdr:cxnSp macro="">
      <xdr:nvCxnSpPr>
        <xdr:cNvPr id="14" name="直線コネクタ 13">
          <a:extLst>
            <a:ext uri="{FF2B5EF4-FFF2-40B4-BE49-F238E27FC236}">
              <a16:creationId xmlns:a16="http://schemas.microsoft.com/office/drawing/2014/main" id="{00000000-0008-0000-0600-00000E000000}"/>
            </a:ext>
          </a:extLst>
        </xdr:cNvPr>
        <xdr:cNvCxnSpPr/>
      </xdr:nvCxnSpPr>
      <xdr:spPr bwMode="auto">
        <a:xfrm>
          <a:off x="2562225" y="5610225"/>
          <a:ext cx="1609725" cy="0"/>
        </a:xfrm>
        <a:prstGeom prst="line">
          <a:avLst/>
        </a:pr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60</xdr:col>
      <xdr:colOff>57150</xdr:colOff>
      <xdr:row>234</xdr:row>
      <xdr:rowOff>85725</xdr:rowOff>
    </xdr:from>
    <xdr:to>
      <xdr:col>63</xdr:col>
      <xdr:colOff>9525</xdr:colOff>
      <xdr:row>235</xdr:row>
      <xdr:rowOff>114300</xdr:rowOff>
    </xdr:to>
    <xdr:sp macro="" textlink="">
      <xdr:nvSpPr>
        <xdr:cNvPr id="15" name="テキスト ボックス 14">
          <a:extLst>
            <a:ext uri="{FF2B5EF4-FFF2-40B4-BE49-F238E27FC236}">
              <a16:creationId xmlns:a16="http://schemas.microsoft.com/office/drawing/2014/main" id="{00000000-0008-0000-0600-00000F000000}"/>
            </a:ext>
          </a:extLst>
        </xdr:cNvPr>
        <xdr:cNvSpPr txBox="1"/>
      </xdr:nvSpPr>
      <xdr:spPr>
        <a:xfrm>
          <a:off x="4676775" y="8658225"/>
          <a:ext cx="1809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円</a:t>
          </a:r>
        </a:p>
      </xdr:txBody>
    </xdr:sp>
    <xdr:clientData/>
  </xdr:twoCellAnchor>
  <xdr:twoCellAnchor>
    <xdr:from>
      <xdr:col>84</xdr:col>
      <xdr:colOff>57150</xdr:colOff>
      <xdr:row>234</xdr:row>
      <xdr:rowOff>85725</xdr:rowOff>
    </xdr:from>
    <xdr:to>
      <xdr:col>87</xdr:col>
      <xdr:colOff>9525</xdr:colOff>
      <xdr:row>235</xdr:row>
      <xdr:rowOff>114300</xdr:rowOff>
    </xdr:to>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6505575" y="8658225"/>
          <a:ext cx="1809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円</a:t>
          </a:r>
        </a:p>
      </xdr:txBody>
    </xdr:sp>
    <xdr:clientData/>
  </xdr:twoCellAnchor>
  <xdr:twoCellAnchor>
    <xdr:from>
      <xdr:col>30</xdr:col>
      <xdr:colOff>9526</xdr:colOff>
      <xdr:row>171</xdr:row>
      <xdr:rowOff>0</xdr:rowOff>
    </xdr:from>
    <xdr:to>
      <xdr:col>69</xdr:col>
      <xdr:colOff>9525</xdr:colOff>
      <xdr:row>173</xdr:row>
      <xdr:rowOff>114300</xdr:rowOff>
    </xdr:to>
    <xdr:sp macro="" textlink="">
      <xdr:nvSpPr>
        <xdr:cNvPr id="17" name="AutoShape 21">
          <a:extLst>
            <a:ext uri="{FF2B5EF4-FFF2-40B4-BE49-F238E27FC236}">
              <a16:creationId xmlns:a16="http://schemas.microsoft.com/office/drawing/2014/main" id="{00000000-0008-0000-0600-000011000000}"/>
            </a:ext>
          </a:extLst>
        </xdr:cNvPr>
        <xdr:cNvSpPr>
          <a:spLocks noChangeArrowheads="1"/>
        </xdr:cNvSpPr>
      </xdr:nvSpPr>
      <xdr:spPr bwMode="auto">
        <a:xfrm>
          <a:off x="2343151" y="1295400"/>
          <a:ext cx="2971799"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19062</xdr:colOff>
      <xdr:row>257</xdr:row>
      <xdr:rowOff>28575</xdr:rowOff>
    </xdr:from>
    <xdr:ext cx="1272257" cy="380999"/>
    <xdr:pic>
      <xdr:nvPicPr>
        <xdr:cNvPr id="18" name="図 17">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87" y="31013400"/>
          <a:ext cx="1272257" cy="3809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33</xdr:col>
      <xdr:colOff>0</xdr:colOff>
      <xdr:row>305</xdr:row>
      <xdr:rowOff>57150</xdr:rowOff>
    </xdr:from>
    <xdr:to>
      <xdr:col>54</xdr:col>
      <xdr:colOff>9525</xdr:colOff>
      <xdr:row>305</xdr:row>
      <xdr:rowOff>57150</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bwMode="auto">
        <a:xfrm>
          <a:off x="2562225" y="36471225"/>
          <a:ext cx="1609725" cy="0"/>
        </a:xfrm>
        <a:prstGeom prst="line">
          <a:avLst/>
        </a:pr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60</xdr:col>
      <xdr:colOff>57150</xdr:colOff>
      <xdr:row>331</xdr:row>
      <xdr:rowOff>85725</xdr:rowOff>
    </xdr:from>
    <xdr:to>
      <xdr:col>63</xdr:col>
      <xdr:colOff>9525</xdr:colOff>
      <xdr:row>332</xdr:row>
      <xdr:rowOff>114300</xdr:rowOff>
    </xdr:to>
    <xdr:sp macro="" textlink="">
      <xdr:nvSpPr>
        <xdr:cNvPr id="21" name="テキスト ボックス 20">
          <a:extLst>
            <a:ext uri="{FF2B5EF4-FFF2-40B4-BE49-F238E27FC236}">
              <a16:creationId xmlns:a16="http://schemas.microsoft.com/office/drawing/2014/main" id="{00000000-0008-0000-0600-000015000000}"/>
            </a:ext>
          </a:extLst>
        </xdr:cNvPr>
        <xdr:cNvSpPr txBox="1"/>
      </xdr:nvSpPr>
      <xdr:spPr>
        <a:xfrm>
          <a:off x="4676775" y="39519225"/>
          <a:ext cx="1809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円</a:t>
          </a:r>
        </a:p>
      </xdr:txBody>
    </xdr:sp>
    <xdr:clientData/>
  </xdr:twoCellAnchor>
  <xdr:twoCellAnchor>
    <xdr:from>
      <xdr:col>84</xdr:col>
      <xdr:colOff>57150</xdr:colOff>
      <xdr:row>331</xdr:row>
      <xdr:rowOff>85725</xdr:rowOff>
    </xdr:from>
    <xdr:to>
      <xdr:col>87</xdr:col>
      <xdr:colOff>9525</xdr:colOff>
      <xdr:row>332</xdr:row>
      <xdr:rowOff>114300</xdr:rowOff>
    </xdr:to>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6505575" y="39519225"/>
          <a:ext cx="1809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円</a:t>
          </a:r>
        </a:p>
      </xdr:txBody>
    </xdr:sp>
    <xdr:clientData/>
  </xdr:twoCellAnchor>
  <xdr:twoCellAnchor>
    <xdr:from>
      <xdr:col>30</xdr:col>
      <xdr:colOff>9526</xdr:colOff>
      <xdr:row>268</xdr:row>
      <xdr:rowOff>0</xdr:rowOff>
    </xdr:from>
    <xdr:to>
      <xdr:col>69</xdr:col>
      <xdr:colOff>9525</xdr:colOff>
      <xdr:row>270</xdr:row>
      <xdr:rowOff>114300</xdr:rowOff>
    </xdr:to>
    <xdr:sp macro="" textlink="">
      <xdr:nvSpPr>
        <xdr:cNvPr id="23" name="AutoShape 21">
          <a:extLst>
            <a:ext uri="{FF2B5EF4-FFF2-40B4-BE49-F238E27FC236}">
              <a16:creationId xmlns:a16="http://schemas.microsoft.com/office/drawing/2014/main" id="{00000000-0008-0000-0600-000017000000}"/>
            </a:ext>
          </a:extLst>
        </xdr:cNvPr>
        <xdr:cNvSpPr>
          <a:spLocks noChangeArrowheads="1"/>
        </xdr:cNvSpPr>
      </xdr:nvSpPr>
      <xdr:spPr bwMode="auto">
        <a:xfrm>
          <a:off x="2343151" y="32156400"/>
          <a:ext cx="2971799"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9537</xdr:colOff>
      <xdr:row>359</xdr:row>
      <xdr:rowOff>19052</xdr:rowOff>
    </xdr:from>
    <xdr:ext cx="1272257" cy="387692"/>
    <xdr:pic>
      <xdr:nvPicPr>
        <xdr:cNvPr id="27" name="図 26">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62" y="53816252"/>
          <a:ext cx="1272257" cy="3876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38099</xdr:colOff>
      <xdr:row>370</xdr:row>
      <xdr:rowOff>66675</xdr:rowOff>
    </xdr:from>
    <xdr:to>
      <xdr:col>98</xdr:col>
      <xdr:colOff>9524</xdr:colOff>
      <xdr:row>387</xdr:row>
      <xdr:rowOff>9524</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bwMode="auto">
        <a:xfrm>
          <a:off x="238124" y="54702075"/>
          <a:ext cx="7315200" cy="1238249"/>
        </a:xfrm>
        <a:prstGeom prst="roundRect">
          <a:avLst/>
        </a:prstGeom>
        <a:solidFill>
          <a:schemeClr val="accent5">
            <a:lumMod val="20000"/>
            <a:lumOff val="80000"/>
          </a:schemeClr>
        </a:solidFill>
        <a:ln w="9525" cap="flat" cmpd="sng" algn="ctr">
          <a:solidFill>
            <a:schemeClr val="accent5">
              <a:lumMod val="20000"/>
              <a:lumOff val="80000"/>
            </a:schemeClr>
          </a:solidFill>
          <a:prstDash val="solid"/>
          <a:round/>
          <a:headEnd type="none" w="med" len="med"/>
          <a:tailEnd type="none" w="med" len="med"/>
        </a:ln>
        <a:effectLst/>
      </xdr:spPr>
      <xdr:style>
        <a:lnRef idx="0">
          <a:scrgbClr r="0" g="0" b="0"/>
        </a:lnRef>
        <a:fillRef idx="1001">
          <a:schemeClr val="lt1"/>
        </a:fillRef>
        <a:effectRef idx="0">
          <a:scrgbClr r="0" g="0" b="0"/>
        </a:effectRef>
        <a:fontRef idx="major"/>
      </xdr:style>
      <xdr:txBody>
        <a:bodyPr vertOverflow="clip" horzOverflow="clip" wrap="square" lIns="18288" tIns="0" rIns="0" bIns="0" rtlCol="0" anchor="ctr" upright="1"/>
        <a:lstStyle/>
        <a:p>
          <a:pPr algn="l"/>
          <a:r>
            <a:rPr kumimoji="1" lang="ja-JP" altLang="en-US" sz="1100"/>
            <a:t>    </a:t>
          </a:r>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積立額の変更</a:t>
          </a:r>
          <a:r>
            <a:rPr kumimoji="1" lang="ja-JP" altLang="en-US" sz="1400">
              <a:latin typeface="Meiryo UI" panose="020B0604030504040204" pitchFamily="50" charset="-128"/>
              <a:ea typeface="Meiryo UI" panose="020B0604030504040204" pitchFamily="50" charset="-128"/>
            </a:rPr>
            <a:t>は、年に一度、５月</a:t>
          </a:r>
          <a:r>
            <a:rPr kumimoji="1" lang="en-US" altLang="ja-JP" sz="1400">
              <a:latin typeface="Meiryo UI" panose="020B0604030504040204" pitchFamily="50" charset="-128"/>
              <a:ea typeface="Meiryo UI" panose="020B0604030504040204" pitchFamily="50" charset="-128"/>
            </a:rPr>
            <a:t>15</a:t>
          </a:r>
          <a:r>
            <a:rPr kumimoji="1" lang="ja-JP" altLang="en-US" sz="1400">
              <a:latin typeface="Meiryo UI" panose="020B0604030504040204" pitchFamily="50" charset="-128"/>
              <a:ea typeface="Meiryo UI" panose="020B0604030504040204" pitchFamily="50" charset="-128"/>
            </a:rPr>
            <a:t>日～</a:t>
          </a:r>
          <a:r>
            <a:rPr kumimoji="1" lang="en-US" altLang="ja-JP" sz="1400">
              <a:latin typeface="Meiryo UI" panose="020B0604030504040204" pitchFamily="50" charset="-128"/>
              <a:ea typeface="Meiryo UI" panose="020B0604030504040204" pitchFamily="50" charset="-128"/>
            </a:rPr>
            <a:t>28</a:t>
          </a:r>
          <a:r>
            <a:rPr kumimoji="1" lang="ja-JP" altLang="en-US" sz="1400">
              <a:latin typeface="Meiryo UI" panose="020B0604030504040204" pitchFamily="50" charset="-128"/>
              <a:ea typeface="Meiryo UI" panose="020B0604030504040204" pitchFamily="50" charset="-128"/>
            </a:rPr>
            <a:t>日のみ 申請可能です。</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下記提出期限までに不備の無い状態で書類を提出いただく必要があります。</a:t>
          </a:r>
          <a:endParaRPr kumimoji="1" lang="en-US" altLang="ja-JP" sz="1400">
            <a:latin typeface="Meiryo UI" panose="020B0604030504040204" pitchFamily="50" charset="-128"/>
            <a:ea typeface="Meiryo UI" panose="020B0604030504040204" pitchFamily="50" charset="-128"/>
          </a:endParaRPr>
        </a:p>
        <a:p>
          <a:pPr algn="l"/>
          <a:r>
            <a:rPr kumimoji="1" lang="en-US" altLang="ja-JP" sz="1400" baseline="0">
              <a:latin typeface="Meiryo UI" panose="020B0604030504040204" pitchFamily="50" charset="-128"/>
              <a:ea typeface="Meiryo UI" panose="020B0604030504040204" pitchFamily="50" charset="-128"/>
            </a:rPr>
            <a:t>      </a:t>
          </a:r>
          <a:r>
            <a:rPr kumimoji="1" lang="ja-JP" altLang="en-US" sz="1400">
              <a:latin typeface="Meiryo UI" panose="020B0604030504040204" pitchFamily="50" charset="-128"/>
              <a:ea typeface="Meiryo UI" panose="020B0604030504040204" pitchFamily="50" charset="-128"/>
            </a:rPr>
            <a:t>書類の記載事項を十分確認のうえ、「</a:t>
          </a:r>
          <a:r>
            <a:rPr kumimoji="1" lang="ja-JP" altLang="en-US" sz="1400" b="1">
              <a:latin typeface="Meiryo UI" panose="020B0604030504040204" pitchFamily="50" charset="-128"/>
              <a:ea typeface="Meiryo UI" panose="020B0604030504040204" pitchFamily="50" charset="-128"/>
            </a:rPr>
            <a:t>金融機関用</a:t>
          </a:r>
          <a:r>
            <a:rPr kumimoji="1" lang="ja-JP" altLang="en-US" sz="1400">
              <a:latin typeface="Meiryo UI" panose="020B0604030504040204" pitchFamily="50" charset="-128"/>
              <a:ea typeface="Meiryo UI" panose="020B0604030504040204" pitchFamily="50" charset="-128"/>
            </a:rPr>
            <a:t>」と「</a:t>
          </a:r>
          <a:r>
            <a:rPr kumimoji="1" lang="ja-JP" altLang="en-US" sz="1400" b="1">
              <a:latin typeface="Meiryo UI" panose="020B0604030504040204" pitchFamily="50" charset="-128"/>
              <a:ea typeface="Meiryo UI" panose="020B0604030504040204" pitchFamily="50" charset="-128"/>
            </a:rPr>
            <a:t>電算報告用</a:t>
          </a:r>
          <a:r>
            <a:rPr kumimoji="1" lang="ja-JP" altLang="en-US" sz="1400">
              <a:latin typeface="Meiryo UI" panose="020B0604030504040204" pitchFamily="50" charset="-128"/>
              <a:ea typeface="Meiryo UI" panose="020B0604030504040204" pitchFamily="50" charset="-128"/>
            </a:rPr>
            <a:t>」を提出ください。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32_&#36001;&#24418;&#36015;&#33988;\&#21513;&#37326;\&#26032;&#27096;&#24335;&#20316;&#25104;&#20013;&#65288;&#21513;&#37326;&#65289;\050525&#65288;&#20316;&#26989;&#20013;&#65289;\05_&#26032;&#35215;&#30003;&#36796;&#26360;&#65288;&#24180;&#37329;&#65289;050914&#23436;&#201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NagaeMiki\Desktop\&#30003;&#35531;&#29992;&#32025;&#38651;&#23376;&#21270;&#65288;&#23436;&#25104;&#29256;&#65289;\&#12304;&#27096;&#24335;&#12305;&#25173;&#25147;&#35531;&#27714;&#26360;&#65288;&#23436;&#25104;&#2925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32_&#36001;&#24418;&#36015;&#33988;\&#21513;&#37326;\&#26032;&#27096;&#24335;&#20316;&#25104;\050525&#65288;&#20316;&#26989;&#20013;&#65289;\05_&#26032;&#35215;&#30003;&#36796;&#26360;&#65288;&#24180;&#37329;&#65289;051012&#23436;&#201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注意事項 "/>
      <sheetName val="コード検索"/>
      <sheetName val="年齢チェック"/>
      <sheetName val="積立開始日"/>
      <sheetName val="日付"/>
      <sheetName val="印刷用"/>
    </sheetNames>
    <sheetDataSet>
      <sheetData sheetId="0">
        <row r="24">
          <cell r="I24" t="str">
            <v>04</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案内"/>
      <sheetName val="入力画面"/>
      <sheetName val="コード検索"/>
      <sheetName val="印刷用"/>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注意事項 "/>
      <sheetName val="コード検索"/>
      <sheetName val="年齢チェック"/>
      <sheetName val="積立開始日"/>
      <sheetName val="日付"/>
      <sheetName val="印刷用"/>
    </sheetNames>
    <sheetDataSet>
      <sheetData sheetId="0"/>
      <sheetData sheetId="1"/>
      <sheetData sheetId="2"/>
      <sheetData sheetId="3"/>
      <sheetData sheetId="4"/>
      <sheetData sheetId="5">
        <row r="5">
          <cell r="F5" t="str">
            <v>01</v>
          </cell>
          <cell r="G5" t="str">
            <v>01</v>
          </cell>
          <cell r="I5" t="str">
            <v>01</v>
          </cell>
        </row>
        <row r="6">
          <cell r="F6" t="str">
            <v>02</v>
          </cell>
          <cell r="G6" t="str">
            <v>02</v>
          </cell>
          <cell r="I6" t="str">
            <v>02</v>
          </cell>
        </row>
        <row r="7">
          <cell r="F7" t="str">
            <v>03</v>
          </cell>
          <cell r="G7" t="str">
            <v>03</v>
          </cell>
          <cell r="I7" t="str">
            <v>03</v>
          </cell>
        </row>
        <row r="8">
          <cell r="F8" t="str">
            <v>04</v>
          </cell>
          <cell r="G8" t="str">
            <v>04</v>
          </cell>
          <cell r="I8" t="str">
            <v>04</v>
          </cell>
        </row>
        <row r="9">
          <cell r="F9" t="str">
            <v>05</v>
          </cell>
          <cell r="G9" t="str">
            <v>05</v>
          </cell>
          <cell r="I9" t="str">
            <v>05</v>
          </cell>
        </row>
        <row r="10">
          <cell r="F10" t="str">
            <v>06</v>
          </cell>
          <cell r="G10" t="str">
            <v>06</v>
          </cell>
          <cell r="I10" t="str">
            <v>06</v>
          </cell>
        </row>
        <row r="11">
          <cell r="F11" t="str">
            <v>07</v>
          </cell>
          <cell r="G11" t="str">
            <v>07</v>
          </cell>
          <cell r="I11" t="str">
            <v>07</v>
          </cell>
        </row>
        <row r="12">
          <cell r="F12" t="str">
            <v>08</v>
          </cell>
          <cell r="G12" t="str">
            <v>08</v>
          </cell>
          <cell r="I12" t="str">
            <v>08</v>
          </cell>
        </row>
        <row r="13">
          <cell r="F13" t="str">
            <v>09</v>
          </cell>
          <cell r="G13" t="str">
            <v>09</v>
          </cell>
          <cell r="I13" t="str">
            <v>09</v>
          </cell>
        </row>
        <row r="14">
          <cell r="F14">
            <v>10</v>
          </cell>
          <cell r="G14">
            <v>10</v>
          </cell>
          <cell r="I14">
            <v>10</v>
          </cell>
        </row>
        <row r="15">
          <cell r="F15">
            <v>11</v>
          </cell>
          <cell r="G15">
            <v>11</v>
          </cell>
          <cell r="I15">
            <v>11</v>
          </cell>
        </row>
        <row r="16">
          <cell r="F16">
            <v>12</v>
          </cell>
          <cell r="G16">
            <v>12</v>
          </cell>
          <cell r="I16">
            <v>12</v>
          </cell>
        </row>
        <row r="17">
          <cell r="F17">
            <v>13</v>
          </cell>
          <cell r="G17">
            <v>13</v>
          </cell>
          <cell r="I17">
            <v>13</v>
          </cell>
        </row>
        <row r="18">
          <cell r="F18">
            <v>14</v>
          </cell>
          <cell r="G18">
            <v>14</v>
          </cell>
          <cell r="I18">
            <v>14</v>
          </cell>
        </row>
        <row r="19">
          <cell r="F19">
            <v>15</v>
          </cell>
          <cell r="G19">
            <v>15</v>
          </cell>
          <cell r="I19">
            <v>15</v>
          </cell>
        </row>
        <row r="20">
          <cell r="F20">
            <v>16</v>
          </cell>
          <cell r="G20">
            <v>16</v>
          </cell>
          <cell r="I20">
            <v>16</v>
          </cell>
        </row>
        <row r="21">
          <cell r="F21">
            <v>17</v>
          </cell>
          <cell r="G21">
            <v>17</v>
          </cell>
          <cell r="I21">
            <v>17</v>
          </cell>
        </row>
        <row r="22">
          <cell r="F22">
            <v>18</v>
          </cell>
          <cell r="G22">
            <v>18</v>
          </cell>
          <cell r="I22">
            <v>18</v>
          </cell>
        </row>
        <row r="23">
          <cell r="F23">
            <v>19</v>
          </cell>
          <cell r="G23">
            <v>19</v>
          </cell>
          <cell r="I23">
            <v>19</v>
          </cell>
        </row>
        <row r="24">
          <cell r="F24">
            <v>20</v>
          </cell>
          <cell r="G24">
            <v>20</v>
          </cell>
          <cell r="I24">
            <v>20</v>
          </cell>
        </row>
        <row r="25">
          <cell r="F25">
            <v>21</v>
          </cell>
          <cell r="G25">
            <v>21</v>
          </cell>
          <cell r="I25">
            <v>21</v>
          </cell>
        </row>
        <row r="26">
          <cell r="F26">
            <v>22</v>
          </cell>
          <cell r="G26">
            <v>22</v>
          </cell>
          <cell r="I26">
            <v>22</v>
          </cell>
        </row>
        <row r="27">
          <cell r="F27">
            <v>23</v>
          </cell>
          <cell r="G27">
            <v>23</v>
          </cell>
          <cell r="I27">
            <v>23</v>
          </cell>
        </row>
        <row r="28">
          <cell r="F28">
            <v>24</v>
          </cell>
          <cell r="G28">
            <v>24</v>
          </cell>
          <cell r="I28">
            <v>24</v>
          </cell>
        </row>
        <row r="29">
          <cell r="F29">
            <v>25</v>
          </cell>
          <cell r="G29">
            <v>25</v>
          </cell>
          <cell r="I29">
            <v>25</v>
          </cell>
        </row>
        <row r="30">
          <cell r="F30">
            <v>26</v>
          </cell>
          <cell r="G30">
            <v>26</v>
          </cell>
          <cell r="I30">
            <v>26</v>
          </cell>
        </row>
        <row r="31">
          <cell r="F31">
            <v>27</v>
          </cell>
          <cell r="G31">
            <v>27</v>
          </cell>
          <cell r="I31">
            <v>27</v>
          </cell>
        </row>
        <row r="32">
          <cell r="F32">
            <v>28</v>
          </cell>
          <cell r="G32">
            <v>28</v>
          </cell>
          <cell r="I32">
            <v>28</v>
          </cell>
        </row>
        <row r="33">
          <cell r="F33">
            <v>29</v>
          </cell>
          <cell r="I33">
            <v>29</v>
          </cell>
        </row>
        <row r="34">
          <cell r="F34">
            <v>30</v>
          </cell>
          <cell r="I34">
            <v>30</v>
          </cell>
        </row>
        <row r="35">
          <cell r="F35">
            <v>31</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M86"/>
  <sheetViews>
    <sheetView showGridLines="0" showRowColHeaders="0" tabSelected="1" zoomScaleNormal="100" workbookViewId="0">
      <selection activeCell="H10" sqref="H10:P10"/>
    </sheetView>
  </sheetViews>
  <sheetFormatPr defaultColWidth="3.6640625" defaultRowHeight="15"/>
  <cols>
    <col min="1" max="22" width="3.77734375" style="205" customWidth="1"/>
    <col min="23" max="37" width="4.33203125" style="205" customWidth="1"/>
    <col min="38" max="40" width="3.6640625" style="205" customWidth="1"/>
    <col min="41" max="79" width="4.88671875" style="205" customWidth="1"/>
    <col min="80" max="16384" width="3.6640625" style="205"/>
  </cols>
  <sheetData>
    <row r="1" spans="1:51" s="327" customFormat="1" ht="36" customHeight="1">
      <c r="A1" s="685" t="s">
        <v>1351</v>
      </c>
      <c r="B1" s="685"/>
      <c r="C1" s="685"/>
      <c r="D1" s="685"/>
      <c r="E1" s="685"/>
      <c r="F1" s="685"/>
      <c r="G1" s="685"/>
      <c r="H1" s="685"/>
      <c r="I1" s="685"/>
      <c r="J1" s="685"/>
      <c r="K1" s="685"/>
      <c r="L1" s="685"/>
      <c r="M1" s="685"/>
      <c r="N1" s="685"/>
      <c r="O1" s="685"/>
      <c r="P1" s="685"/>
      <c r="Q1" s="685"/>
      <c r="R1" s="685"/>
      <c r="S1" s="685"/>
      <c r="T1" s="685"/>
      <c r="U1" s="685"/>
      <c r="V1" s="685"/>
      <c r="W1" s="684" t="s">
        <v>1357</v>
      </c>
      <c r="X1" s="684"/>
      <c r="Y1" s="684"/>
      <c r="Z1" s="684"/>
      <c r="AA1" s="684"/>
      <c r="AB1" s="684"/>
      <c r="AC1" s="684"/>
      <c r="AD1" s="684"/>
      <c r="AE1" s="684"/>
      <c r="AF1" s="684"/>
      <c r="AG1" s="684"/>
      <c r="AH1" s="684"/>
      <c r="AI1" s="684"/>
      <c r="AJ1" s="684"/>
    </row>
    <row r="2" spans="1:51" ht="48" customHeight="1">
      <c r="B2" s="467" t="s">
        <v>13</v>
      </c>
      <c r="C2" s="711" t="s">
        <v>1361</v>
      </c>
      <c r="D2" s="711"/>
      <c r="E2" s="711"/>
      <c r="F2" s="711"/>
      <c r="G2" s="711"/>
      <c r="H2" s="711"/>
      <c r="I2" s="711"/>
      <c r="J2" s="711"/>
      <c r="K2" s="711"/>
      <c r="L2" s="711"/>
      <c r="M2" s="711"/>
      <c r="N2" s="711"/>
      <c r="O2" s="711"/>
      <c r="P2" s="711"/>
      <c r="Q2" s="711"/>
      <c r="R2" s="711"/>
      <c r="S2" s="711"/>
      <c r="T2" s="711"/>
      <c r="U2" s="711"/>
      <c r="V2" s="711"/>
      <c r="W2" s="711"/>
      <c r="X2" s="711"/>
      <c r="Y2" s="711"/>
      <c r="Z2" s="711"/>
      <c r="AA2" s="711"/>
      <c r="AB2" s="504"/>
      <c r="AC2" s="504"/>
      <c r="AD2" s="504"/>
      <c r="AE2" s="504"/>
      <c r="AF2" s="504"/>
      <c r="AG2" s="504"/>
      <c r="AH2" s="504"/>
      <c r="AI2" s="504"/>
      <c r="AJ2" s="504"/>
      <c r="AK2" s="327"/>
      <c r="AL2" s="327"/>
      <c r="AM2" s="327"/>
    </row>
    <row r="3" spans="1:51" ht="24" customHeight="1">
      <c r="B3" s="326" t="s">
        <v>1358</v>
      </c>
      <c r="C3" s="643" t="s">
        <v>1359</v>
      </c>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row>
    <row r="4" spans="1:51" ht="24" customHeight="1">
      <c r="B4" s="326" t="s">
        <v>1358</v>
      </c>
      <c r="C4" s="644" t="s">
        <v>1360</v>
      </c>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row>
    <row r="5" spans="1:51" ht="6" customHeight="1" thickBot="1">
      <c r="A5" s="142"/>
    </row>
    <row r="6" spans="1:51" ht="22.8" customHeight="1" thickBot="1">
      <c r="A6" s="142"/>
      <c r="B6" s="497"/>
      <c r="C6" s="681"/>
      <c r="D6" s="682"/>
      <c r="E6" s="682"/>
      <c r="F6" s="682"/>
      <c r="G6" s="683"/>
      <c r="H6" s="498" t="s">
        <v>1420</v>
      </c>
      <c r="I6" s="499"/>
      <c r="J6" s="499"/>
      <c r="K6" s="500"/>
      <c r="L6" s="500"/>
      <c r="M6" s="500"/>
      <c r="N6" s="499"/>
      <c r="O6" s="499"/>
      <c r="P6" s="499"/>
      <c r="Q6" s="499"/>
      <c r="R6" s="499"/>
      <c r="S6" s="499"/>
      <c r="T6" s="499"/>
      <c r="U6" s="499"/>
      <c r="V6" s="142"/>
      <c r="W6" s="142"/>
      <c r="X6" s="142"/>
      <c r="Y6" s="142"/>
      <c r="Z6" s="142"/>
      <c r="AA6" s="142"/>
      <c r="AB6" s="142"/>
      <c r="AC6" s="142"/>
      <c r="AD6" s="142"/>
      <c r="AE6" s="142"/>
      <c r="AF6" s="142"/>
      <c r="AG6" s="142"/>
      <c r="AH6" s="142"/>
    </row>
    <row r="7" spans="1:51" ht="6" customHeight="1"/>
    <row r="8" spans="1:51" ht="30" customHeight="1">
      <c r="A8" s="658" t="s">
        <v>1210</v>
      </c>
      <c r="B8" s="659"/>
      <c r="C8" s="659"/>
      <c r="D8" s="659"/>
      <c r="E8" s="659"/>
      <c r="F8" s="659"/>
      <c r="G8" s="659"/>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59"/>
      <c r="AP8" s="325"/>
      <c r="AQ8" s="325"/>
      <c r="AR8" s="325"/>
      <c r="AS8" s="325"/>
      <c r="AT8" s="325"/>
      <c r="AU8" s="325"/>
      <c r="AV8" s="325"/>
      <c r="AW8" s="325"/>
      <c r="AX8" s="325"/>
      <c r="AY8" s="329"/>
    </row>
    <row r="9" spans="1:51" ht="15.6" thickBot="1">
      <c r="A9" s="330"/>
      <c r="B9" s="726" t="s">
        <v>1107</v>
      </c>
      <c r="C9" s="726"/>
      <c r="D9" s="726"/>
      <c r="E9" s="726"/>
      <c r="F9" s="726"/>
      <c r="G9" s="727"/>
      <c r="H9" s="728" t="s">
        <v>1108</v>
      </c>
      <c r="I9" s="728"/>
      <c r="J9" s="728"/>
      <c r="K9" s="728"/>
      <c r="L9" s="728"/>
      <c r="M9" s="728"/>
      <c r="N9" s="728"/>
      <c r="O9" s="728"/>
      <c r="P9" s="728"/>
      <c r="Q9" s="729" t="s">
        <v>1109</v>
      </c>
      <c r="R9" s="726"/>
      <c r="S9" s="726"/>
      <c r="T9" s="726"/>
      <c r="U9" s="726"/>
      <c r="V9" s="726"/>
      <c r="W9" s="726"/>
      <c r="X9" s="726"/>
      <c r="Y9" s="726"/>
      <c r="Z9" s="726"/>
      <c r="AA9" s="726"/>
      <c r="AB9" s="679"/>
      <c r="AC9" s="679"/>
      <c r="AD9" s="679"/>
      <c r="AE9" s="679"/>
      <c r="AF9" s="679"/>
      <c r="AG9" s="679"/>
      <c r="AH9" s="679"/>
      <c r="AI9" s="679"/>
      <c r="AJ9" s="680"/>
      <c r="AK9" s="323"/>
      <c r="AL9" s="323"/>
      <c r="AM9" s="323"/>
    </row>
    <row r="10" spans="1:51" ht="21.6" customHeight="1" thickBot="1">
      <c r="A10" s="715"/>
      <c r="B10" s="549" t="s">
        <v>3</v>
      </c>
      <c r="C10" s="550"/>
      <c r="D10" s="550"/>
      <c r="E10" s="550"/>
      <c r="F10" s="550"/>
      <c r="G10" s="551"/>
      <c r="H10" s="723"/>
      <c r="I10" s="724"/>
      <c r="J10" s="724"/>
      <c r="K10" s="724"/>
      <c r="L10" s="724"/>
      <c r="M10" s="724"/>
      <c r="N10" s="724"/>
      <c r="O10" s="724"/>
      <c r="P10" s="725"/>
      <c r="Q10" s="358"/>
      <c r="R10" s="359"/>
      <c r="S10" s="359"/>
      <c r="T10" s="359"/>
      <c r="U10" s="359"/>
      <c r="V10" s="359"/>
      <c r="W10" s="359"/>
      <c r="X10" s="359"/>
      <c r="Y10" s="359"/>
      <c r="Z10" s="359"/>
      <c r="AA10" s="359"/>
      <c r="AB10" s="539" t="s">
        <v>1352</v>
      </c>
      <c r="AC10" s="540"/>
      <c r="AD10" s="540"/>
      <c r="AE10" s="540"/>
      <c r="AF10" s="540"/>
      <c r="AG10" s="537" t="s">
        <v>1353</v>
      </c>
      <c r="AH10" s="537"/>
      <c r="AI10" s="537"/>
      <c r="AJ10" s="538"/>
      <c r="AK10" s="331"/>
      <c r="AL10" s="331"/>
      <c r="AM10" s="331"/>
    </row>
    <row r="11" spans="1:51" ht="21.9" customHeight="1" thickBot="1">
      <c r="A11" s="715"/>
      <c r="B11" s="552" t="s">
        <v>135</v>
      </c>
      <c r="C11" s="553"/>
      <c r="D11" s="553"/>
      <c r="E11" s="553"/>
      <c r="F11" s="553"/>
      <c r="G11" s="554"/>
      <c r="H11" s="712" t="str">
        <f>IFERROR(VLOOKUP($H$10,コード検索!B:C,2,0),"")</f>
        <v/>
      </c>
      <c r="I11" s="713"/>
      <c r="J11" s="713"/>
      <c r="K11" s="713"/>
      <c r="L11" s="713"/>
      <c r="M11" s="713"/>
      <c r="N11" s="713"/>
      <c r="O11" s="713"/>
      <c r="P11" s="714"/>
      <c r="Q11" s="541" t="s">
        <v>1374</v>
      </c>
      <c r="R11" s="542"/>
      <c r="S11" s="542"/>
      <c r="T11" s="542"/>
      <c r="U11" s="542"/>
      <c r="V11" s="542"/>
      <c r="W11" s="542"/>
      <c r="X11" s="542"/>
      <c r="Y11" s="542"/>
      <c r="Z11" s="542"/>
      <c r="AA11" s="542"/>
      <c r="AB11" s="543"/>
      <c r="AC11" s="543"/>
      <c r="AD11" s="543"/>
      <c r="AE11" s="543"/>
      <c r="AF11" s="543"/>
      <c r="AG11" s="543"/>
      <c r="AH11" s="543"/>
      <c r="AI11" s="543"/>
      <c r="AJ11" s="544"/>
      <c r="AK11" s="323"/>
      <c r="AL11" s="323"/>
      <c r="AM11" s="323"/>
    </row>
    <row r="12" spans="1:51" ht="21.9" customHeight="1" thickBot="1">
      <c r="A12" s="715"/>
      <c r="B12" s="552" t="s">
        <v>1111</v>
      </c>
      <c r="C12" s="553"/>
      <c r="D12" s="553"/>
      <c r="E12" s="553"/>
      <c r="F12" s="553"/>
      <c r="G12" s="555"/>
      <c r="H12" s="661"/>
      <c r="I12" s="662"/>
      <c r="J12" s="662"/>
      <c r="K12" s="662"/>
      <c r="L12" s="662"/>
      <c r="M12" s="662"/>
      <c r="N12" s="662"/>
      <c r="O12" s="662"/>
      <c r="P12" s="677"/>
      <c r="Q12" s="371"/>
      <c r="R12" s="372"/>
      <c r="S12" s="372"/>
      <c r="T12" s="372"/>
      <c r="U12" s="372"/>
      <c r="V12" s="372"/>
      <c r="W12" s="372"/>
      <c r="X12" s="372"/>
      <c r="Y12" s="372"/>
      <c r="Z12" s="372"/>
      <c r="AA12" s="372"/>
      <c r="AB12" s="372"/>
      <c r="AC12" s="372"/>
      <c r="AD12" s="372"/>
      <c r="AE12" s="372"/>
      <c r="AF12" s="372"/>
      <c r="AG12" s="372"/>
      <c r="AH12" s="372"/>
      <c r="AI12" s="372"/>
      <c r="AJ12" s="387"/>
      <c r="AK12" s="332"/>
      <c r="AL12" s="332"/>
      <c r="AM12" s="332"/>
    </row>
    <row r="13" spans="1:51" ht="21.9" customHeight="1" thickBot="1">
      <c r="A13" s="715"/>
      <c r="B13" s="552" t="s">
        <v>1112</v>
      </c>
      <c r="C13" s="553"/>
      <c r="D13" s="553"/>
      <c r="E13" s="553"/>
      <c r="F13" s="553"/>
      <c r="G13" s="555"/>
      <c r="H13" s="723"/>
      <c r="I13" s="724"/>
      <c r="J13" s="724"/>
      <c r="K13" s="724"/>
      <c r="L13" s="724"/>
      <c r="M13" s="724"/>
      <c r="N13" s="724"/>
      <c r="O13" s="724"/>
      <c r="P13" s="725"/>
      <c r="Q13" s="371"/>
      <c r="R13" s="372"/>
      <c r="S13" s="372"/>
      <c r="T13" s="372"/>
      <c r="U13" s="372"/>
      <c r="V13" s="372"/>
      <c r="W13" s="372"/>
      <c r="X13" s="372"/>
      <c r="Y13" s="372"/>
      <c r="Z13" s="372"/>
      <c r="AA13" s="372"/>
      <c r="AB13" s="372"/>
      <c r="AC13" s="372"/>
      <c r="AD13" s="372"/>
      <c r="AE13" s="372"/>
      <c r="AF13" s="372"/>
      <c r="AG13" s="372"/>
      <c r="AH13" s="372"/>
      <c r="AI13" s="372"/>
      <c r="AJ13" s="387"/>
      <c r="AK13" s="332"/>
      <c r="AL13" s="332"/>
      <c r="AM13" s="332"/>
    </row>
    <row r="14" spans="1:51" ht="21.9" customHeight="1" thickBot="1">
      <c r="A14" s="715"/>
      <c r="B14" s="556" t="s">
        <v>1113</v>
      </c>
      <c r="C14" s="557"/>
      <c r="D14" s="557"/>
      <c r="E14" s="557"/>
      <c r="F14" s="557"/>
      <c r="G14" s="558"/>
      <c r="H14" s="661"/>
      <c r="I14" s="662"/>
      <c r="J14" s="663"/>
      <c r="K14" s="393" t="s">
        <v>1114</v>
      </c>
      <c r="L14" s="662"/>
      <c r="M14" s="662"/>
      <c r="N14" s="662"/>
      <c r="O14" s="662"/>
      <c r="P14" s="677"/>
      <c r="Q14" s="742" t="s">
        <v>1426</v>
      </c>
      <c r="R14" s="743"/>
      <c r="S14" s="743"/>
      <c r="T14" s="743"/>
      <c r="U14" s="743"/>
      <c r="V14" s="743"/>
      <c r="W14" s="743"/>
      <c r="X14" s="743"/>
      <c r="Y14" s="743"/>
      <c r="Z14" s="743"/>
      <c r="AA14" s="743"/>
      <c r="AB14" s="743"/>
      <c r="AC14" s="743"/>
      <c r="AD14" s="743"/>
      <c r="AE14" s="743"/>
      <c r="AF14" s="743"/>
      <c r="AG14" s="743"/>
      <c r="AH14" s="743"/>
      <c r="AI14" s="743"/>
      <c r="AJ14" s="744"/>
      <c r="AK14" s="332"/>
      <c r="AL14" s="332"/>
      <c r="AM14" s="332"/>
      <c r="AO14" s="327"/>
      <c r="AP14" s="327"/>
    </row>
    <row r="15" spans="1:51" ht="21.9" hidden="1" customHeight="1" thickBot="1">
      <c r="A15" s="715"/>
      <c r="B15" s="505" t="s">
        <v>1362</v>
      </c>
      <c r="C15" s="505"/>
      <c r="D15" s="505"/>
      <c r="E15" s="505"/>
      <c r="F15" s="730"/>
      <c r="G15" s="731"/>
      <c r="H15" s="697"/>
      <c r="I15" s="698"/>
      <c r="J15" s="698"/>
      <c r="K15" s="698"/>
      <c r="L15" s="698"/>
      <c r="M15" s="698"/>
      <c r="N15" s="698"/>
      <c r="O15" s="698"/>
      <c r="P15" s="699"/>
      <c r="Q15" s="745"/>
      <c r="R15" s="746"/>
      <c r="S15" s="746"/>
      <c r="T15" s="746"/>
      <c r="U15" s="746"/>
      <c r="V15" s="746"/>
      <c r="W15" s="746"/>
      <c r="X15" s="746"/>
      <c r="Y15" s="746"/>
      <c r="Z15" s="746"/>
      <c r="AA15" s="746"/>
      <c r="AB15" s="746"/>
      <c r="AC15" s="746"/>
      <c r="AD15" s="746"/>
      <c r="AE15" s="746"/>
      <c r="AF15" s="746"/>
      <c r="AG15" s="746"/>
      <c r="AH15" s="746"/>
      <c r="AI15" s="746"/>
      <c r="AJ15" s="747"/>
      <c r="AK15" s="332"/>
      <c r="AL15" s="332"/>
      <c r="AM15" s="332"/>
      <c r="AO15" s="327"/>
      <c r="AP15" s="327"/>
    </row>
    <row r="16" spans="1:51" ht="21.9" customHeight="1" thickBot="1">
      <c r="A16" s="715"/>
      <c r="B16" s="552" t="s">
        <v>1115</v>
      </c>
      <c r="C16" s="553"/>
      <c r="D16" s="553"/>
      <c r="E16" s="553"/>
      <c r="F16" s="553"/>
      <c r="G16" s="555"/>
      <c r="H16" s="697"/>
      <c r="I16" s="698"/>
      <c r="J16" s="698"/>
      <c r="K16" s="698"/>
      <c r="L16" s="698"/>
      <c r="M16" s="698"/>
      <c r="N16" s="698"/>
      <c r="O16" s="698"/>
      <c r="P16" s="699"/>
      <c r="Q16" s="748"/>
      <c r="R16" s="749"/>
      <c r="S16" s="749"/>
      <c r="T16" s="749"/>
      <c r="U16" s="749"/>
      <c r="V16" s="749"/>
      <c r="W16" s="749"/>
      <c r="X16" s="749"/>
      <c r="Y16" s="749"/>
      <c r="Z16" s="749"/>
      <c r="AA16" s="749"/>
      <c r="AB16" s="749"/>
      <c r="AC16" s="749"/>
      <c r="AD16" s="749"/>
      <c r="AE16" s="749"/>
      <c r="AF16" s="749"/>
      <c r="AG16" s="749"/>
      <c r="AH16" s="749"/>
      <c r="AI16" s="749"/>
      <c r="AJ16" s="750"/>
      <c r="AK16" s="332"/>
      <c r="AL16" s="332"/>
      <c r="AM16" s="332"/>
    </row>
    <row r="17" spans="1:65" ht="21.9" customHeight="1" thickBot="1">
      <c r="A17" s="715"/>
      <c r="B17" s="735" t="s">
        <v>1373</v>
      </c>
      <c r="C17" s="736"/>
      <c r="D17" s="736"/>
      <c r="E17" s="736"/>
      <c r="F17" s="736"/>
      <c r="G17" s="737"/>
      <c r="H17" s="661"/>
      <c r="I17" s="662"/>
      <c r="J17" s="662"/>
      <c r="K17" s="662"/>
      <c r="L17" s="662"/>
      <c r="M17" s="662"/>
      <c r="N17" s="662"/>
      <c r="O17" s="662"/>
      <c r="P17" s="677"/>
      <c r="Q17" s="501"/>
      <c r="R17" s="502"/>
      <c r="S17" s="502"/>
      <c r="T17" s="502"/>
      <c r="U17" s="502"/>
      <c r="V17" s="502"/>
      <c r="W17" s="502"/>
      <c r="X17" s="502"/>
      <c r="Y17" s="502"/>
      <c r="Z17" s="502"/>
      <c r="AA17" s="502"/>
      <c r="AB17" s="502"/>
      <c r="AC17" s="502"/>
      <c r="AD17" s="502"/>
      <c r="AE17" s="502"/>
      <c r="AF17" s="502"/>
      <c r="AG17" s="502"/>
      <c r="AH17" s="502"/>
      <c r="AI17" s="502"/>
      <c r="AJ17" s="503"/>
      <c r="AK17" s="332"/>
      <c r="AL17" s="332"/>
      <c r="AM17" s="332"/>
      <c r="BF17" s="333"/>
      <c r="BG17" s="333"/>
      <c r="BH17" s="333"/>
      <c r="BI17" s="333"/>
      <c r="BJ17" s="333"/>
      <c r="BK17" s="333"/>
      <c r="BL17" s="333"/>
      <c r="BM17" s="333"/>
    </row>
    <row r="18" spans="1:65" ht="21.9" customHeight="1" thickBot="1">
      <c r="A18" s="715"/>
      <c r="B18" s="552" t="s">
        <v>1211</v>
      </c>
      <c r="C18" s="553"/>
      <c r="D18" s="553"/>
      <c r="E18" s="553"/>
      <c r="F18" s="553"/>
      <c r="G18" s="555"/>
      <c r="H18" s="723"/>
      <c r="I18" s="724"/>
      <c r="J18" s="724"/>
      <c r="K18" s="724"/>
      <c r="L18" s="724"/>
      <c r="M18" s="724"/>
      <c r="N18" s="724"/>
      <c r="O18" s="724"/>
      <c r="P18" s="725"/>
      <c r="Q18" s="751" t="s">
        <v>1427</v>
      </c>
      <c r="R18" s="752"/>
      <c r="S18" s="752"/>
      <c r="T18" s="752"/>
      <c r="U18" s="752"/>
      <c r="V18" s="752"/>
      <c r="W18" s="752"/>
      <c r="X18" s="752"/>
      <c r="Y18" s="752"/>
      <c r="Z18" s="752"/>
      <c r="AA18" s="752"/>
      <c r="AB18" s="752"/>
      <c r="AC18" s="752"/>
      <c r="AD18" s="752"/>
      <c r="AE18" s="752"/>
      <c r="AF18" s="752"/>
      <c r="AG18" s="752"/>
      <c r="AH18" s="752"/>
      <c r="AI18" s="752"/>
      <c r="AJ18" s="753"/>
      <c r="AK18" s="331"/>
      <c r="AL18" s="331"/>
      <c r="AM18" s="331"/>
    </row>
    <row r="19" spans="1:65" ht="21.9" customHeight="1" thickBot="1">
      <c r="A19" s="715"/>
      <c r="B19" s="552" t="s">
        <v>1116</v>
      </c>
      <c r="C19" s="553"/>
      <c r="D19" s="553"/>
      <c r="E19" s="553"/>
      <c r="F19" s="553"/>
      <c r="G19" s="555"/>
      <c r="H19" s="700"/>
      <c r="I19" s="701"/>
      <c r="J19" s="701"/>
      <c r="K19" s="701"/>
      <c r="L19" s="701"/>
      <c r="M19" s="701"/>
      <c r="N19" s="701"/>
      <c r="O19" s="701"/>
      <c r="P19" s="702"/>
      <c r="Q19" s="751"/>
      <c r="R19" s="752"/>
      <c r="S19" s="752"/>
      <c r="T19" s="752"/>
      <c r="U19" s="752"/>
      <c r="V19" s="752"/>
      <c r="W19" s="752"/>
      <c r="X19" s="752"/>
      <c r="Y19" s="752"/>
      <c r="Z19" s="752"/>
      <c r="AA19" s="752"/>
      <c r="AB19" s="752"/>
      <c r="AC19" s="752"/>
      <c r="AD19" s="752"/>
      <c r="AE19" s="752"/>
      <c r="AF19" s="752"/>
      <c r="AG19" s="752"/>
      <c r="AH19" s="752"/>
      <c r="AI19" s="752"/>
      <c r="AJ19" s="753"/>
      <c r="AK19" s="332"/>
      <c r="AL19" s="332"/>
      <c r="AM19" s="332"/>
    </row>
    <row r="20" spans="1:65" ht="12.9" customHeight="1" thickBot="1">
      <c r="A20" s="715"/>
      <c r="B20" s="716" t="s">
        <v>1212</v>
      </c>
      <c r="C20" s="717"/>
      <c r="D20" s="717"/>
      <c r="E20" s="717"/>
      <c r="F20" s="717"/>
      <c r="G20" s="717"/>
      <c r="H20" s="468" t="s">
        <v>1355</v>
      </c>
      <c r="I20" s="703" t="s">
        <v>1354</v>
      </c>
      <c r="J20" s="704"/>
      <c r="K20" s="707" t="s">
        <v>1219</v>
      </c>
      <c r="L20" s="708"/>
      <c r="M20" s="709"/>
      <c r="N20" s="708" t="s">
        <v>83</v>
      </c>
      <c r="O20" s="708"/>
      <c r="P20" s="710"/>
      <c r="Q20" s="738" t="s">
        <v>1443</v>
      </c>
      <c r="R20" s="738"/>
      <c r="S20" s="738"/>
      <c r="T20" s="738"/>
      <c r="U20" s="738"/>
      <c r="V20" s="738"/>
      <c r="W20" s="738"/>
      <c r="X20" s="738"/>
      <c r="Y20" s="738"/>
      <c r="Z20" s="738"/>
      <c r="AA20" s="738"/>
      <c r="AB20" s="738"/>
      <c r="AC20" s="738"/>
      <c r="AD20" s="738"/>
      <c r="AE20" s="738"/>
      <c r="AF20" s="738"/>
      <c r="AG20" s="738"/>
      <c r="AH20" s="738"/>
      <c r="AI20" s="738"/>
      <c r="AJ20" s="739"/>
      <c r="AK20" s="334"/>
      <c r="AL20" s="334"/>
      <c r="AM20" s="334"/>
    </row>
    <row r="21" spans="1:65" ht="21.9" customHeight="1" thickBot="1">
      <c r="A21" s="715"/>
      <c r="B21" s="718"/>
      <c r="C21" s="719"/>
      <c r="D21" s="719"/>
      <c r="E21" s="719"/>
      <c r="F21" s="719"/>
      <c r="G21" s="719"/>
      <c r="H21" s="335"/>
      <c r="I21" s="661"/>
      <c r="J21" s="677"/>
      <c r="K21" s="662"/>
      <c r="L21" s="662"/>
      <c r="M21" s="662"/>
      <c r="N21" s="661"/>
      <c r="O21" s="662"/>
      <c r="P21" s="677"/>
      <c r="Q21" s="740"/>
      <c r="R21" s="740"/>
      <c r="S21" s="740"/>
      <c r="T21" s="740"/>
      <c r="U21" s="740"/>
      <c r="V21" s="740"/>
      <c r="W21" s="740"/>
      <c r="X21" s="740"/>
      <c r="Y21" s="740"/>
      <c r="Z21" s="740"/>
      <c r="AA21" s="740"/>
      <c r="AB21" s="740"/>
      <c r="AC21" s="740"/>
      <c r="AD21" s="740"/>
      <c r="AE21" s="740"/>
      <c r="AF21" s="740"/>
      <c r="AG21" s="740"/>
      <c r="AH21" s="740"/>
      <c r="AI21" s="740"/>
      <c r="AJ21" s="741"/>
      <c r="AK21" s="334"/>
      <c r="AL21" s="334"/>
      <c r="AM21" s="334"/>
      <c r="AN21" s="334"/>
    </row>
    <row r="22" spans="1:65" s="352" customFormat="1" ht="30" customHeight="1" thickBot="1">
      <c r="A22" s="755" t="s">
        <v>1216</v>
      </c>
      <c r="B22" s="755"/>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351"/>
      <c r="AL22" s="351"/>
      <c r="AM22" s="351"/>
      <c r="AN22" s="351"/>
    </row>
    <row r="23" spans="1:65" ht="21.9" customHeight="1" thickBot="1">
      <c r="A23" s="660"/>
      <c r="B23" s="732" t="s">
        <v>1213</v>
      </c>
      <c r="C23" s="733"/>
      <c r="D23" s="733"/>
      <c r="E23" s="733"/>
      <c r="F23" s="733"/>
      <c r="G23" s="734"/>
      <c r="H23" s="576"/>
      <c r="I23" s="577"/>
      <c r="J23" s="577"/>
      <c r="K23" s="577"/>
      <c r="L23" s="577"/>
      <c r="M23" s="577"/>
      <c r="N23" s="577"/>
      <c r="O23" s="577"/>
      <c r="P23" s="578"/>
      <c r="Q23" s="754"/>
      <c r="R23" s="651"/>
      <c r="S23" s="545" t="s">
        <v>1352</v>
      </c>
      <c r="T23" s="546"/>
      <c r="U23" s="546"/>
      <c r="V23" s="546"/>
      <c r="W23" s="546"/>
      <c r="X23" s="547" t="s">
        <v>1406</v>
      </c>
      <c r="Y23" s="547"/>
      <c r="Z23" s="547"/>
      <c r="AA23" s="547"/>
      <c r="AB23" s="547"/>
      <c r="AC23" s="547"/>
      <c r="AD23" s="547"/>
      <c r="AE23" s="547"/>
      <c r="AF23" s="547"/>
      <c r="AG23" s="547"/>
      <c r="AH23" s="547"/>
      <c r="AI23" s="547"/>
      <c r="AJ23" s="548"/>
      <c r="AK23" s="331"/>
      <c r="AL23" s="331"/>
      <c r="AM23" s="331"/>
      <c r="AN23" s="331"/>
    </row>
    <row r="24" spans="1:65" ht="21.9" customHeight="1" thickBot="1">
      <c r="A24" s="660"/>
      <c r="B24" s="552" t="s">
        <v>1214</v>
      </c>
      <c r="C24" s="553"/>
      <c r="D24" s="553"/>
      <c r="E24" s="553"/>
      <c r="F24" s="553"/>
      <c r="G24" s="554"/>
      <c r="H24" s="617" t="str">
        <f>IFERROR(VLOOKUP($H$23,コード検索!G:H,2,0),"")</f>
        <v/>
      </c>
      <c r="I24" s="618"/>
      <c r="J24" s="618"/>
      <c r="K24" s="618"/>
      <c r="L24" s="618"/>
      <c r="M24" s="618"/>
      <c r="N24" s="618"/>
      <c r="O24" s="618"/>
      <c r="P24" s="619"/>
      <c r="Q24" s="620" t="str">
        <f>IF(NOT($S$24=" "),"《参考》","")</f>
        <v>《参考》</v>
      </c>
      <c r="R24" s="621"/>
      <c r="S24" s="628" t="str">
        <f>IF($H$23="","",VLOOKUP($H$23,コード検索!$G$2:$L$49,4,0))</f>
        <v/>
      </c>
      <c r="T24" s="628"/>
      <c r="U24" s="628"/>
      <c r="V24" s="628"/>
      <c r="W24" s="628"/>
      <c r="X24" s="628"/>
      <c r="Y24" s="628"/>
      <c r="Z24" s="628"/>
      <c r="AA24" s="628"/>
      <c r="AB24" s="628"/>
      <c r="AC24" s="628"/>
      <c r="AD24" s="628"/>
      <c r="AE24" s="628"/>
      <c r="AF24" s="628"/>
      <c r="AG24" s="628"/>
      <c r="AH24" s="628"/>
      <c r="AI24" s="628"/>
      <c r="AJ24" s="629"/>
      <c r="AK24" s="336"/>
      <c r="AL24" s="336"/>
      <c r="AM24" s="336"/>
      <c r="AN24" s="336"/>
    </row>
    <row r="25" spans="1:65" ht="21.6" customHeight="1" thickBot="1">
      <c r="A25" s="660"/>
      <c r="B25" s="720" t="s">
        <v>112</v>
      </c>
      <c r="C25" s="721"/>
      <c r="D25" s="721"/>
      <c r="E25" s="721"/>
      <c r="F25" s="721"/>
      <c r="G25" s="722"/>
      <c r="H25" s="625"/>
      <c r="I25" s="626"/>
      <c r="J25" s="626"/>
      <c r="K25" s="626"/>
      <c r="L25" s="626"/>
      <c r="M25" s="626"/>
      <c r="N25" s="626"/>
      <c r="O25" s="626"/>
      <c r="P25" s="627"/>
      <c r="Q25" s="373"/>
      <c r="R25" s="374"/>
      <c r="S25" s="374"/>
      <c r="T25" s="374"/>
      <c r="U25" s="374"/>
      <c r="V25" s="374"/>
      <c r="W25" s="374"/>
      <c r="X25" s="374"/>
      <c r="Y25" s="374"/>
      <c r="Z25" s="374"/>
      <c r="AA25" s="374"/>
      <c r="AB25" s="374"/>
      <c r="AC25" s="374"/>
      <c r="AD25" s="374"/>
      <c r="AE25" s="374"/>
      <c r="AF25" s="374"/>
      <c r="AG25" s="374"/>
      <c r="AH25" s="374"/>
      <c r="AI25" s="374"/>
      <c r="AJ25" s="375"/>
      <c r="AK25" s="332"/>
      <c r="AL25" s="332"/>
      <c r="AM25" s="332"/>
      <c r="AN25" s="332"/>
    </row>
    <row r="26" spans="1:65" ht="11.1" customHeight="1">
      <c r="A26" s="337"/>
      <c r="B26" s="357"/>
      <c r="C26" s="357"/>
      <c r="D26" s="357"/>
      <c r="E26" s="357"/>
      <c r="F26" s="357"/>
      <c r="G26" s="357"/>
      <c r="H26" s="324"/>
      <c r="I26" s="324"/>
      <c r="J26" s="324"/>
      <c r="K26" s="324"/>
      <c r="L26" s="324"/>
      <c r="M26" s="324"/>
      <c r="N26" s="324"/>
      <c r="O26" s="324"/>
      <c r="P26" s="324"/>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row>
    <row r="27" spans="1:65" s="352" customFormat="1" ht="49.8" customHeight="1">
      <c r="A27" s="568" t="s">
        <v>1190</v>
      </c>
      <c r="B27" s="568"/>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353"/>
      <c r="AL27" s="351"/>
      <c r="AM27" s="351"/>
      <c r="AN27" s="351"/>
      <c r="AP27" s="354"/>
    </row>
    <row r="28" spans="1:65" ht="21.75" customHeight="1">
      <c r="A28" s="475" t="s">
        <v>13</v>
      </c>
      <c r="B28" s="706" t="s">
        <v>1366</v>
      </c>
      <c r="C28" s="706"/>
      <c r="D28" s="706"/>
      <c r="E28" s="706"/>
      <c r="F28" s="706"/>
      <c r="G28" s="706"/>
      <c r="H28" s="706"/>
      <c r="I28" s="706"/>
      <c r="J28" s="706"/>
      <c r="K28" s="706"/>
      <c r="L28" s="706"/>
      <c r="M28" s="706"/>
      <c r="N28" s="706"/>
      <c r="O28" s="706"/>
      <c r="P28" s="706"/>
      <c r="Q28" s="706"/>
      <c r="R28" s="706"/>
      <c r="S28" s="706"/>
      <c r="T28" s="706"/>
      <c r="U28" s="706"/>
      <c r="V28" s="706"/>
      <c r="W28" s="706"/>
      <c r="X28" s="706"/>
      <c r="Y28" s="706"/>
      <c r="Z28" s="706"/>
      <c r="AA28" s="706"/>
      <c r="AB28" s="706"/>
      <c r="AC28" s="706"/>
      <c r="AD28" s="706"/>
      <c r="AE28" s="706"/>
      <c r="AF28" s="706"/>
      <c r="AG28" s="706"/>
      <c r="AH28" s="706"/>
      <c r="AI28" s="706"/>
      <c r="AJ28" s="706"/>
      <c r="AK28" s="287"/>
      <c r="AL28" s="287"/>
      <c r="AM28" s="287"/>
      <c r="AN28" s="287"/>
    </row>
    <row r="29" spans="1:65" ht="22.05" customHeight="1">
      <c r="A29" s="338"/>
      <c r="B29" s="339"/>
      <c r="C29" s="339"/>
      <c r="D29" s="339"/>
      <c r="E29" s="622" t="s">
        <v>22</v>
      </c>
      <c r="F29" s="623"/>
      <c r="G29" s="623"/>
      <c r="H29" s="623"/>
      <c r="I29" s="623"/>
      <c r="J29" s="624"/>
      <c r="K29" s="622" t="s">
        <v>1365</v>
      </c>
      <c r="L29" s="623"/>
      <c r="M29" s="623"/>
      <c r="N29" s="623"/>
      <c r="O29" s="623"/>
      <c r="P29" s="623"/>
      <c r="Q29" s="622" t="s">
        <v>1364</v>
      </c>
      <c r="R29" s="623"/>
      <c r="S29" s="623"/>
      <c r="T29" s="623"/>
      <c r="U29" s="623"/>
      <c r="V29" s="624"/>
      <c r="W29" s="664" t="s">
        <v>1215</v>
      </c>
      <c r="X29" s="665"/>
      <c r="Y29" s="665"/>
      <c r="Z29" s="665"/>
      <c r="AA29" s="665"/>
      <c r="AB29" s="665"/>
      <c r="AC29" s="665"/>
      <c r="AD29" s="665"/>
      <c r="AE29" s="665"/>
      <c r="AF29" s="665"/>
      <c r="AG29" s="665"/>
      <c r="AH29" s="665"/>
      <c r="AI29" s="665"/>
      <c r="AJ29" s="666"/>
      <c r="AL29" s="366"/>
      <c r="AM29" s="366"/>
      <c r="AN29" s="366"/>
      <c r="AO29" s="366"/>
      <c r="AP29" s="366"/>
      <c r="AQ29" s="366"/>
    </row>
    <row r="30" spans="1:65" ht="10.050000000000001" customHeight="1" thickBot="1">
      <c r="A30" s="340"/>
      <c r="B30" s="638" t="s">
        <v>1407</v>
      </c>
      <c r="C30" s="610"/>
      <c r="D30" s="611"/>
      <c r="E30" s="376" t="s">
        <v>1126</v>
      </c>
      <c r="F30" s="377" t="s">
        <v>1124</v>
      </c>
      <c r="G30" s="377" t="s">
        <v>1123</v>
      </c>
      <c r="H30" s="380"/>
      <c r="I30" s="380"/>
      <c r="J30" s="382" t="s">
        <v>1125</v>
      </c>
      <c r="K30" s="376" t="s">
        <v>1126</v>
      </c>
      <c r="L30" s="377" t="s">
        <v>1124</v>
      </c>
      <c r="M30" s="377" t="s">
        <v>1123</v>
      </c>
      <c r="N30" s="377"/>
      <c r="O30" s="377"/>
      <c r="P30" s="382" t="s">
        <v>1125</v>
      </c>
      <c r="Q30" s="376" t="s">
        <v>1126</v>
      </c>
      <c r="R30" s="377" t="s">
        <v>1124</v>
      </c>
      <c r="S30" s="383" t="s">
        <v>1123</v>
      </c>
      <c r="T30" s="377"/>
      <c r="U30" s="377"/>
      <c r="V30" s="382" t="s">
        <v>1125</v>
      </c>
      <c r="W30" s="667" t="s">
        <v>1371</v>
      </c>
      <c r="X30" s="668"/>
      <c r="Y30" s="668"/>
      <c r="Z30" s="668"/>
      <c r="AA30" s="668"/>
      <c r="AB30" s="668"/>
      <c r="AC30" s="668"/>
      <c r="AD30" s="668"/>
      <c r="AE30" s="668"/>
      <c r="AF30" s="668"/>
      <c r="AG30" s="668"/>
      <c r="AH30" s="668"/>
      <c r="AI30" s="668"/>
      <c r="AJ30" s="669"/>
    </row>
    <row r="31" spans="1:65" ht="22.05" customHeight="1" thickBot="1">
      <c r="A31" s="340"/>
      <c r="B31" s="612"/>
      <c r="C31" s="613"/>
      <c r="D31" s="613"/>
      <c r="E31" s="341"/>
      <c r="F31" s="378"/>
      <c r="G31" s="379"/>
      <c r="H31" s="342">
        <v>0</v>
      </c>
      <c r="I31" s="381">
        <v>0</v>
      </c>
      <c r="J31" s="381">
        <v>0</v>
      </c>
      <c r="K31" s="341"/>
      <c r="L31" s="378"/>
      <c r="M31" s="385"/>
      <c r="N31" s="342">
        <v>0</v>
      </c>
      <c r="O31" s="381">
        <v>0</v>
      </c>
      <c r="P31" s="381">
        <v>0</v>
      </c>
      <c r="Q31" s="341"/>
      <c r="R31" s="378"/>
      <c r="S31" s="385"/>
      <c r="T31" s="342">
        <v>0</v>
      </c>
      <c r="U31" s="381">
        <v>0</v>
      </c>
      <c r="V31" s="384">
        <v>0</v>
      </c>
      <c r="W31" s="670"/>
      <c r="X31" s="670"/>
      <c r="Y31" s="670"/>
      <c r="Z31" s="670"/>
      <c r="AA31" s="670"/>
      <c r="AB31" s="670"/>
      <c r="AC31" s="670"/>
      <c r="AD31" s="670"/>
      <c r="AE31" s="670"/>
      <c r="AF31" s="670"/>
      <c r="AG31" s="670"/>
      <c r="AH31" s="670"/>
      <c r="AI31" s="670"/>
      <c r="AJ31" s="671"/>
    </row>
    <row r="32" spans="1:65" ht="30" customHeight="1" thickBot="1">
      <c r="A32" s="340"/>
      <c r="B32" s="612"/>
      <c r="C32" s="613"/>
      <c r="D32" s="639"/>
      <c r="E32" s="686" t="s">
        <v>1423</v>
      </c>
      <c r="F32" s="687"/>
      <c r="G32" s="687"/>
      <c r="H32" s="688"/>
      <c r="I32" s="688"/>
      <c r="J32" s="689"/>
      <c r="K32" s="496"/>
      <c r="L32" s="569" t="s">
        <v>1324</v>
      </c>
      <c r="M32" s="570"/>
      <c r="N32" s="571"/>
      <c r="O32" s="571"/>
      <c r="P32" s="705"/>
      <c r="Q32" s="496"/>
      <c r="R32" s="569" t="s">
        <v>1324</v>
      </c>
      <c r="S32" s="570"/>
      <c r="T32" s="571"/>
      <c r="U32" s="571"/>
      <c r="V32" s="572"/>
      <c r="W32" s="672" t="s">
        <v>1363</v>
      </c>
      <c r="X32" s="672"/>
      <c r="Y32" s="672"/>
      <c r="Z32" s="672"/>
      <c r="AA32" s="672"/>
      <c r="AB32" s="672"/>
      <c r="AC32" s="672"/>
      <c r="AD32" s="672"/>
      <c r="AE32" s="672"/>
      <c r="AF32" s="672"/>
      <c r="AG32" s="672"/>
      <c r="AH32" s="672"/>
      <c r="AI32" s="672"/>
      <c r="AJ32" s="673"/>
    </row>
    <row r="33" spans="1:50" ht="10.050000000000001" customHeight="1" thickBot="1">
      <c r="A33" s="340"/>
      <c r="B33" s="609" t="s">
        <v>1408</v>
      </c>
      <c r="C33" s="610"/>
      <c r="D33" s="611"/>
      <c r="E33" s="376" t="s">
        <v>1126</v>
      </c>
      <c r="F33" s="377" t="s">
        <v>1124</v>
      </c>
      <c r="G33" s="377" t="s">
        <v>1123</v>
      </c>
      <c r="H33" s="380"/>
      <c r="I33" s="380"/>
      <c r="J33" s="382" t="s">
        <v>1125</v>
      </c>
      <c r="K33" s="386" t="s">
        <v>1126</v>
      </c>
      <c r="L33" s="377" t="s">
        <v>1124</v>
      </c>
      <c r="M33" s="377" t="s">
        <v>1123</v>
      </c>
      <c r="N33" s="377"/>
      <c r="O33" s="377"/>
      <c r="P33" s="382" t="s">
        <v>1125</v>
      </c>
      <c r="Q33" s="386" t="s">
        <v>1126</v>
      </c>
      <c r="R33" s="377" t="s">
        <v>1124</v>
      </c>
      <c r="S33" s="377" t="s">
        <v>1123</v>
      </c>
      <c r="T33" s="377"/>
      <c r="U33" s="377"/>
      <c r="V33" s="382" t="s">
        <v>1125</v>
      </c>
      <c r="W33" s="562" t="s">
        <v>1372</v>
      </c>
      <c r="X33" s="563"/>
      <c r="Y33" s="563"/>
      <c r="Z33" s="563"/>
      <c r="AA33" s="563"/>
      <c r="AB33" s="563"/>
      <c r="AC33" s="563"/>
      <c r="AD33" s="563"/>
      <c r="AE33" s="563"/>
      <c r="AF33" s="563"/>
      <c r="AG33" s="563"/>
      <c r="AH33" s="563"/>
      <c r="AI33" s="563"/>
      <c r="AJ33" s="564"/>
      <c r="AK33" s="606" t="str">
        <f>IF(OR($H$23="0307",$H$23="1301"),$J$68,"")</f>
        <v/>
      </c>
      <c r="AL33" s="607"/>
      <c r="AM33" s="607"/>
      <c r="AN33" s="607"/>
      <c r="AO33" s="607"/>
      <c r="AP33" s="607"/>
      <c r="AQ33" s="607"/>
      <c r="AR33" s="608" t="str">
        <f>IF(OR($H$23="0307",$H$23="1301"),$E$68,"")</f>
        <v/>
      </c>
      <c r="AS33" s="608"/>
      <c r="AT33" s="608"/>
      <c r="AU33" s="608"/>
      <c r="AV33" s="367"/>
      <c r="AW33" s="367"/>
      <c r="AX33" s="367"/>
    </row>
    <row r="34" spans="1:50" ht="22.05" customHeight="1" thickBot="1">
      <c r="A34" s="340"/>
      <c r="B34" s="612"/>
      <c r="C34" s="613"/>
      <c r="D34" s="613"/>
      <c r="E34" s="341"/>
      <c r="F34" s="378"/>
      <c r="G34" s="385"/>
      <c r="H34" s="342">
        <v>0</v>
      </c>
      <c r="I34" s="381">
        <v>0</v>
      </c>
      <c r="J34" s="381">
        <v>0</v>
      </c>
      <c r="K34" s="341"/>
      <c r="L34" s="378"/>
      <c r="M34" s="385"/>
      <c r="N34" s="342">
        <v>0</v>
      </c>
      <c r="O34" s="381">
        <v>0</v>
      </c>
      <c r="P34" s="381">
        <v>0</v>
      </c>
      <c r="Q34" s="341"/>
      <c r="R34" s="378"/>
      <c r="S34" s="385"/>
      <c r="T34" s="342">
        <v>0</v>
      </c>
      <c r="U34" s="381">
        <v>0</v>
      </c>
      <c r="V34" s="384">
        <v>0</v>
      </c>
      <c r="W34" s="565"/>
      <c r="X34" s="566"/>
      <c r="Y34" s="566"/>
      <c r="Z34" s="566"/>
      <c r="AA34" s="566"/>
      <c r="AB34" s="566"/>
      <c r="AC34" s="566"/>
      <c r="AD34" s="566"/>
      <c r="AE34" s="566"/>
      <c r="AF34" s="566"/>
      <c r="AG34" s="566"/>
      <c r="AH34" s="566"/>
      <c r="AI34" s="566"/>
      <c r="AJ34" s="567"/>
      <c r="AK34" s="606"/>
      <c r="AL34" s="607"/>
      <c r="AM34" s="607"/>
      <c r="AN34" s="607"/>
      <c r="AO34" s="607"/>
      <c r="AP34" s="607"/>
      <c r="AQ34" s="607"/>
      <c r="AR34" s="608"/>
      <c r="AS34" s="608"/>
      <c r="AT34" s="608"/>
      <c r="AU34" s="608"/>
      <c r="AV34" s="367"/>
      <c r="AW34" s="367"/>
      <c r="AX34" s="367"/>
    </row>
    <row r="35" spans="1:50" ht="30" customHeight="1" thickBot="1">
      <c r="A35" s="340"/>
      <c r="B35" s="614"/>
      <c r="C35" s="615"/>
      <c r="D35" s="616"/>
      <c r="E35" s="690" t="s">
        <v>1428</v>
      </c>
      <c r="F35" s="691"/>
      <c r="G35" s="691"/>
      <c r="H35" s="692"/>
      <c r="I35" s="692"/>
      <c r="J35" s="693"/>
      <c r="K35" s="496"/>
      <c r="L35" s="573" t="s">
        <v>1325</v>
      </c>
      <c r="M35" s="694"/>
      <c r="N35" s="695"/>
      <c r="O35" s="695"/>
      <c r="P35" s="696"/>
      <c r="Q35" s="496"/>
      <c r="R35" s="573" t="s">
        <v>1325</v>
      </c>
      <c r="S35" s="573"/>
      <c r="T35" s="574"/>
      <c r="U35" s="574"/>
      <c r="V35" s="575"/>
      <c r="W35" s="559" t="s">
        <v>1356</v>
      </c>
      <c r="X35" s="560"/>
      <c r="Y35" s="560"/>
      <c r="Z35" s="560"/>
      <c r="AA35" s="560"/>
      <c r="AB35" s="560"/>
      <c r="AC35" s="560"/>
      <c r="AD35" s="560"/>
      <c r="AE35" s="560"/>
      <c r="AF35" s="560"/>
      <c r="AG35" s="560"/>
      <c r="AH35" s="560"/>
      <c r="AI35" s="560"/>
      <c r="AJ35" s="561"/>
      <c r="AK35" s="606"/>
      <c r="AL35" s="607"/>
      <c r="AM35" s="607"/>
      <c r="AN35" s="607"/>
      <c r="AO35" s="607"/>
      <c r="AP35" s="607"/>
      <c r="AQ35" s="607"/>
      <c r="AR35" s="608"/>
      <c r="AS35" s="608"/>
      <c r="AT35" s="608"/>
      <c r="AU35" s="608"/>
      <c r="AV35" s="367"/>
      <c r="AW35" s="367"/>
      <c r="AX35" s="367"/>
    </row>
    <row r="36" spans="1:50" ht="10.8" customHeight="1">
      <c r="A36" s="343"/>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44"/>
      <c r="Z36" s="343"/>
      <c r="AA36" s="343"/>
      <c r="AB36" s="343"/>
      <c r="AC36" s="343"/>
      <c r="AD36" s="343"/>
      <c r="AE36" s="343"/>
      <c r="AF36" s="299"/>
      <c r="AG36" s="299"/>
      <c r="AH36" s="299"/>
      <c r="AI36" s="299"/>
      <c r="AJ36" s="299"/>
      <c r="AK36" s="299"/>
    </row>
    <row r="37" spans="1:50" s="476" customFormat="1" ht="60" customHeight="1" thickBot="1">
      <c r="A37" s="633" t="s">
        <v>1424</v>
      </c>
      <c r="B37" s="568"/>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299"/>
    </row>
    <row r="38" spans="1:50" s="345" customFormat="1" ht="56.4" customHeight="1" thickBot="1">
      <c r="B38" s="635" t="s">
        <v>1414</v>
      </c>
      <c r="C38" s="636"/>
      <c r="D38" s="636"/>
      <c r="E38" s="636"/>
      <c r="F38" s="636"/>
      <c r="G38" s="636"/>
      <c r="H38" s="636"/>
      <c r="I38" s="636"/>
      <c r="J38" s="637"/>
      <c r="K38" s="585"/>
      <c r="L38" s="586"/>
      <c r="M38" s="586"/>
      <c r="N38" s="586"/>
      <c r="O38" s="586"/>
      <c r="P38" s="587"/>
      <c r="Q38" s="486"/>
      <c r="R38" s="634" t="s">
        <v>1418</v>
      </c>
      <c r="S38" s="634"/>
      <c r="T38" s="634"/>
      <c r="U38" s="634"/>
      <c r="V38" s="634"/>
      <c r="W38" s="634"/>
      <c r="X38" s="634"/>
      <c r="Y38" s="634"/>
      <c r="Z38" s="634"/>
      <c r="AA38" s="634"/>
      <c r="AB38" s="634"/>
      <c r="AC38" s="634"/>
      <c r="AD38" s="634"/>
      <c r="AE38" s="634"/>
      <c r="AF38" s="634"/>
      <c r="AG38" s="634"/>
      <c r="AH38" s="634"/>
      <c r="AI38" s="634"/>
      <c r="AJ38" s="634"/>
    </row>
    <row r="39" spans="1:50" s="345" customFormat="1" ht="56.4" customHeight="1" thickBot="1">
      <c r="B39" s="630" t="s">
        <v>1419</v>
      </c>
      <c r="C39" s="631"/>
      <c r="D39" s="631"/>
      <c r="E39" s="631"/>
      <c r="F39" s="631"/>
      <c r="G39" s="631"/>
      <c r="H39" s="631"/>
      <c r="I39" s="631"/>
      <c r="J39" s="632"/>
      <c r="K39" s="585"/>
      <c r="L39" s="586"/>
      <c r="M39" s="586"/>
      <c r="N39" s="586"/>
      <c r="O39" s="586"/>
      <c r="P39" s="587"/>
      <c r="Q39" s="478"/>
      <c r="R39" s="634"/>
      <c r="S39" s="634"/>
      <c r="T39" s="634"/>
      <c r="U39" s="634"/>
      <c r="V39" s="634"/>
      <c r="W39" s="634"/>
      <c r="X39" s="634"/>
      <c r="Y39" s="634"/>
      <c r="Z39" s="634"/>
      <c r="AA39" s="634"/>
      <c r="AB39" s="634"/>
      <c r="AC39" s="634"/>
      <c r="AD39" s="634"/>
      <c r="AE39" s="634"/>
      <c r="AF39" s="634"/>
      <c r="AG39" s="634"/>
      <c r="AH39" s="634"/>
      <c r="AI39" s="634"/>
      <c r="AJ39" s="634"/>
      <c r="AO39" s="478"/>
      <c r="AP39" s="478"/>
      <c r="AQ39" s="478"/>
      <c r="AR39" s="478"/>
    </row>
    <row r="40" spans="1:50" s="345" customFormat="1" ht="22.05" customHeight="1">
      <c r="I40" s="478"/>
      <c r="J40" s="478"/>
      <c r="K40" s="478"/>
      <c r="L40" s="478"/>
      <c r="M40" s="478"/>
      <c r="N40" s="478"/>
      <c r="O40" s="478"/>
      <c r="P40" s="478"/>
      <c r="Q40" s="478"/>
      <c r="R40" s="483"/>
      <c r="V40" s="483"/>
      <c r="W40" s="483"/>
      <c r="X40" s="483"/>
      <c r="Y40" s="483"/>
      <c r="Z40" s="483"/>
      <c r="AA40" s="483"/>
      <c r="AB40" s="483"/>
      <c r="AC40" s="483"/>
      <c r="AD40" s="483"/>
      <c r="AE40" s="483"/>
      <c r="AF40" s="483"/>
      <c r="AG40" s="483"/>
      <c r="AH40" s="483"/>
      <c r="AI40" s="483"/>
      <c r="AJ40" s="483"/>
      <c r="AO40" s="478"/>
      <c r="AP40" s="478"/>
      <c r="AQ40" s="478"/>
      <c r="AR40" s="478"/>
    </row>
    <row r="41" spans="1:50" s="345" customFormat="1" ht="22.05" customHeight="1">
      <c r="B41" s="481"/>
      <c r="C41" s="478"/>
      <c r="I41" s="478"/>
      <c r="J41" s="478"/>
      <c r="K41" s="478"/>
      <c r="L41" s="478"/>
      <c r="M41" s="478"/>
      <c r="N41" s="478"/>
      <c r="O41" s="478"/>
      <c r="P41" s="478"/>
      <c r="Q41" s="478"/>
      <c r="R41" s="483"/>
      <c r="U41" s="346"/>
      <c r="V41" s="483"/>
      <c r="W41" s="483"/>
      <c r="X41" s="483"/>
      <c r="Y41" s="483"/>
      <c r="Z41" s="483"/>
      <c r="AA41" s="483"/>
      <c r="AB41" s="483"/>
      <c r="AC41" s="483"/>
      <c r="AD41" s="483"/>
      <c r="AE41" s="483"/>
      <c r="AF41" s="483"/>
      <c r="AG41" s="483"/>
      <c r="AH41" s="483"/>
      <c r="AI41" s="483"/>
      <c r="AJ41" s="483"/>
      <c r="AO41" s="478"/>
      <c r="AP41" s="478"/>
      <c r="AQ41" s="478"/>
      <c r="AR41" s="478"/>
    </row>
    <row r="42" spans="1:50" s="345" customFormat="1" ht="22.05" customHeight="1">
      <c r="B42" s="481"/>
      <c r="X42" s="478"/>
      <c r="Y42" s="479"/>
      <c r="Z42" s="478"/>
      <c r="AA42" s="478"/>
      <c r="AB42" s="480"/>
      <c r="AC42" s="480"/>
      <c r="AD42" s="480"/>
      <c r="AE42" s="480"/>
      <c r="AF42" s="480"/>
      <c r="AG42" s="480"/>
      <c r="AH42" s="366"/>
      <c r="AI42" s="480"/>
      <c r="AJ42" s="480"/>
      <c r="AO42" s="478"/>
      <c r="AP42" s="478"/>
      <c r="AQ42" s="478"/>
      <c r="AR42" s="478"/>
    </row>
    <row r="43" spans="1:50" s="345" customFormat="1" ht="22.05" customHeight="1">
      <c r="B43" s="482"/>
      <c r="C43" s="478"/>
      <c r="X43" s="478"/>
      <c r="Y43" s="479"/>
      <c r="Z43" s="478"/>
      <c r="AA43" s="478"/>
      <c r="AB43" s="480"/>
      <c r="AC43" s="480"/>
      <c r="AD43" s="480"/>
      <c r="AE43" s="480"/>
      <c r="AF43" s="480"/>
      <c r="AG43" s="480"/>
      <c r="AH43" s="480"/>
      <c r="AI43" s="480"/>
      <c r="AJ43" s="480"/>
      <c r="AO43" s="478"/>
      <c r="AP43" s="478"/>
      <c r="AQ43" s="478"/>
      <c r="AR43" s="478"/>
    </row>
    <row r="44" spans="1:50" s="345" customFormat="1" ht="22.05" customHeight="1">
      <c r="B44" s="482"/>
      <c r="C44" s="478"/>
      <c r="H44" s="478"/>
      <c r="I44" s="346"/>
      <c r="J44" s="346"/>
      <c r="K44" s="346"/>
      <c r="L44" s="346"/>
      <c r="M44" s="346"/>
      <c r="N44" s="346"/>
      <c r="O44" s="346"/>
      <c r="P44" s="346"/>
      <c r="Q44" s="346"/>
      <c r="R44" s="346"/>
      <c r="S44" s="346"/>
      <c r="T44" s="346"/>
      <c r="U44" s="346"/>
      <c r="V44" s="346"/>
      <c r="W44" s="346"/>
      <c r="X44" s="346"/>
      <c r="Y44" s="347"/>
      <c r="Z44" s="346"/>
      <c r="AA44" s="346"/>
      <c r="AB44" s="346"/>
      <c r="AC44" s="346"/>
      <c r="AD44" s="346"/>
      <c r="AE44" s="346"/>
      <c r="AF44" s="346"/>
      <c r="AG44" s="346"/>
      <c r="AH44" s="346"/>
      <c r="AI44" s="346"/>
    </row>
    <row r="45" spans="1:50" s="345" customFormat="1" ht="22.05" customHeight="1">
      <c r="B45" s="346"/>
      <c r="H45" s="478"/>
      <c r="I45" s="346"/>
      <c r="J45" s="346"/>
      <c r="K45" s="346"/>
      <c r="L45" s="346"/>
      <c r="M45" s="346"/>
      <c r="N45" s="346"/>
      <c r="O45" s="346"/>
      <c r="P45" s="346"/>
      <c r="Q45" s="346"/>
      <c r="R45" s="346"/>
      <c r="S45" s="346"/>
      <c r="T45" s="346"/>
      <c r="U45" s="346"/>
      <c r="V45" s="346"/>
      <c r="W45" s="346"/>
      <c r="X45" s="346"/>
      <c r="Y45" s="347"/>
      <c r="Z45" s="346"/>
      <c r="AA45" s="346"/>
      <c r="AB45" s="346"/>
      <c r="AC45" s="346"/>
      <c r="AD45" s="346"/>
      <c r="AE45" s="346"/>
      <c r="AF45" s="346"/>
      <c r="AG45" s="346"/>
      <c r="AH45" s="346"/>
      <c r="AI45" s="346"/>
    </row>
    <row r="46" spans="1:50" s="345" customFormat="1" ht="22.05" customHeight="1">
      <c r="B46" s="343"/>
      <c r="C46" s="478"/>
      <c r="H46" s="478"/>
      <c r="I46" s="346"/>
      <c r="J46" s="346"/>
      <c r="K46" s="346"/>
      <c r="L46" s="346"/>
      <c r="M46" s="346"/>
      <c r="N46" s="346"/>
      <c r="O46" s="346"/>
      <c r="P46" s="346"/>
      <c r="Q46" s="346"/>
      <c r="R46" s="346"/>
      <c r="S46" s="346"/>
      <c r="T46" s="346"/>
      <c r="U46" s="346"/>
      <c r="V46" s="346"/>
      <c r="W46" s="346"/>
      <c r="X46" s="346"/>
      <c r="Y46" s="347"/>
      <c r="Z46" s="346"/>
      <c r="AA46" s="346"/>
      <c r="AB46" s="346"/>
      <c r="AC46" s="346"/>
      <c r="AD46" s="346"/>
      <c r="AE46" s="346"/>
      <c r="AF46" s="346"/>
      <c r="AG46" s="346"/>
      <c r="AH46" s="346"/>
      <c r="AI46" s="346"/>
    </row>
    <row r="47" spans="1:50" ht="22.05" customHeight="1">
      <c r="A47" s="343"/>
      <c r="B47" s="343"/>
      <c r="C47" s="478"/>
      <c r="D47" s="345"/>
      <c r="E47" s="345"/>
      <c r="F47" s="345"/>
      <c r="G47" s="345"/>
      <c r="H47" s="345"/>
      <c r="I47" s="478"/>
      <c r="J47" s="478"/>
      <c r="K47" s="478"/>
      <c r="L47" s="478"/>
      <c r="M47" s="478"/>
      <c r="N47" s="478"/>
      <c r="O47" s="478"/>
      <c r="P47" s="478"/>
      <c r="Q47" s="478"/>
      <c r="R47" s="478"/>
      <c r="S47" s="478"/>
      <c r="T47" s="478"/>
      <c r="U47" s="478"/>
      <c r="V47" s="478"/>
      <c r="W47" s="478"/>
      <c r="X47" s="343"/>
      <c r="Y47" s="344"/>
      <c r="Z47" s="343"/>
      <c r="AA47" s="343"/>
      <c r="AB47" s="343"/>
      <c r="AC47" s="343"/>
      <c r="AD47" s="343"/>
      <c r="AE47" s="343"/>
      <c r="AF47" s="343"/>
      <c r="AG47" s="343"/>
      <c r="AH47" s="343"/>
      <c r="AI47" s="343"/>
    </row>
    <row r="48" spans="1:50" ht="22.05" customHeight="1">
      <c r="A48" s="343"/>
      <c r="E48" s="345"/>
      <c r="F48" s="345"/>
      <c r="G48" s="345"/>
      <c r="H48" s="345"/>
      <c r="I48" s="478"/>
      <c r="J48" s="478"/>
      <c r="K48" s="478"/>
      <c r="L48" s="478"/>
      <c r="M48" s="478"/>
      <c r="N48" s="478"/>
      <c r="O48" s="478"/>
      <c r="P48" s="478"/>
      <c r="Q48" s="478"/>
      <c r="R48" s="478"/>
      <c r="S48" s="478"/>
      <c r="T48" s="478"/>
      <c r="U48" s="478"/>
      <c r="V48" s="478"/>
      <c r="W48" s="478"/>
      <c r="X48" s="343"/>
      <c r="Y48" s="344"/>
      <c r="Z48" s="343"/>
      <c r="AA48" s="343"/>
      <c r="AB48" s="343"/>
      <c r="AC48" s="343"/>
      <c r="AD48" s="343"/>
      <c r="AE48" s="343"/>
      <c r="AF48" s="343"/>
      <c r="AG48" s="343"/>
      <c r="AH48" s="343"/>
      <c r="AI48" s="343"/>
    </row>
    <row r="49" spans="1:47" ht="22.05" customHeight="1">
      <c r="A49" s="343"/>
      <c r="B49" s="343"/>
      <c r="C49" s="343"/>
      <c r="D49" s="343"/>
      <c r="E49" s="343"/>
      <c r="F49" s="343"/>
      <c r="G49" s="343"/>
      <c r="H49" s="343"/>
      <c r="I49" s="343"/>
      <c r="J49" s="343"/>
      <c r="K49" s="343"/>
      <c r="L49" s="343"/>
      <c r="M49" s="343"/>
      <c r="N49" s="343"/>
      <c r="O49" s="343"/>
      <c r="P49" s="343"/>
      <c r="Q49" s="343"/>
      <c r="R49" s="343"/>
      <c r="S49" s="343"/>
      <c r="T49" s="343"/>
      <c r="U49" s="343"/>
      <c r="V49" s="343"/>
      <c r="W49" s="343"/>
      <c r="X49" s="343"/>
      <c r="Y49" s="344"/>
      <c r="Z49" s="343"/>
      <c r="AA49" s="343"/>
      <c r="AB49" s="343"/>
      <c r="AC49" s="343"/>
      <c r="AD49" s="343"/>
      <c r="AE49" s="343"/>
      <c r="AF49" s="343"/>
      <c r="AG49" s="343"/>
      <c r="AH49" s="343"/>
      <c r="AI49" s="343"/>
    </row>
    <row r="50" spans="1:47" ht="22.05" hidden="1" customHeight="1">
      <c r="A50" s="579" t="s">
        <v>1382</v>
      </c>
      <c r="B50" s="582" t="s">
        <v>1383</v>
      </c>
      <c r="C50" s="583"/>
      <c r="D50" s="583"/>
      <c r="E50" s="583"/>
      <c r="F50" s="583"/>
      <c r="G50" s="583"/>
      <c r="H50" s="584"/>
      <c r="I50" s="343"/>
      <c r="J50" s="343"/>
      <c r="K50" s="343"/>
      <c r="L50" s="343"/>
      <c r="M50" s="343"/>
      <c r="N50" s="343"/>
      <c r="O50" s="343"/>
      <c r="P50" s="343"/>
      <c r="Q50" s="343"/>
      <c r="R50" s="343"/>
      <c r="S50" s="343"/>
      <c r="T50" s="343"/>
      <c r="U50" s="343"/>
      <c r="V50" s="343"/>
      <c r="W50" s="343"/>
      <c r="X50" s="343"/>
      <c r="Y50" s="344"/>
      <c r="Z50" s="343"/>
      <c r="AA50" s="343"/>
      <c r="AB50" s="343"/>
      <c r="AC50" s="343"/>
      <c r="AD50" s="343"/>
      <c r="AE50" s="343"/>
      <c r="AF50" s="343"/>
      <c r="AG50" s="343"/>
      <c r="AH50" s="343"/>
      <c r="AI50" s="343"/>
    </row>
    <row r="51" spans="1:47" ht="22.05" hidden="1" customHeight="1">
      <c r="A51" s="580"/>
      <c r="B51" s="469"/>
      <c r="C51" s="470" t="str">
        <f ca="1">TEXT(YEAR(TODAY())-2018,"00")</f>
        <v>07</v>
      </c>
      <c r="E51" s="470" t="str">
        <f ca="1">TEXT(MONTH(TODAY()),"00")</f>
        <v>05</v>
      </c>
      <c r="G51" s="470" t="str">
        <f ca="1">TEXT(DAY(TODAY()),"00")</f>
        <v>01</v>
      </c>
      <c r="H51" s="471"/>
      <c r="X51" s="343"/>
      <c r="Y51" s="344"/>
      <c r="Z51" s="343"/>
      <c r="AA51" s="343"/>
      <c r="AB51" s="343"/>
      <c r="AC51" s="343"/>
      <c r="AD51" s="343"/>
      <c r="AE51" s="343"/>
      <c r="AF51" s="343"/>
      <c r="AG51" s="343"/>
    </row>
    <row r="52" spans="1:47" ht="22.05" hidden="1" customHeight="1">
      <c r="A52" s="581"/>
      <c r="B52" s="472" t="s">
        <v>1110</v>
      </c>
      <c r="C52" s="473" t="str">
        <f ca="1">LEFT($C$51,1)</f>
        <v>0</v>
      </c>
      <c r="D52" s="473" t="str">
        <f ca="1">RIGHT($C$51,1)</f>
        <v>7</v>
      </c>
      <c r="E52" s="473" t="str">
        <f ca="1">LEFT($E$51,1)</f>
        <v>0</v>
      </c>
      <c r="F52" s="473" t="str">
        <f ca="1">RIGHT($E$51,1)</f>
        <v>5</v>
      </c>
      <c r="G52" s="473" t="str">
        <f ca="1">LEFT($G$51,1)</f>
        <v>0</v>
      </c>
      <c r="H52" s="474" t="str">
        <f ca="1">RIGHT($G$51,1)</f>
        <v>1</v>
      </c>
      <c r="X52" s="343"/>
      <c r="Y52" s="344"/>
      <c r="Z52" s="343"/>
      <c r="AA52" s="343"/>
      <c r="AB52" s="343"/>
      <c r="AC52" s="343"/>
      <c r="AD52" s="343"/>
      <c r="AE52" s="343"/>
      <c r="AF52" s="343"/>
      <c r="AG52" s="343"/>
    </row>
    <row r="53" spans="1:47" ht="10.050000000000001" hidden="1" customHeight="1"/>
    <row r="54" spans="1:47" ht="22.05" hidden="1" customHeight="1">
      <c r="A54" s="593" t="s">
        <v>1381</v>
      </c>
      <c r="B54" s="588" t="s">
        <v>1378</v>
      </c>
      <c r="C54" s="589"/>
      <c r="D54" s="589"/>
      <c r="E54" s="590"/>
      <c r="H54" s="328"/>
      <c r="I54" s="348"/>
      <c r="J54" s="328"/>
      <c r="K54" s="328"/>
      <c r="L54" s="328"/>
      <c r="M54" s="328"/>
      <c r="N54" s="328"/>
      <c r="O54" s="328"/>
      <c r="P54" s="328"/>
      <c r="AR54" s="343"/>
      <c r="AS54" s="344"/>
      <c r="AT54" s="343"/>
      <c r="AU54" s="343"/>
    </row>
    <row r="55" spans="1:47" ht="22.05" hidden="1" customHeight="1">
      <c r="A55" s="594"/>
      <c r="B55" s="603" t="str">
        <f>IF($H$23="","金融機関CD未入力",IF($H$23="0102","一般のみ","全種別"))</f>
        <v>金融機関CD未入力</v>
      </c>
      <c r="C55" s="604"/>
      <c r="D55" s="604"/>
      <c r="E55" s="605"/>
      <c r="F55" s="333"/>
      <c r="G55" s="333"/>
      <c r="H55" s="328"/>
      <c r="I55" s="349"/>
      <c r="L55" s="328"/>
      <c r="M55" s="328"/>
      <c r="N55" s="328"/>
      <c r="O55" s="328"/>
      <c r="P55" s="328"/>
      <c r="AR55" s="343"/>
      <c r="AS55" s="344"/>
      <c r="AT55" s="343"/>
      <c r="AU55" s="343"/>
    </row>
    <row r="56" spans="1:47" ht="22.05" hidden="1" customHeight="1">
      <c r="A56" s="595"/>
      <c r="B56" s="591" t="s">
        <v>1379</v>
      </c>
      <c r="C56" s="592"/>
      <c r="D56" s="591" t="s">
        <v>1380</v>
      </c>
      <c r="E56" s="592"/>
      <c r="F56" s="333"/>
      <c r="G56" s="333"/>
      <c r="H56" s="328"/>
      <c r="I56" s="349"/>
      <c r="L56" s="328"/>
      <c r="M56" s="328"/>
      <c r="N56" s="328"/>
      <c r="O56" s="328"/>
      <c r="P56" s="328"/>
      <c r="AR56" s="343"/>
      <c r="AS56" s="344"/>
      <c r="AT56" s="343"/>
      <c r="AU56" s="343"/>
    </row>
    <row r="57" spans="1:47" ht="22.05" hidden="1" customHeight="1">
      <c r="A57" s="595"/>
      <c r="B57" s="597" t="s">
        <v>1175</v>
      </c>
      <c r="C57" s="597"/>
      <c r="D57" s="601" t="s">
        <v>1175</v>
      </c>
      <c r="E57" s="602"/>
      <c r="H57" s="328"/>
      <c r="I57" s="349"/>
      <c r="J57" s="390"/>
      <c r="K57" s="390"/>
      <c r="L57" s="350"/>
      <c r="M57" s="328"/>
      <c r="N57" s="350"/>
      <c r="O57" s="350"/>
      <c r="P57" s="350"/>
      <c r="AR57" s="343"/>
      <c r="AS57" s="344"/>
      <c r="AT57" s="343"/>
      <c r="AU57" s="343"/>
    </row>
    <row r="58" spans="1:47" ht="22.05" hidden="1" customHeight="1">
      <c r="A58" s="595"/>
      <c r="B58" s="598" t="s">
        <v>1176</v>
      </c>
      <c r="C58" s="599"/>
      <c r="D58" s="391"/>
      <c r="E58" s="391"/>
      <c r="F58" s="327"/>
      <c r="G58" s="327"/>
      <c r="H58" s="388"/>
      <c r="I58" s="389"/>
      <c r="K58" s="328"/>
      <c r="L58" s="328"/>
      <c r="M58" s="328"/>
      <c r="N58" s="328"/>
      <c r="O58" s="328"/>
      <c r="P58" s="328"/>
      <c r="Q58" s="343"/>
      <c r="R58" s="343"/>
      <c r="S58" s="343"/>
      <c r="AO58" s="343"/>
      <c r="AP58" s="344"/>
      <c r="AQ58" s="343"/>
      <c r="AR58" s="343"/>
    </row>
    <row r="59" spans="1:47" ht="22.05" hidden="1" customHeight="1">
      <c r="A59" s="596"/>
      <c r="B59" s="600" t="s">
        <v>1177</v>
      </c>
      <c r="C59" s="600"/>
      <c r="D59" s="391"/>
      <c r="E59" s="391"/>
      <c r="F59" s="327"/>
      <c r="G59" s="327"/>
      <c r="H59" s="327"/>
      <c r="I59" s="327"/>
      <c r="Q59" s="343"/>
      <c r="R59" s="343"/>
      <c r="S59" s="343"/>
      <c r="X59" s="343"/>
      <c r="Y59" s="344"/>
      <c r="Z59" s="343"/>
      <c r="AA59" s="343"/>
      <c r="AB59" s="343"/>
      <c r="AC59" s="343"/>
      <c r="AD59" s="343"/>
      <c r="AE59" s="343"/>
      <c r="AF59" s="343"/>
      <c r="AG59" s="343"/>
    </row>
    <row r="60" spans="1:47" ht="10.050000000000001" hidden="1" customHeight="1"/>
    <row r="61" spans="1:47" ht="22.05" hidden="1" customHeight="1">
      <c r="A61" s="640" t="s">
        <v>1178</v>
      </c>
      <c r="B61" s="368"/>
      <c r="C61" s="369"/>
      <c r="D61" s="650" t="s">
        <v>1367</v>
      </c>
      <c r="E61" s="651"/>
      <c r="F61" s="650" t="s">
        <v>1368</v>
      </c>
      <c r="G61" s="651"/>
      <c r="H61" s="355"/>
      <c r="I61" s="355"/>
      <c r="J61" s="355"/>
      <c r="K61" s="355"/>
      <c r="L61" s="355"/>
      <c r="M61" s="355"/>
      <c r="N61" s="355"/>
      <c r="O61" s="355"/>
      <c r="P61" s="355"/>
      <c r="Q61" s="355"/>
      <c r="R61" s="656"/>
      <c r="S61" s="656"/>
    </row>
    <row r="62" spans="1:47" ht="22.05" hidden="1" customHeight="1">
      <c r="A62" s="641"/>
      <c r="B62" s="646" t="s">
        <v>1369</v>
      </c>
      <c r="C62" s="647"/>
      <c r="D62" s="652" t="b">
        <v>0</v>
      </c>
      <c r="E62" s="653"/>
      <c r="F62" s="652" t="b">
        <v>0</v>
      </c>
      <c r="G62" s="653"/>
      <c r="H62" s="241"/>
      <c r="I62" s="241"/>
      <c r="J62" s="241"/>
      <c r="K62" s="241"/>
      <c r="L62" s="241"/>
      <c r="M62" s="241"/>
      <c r="N62" s="241"/>
      <c r="O62" s="241"/>
      <c r="P62" s="241"/>
      <c r="Q62" s="241"/>
      <c r="R62" s="657"/>
      <c r="S62" s="657"/>
    </row>
    <row r="63" spans="1:47" ht="22.05" hidden="1" customHeight="1">
      <c r="A63" s="641"/>
      <c r="B63" s="648" t="s">
        <v>1370</v>
      </c>
      <c r="C63" s="649"/>
      <c r="D63" s="654" t="b">
        <v>0</v>
      </c>
      <c r="E63" s="655"/>
      <c r="F63" s="654" t="b">
        <v>0</v>
      </c>
      <c r="G63" s="655"/>
      <c r="H63" s="241"/>
      <c r="I63" s="241"/>
      <c r="J63" s="241"/>
      <c r="K63" s="241"/>
      <c r="L63" s="241"/>
      <c r="M63" s="241"/>
      <c r="N63" s="241"/>
      <c r="O63" s="241"/>
      <c r="P63" s="241"/>
      <c r="Q63" s="241"/>
      <c r="R63" s="657"/>
      <c r="S63" s="657"/>
    </row>
    <row r="64" spans="1:47" ht="10.050000000000001" hidden="1" customHeight="1">
      <c r="A64" s="641"/>
      <c r="B64" s="356"/>
      <c r="C64" s="356"/>
      <c r="D64" s="356"/>
      <c r="E64" s="356"/>
      <c r="F64" s="356"/>
      <c r="G64" s="356"/>
      <c r="H64" s="356"/>
      <c r="I64" s="356"/>
      <c r="J64" s="356"/>
      <c r="K64" s="356"/>
      <c r="L64" s="356"/>
      <c r="M64" s="356"/>
      <c r="N64" s="356"/>
      <c r="O64" s="356"/>
      <c r="P64" s="356"/>
      <c r="Q64" s="356"/>
      <c r="R64" s="645"/>
      <c r="S64" s="645"/>
    </row>
    <row r="65" spans="1:10" ht="22.05" hidden="1" customHeight="1">
      <c r="A65" s="641"/>
      <c r="B65" s="674" t="s">
        <v>1376</v>
      </c>
      <c r="C65" s="678" t="s">
        <v>1377</v>
      </c>
      <c r="D65" s="679"/>
      <c r="E65" s="679"/>
      <c r="F65" s="679"/>
      <c r="G65" s="679"/>
      <c r="H65" s="680"/>
      <c r="I65" s="362"/>
      <c r="J65" s="362"/>
    </row>
    <row r="66" spans="1:10" ht="22.05" hidden="1" customHeight="1">
      <c r="A66" s="641"/>
      <c r="B66" s="675"/>
      <c r="C66" s="363"/>
      <c r="D66" s="360" t="s">
        <v>1181</v>
      </c>
      <c r="E66" s="528">
        <f>IF($K$34+$L$34+$M$34=0,0,VALUE($K$34&amp;$L$34&amp;$M$34))</f>
        <v>0</v>
      </c>
      <c r="F66" s="529"/>
      <c r="G66" s="529"/>
      <c r="H66" s="530"/>
      <c r="I66" s="362"/>
      <c r="J66" s="362"/>
    </row>
    <row r="67" spans="1:10" ht="22.05" hidden="1" customHeight="1">
      <c r="A67" s="641"/>
      <c r="B67" s="675"/>
      <c r="C67" s="364"/>
      <c r="D67" s="370" t="s">
        <v>1182</v>
      </c>
      <c r="E67" s="531">
        <f>IF($Q$34+$R$34+$S$34=0,0,VALUE($Q$34&amp;$R$34&amp;$S$34))</f>
        <v>0</v>
      </c>
      <c r="F67" s="532"/>
      <c r="G67" s="532"/>
      <c r="H67" s="533"/>
      <c r="I67" s="362"/>
      <c r="J67" s="362"/>
    </row>
    <row r="68" spans="1:10" ht="22.05" hidden="1" customHeight="1">
      <c r="A68" s="642"/>
      <c r="B68" s="676"/>
      <c r="C68" s="365"/>
      <c r="D68" s="361" t="s">
        <v>1183</v>
      </c>
      <c r="E68" s="534" t="str">
        <f>IF(OR($H$23="0307",$H$23="1301"),IF(OR($E$66=$E$67,AND($D$63=TRUE,$F$63=TRUE)),"OK（同額）","エラー"),"")</f>
        <v/>
      </c>
      <c r="F68" s="535"/>
      <c r="G68" s="535"/>
      <c r="H68" s="536"/>
      <c r="I68" s="362"/>
      <c r="J68" s="392" t="s">
        <v>1375</v>
      </c>
    </row>
    <row r="69" spans="1:10" ht="22.05" customHeight="1"/>
    <row r="70" spans="1:10" ht="22.05" customHeight="1"/>
    <row r="71" spans="1:10" ht="22.05" customHeight="1"/>
    <row r="72" spans="1:10" ht="22.05" customHeight="1"/>
    <row r="73" spans="1:10" ht="22.05" customHeight="1"/>
    <row r="74" spans="1:10" ht="22.05" customHeight="1"/>
    <row r="75" spans="1:10" ht="22.05" customHeight="1"/>
    <row r="76" spans="1:10" ht="22.05" customHeight="1"/>
    <row r="77" spans="1:10" ht="22.05" customHeight="1"/>
    <row r="78" spans="1:10" ht="22.05" customHeight="1"/>
    <row r="79" spans="1:10" ht="22.05" customHeight="1"/>
    <row r="80" spans="1:10" ht="22.05" customHeight="1"/>
    <row r="81" ht="22.05" customHeight="1"/>
    <row r="82" ht="22.05" customHeight="1"/>
    <row r="83" ht="22.05" customHeight="1"/>
    <row r="84" ht="22.05" customHeight="1"/>
    <row r="85" ht="22.05" customHeight="1"/>
    <row r="86" ht="22.05" customHeight="1"/>
  </sheetData>
  <sheetProtection algorithmName="SHA-512" hashValue="k7XDRg7UVlkz5UcmxHkpcI7KWK8I9baDSAmhPkeWCdSO8blqm5TnD2f/5WsX1F2oqbppclR4eSYyBLkaOnErpA==" saltValue="1qgM2ge344UDT2OlX2LGuw==" spinCount="100000" sheet="1" objects="1" scenarios="1"/>
  <mergeCells count="113">
    <mergeCell ref="H10:P10"/>
    <mergeCell ref="H12:P12"/>
    <mergeCell ref="H16:P16"/>
    <mergeCell ref="B9:G9"/>
    <mergeCell ref="H9:P9"/>
    <mergeCell ref="Q9:AJ9"/>
    <mergeCell ref="H13:P13"/>
    <mergeCell ref="F15:G15"/>
    <mergeCell ref="B23:G23"/>
    <mergeCell ref="B17:G17"/>
    <mergeCell ref="Q20:AJ21"/>
    <mergeCell ref="Q14:AJ16"/>
    <mergeCell ref="Q18:AJ19"/>
    <mergeCell ref="H18:P18"/>
    <mergeCell ref="I21:J21"/>
    <mergeCell ref="L14:P14"/>
    <mergeCell ref="Q23:R23"/>
    <mergeCell ref="A22:AJ22"/>
    <mergeCell ref="C6:G6"/>
    <mergeCell ref="W1:AJ1"/>
    <mergeCell ref="A1:V1"/>
    <mergeCell ref="E32:J32"/>
    <mergeCell ref="E35:J35"/>
    <mergeCell ref="E29:J29"/>
    <mergeCell ref="K29:P29"/>
    <mergeCell ref="L35:P35"/>
    <mergeCell ref="H15:P15"/>
    <mergeCell ref="H19:P19"/>
    <mergeCell ref="I20:J20"/>
    <mergeCell ref="L32:P32"/>
    <mergeCell ref="B28:AJ28"/>
    <mergeCell ref="K21:M21"/>
    <mergeCell ref="N21:P21"/>
    <mergeCell ref="K20:M20"/>
    <mergeCell ref="N20:P20"/>
    <mergeCell ref="C2:AA2"/>
    <mergeCell ref="H11:P11"/>
    <mergeCell ref="A10:A21"/>
    <mergeCell ref="B18:G18"/>
    <mergeCell ref="B19:G19"/>
    <mergeCell ref="B20:G21"/>
    <mergeCell ref="B16:G16"/>
    <mergeCell ref="A61:A68"/>
    <mergeCell ref="C3:AJ3"/>
    <mergeCell ref="C4:AJ4"/>
    <mergeCell ref="R64:S64"/>
    <mergeCell ref="B62:C62"/>
    <mergeCell ref="B63:C63"/>
    <mergeCell ref="D61:E61"/>
    <mergeCell ref="F61:G61"/>
    <mergeCell ref="D62:E62"/>
    <mergeCell ref="D63:E63"/>
    <mergeCell ref="F62:G62"/>
    <mergeCell ref="F63:G63"/>
    <mergeCell ref="R61:S61"/>
    <mergeCell ref="R62:S62"/>
    <mergeCell ref="R63:S63"/>
    <mergeCell ref="A8:AJ8"/>
    <mergeCell ref="A23:A25"/>
    <mergeCell ref="H14:J14"/>
    <mergeCell ref="W29:AJ29"/>
    <mergeCell ref="W30:AJ31"/>
    <mergeCell ref="W32:AJ32"/>
    <mergeCell ref="B65:B68"/>
    <mergeCell ref="H17:P17"/>
    <mergeCell ref="C65:H65"/>
    <mergeCell ref="H24:P24"/>
    <mergeCell ref="Q24:R24"/>
    <mergeCell ref="Q29:V29"/>
    <mergeCell ref="H25:P25"/>
    <mergeCell ref="S24:AJ24"/>
    <mergeCell ref="B39:J39"/>
    <mergeCell ref="A37:AJ37"/>
    <mergeCell ref="R38:AJ39"/>
    <mergeCell ref="K38:P38"/>
    <mergeCell ref="B38:J38"/>
    <mergeCell ref="B30:D32"/>
    <mergeCell ref="B24:G24"/>
    <mergeCell ref="B25:G25"/>
    <mergeCell ref="D56:E56"/>
    <mergeCell ref="A54:A59"/>
    <mergeCell ref="B57:C57"/>
    <mergeCell ref="B58:C58"/>
    <mergeCell ref="B59:C59"/>
    <mergeCell ref="D57:E57"/>
    <mergeCell ref="B55:E55"/>
    <mergeCell ref="AK33:AQ35"/>
    <mergeCell ref="AR33:AU35"/>
    <mergeCell ref="B33:D35"/>
    <mergeCell ref="E66:H66"/>
    <mergeCell ref="E67:H67"/>
    <mergeCell ref="E68:H68"/>
    <mergeCell ref="AG10:AJ10"/>
    <mergeCell ref="AB10:AF10"/>
    <mergeCell ref="Q11:AJ11"/>
    <mergeCell ref="S23:W23"/>
    <mergeCell ref="X23:AJ23"/>
    <mergeCell ref="B10:G10"/>
    <mergeCell ref="B11:G11"/>
    <mergeCell ref="B13:G13"/>
    <mergeCell ref="B12:G12"/>
    <mergeCell ref="B14:G14"/>
    <mergeCell ref="W35:AJ35"/>
    <mergeCell ref="W33:AJ34"/>
    <mergeCell ref="A27:AJ27"/>
    <mergeCell ref="R32:V32"/>
    <mergeCell ref="R35:V35"/>
    <mergeCell ref="H23:P23"/>
    <mergeCell ref="A50:A52"/>
    <mergeCell ref="B50:H50"/>
    <mergeCell ref="K39:P39"/>
    <mergeCell ref="B54:E54"/>
    <mergeCell ref="B56:C56"/>
  </mergeCells>
  <phoneticPr fontId="2"/>
  <conditionalFormatting sqref="A27">
    <cfRule type="expression" dxfId="117" priority="21">
      <formula>AND($J$103=TRUE,$L$103=TRUE)</formula>
    </cfRule>
  </conditionalFormatting>
  <conditionalFormatting sqref="AR33">
    <cfRule type="expression" dxfId="116" priority="920">
      <formula>$AR$33="OK（同額）"</formula>
    </cfRule>
  </conditionalFormatting>
  <conditionalFormatting sqref="K31:M31">
    <cfRule type="expression" dxfId="115" priority="14">
      <formula>$D$62=TRUE</formula>
    </cfRule>
  </conditionalFormatting>
  <conditionalFormatting sqref="H10:P19 H23:P25 K20:P20 K38:K39">
    <cfRule type="notContainsBlanks" dxfId="114" priority="17">
      <formula>LEN(TRIM(H10))&gt;0</formula>
    </cfRule>
  </conditionalFormatting>
  <conditionalFormatting sqref="E34:J35">
    <cfRule type="expression" dxfId="113" priority="16">
      <formula>$E$34+$F$34+$G$34&gt;0</formula>
    </cfRule>
  </conditionalFormatting>
  <conditionalFormatting sqref="E31:G31">
    <cfRule type="expression" dxfId="112" priority="15">
      <formula>$G$31&lt;&gt;""</formula>
    </cfRule>
  </conditionalFormatting>
  <conditionalFormatting sqref="AP8:AX8">
    <cfRule type="notContainsBlanks" dxfId="111" priority="13">
      <formula>LEN(TRIM(AP8))&gt;0</formula>
    </cfRule>
  </conditionalFormatting>
  <conditionalFormatting sqref="W1">
    <cfRule type="containsText" dxfId="110" priority="12" operator="containsText" text="入力済">
      <formula>NOT(ISERROR(SEARCH("入力済",W1)))</formula>
    </cfRule>
  </conditionalFormatting>
  <conditionalFormatting sqref="C3:C4">
    <cfRule type="containsText" dxfId="109" priority="11" operator="containsText" text="入力済">
      <formula>NOT(ISERROR(SEARCH("入力済",C3)))</formula>
    </cfRule>
  </conditionalFormatting>
  <conditionalFormatting sqref="Q31:S31">
    <cfRule type="expression" dxfId="108" priority="9">
      <formula>$F$62=TRUE</formula>
    </cfRule>
  </conditionalFormatting>
  <conditionalFormatting sqref="Q34:S34">
    <cfRule type="expression" dxfId="107" priority="6">
      <formula>$F$63=TRUE</formula>
    </cfRule>
  </conditionalFormatting>
  <conditionalFormatting sqref="K34:M34">
    <cfRule type="expression" dxfId="106" priority="5">
      <formula>$D$63=TRUE</formula>
    </cfRule>
  </conditionalFormatting>
  <conditionalFormatting sqref="AR33 AK33">
    <cfRule type="expression" dxfId="105" priority="921">
      <formula>$AR$33="エラー"</formula>
    </cfRule>
  </conditionalFormatting>
  <conditionalFormatting sqref="K31:P32">
    <cfRule type="expression" dxfId="104" priority="934">
      <formula>OR($M$31&lt;&gt;"",$D$62=TRUE)</formula>
    </cfRule>
  </conditionalFormatting>
  <conditionalFormatting sqref="Q31:V32">
    <cfRule type="expression" dxfId="103" priority="935">
      <formula>OR($S$31&lt;&gt;"",$F$62=TRUE)</formula>
    </cfRule>
  </conditionalFormatting>
  <conditionalFormatting sqref="K34:P35">
    <cfRule type="expression" dxfId="102" priority="936">
      <formula>OR($M$34&lt;&gt;"",$D$63=TRUE)</formula>
    </cfRule>
  </conditionalFormatting>
  <conditionalFormatting sqref="Q34:V35">
    <cfRule type="expression" dxfId="101" priority="937">
      <formula>OR($S$34&lt;&gt;"",$F$63=TRUE)</formula>
    </cfRule>
  </conditionalFormatting>
  <conditionalFormatting sqref="K39">
    <cfRule type="expression" dxfId="100" priority="3">
      <formula>$K$38="いいえ"</formula>
    </cfRule>
  </conditionalFormatting>
  <conditionalFormatting sqref="A37">
    <cfRule type="expression" dxfId="99" priority="2">
      <formula>AND($J$103=TRUE,$L$103=TRUE)</formula>
    </cfRule>
  </conditionalFormatting>
  <conditionalFormatting sqref="H21:P21">
    <cfRule type="expression" dxfId="98" priority="1">
      <formula>AND($H$21&lt;&gt;0,$I$21&lt;&gt;0,$K$21&lt;&gt;0,$N$21&lt;&gt;0)</formula>
    </cfRule>
  </conditionalFormatting>
  <dataValidations xWindow="394" yWindow="763" count="39">
    <dataValidation imeMode="hiragana" allowBlank="1" showInputMessage="1" showErrorMessage="1" sqref="H26:P26 A27 A37" xr:uid="{00000000-0002-0000-0000-000000000000}"/>
    <dataValidation type="list" allowBlank="1" showInputMessage="1" showErrorMessage="1" error="プルダウンから選択してください。" sqref="H21" xr:uid="{00000000-0002-0000-0000-000002000000}">
      <formula1>"S,H"</formula1>
    </dataValidation>
    <dataValidation allowBlank="1" showInputMessage="1" showErrorMessage="1" promptTitle="正しい所属コードを入力すると、自動で所属名が表示されます。" prompt="　" sqref="H11:P11" xr:uid="{00000000-0002-0000-0000-000005000000}"/>
    <dataValidation imeMode="hiragana" allowBlank="1" showErrorMessage="1" promptTitle="正しいコードを入力すると、自動で金融機関名が表示されます。" prompt="　" sqref="H24:P24" xr:uid="{00000000-0002-0000-0000-000006000000}"/>
    <dataValidation type="custom" imeMode="halfAlpha" showInputMessage="1" errorTitle="入力漏れ" error="入力必須項目です。" sqref="H12:P12" xr:uid="{00000000-0002-0000-0000-000008000000}">
      <formula1>$H$12&lt;&gt;""</formula1>
    </dataValidation>
    <dataValidation type="custom" imeMode="halfAlpha" allowBlank="1" showInputMessage="1" showErrorMessage="1" errorTitle="選択されていない変更項目に関する入力欄です。" error="変更される場合は、該当の変更項目に☑が必要です。もしくは指定可能範囲外の金額を入力されています。" sqref="O34 U34 U31 O31 I31 I34" xr:uid="{00000000-0002-0000-0000-00000A000000}">
      <formula1>AND((#REF!=TRUE),AND($E$31&gt;=10000,$E$31&lt;5500001))</formula1>
    </dataValidation>
    <dataValidation type="custom" imeMode="halfAlpha" allowBlank="1" showInputMessage="1" showErrorMessage="1" errorTitle="入力エラー" error="選択されていない変更項目に関する入力です。変更される場合は、該当の変更項目に☑が必要です。_x000a_または、一般財形を選択されています。非課税限度額変更の対象となる財形種別は、住宅・年金財形です。_x000a_もしくは、2桁以上の数字を入力されています。" sqref="N31 T31 H31" xr:uid="{00000000-0002-0000-0000-00000B000000}">
      <formula1>AND((#REF!=TRUE),OR($H$25="住宅",$H$25="年金"),($G$31&lt;10))</formula1>
    </dataValidation>
    <dataValidation type="custom" imeMode="halfAlpha" allowBlank="1" showInputMessage="1" showErrorMessage="1" errorTitle="入力エラー" error="2桁以上の数字を入力されています。_x000a_または、「0」を入力されています。" promptTitle="【変更前】月例給与からの積立額を入力してください。" prompt="金額がご不明な場合は、以下のとおりご確認ください。_x000a_①直近給与明細にて確認（ただし、複数財形加入の場合は、②または③で確認）_x000a_②過去の申請書類の「所属控」または「本人用」にて確認_x000a_③福利課へ問い合わせ" sqref="E32" xr:uid="{00000000-0002-0000-0000-00000C000000}">
      <formula1>AND($E$31&lt;10,$E$31&gt;0)</formula1>
    </dataValidation>
    <dataValidation type="custom" imeMode="halfAlpha" allowBlank="1" showInputMessage="1" showErrorMessage="1" error="2桁以上の数字を入力されています。" prompt="積立金額が不明な場合は、金融機関からの書類（残高通知）などでご確認ください。" sqref="F31" xr:uid="{00000000-0002-0000-0000-00000E000000}">
      <formula1>$F$31&lt;10</formula1>
    </dataValidation>
    <dataValidation type="custom" imeMode="halfAlpha" allowBlank="1" showInputMessage="1" showErrorMessage="1" errorTitle="入力エラー" error="2桁以上の数字を入力されています。" prompt="積立金額が不明な場合は、金融機関からの書類（残高通知）などでご確認ください。" sqref="G31" xr:uid="{00000000-0002-0000-0000-00000F000000}">
      <formula1>$G$31&lt;10</formula1>
    </dataValidation>
    <dataValidation type="custom" imeMode="halfAlpha" allowBlank="1" showErrorMessage="1" error="2桁以上の数字を入力されています。_x000a_または、「0」を入力されています。" promptTitle="【変更後】月例給与からの積立希望額を入力してください。" prompt="月例給与からの控除は必須です。必ず積立額設定してください。_x000a_金額は、1,000円以上で設定してください。_x000a_金額変更が無い場合は、変更前と同額で入力してください。_x000a__x000a_※金融機関によっては、独自に最低積立額を設定されている場合があります。その場合は、金融機関の指示に従った金額設定をお願いします。" sqref="E34" xr:uid="{00000000-0002-0000-0000-000010000000}">
      <formula1>AND($E$34&lt;10,$E$34&gt;0)</formula1>
    </dataValidation>
    <dataValidation type="custom" imeMode="halfAlpha" allowBlank="1" showInputMessage="1" showErrorMessage="1" error="2桁以上の数字を入力されています。" prompt="積立金額が不明な場合は、金融機関からの書類（残高通知）などでご確認ください。" sqref="K31" xr:uid="{00000000-0002-0000-0000-000011000000}">
      <formula1>$K$31&lt;10</formula1>
    </dataValidation>
    <dataValidation type="custom" imeMode="halfAlpha" allowBlank="1" showInputMessage="1" showErrorMessage="1" error="2桁以上の数字を入力されています。" prompt="積立金額が不明な場合は、金融機関からの書類（残高通知）などでご確認ください。" sqref="L31" xr:uid="{00000000-0002-0000-0000-000012000000}">
      <formula1>$L$31&lt;10</formula1>
    </dataValidation>
    <dataValidation type="custom" imeMode="halfAlpha" allowBlank="1" showInputMessage="1" showErrorMessage="1" error="2桁以上の数字を入力されています。" prompt="積立金額が不明な場合は、金融機関からの書類（残高通知）などでご確認ください。" sqref="M31" xr:uid="{00000000-0002-0000-0000-000013000000}">
      <formula1>$M$31&lt;10</formula1>
    </dataValidation>
    <dataValidation type="custom" imeMode="halfAlpha" allowBlank="1" showInputMessage="1" showErrorMessage="1" error="2桁以上の数字を入力されています。" prompt="賞与からの控除は任意です" sqref="K34" xr:uid="{00000000-0002-0000-0000-000014000000}">
      <formula1>$K$34&lt;10</formula1>
    </dataValidation>
    <dataValidation type="custom" imeMode="halfAlpha" allowBlank="1" showErrorMessage="1" error="2桁以上の数字を入力されています。" promptTitle="【変更後】月例給与からの積立希望額を入力してください。" prompt="月例給与からの控除は必須です。必ず積立額設定してください。_x000a_金額は、1,000円以上で設定してください。_x000a_金額変更が無い場合は、変更前と同額で入力してください。_x000a__x000a_※金融機関によっては、独自に最低積立額を設定されている場合があります。その場合は、金融機関の指示に従った金額設定をお願いします。" sqref="F34" xr:uid="{00000000-0002-0000-0000-000015000000}">
      <formula1>$F$34&lt;10</formula1>
    </dataValidation>
    <dataValidation type="custom" imeMode="halfAlpha" allowBlank="1" showInputMessage="1" showErrorMessage="1" error="2桁以上の数字を入力されています。" sqref="G34" xr:uid="{00000000-0002-0000-0000-000016000000}">
      <formula1>$G$34&lt;10</formula1>
    </dataValidation>
    <dataValidation type="custom" imeMode="halfAlpha" allowBlank="1" showInputMessage="1" showErrorMessage="1" error="2桁以上の数字を入力されています。" prompt="賞与からの控除は任意です" sqref="L34" xr:uid="{00000000-0002-0000-0000-000017000000}">
      <formula1>$L$34&lt;10</formula1>
    </dataValidation>
    <dataValidation type="custom" imeMode="halfAlpha" allowBlank="1" showInputMessage="1" showErrorMessage="1" error="2桁以上の数字を入力されています。" prompt="賞与からの控除は任意です" sqref="M34" xr:uid="{00000000-0002-0000-0000-000018000000}">
      <formula1>$M$34&lt;10</formula1>
    </dataValidation>
    <dataValidation type="custom" imeMode="halfAlpha" allowBlank="1" showInputMessage="1" showErrorMessage="1" error="2桁以上の数字を入力されています。" prompt="積立金額が不明な場合は、金融機関からの書類（残高通知）などでご確認ください。" sqref="Q31" xr:uid="{00000000-0002-0000-0000-000019000000}">
      <formula1>$Q$31&lt;10</formula1>
    </dataValidation>
    <dataValidation type="custom" imeMode="halfAlpha" allowBlank="1" showInputMessage="1" showErrorMessage="1" error="2桁以上の数字を入力されています。" prompt="積立金額が不明な場合は、金融機関からの書類（残高通知）などでご確認ください。" sqref="R31" xr:uid="{00000000-0002-0000-0000-00001A000000}">
      <formula1>$R$31&lt;10</formula1>
    </dataValidation>
    <dataValidation type="custom" imeMode="halfAlpha" allowBlank="1" showInputMessage="1" showErrorMessage="1" error="2桁以上の数字を入力されています。" prompt="積立金額が不明な場合は、金融機関からの書類（残高通知）などでご確認ください。" sqref="S31" xr:uid="{00000000-0002-0000-0000-00001B000000}">
      <formula1>$S$31&lt;10</formula1>
    </dataValidation>
    <dataValidation type="custom" imeMode="halfAlpha" allowBlank="1" showInputMessage="1" showErrorMessage="1" error="2桁以上の数字を入力されています。" prompt="賞与からの控除は任意です" sqref="Q34" xr:uid="{00000000-0002-0000-0000-00001C000000}">
      <formula1>$Q$34&lt;10</formula1>
    </dataValidation>
    <dataValidation type="custom" imeMode="halfAlpha" allowBlank="1" showInputMessage="1" showErrorMessage="1" error="2桁以上の数字を入力されています。" prompt="賞与からの控除は任意です" sqref="R34" xr:uid="{00000000-0002-0000-0000-00001D000000}">
      <formula1>$R$34&lt;10</formula1>
    </dataValidation>
    <dataValidation type="custom" imeMode="halfAlpha" allowBlank="1" showInputMessage="1" showErrorMessage="1" error="2桁以上の数字を入力されています。" prompt="賞与からの控除は任意です" sqref="S34" xr:uid="{00000000-0002-0000-0000-00001E000000}">
      <formula1>$S$34&lt;10</formula1>
    </dataValidation>
    <dataValidation type="custom" imeMode="halfKatakana" showInputMessage="1" showErrorMessage="1" errorTitle="入力漏れ" error="入力必須項目です。" promptTitle="住所変更未申請の場合は、別途、住所変更申請が必要！" prompt="本用紙は、積立額変更専用の変更申込書です。_x000a_住所変更申請を行う場合は、別途お渡ししている変更申込書にてご対応ください。" sqref="H15:P15" xr:uid="{00000000-0002-0000-0000-00001F000000}">
      <formula1>$H$15&lt;&gt;""</formula1>
    </dataValidation>
    <dataValidation type="list" allowBlank="1" showErrorMessage="1" error="プルダウンから選択してください。" sqref="I21:J21" xr:uid="{00000000-0002-0000-0000-000021000000}">
      <formula1>INDIRECT($H$21)</formula1>
    </dataValidation>
    <dataValidation type="custom" imeMode="halfAlpha" allowBlank="1" showInputMessage="1" showErrorMessage="1" error="2桁以上の数字を入力されています。_x000a_または、「0」を入力されています。" prompt="積立金額が不明な場合は、金融機関からの書類（残高通知）などでご確認ください。" sqref="E31" xr:uid="{FA9DBCB1-94EF-4A0C-B86B-38ACC1A4B3AA}">
      <formula1>AND($E$31&lt;10,$E$31&gt;0)</formula1>
    </dataValidation>
    <dataValidation type="list" allowBlank="1" showErrorMessage="1" error="プルダウンから選択してください。" promptTitle="先に金融機関コードを入力してください。" prompt="金融機関に応じたプルダウンリストが表示されます。" sqref="H25:P25" xr:uid="{00000000-0002-0000-0000-00000D000000}">
      <formula1>INDIRECT(B$55)</formula1>
    </dataValidation>
    <dataValidation type="textLength" imeMode="halfAlpha" operator="equal" allowBlank="1" showInputMessage="1" showErrorMessage="1" error="所属コード5ケタを入力してください。_x000a_不明な場合は、「コード検索」シートでご確認ください。" prompt="所属コードが不明な場合は、「コード検索」シートでご確認ください。" sqref="H10:P10" xr:uid="{32E584B5-0DC8-4FEB-8AF1-66ADD8ADC86B}">
      <formula1>5</formula1>
    </dataValidation>
    <dataValidation type="textLength" imeMode="halfAlpha" operator="equal" allowBlank="1" showInputMessage="1" showErrorMessage="1" error="職員番号6ケタを入力してください。" sqref="H13:P13" xr:uid="{7F523BB6-19CE-4F52-B995-47BFC9CE7EBD}">
      <formula1>6</formula1>
    </dataValidation>
    <dataValidation type="textLength" imeMode="halfAlpha" operator="equal" allowBlank="1" showInputMessage="1" showErrorMessage="1" error="郵便番号（後半4ケタ）を入力してください。" sqref="L14:P14" xr:uid="{BA42E504-7F8B-4A85-BCDA-86DDD6A8BC09}">
      <formula1>4</formula1>
    </dataValidation>
    <dataValidation type="textLength" imeMode="halfAlpha" operator="equal" allowBlank="1" showInputMessage="1" showErrorMessage="1" error="郵便番号（前半3ケタ）を入力してください。" sqref="H14:J14" xr:uid="{D2223BBD-0240-4C7F-85D3-3602A332D58F}">
      <formula1>3</formula1>
    </dataValidation>
    <dataValidation imeMode="halfAlpha" allowBlank="1" showInputMessage="1" showErrorMessage="1" sqref="K14" xr:uid="{0154736F-0C9A-41BD-8983-F4D207C56895}"/>
    <dataValidation type="custom" imeMode="hiragana" allowBlank="1" showInputMessage="1" errorTitle="入力漏れ" error="入力必須項目です。" promptTitle="旧姓での申請はできません。" prompt="氏名変更手続されていない場合は、変更申請を行ってください。" sqref="H19:P19" xr:uid="{068F0987-4B85-4E56-BC8C-B3F923AEF502}">
      <formula1>$G$19&lt;&gt;""</formula1>
    </dataValidation>
    <dataValidation type="custom" imeMode="halfKatakana" allowBlank="1" showInputMessage="1" showErrorMessage="1" error="半角カナで入力してください。" promptTitle="半角ｶﾅで入力してください。" prompt="全角の場合、正しく反映されません。" sqref="H18:P18" xr:uid="{80E67490-66A5-4C4B-A45F-4E3578F6907A}">
      <formula1>$H$17=ASC($H$17)</formula1>
    </dataValidation>
    <dataValidation type="custom" imeMode="hiragana" allowBlank="1" errorTitle="入力漏れ" error="入力必須項目です。" prompt="_x000a_" sqref="H16:P16" xr:uid="{8582ACC1-CD57-42B9-8C8E-0EE2567F6FDE}">
      <formula1>$G$16&lt;&gt;""</formula1>
    </dataValidation>
    <dataValidation type="custom" imeMode="halfAlpha" allowBlank="1" showInputMessage="1" errorTitle="入力漏れ" error="入力必須項目です。" sqref="H17:P17" xr:uid="{00E4082F-ABBE-49E0-AAAB-398DE89FF9F4}">
      <formula1>$G$17&lt;&gt;""</formula1>
    </dataValidation>
    <dataValidation type="list" allowBlank="1" showInputMessage="1" showErrorMessage="1" sqref="K38:K39 L38:P38" xr:uid="{AC73A0D2-FD21-45E3-8EB6-398BB5A24002}">
      <formula1>"はい,いいえ"</formula1>
    </dataValidation>
  </dataValidations>
  <printOptions horizontalCentered="1"/>
  <pageMargins left="0.31496062992125984" right="0.11811023622047245" top="0.55118110236220474" bottom="0.55118110236220474" header="0.31496062992125984" footer="0.31496062992125984"/>
  <pageSetup paperSize="9" scale="70"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07" r:id="rId4" name="Check Box 11">
              <controlPr defaultSize="0" autoFill="0" autoLine="0" autoPict="0">
                <anchor moveWithCells="1">
                  <from>
                    <xdr:col>10</xdr:col>
                    <xdr:colOff>30480</xdr:colOff>
                    <xdr:row>31</xdr:row>
                    <xdr:rowOff>15240</xdr:rowOff>
                  </from>
                  <to>
                    <xdr:col>10</xdr:col>
                    <xdr:colOff>236220</xdr:colOff>
                    <xdr:row>31</xdr:row>
                    <xdr:rowOff>342900</xdr:rowOff>
                  </to>
                </anchor>
              </controlPr>
            </control>
          </mc:Choice>
        </mc:AlternateContent>
        <mc:AlternateContent xmlns:mc="http://schemas.openxmlformats.org/markup-compatibility/2006">
          <mc:Choice Requires="x14">
            <control shapeId="4108" r:id="rId5" name="Check Box 12">
              <controlPr defaultSize="0" autoFill="0" autoLine="0" autoPict="0">
                <anchor moveWithCells="1">
                  <from>
                    <xdr:col>16</xdr:col>
                    <xdr:colOff>22860</xdr:colOff>
                    <xdr:row>31</xdr:row>
                    <xdr:rowOff>30480</xdr:rowOff>
                  </from>
                  <to>
                    <xdr:col>16</xdr:col>
                    <xdr:colOff>228600</xdr:colOff>
                    <xdr:row>31</xdr:row>
                    <xdr:rowOff>358140</xdr:rowOff>
                  </to>
                </anchor>
              </controlPr>
            </control>
          </mc:Choice>
        </mc:AlternateContent>
        <mc:AlternateContent xmlns:mc="http://schemas.openxmlformats.org/markup-compatibility/2006">
          <mc:Choice Requires="x14">
            <control shapeId="4109" r:id="rId6" name="Check Box 13">
              <controlPr defaultSize="0" autoFill="0" autoLine="0" autoPict="0">
                <anchor moveWithCells="1">
                  <from>
                    <xdr:col>16</xdr:col>
                    <xdr:colOff>22860</xdr:colOff>
                    <xdr:row>34</xdr:row>
                    <xdr:rowOff>30480</xdr:rowOff>
                  </from>
                  <to>
                    <xdr:col>16</xdr:col>
                    <xdr:colOff>228600</xdr:colOff>
                    <xdr:row>34</xdr:row>
                    <xdr:rowOff>358140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10</xdr:col>
                    <xdr:colOff>22860</xdr:colOff>
                    <xdr:row>34</xdr:row>
                    <xdr:rowOff>30480</xdr:rowOff>
                  </from>
                  <to>
                    <xdr:col>10</xdr:col>
                    <xdr:colOff>228600</xdr:colOff>
                    <xdr:row>34</xdr:row>
                    <xdr:rowOff>358140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94" yWindow="763" count="3">
        <x14:dataValidation type="list" imeMode="halfAlpha" operator="equal" allowBlank="1" showInputMessage="1" showErrorMessage="1" error="プルダウンから選択してください。_x000a__x000a_金融機関コードが不明な場合は_x000a_「コード検索」シートでご確認ください。" prompt="契約先の金融機関を確認のうえ選択してください。" xr:uid="{00000000-0002-0000-0000-000022000000}">
          <x14:formula1>
            <xm:f>コード検索!$G$2:$G$49</xm:f>
          </x14:formula1>
          <xm:sqref>H23:P23</xm:sqref>
        </x14:dataValidation>
        <x14:dataValidation type="list" allowBlank="1" showErrorMessage="1" error="プルダウンから選択してください。" xr:uid="{00000000-0002-0000-0000-000023000000}">
          <x14:formula1>
            <xm:f>日付!$F$3:$Q$3</xm:f>
          </x14:formula1>
          <xm:sqref>K21:M21</xm:sqref>
        </x14:dataValidation>
        <x14:dataValidation type="list" allowBlank="1" showErrorMessage="1" error="プルダウンから選択してください。" xr:uid="{00000000-0002-0000-0000-000024000000}">
          <x14:formula1>
            <xm:f>IF(OR(AND(H21="H",K21="02",日付!V1="うるう年"),AND(H21="S",K21="02",日付!V1048576="うるう年")),INDIRECT("日２９"),IF(K21="02",INDIRECT("日２８"),IF(OR(K21="04",K21="06",K21="09",K21="11"),INDIRECT("日30"),INDIRECT("日31"))))</xm:f>
          </x14:formula1>
          <xm:sqref>N21:P21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9396-ACE6-4ADB-8D87-85A5B36E709C}">
  <dimension ref="A1:J7"/>
  <sheetViews>
    <sheetView workbookViewId="0">
      <selection activeCell="H5" sqref="H5"/>
    </sheetView>
  </sheetViews>
  <sheetFormatPr defaultRowHeight="13.2"/>
  <cols>
    <col min="1" max="1" width="33.109375" customWidth="1"/>
    <col min="2" max="2" width="2.6640625" customWidth="1"/>
    <col min="3" max="3" width="33.109375" customWidth="1"/>
    <col min="4" max="4" width="2.6640625" customWidth="1"/>
    <col min="5" max="5" width="9.5546875" bestFit="1" customWidth="1"/>
    <col min="6" max="6" width="2.6640625" customWidth="1"/>
    <col min="7" max="7" width="6.5546875" style="194" customWidth="1"/>
    <col min="8" max="8" width="75.77734375" customWidth="1"/>
    <col min="9" max="9" width="2.6640625" customWidth="1"/>
    <col min="10" max="10" width="8.6640625" customWidth="1"/>
  </cols>
  <sheetData>
    <row r="1" spans="1:10" ht="17.399999999999999" customHeight="1">
      <c r="A1" s="477" t="s">
        <v>1415</v>
      </c>
      <c r="B1" s="477"/>
      <c r="C1" s="477" t="s">
        <v>1416</v>
      </c>
      <c r="E1" s="489" t="s">
        <v>1183</v>
      </c>
    </row>
    <row r="2" spans="1:10" ht="54" customHeight="1">
      <c r="A2" s="484" t="s">
        <v>1417</v>
      </c>
      <c r="B2" s="485"/>
      <c r="C2" s="477"/>
      <c r="E2" s="489" t="str">
        <f>IF(入力画面!$K$38="いいえ","入力不要","入力要")</f>
        <v>入力要</v>
      </c>
    </row>
    <row r="3" spans="1:10">
      <c r="G3" s="491"/>
      <c r="H3" s="487"/>
      <c r="I3" s="487"/>
      <c r="J3" s="489" t="s">
        <v>1183</v>
      </c>
    </row>
    <row r="4" spans="1:10" ht="135.6" customHeight="1">
      <c r="G4" s="492">
        <v>1</v>
      </c>
      <c r="H4" s="494" t="s">
        <v>1425</v>
      </c>
      <c r="I4" s="487"/>
      <c r="J4" s="490">
        <f>IF(入力画面!$K$38="いいえ",1,IF(入力画面!$K$39="はい",2,IF(入力画面!$K$39="いいえ",3,0)))</f>
        <v>0</v>
      </c>
    </row>
    <row r="5" spans="1:10" ht="135.6" customHeight="1">
      <c r="G5" s="492">
        <v>2</v>
      </c>
      <c r="H5" s="488" t="s">
        <v>1422</v>
      </c>
      <c r="J5">
        <f>INDEX(図!$G$4:$H$7,MATCH(図!$J$4,図!$G$4:$G$7,0),2)</f>
        <v>0</v>
      </c>
    </row>
    <row r="6" spans="1:10" ht="135.6" customHeight="1">
      <c r="G6" s="492">
        <v>3</v>
      </c>
      <c r="H6" s="495" t="s">
        <v>1421</v>
      </c>
    </row>
    <row r="7" spans="1:10" ht="87" customHeight="1">
      <c r="A7" s="194"/>
      <c r="B7" s="194"/>
      <c r="C7" s="194"/>
      <c r="D7" s="194"/>
      <c r="E7" s="194"/>
      <c r="F7" s="194"/>
      <c r="G7" s="492">
        <v>0</v>
      </c>
      <c r="H7" s="49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AC600"/>
  <sheetViews>
    <sheetView showGridLines="0" showRowColHeaders="0" view="pageBreakPreview" topLeftCell="A37" zoomScaleNormal="100" zoomScaleSheetLayoutView="100" workbookViewId="0">
      <selection sqref="A1:I1"/>
    </sheetView>
  </sheetViews>
  <sheetFormatPr defaultColWidth="3.6640625" defaultRowHeight="15"/>
  <cols>
    <col min="1" max="1" width="2" style="421" customWidth="1"/>
    <col min="2" max="2" width="3.109375" style="422" customWidth="1"/>
    <col min="3" max="3" width="3.109375" style="421" customWidth="1"/>
    <col min="4" max="4" width="6.88671875" style="205" customWidth="1"/>
    <col min="5" max="5" width="5" style="205" customWidth="1"/>
    <col min="6" max="9" width="5.6640625" style="205" customWidth="1"/>
    <col min="10" max="10" width="4.109375" style="205" customWidth="1"/>
    <col min="11" max="11" width="6.109375" style="205" customWidth="1"/>
    <col min="12" max="13" width="5.6640625" style="205" customWidth="1"/>
    <col min="14" max="14" width="5.77734375" style="205" customWidth="1"/>
    <col min="15" max="19" width="5.6640625" style="205" customWidth="1"/>
    <col min="20" max="28" width="3.6640625" style="205" customWidth="1"/>
    <col min="29" max="29" width="1.21875" style="205" customWidth="1"/>
    <col min="30" max="72" width="3.6640625" style="205" customWidth="1"/>
    <col min="73" max="16384" width="3.6640625" style="205"/>
  </cols>
  <sheetData>
    <row r="1" spans="1:19" ht="51" customHeight="1" thickBot="1">
      <c r="A1" s="759" t="s">
        <v>1384</v>
      </c>
      <c r="B1" s="760"/>
      <c r="C1" s="760"/>
      <c r="D1" s="760"/>
      <c r="E1" s="760"/>
      <c r="F1" s="760"/>
      <c r="G1" s="760"/>
      <c r="H1" s="760"/>
      <c r="I1" s="761"/>
      <c r="J1" s="430"/>
      <c r="K1" s="430"/>
    </row>
    <row r="2" spans="1:19" ht="30" customHeight="1">
      <c r="A2" s="431"/>
      <c r="B2" s="432"/>
      <c r="C2" s="431"/>
      <c r="D2" s="432"/>
      <c r="E2" s="432"/>
      <c r="F2" s="432"/>
      <c r="G2" s="433"/>
    </row>
    <row r="3" spans="1:19" s="430" customFormat="1" ht="39" customHeight="1">
      <c r="A3" s="442" t="s">
        <v>1326</v>
      </c>
      <c r="B3" s="443"/>
      <c r="C3" s="444"/>
      <c r="D3" s="445"/>
      <c r="E3" s="445"/>
      <c r="F3" s="445"/>
      <c r="G3" s="445"/>
      <c r="H3" s="445"/>
      <c r="I3" s="445"/>
      <c r="J3" s="445"/>
      <c r="K3" s="445"/>
      <c r="L3" s="445"/>
      <c r="M3" s="445"/>
      <c r="N3" s="445"/>
      <c r="O3" s="445"/>
      <c r="P3" s="445"/>
      <c r="Q3" s="445"/>
      <c r="R3" s="445"/>
      <c r="S3" s="445"/>
    </row>
    <row r="4" spans="1:19" ht="6" customHeight="1">
      <c r="A4" s="308"/>
      <c r="B4" s="309"/>
      <c r="C4" s="308"/>
      <c r="D4" s="310"/>
      <c r="E4" s="310"/>
      <c r="F4" s="310"/>
      <c r="G4" s="310"/>
      <c r="H4" s="310"/>
      <c r="I4" s="310"/>
      <c r="J4" s="310"/>
      <c r="K4" s="310"/>
      <c r="L4" s="401"/>
      <c r="M4" s="401"/>
      <c r="N4" s="401"/>
      <c r="O4" s="401"/>
      <c r="P4" s="401"/>
      <c r="Q4" s="401"/>
      <c r="R4" s="401"/>
      <c r="S4" s="401"/>
    </row>
    <row r="5" spans="1:19" ht="18" customHeight="1">
      <c r="A5" s="400"/>
      <c r="B5" s="429" t="s">
        <v>1146</v>
      </c>
      <c r="C5" s="428" t="s">
        <v>1155</v>
      </c>
      <c r="D5" s="426"/>
      <c r="E5" s="401"/>
      <c r="F5" s="308" t="s">
        <v>1154</v>
      </c>
      <c r="G5" s="423" t="s">
        <v>1185</v>
      </c>
      <c r="H5" s="401"/>
      <c r="I5" s="401"/>
      <c r="J5" s="401"/>
      <c r="K5" s="434" t="s">
        <v>1385</v>
      </c>
      <c r="L5" s="401"/>
      <c r="M5" s="401"/>
      <c r="N5" s="401"/>
      <c r="O5" s="401"/>
      <c r="P5" s="401"/>
      <c r="Q5" s="401"/>
      <c r="R5" s="401"/>
      <c r="S5" s="401"/>
    </row>
    <row r="6" spans="1:19" ht="6" customHeight="1">
      <c r="A6" s="308"/>
      <c r="B6" s="309"/>
      <c r="C6" s="308"/>
      <c r="D6" s="310"/>
      <c r="E6" s="310"/>
      <c r="F6" s="310"/>
      <c r="G6" s="425"/>
      <c r="H6" s="310"/>
      <c r="I6" s="310"/>
      <c r="J6" s="310"/>
      <c r="K6" s="435"/>
      <c r="L6" s="401"/>
      <c r="M6" s="401"/>
      <c r="N6" s="401"/>
      <c r="O6" s="401"/>
      <c r="P6" s="401"/>
      <c r="Q6" s="401"/>
      <c r="R6" s="401"/>
      <c r="S6" s="401"/>
    </row>
    <row r="7" spans="1:19" ht="18" customHeight="1">
      <c r="A7" s="400"/>
      <c r="B7" s="429" t="s">
        <v>1147</v>
      </c>
      <c r="C7" s="428" t="s">
        <v>1156</v>
      </c>
      <c r="D7" s="426"/>
      <c r="E7" s="401"/>
      <c r="F7" s="308" t="s">
        <v>1154</v>
      </c>
      <c r="G7" s="423" t="s">
        <v>1186</v>
      </c>
      <c r="H7" s="401"/>
      <c r="I7" s="401"/>
      <c r="J7" s="401"/>
      <c r="K7" s="434" t="s">
        <v>1327</v>
      </c>
      <c r="L7" s="401"/>
      <c r="M7" s="401"/>
      <c r="N7" s="401"/>
      <c r="O7" s="401"/>
      <c r="P7" s="401"/>
      <c r="Q7" s="401"/>
      <c r="R7" s="402"/>
      <c r="S7" s="401"/>
    </row>
    <row r="8" spans="1:19" ht="18" customHeight="1">
      <c r="A8" s="400"/>
      <c r="B8" s="429"/>
      <c r="C8" s="428"/>
      <c r="D8" s="426"/>
      <c r="E8" s="401"/>
      <c r="F8" s="308"/>
      <c r="G8" s="423" t="s">
        <v>1405</v>
      </c>
      <c r="H8" s="401"/>
      <c r="I8" s="401"/>
      <c r="J8" s="401"/>
      <c r="K8" s="401"/>
      <c r="L8" s="401"/>
      <c r="M8" s="401"/>
      <c r="N8" s="401"/>
      <c r="O8" s="401"/>
      <c r="P8" s="401"/>
      <c r="Q8" s="401"/>
      <c r="R8" s="402"/>
      <c r="S8" s="401"/>
    </row>
    <row r="9" spans="1:19" ht="6" customHeight="1">
      <c r="A9" s="308"/>
      <c r="B9" s="309"/>
      <c r="C9" s="308"/>
      <c r="D9" s="310"/>
      <c r="E9" s="310"/>
      <c r="F9" s="310"/>
      <c r="G9" s="425"/>
      <c r="H9" s="310"/>
      <c r="I9" s="310"/>
      <c r="J9" s="310"/>
      <c r="K9" s="310"/>
      <c r="L9" s="401"/>
      <c r="M9" s="401"/>
      <c r="N9" s="401"/>
      <c r="O9" s="401"/>
      <c r="P9" s="401"/>
      <c r="Q9" s="401"/>
      <c r="R9" s="401"/>
      <c r="S9" s="401"/>
    </row>
    <row r="10" spans="1:19" ht="18" customHeight="1">
      <c r="A10" s="400"/>
      <c r="B10" s="429" t="s">
        <v>1148</v>
      </c>
      <c r="C10" s="428" t="s">
        <v>1157</v>
      </c>
      <c r="D10" s="426"/>
      <c r="E10" s="401"/>
      <c r="F10" s="308" t="s">
        <v>1154</v>
      </c>
      <c r="G10" s="423" t="s">
        <v>1187</v>
      </c>
      <c r="H10" s="401"/>
      <c r="I10" s="401"/>
      <c r="J10" s="401"/>
      <c r="K10" s="401"/>
      <c r="L10" s="401"/>
      <c r="M10" s="401"/>
      <c r="N10" s="401"/>
      <c r="O10" s="401"/>
      <c r="P10" s="401"/>
      <c r="Q10" s="401"/>
      <c r="R10" s="401"/>
      <c r="S10" s="401"/>
    </row>
    <row r="11" spans="1:19" ht="6" customHeight="1">
      <c r="A11" s="308"/>
      <c r="B11" s="309"/>
      <c r="C11" s="308"/>
      <c r="D11" s="310"/>
      <c r="E11" s="310"/>
      <c r="F11" s="310"/>
      <c r="G11" s="425"/>
      <c r="H11" s="310"/>
      <c r="I11" s="310"/>
      <c r="J11" s="310"/>
      <c r="K11" s="310"/>
      <c r="L11" s="401"/>
      <c r="M11" s="401"/>
      <c r="N11" s="401"/>
      <c r="O11" s="401"/>
      <c r="P11" s="401"/>
      <c r="Q11" s="401"/>
      <c r="R11" s="401"/>
      <c r="S11" s="401"/>
    </row>
    <row r="12" spans="1:19" ht="18" customHeight="1">
      <c r="A12" s="400"/>
      <c r="B12" s="429" t="s">
        <v>1149</v>
      </c>
      <c r="C12" s="428" t="s">
        <v>1188</v>
      </c>
      <c r="D12" s="427"/>
      <c r="E12" s="401"/>
      <c r="F12" s="308" t="s">
        <v>1154</v>
      </c>
      <c r="G12" s="423" t="s">
        <v>1387</v>
      </c>
      <c r="H12" s="401"/>
      <c r="I12" s="401"/>
      <c r="J12" s="401"/>
      <c r="K12" s="401"/>
      <c r="L12" s="401"/>
      <c r="M12" s="401"/>
      <c r="N12" s="401"/>
      <c r="O12" s="401"/>
      <c r="P12" s="401"/>
      <c r="Q12" s="401"/>
      <c r="R12" s="401"/>
      <c r="S12" s="401"/>
    </row>
    <row r="13" spans="1:19" ht="18" customHeight="1">
      <c r="A13" s="400"/>
      <c r="B13" s="429"/>
      <c r="C13" s="428"/>
      <c r="D13" s="427"/>
      <c r="E13" s="401"/>
      <c r="F13" s="308"/>
      <c r="G13" s="423" t="s">
        <v>1386</v>
      </c>
      <c r="H13" s="401"/>
      <c r="I13" s="401"/>
      <c r="J13" s="401"/>
      <c r="K13" s="401"/>
      <c r="L13" s="401"/>
      <c r="M13" s="401"/>
      <c r="N13" s="401"/>
      <c r="O13" s="401"/>
      <c r="P13" s="401"/>
      <c r="Q13" s="401"/>
      <c r="R13" s="401"/>
      <c r="S13" s="401"/>
    </row>
    <row r="14" spans="1:19" ht="6" customHeight="1">
      <c r="A14" s="308"/>
      <c r="B14" s="309"/>
      <c r="C14" s="308"/>
      <c r="D14" s="310"/>
      <c r="E14" s="310"/>
      <c r="F14" s="310"/>
      <c r="G14" s="310"/>
      <c r="H14" s="310"/>
      <c r="I14" s="310"/>
      <c r="J14" s="310"/>
      <c r="K14" s="310"/>
      <c r="L14" s="401"/>
      <c r="M14" s="401"/>
      <c r="N14" s="401"/>
      <c r="O14" s="401"/>
      <c r="P14" s="401"/>
      <c r="Q14" s="401"/>
      <c r="R14" s="401"/>
      <c r="S14" s="401"/>
    </row>
    <row r="15" spans="1:19" ht="6" customHeight="1">
      <c r="A15" s="391"/>
      <c r="B15" s="403"/>
      <c r="C15" s="391"/>
      <c r="D15" s="404"/>
      <c r="E15" s="404"/>
      <c r="F15" s="404"/>
      <c r="G15" s="404"/>
      <c r="H15" s="405"/>
      <c r="I15" s="327"/>
      <c r="J15" s="327"/>
      <c r="K15" s="327"/>
      <c r="L15" s="327"/>
      <c r="M15" s="327"/>
      <c r="N15" s="327"/>
      <c r="O15" s="327"/>
      <c r="P15" s="327"/>
      <c r="Q15" s="327"/>
      <c r="R15" s="327"/>
      <c r="S15" s="327"/>
    </row>
    <row r="16" spans="1:19" s="430" customFormat="1" ht="39" customHeight="1">
      <c r="A16" s="446" t="s">
        <v>1350</v>
      </c>
      <c r="B16" s="447"/>
      <c r="C16" s="448"/>
      <c r="D16" s="449"/>
      <c r="E16" s="449"/>
      <c r="F16" s="449"/>
      <c r="G16" s="449"/>
      <c r="H16" s="449"/>
      <c r="I16" s="449"/>
      <c r="J16" s="449"/>
      <c r="K16" s="449"/>
      <c r="L16" s="449"/>
      <c r="M16" s="449"/>
      <c r="N16" s="449"/>
      <c r="O16" s="449"/>
      <c r="P16" s="449"/>
      <c r="Q16" s="449"/>
      <c r="R16" s="449"/>
      <c r="S16" s="449"/>
    </row>
    <row r="17" spans="1:29" ht="6" customHeight="1">
      <c r="A17" s="408"/>
      <c r="B17" s="409"/>
      <c r="C17" s="408"/>
      <c r="D17" s="410"/>
      <c r="E17" s="410"/>
      <c r="F17" s="409"/>
      <c r="G17" s="410"/>
      <c r="H17" s="410"/>
      <c r="I17" s="410"/>
      <c r="J17" s="410"/>
      <c r="K17" s="410"/>
      <c r="L17" s="410"/>
      <c r="M17" s="410"/>
      <c r="N17" s="410"/>
      <c r="O17" s="410"/>
      <c r="P17" s="410"/>
      <c r="Q17" s="410"/>
      <c r="R17" s="410"/>
      <c r="S17" s="410"/>
      <c r="T17" s="343"/>
      <c r="U17" s="343"/>
      <c r="V17" s="343"/>
      <c r="W17" s="343"/>
      <c r="X17" s="343"/>
      <c r="Y17" s="343"/>
      <c r="Z17" s="343"/>
      <c r="AA17" s="343"/>
      <c r="AB17" s="343"/>
      <c r="AC17" s="343"/>
    </row>
    <row r="18" spans="1:29" ht="22.05" customHeight="1">
      <c r="A18" s="406"/>
      <c r="B18" s="436" t="s">
        <v>1388</v>
      </c>
      <c r="C18" s="436"/>
      <c r="D18" s="436"/>
      <c r="E18" s="436"/>
      <c r="F18" s="436"/>
      <c r="G18" s="436"/>
      <c r="H18" s="436"/>
      <c r="I18" s="436"/>
      <c r="J18" s="436"/>
      <c r="K18" s="436"/>
      <c r="L18" s="436"/>
      <c r="M18" s="436"/>
      <c r="N18" s="436"/>
      <c r="O18" s="436"/>
      <c r="P18" s="436"/>
      <c r="Q18" s="436"/>
      <c r="R18" s="436"/>
      <c r="S18" s="436"/>
      <c r="T18" s="343"/>
      <c r="U18" s="343"/>
      <c r="V18" s="343"/>
      <c r="W18" s="343"/>
      <c r="X18" s="343"/>
      <c r="Y18" s="343"/>
      <c r="Z18" s="343"/>
      <c r="AA18" s="343"/>
      <c r="AB18" s="343"/>
      <c r="AC18" s="343"/>
    </row>
    <row r="19" spans="1:29" ht="6" customHeight="1">
      <c r="A19" s="406"/>
      <c r="B19" s="436"/>
      <c r="C19" s="436"/>
      <c r="D19" s="436"/>
      <c r="E19" s="436"/>
      <c r="F19" s="436"/>
      <c r="G19" s="436"/>
      <c r="H19" s="436"/>
      <c r="I19" s="436"/>
      <c r="J19" s="436"/>
      <c r="K19" s="436"/>
      <c r="L19" s="436"/>
      <c r="M19" s="436"/>
      <c r="N19" s="436"/>
      <c r="O19" s="436"/>
      <c r="P19" s="436"/>
      <c r="Q19" s="436"/>
      <c r="R19" s="436"/>
      <c r="S19" s="436"/>
      <c r="T19" s="343"/>
      <c r="U19" s="343"/>
      <c r="V19" s="343"/>
      <c r="W19" s="343"/>
      <c r="X19" s="343"/>
      <c r="Y19" s="343"/>
      <c r="Z19" s="343"/>
      <c r="AA19" s="343"/>
      <c r="AB19" s="343"/>
      <c r="AC19" s="343"/>
    </row>
    <row r="20" spans="1:29" ht="22.05" customHeight="1">
      <c r="A20" s="408"/>
      <c r="B20" s="763" t="s">
        <v>1402</v>
      </c>
      <c r="C20" s="763"/>
      <c r="D20" s="762" t="s">
        <v>1389</v>
      </c>
      <c r="E20" s="762"/>
      <c r="F20" s="762"/>
      <c r="G20" s="762"/>
      <c r="H20" s="762"/>
      <c r="I20" s="762"/>
      <c r="J20" s="762"/>
      <c r="K20" s="762"/>
      <c r="L20" s="762"/>
      <c r="M20" s="762"/>
      <c r="N20" s="762"/>
      <c r="O20" s="762"/>
      <c r="P20" s="762"/>
      <c r="Q20" s="762"/>
      <c r="R20" s="762"/>
      <c r="S20" s="762"/>
      <c r="T20" s="343"/>
      <c r="U20" s="343"/>
      <c r="V20" s="343"/>
      <c r="W20" s="343"/>
      <c r="X20" s="343"/>
      <c r="Y20" s="343"/>
      <c r="Z20" s="343"/>
      <c r="AA20" s="343"/>
      <c r="AB20" s="343"/>
      <c r="AC20" s="343"/>
    </row>
    <row r="21" spans="1:29" ht="6" customHeight="1">
      <c r="A21" s="408"/>
      <c r="B21" s="437"/>
      <c r="C21" s="437"/>
      <c r="D21" s="424"/>
      <c r="E21" s="424"/>
      <c r="F21" s="424"/>
      <c r="G21" s="424"/>
      <c r="H21" s="424"/>
      <c r="I21" s="424"/>
      <c r="J21" s="424"/>
      <c r="K21" s="424"/>
      <c r="L21" s="424"/>
      <c r="M21" s="424"/>
      <c r="N21" s="424"/>
      <c r="O21" s="424"/>
      <c r="P21" s="424"/>
      <c r="Q21" s="424"/>
      <c r="R21" s="424"/>
      <c r="S21" s="424"/>
      <c r="T21" s="343"/>
      <c r="U21" s="343"/>
      <c r="V21" s="343"/>
      <c r="W21" s="343"/>
      <c r="X21" s="343"/>
      <c r="Y21" s="343"/>
      <c r="Z21" s="343"/>
      <c r="AA21" s="343"/>
      <c r="AB21" s="343"/>
      <c r="AC21" s="343"/>
    </row>
    <row r="22" spans="1:29" ht="18" customHeight="1">
      <c r="A22" s="408"/>
      <c r="B22" s="763" t="s">
        <v>1403</v>
      </c>
      <c r="C22" s="763"/>
      <c r="D22" s="762" t="s">
        <v>1391</v>
      </c>
      <c r="E22" s="762"/>
      <c r="F22" s="762"/>
      <c r="G22" s="762"/>
      <c r="H22" s="762"/>
      <c r="I22" s="762"/>
      <c r="J22" s="762"/>
      <c r="K22" s="762"/>
      <c r="L22" s="762"/>
      <c r="M22" s="762"/>
      <c r="N22" s="762"/>
      <c r="O22" s="762"/>
      <c r="P22" s="762"/>
      <c r="Q22" s="762"/>
      <c r="R22" s="762"/>
      <c r="S22" s="762"/>
      <c r="T22" s="343"/>
      <c r="U22" s="343"/>
      <c r="V22" s="343"/>
      <c r="W22" s="343"/>
      <c r="X22" s="343"/>
      <c r="Y22" s="343"/>
      <c r="Z22" s="343"/>
      <c r="AA22" s="343"/>
      <c r="AB22" s="343"/>
      <c r="AC22" s="343"/>
    </row>
    <row r="23" spans="1:29" ht="18" customHeight="1">
      <c r="A23" s="408"/>
      <c r="B23" s="408"/>
      <c r="C23" s="407"/>
      <c r="D23" s="762" t="s">
        <v>1390</v>
      </c>
      <c r="E23" s="762"/>
      <c r="F23" s="762"/>
      <c r="G23" s="762"/>
      <c r="H23" s="762"/>
      <c r="I23" s="762"/>
      <c r="J23" s="762"/>
      <c r="K23" s="762"/>
      <c r="L23" s="762"/>
      <c r="M23" s="762"/>
      <c r="N23" s="762"/>
      <c r="O23" s="762"/>
      <c r="P23" s="762"/>
      <c r="Q23" s="762"/>
      <c r="R23" s="762"/>
      <c r="S23" s="762"/>
      <c r="T23" s="343"/>
      <c r="U23" s="343"/>
      <c r="V23" s="343"/>
      <c r="W23" s="343"/>
      <c r="X23" s="343"/>
      <c r="Y23" s="343"/>
      <c r="Z23" s="343"/>
      <c r="AA23" s="343"/>
      <c r="AB23" s="343"/>
      <c r="AC23" s="343"/>
    </row>
    <row r="24" spans="1:29" ht="6" customHeight="1">
      <c r="A24" s="408"/>
      <c r="B24" s="408"/>
      <c r="C24" s="407"/>
      <c r="D24" s="424"/>
      <c r="E24" s="424"/>
      <c r="F24" s="424"/>
      <c r="G24" s="424"/>
      <c r="H24" s="424"/>
      <c r="I24" s="424"/>
      <c r="J24" s="424"/>
      <c r="K24" s="424"/>
      <c r="L24" s="424"/>
      <c r="M24" s="424"/>
      <c r="N24" s="424"/>
      <c r="O24" s="424"/>
      <c r="P24" s="424"/>
      <c r="Q24" s="424"/>
      <c r="R24" s="424"/>
      <c r="S24" s="424"/>
      <c r="T24" s="343"/>
      <c r="U24" s="343"/>
      <c r="V24" s="343"/>
      <c r="W24" s="343"/>
      <c r="X24" s="343"/>
      <c r="Y24" s="343"/>
      <c r="Z24" s="343"/>
      <c r="AA24" s="343"/>
      <c r="AB24" s="343"/>
      <c r="AC24" s="343"/>
    </row>
    <row r="25" spans="1:29" ht="6" customHeight="1">
      <c r="A25" s="411"/>
      <c r="B25" s="412"/>
      <c r="C25" s="411"/>
      <c r="D25" s="413"/>
      <c r="E25" s="413"/>
      <c r="F25" s="412"/>
      <c r="G25" s="413"/>
      <c r="H25" s="413"/>
      <c r="I25" s="413"/>
      <c r="J25" s="413"/>
      <c r="K25" s="413"/>
      <c r="L25" s="413"/>
      <c r="M25" s="413"/>
      <c r="N25" s="413"/>
      <c r="O25" s="413"/>
      <c r="P25" s="413"/>
      <c r="Q25" s="413"/>
      <c r="R25" s="413"/>
      <c r="S25" s="413"/>
      <c r="T25" s="343"/>
      <c r="U25" s="343"/>
      <c r="V25" s="343"/>
      <c r="W25" s="343"/>
      <c r="X25" s="343"/>
      <c r="Y25" s="343"/>
      <c r="Z25" s="343"/>
      <c r="AA25" s="343"/>
      <c r="AB25" s="343"/>
      <c r="AC25" s="343"/>
    </row>
    <row r="26" spans="1:29" s="430" customFormat="1" ht="39" customHeight="1">
      <c r="A26" s="450" t="s">
        <v>1189</v>
      </c>
      <c r="B26" s="451"/>
      <c r="C26" s="452"/>
      <c r="D26" s="441"/>
      <c r="E26" s="441"/>
      <c r="F26" s="441"/>
      <c r="G26" s="441"/>
      <c r="H26" s="441"/>
      <c r="I26" s="441"/>
      <c r="J26" s="441"/>
      <c r="K26" s="441"/>
      <c r="L26" s="441"/>
      <c r="M26" s="441"/>
      <c r="N26" s="441"/>
      <c r="O26" s="441"/>
      <c r="P26" s="441"/>
      <c r="Q26" s="441"/>
      <c r="R26" s="441"/>
      <c r="S26" s="441"/>
    </row>
    <row r="27" spans="1:29" ht="7.2" customHeight="1">
      <c r="A27" s="394"/>
      <c r="B27" s="395"/>
      <c r="C27" s="394"/>
      <c r="D27" s="398"/>
      <c r="E27" s="398"/>
      <c r="F27" s="398"/>
      <c r="G27" s="398"/>
      <c r="H27" s="398"/>
      <c r="I27" s="398"/>
      <c r="J27" s="398"/>
      <c r="K27" s="398"/>
      <c r="L27" s="398"/>
      <c r="M27" s="398"/>
      <c r="N27" s="398"/>
      <c r="O27" s="398"/>
      <c r="P27" s="398"/>
      <c r="Q27" s="398"/>
      <c r="R27" s="398"/>
      <c r="S27" s="398"/>
      <c r="T27" s="453"/>
      <c r="U27" s="453"/>
    </row>
    <row r="28" spans="1:29" ht="18" customHeight="1">
      <c r="A28" s="394"/>
      <c r="B28" s="454" t="s">
        <v>1146</v>
      </c>
      <c r="C28" s="455" t="s">
        <v>1329</v>
      </c>
      <c r="D28" s="398"/>
      <c r="E28" s="398"/>
      <c r="F28" s="398"/>
      <c r="G28" s="398"/>
      <c r="H28" s="398"/>
      <c r="I28" s="398"/>
      <c r="J28" s="398"/>
      <c r="K28" s="398"/>
      <c r="L28" s="398"/>
      <c r="M28" s="398"/>
      <c r="N28" s="398"/>
      <c r="O28" s="398"/>
      <c r="P28" s="398"/>
      <c r="Q28" s="398"/>
      <c r="R28" s="398"/>
      <c r="S28" s="398"/>
    </row>
    <row r="29" spans="1:29" ht="4.2" customHeight="1">
      <c r="A29" s="394"/>
      <c r="B29" s="395"/>
      <c r="C29" s="414"/>
      <c r="D29" s="394"/>
      <c r="E29" s="398"/>
      <c r="F29" s="398"/>
      <c r="G29" s="398"/>
      <c r="H29" s="398"/>
      <c r="I29" s="398"/>
      <c r="J29" s="398"/>
      <c r="K29" s="398"/>
      <c r="L29" s="398"/>
      <c r="M29" s="398"/>
      <c r="N29" s="399"/>
      <c r="O29" s="398"/>
      <c r="P29" s="398"/>
      <c r="Q29" s="398"/>
      <c r="R29" s="398"/>
      <c r="S29" s="398"/>
    </row>
    <row r="30" spans="1:29" ht="18" customHeight="1">
      <c r="A30" s="394"/>
      <c r="B30" s="395"/>
      <c r="C30" s="396" t="s">
        <v>1328</v>
      </c>
      <c r="D30" s="397" t="s">
        <v>1392</v>
      </c>
      <c r="E30" s="398"/>
      <c r="F30" s="398"/>
      <c r="G30" s="398"/>
      <c r="H30" s="398"/>
      <c r="I30" s="398"/>
      <c r="J30" s="398"/>
      <c r="K30" s="398"/>
      <c r="L30" s="398"/>
      <c r="M30" s="398"/>
      <c r="N30" s="399"/>
      <c r="O30" s="398"/>
      <c r="P30" s="398"/>
      <c r="Q30" s="398"/>
      <c r="R30" s="398"/>
      <c r="S30" s="398"/>
    </row>
    <row r="31" spans="1:29" ht="4.2" customHeight="1">
      <c r="A31" s="394"/>
      <c r="B31" s="395"/>
      <c r="C31" s="396"/>
      <c r="D31" s="397"/>
      <c r="E31" s="398"/>
      <c r="F31" s="398"/>
      <c r="G31" s="398"/>
      <c r="H31" s="398"/>
      <c r="I31" s="398"/>
      <c r="J31" s="398"/>
      <c r="K31" s="398"/>
      <c r="L31" s="398"/>
      <c r="M31" s="398"/>
      <c r="N31" s="399"/>
      <c r="O31" s="398"/>
      <c r="P31" s="398"/>
      <c r="Q31" s="398"/>
      <c r="R31" s="398"/>
      <c r="S31" s="398"/>
    </row>
    <row r="32" spans="1:29" ht="18.600000000000001" customHeight="1">
      <c r="A32" s="394"/>
      <c r="B32" s="395"/>
      <c r="C32" s="396" t="s">
        <v>1328</v>
      </c>
      <c r="D32" s="397" t="s">
        <v>1393</v>
      </c>
      <c r="E32" s="398"/>
      <c r="F32" s="398"/>
      <c r="G32" s="398"/>
      <c r="H32" s="398"/>
      <c r="I32" s="398"/>
      <c r="J32" s="398"/>
      <c r="K32" s="398"/>
      <c r="L32" s="398"/>
      <c r="M32" s="398"/>
      <c r="N32" s="399"/>
      <c r="O32" s="398"/>
      <c r="P32" s="398"/>
      <c r="Q32" s="398"/>
      <c r="R32" s="398"/>
      <c r="S32" s="398"/>
    </row>
    <row r="33" spans="1:29" ht="7.2" customHeight="1">
      <c r="A33" s="394"/>
      <c r="B33" s="395"/>
      <c r="C33" s="414"/>
      <c r="D33" s="394"/>
      <c r="E33" s="398"/>
      <c r="F33" s="398"/>
      <c r="G33" s="398"/>
      <c r="H33" s="398"/>
      <c r="I33" s="398"/>
      <c r="J33" s="398"/>
      <c r="K33" s="398"/>
      <c r="L33" s="398"/>
      <c r="M33" s="398"/>
      <c r="N33" s="399"/>
      <c r="O33" s="398"/>
      <c r="P33" s="398"/>
      <c r="Q33" s="398"/>
      <c r="R33" s="398"/>
      <c r="S33" s="398"/>
    </row>
    <row r="34" spans="1:29" s="440" customFormat="1" ht="18" customHeight="1">
      <c r="A34" s="397"/>
      <c r="B34" s="396"/>
      <c r="C34" s="396" t="s">
        <v>1328</v>
      </c>
      <c r="D34" s="438" t="s">
        <v>1341</v>
      </c>
      <c r="E34" s="438"/>
      <c r="F34" s="438"/>
      <c r="G34" s="438"/>
      <c r="H34" s="438"/>
      <c r="I34" s="438"/>
      <c r="J34" s="438"/>
      <c r="K34" s="438"/>
      <c r="L34" s="438"/>
      <c r="M34" s="438"/>
      <c r="N34" s="438"/>
      <c r="O34" s="438"/>
      <c r="P34" s="438"/>
      <c r="Q34" s="438"/>
      <c r="R34" s="438"/>
      <c r="S34" s="438"/>
      <c r="T34" s="439"/>
      <c r="U34" s="439"/>
      <c r="V34" s="439"/>
      <c r="W34" s="439"/>
      <c r="X34" s="439"/>
      <c r="Y34" s="439"/>
      <c r="Z34" s="439"/>
      <c r="AA34" s="439"/>
      <c r="AB34" s="439"/>
      <c r="AC34" s="439"/>
    </row>
    <row r="35" spans="1:29" ht="7.2" customHeight="1">
      <c r="A35" s="394"/>
      <c r="B35" s="395"/>
      <c r="C35" s="414"/>
      <c r="D35" s="394"/>
      <c r="E35" s="398"/>
      <c r="F35" s="398"/>
      <c r="G35" s="398"/>
      <c r="H35" s="398"/>
      <c r="I35" s="398"/>
      <c r="J35" s="398"/>
      <c r="K35" s="398"/>
      <c r="L35" s="398"/>
      <c r="M35" s="398"/>
      <c r="N35" s="399"/>
      <c r="O35" s="398"/>
      <c r="P35" s="398"/>
      <c r="Q35" s="398"/>
      <c r="R35" s="398"/>
      <c r="S35" s="398"/>
    </row>
    <row r="36" spans="1:29" ht="16.5" customHeight="1">
      <c r="A36" s="394"/>
      <c r="B36" s="454" t="s">
        <v>1147</v>
      </c>
      <c r="C36" s="455" t="s">
        <v>1330</v>
      </c>
      <c r="D36" s="463"/>
      <c r="E36" s="398"/>
      <c r="F36" s="398"/>
      <c r="G36" s="398"/>
      <c r="H36" s="398"/>
      <c r="I36" s="398"/>
      <c r="J36" s="398"/>
      <c r="K36" s="398"/>
      <c r="L36" s="398"/>
      <c r="M36" s="398"/>
      <c r="N36" s="398"/>
      <c r="O36" s="398"/>
      <c r="P36" s="398"/>
      <c r="Q36" s="398"/>
      <c r="R36" s="398"/>
      <c r="S36" s="398"/>
    </row>
    <row r="37" spans="1:29" ht="4.2" customHeight="1">
      <c r="A37" s="394"/>
      <c r="B37" s="395"/>
      <c r="C37" s="414"/>
      <c r="D37" s="394"/>
      <c r="E37" s="398"/>
      <c r="F37" s="398"/>
      <c r="G37" s="398"/>
      <c r="H37" s="398"/>
      <c r="I37" s="398"/>
      <c r="J37" s="398"/>
      <c r="K37" s="398"/>
      <c r="L37" s="398"/>
      <c r="M37" s="398"/>
      <c r="N37" s="399"/>
      <c r="O37" s="398"/>
      <c r="P37" s="398"/>
      <c r="Q37" s="398"/>
      <c r="R37" s="398"/>
      <c r="S37" s="398"/>
    </row>
    <row r="38" spans="1:29" ht="18" customHeight="1">
      <c r="A38" s="394"/>
      <c r="B38" s="395"/>
      <c r="C38" s="414" t="s">
        <v>1328</v>
      </c>
      <c r="D38" s="397" t="s">
        <v>1395</v>
      </c>
      <c r="E38" s="395"/>
      <c r="F38" s="394"/>
      <c r="G38" s="398"/>
      <c r="H38" s="398"/>
      <c r="I38" s="398"/>
      <c r="J38" s="398"/>
      <c r="K38" s="398"/>
      <c r="L38" s="398"/>
      <c r="M38" s="398"/>
      <c r="N38" s="398"/>
      <c r="O38" s="398"/>
      <c r="P38" s="398"/>
      <c r="Q38" s="398"/>
      <c r="R38" s="399"/>
      <c r="S38" s="398"/>
    </row>
    <row r="39" spans="1:29" ht="18" customHeight="1">
      <c r="A39" s="394"/>
      <c r="B39" s="395"/>
      <c r="C39" s="414"/>
      <c r="D39" s="397" t="s">
        <v>1404</v>
      </c>
      <c r="E39" s="395"/>
      <c r="F39" s="394"/>
      <c r="G39" s="398"/>
      <c r="H39" s="398"/>
      <c r="I39" s="398"/>
      <c r="J39" s="398"/>
      <c r="K39" s="398"/>
      <c r="L39" s="398"/>
      <c r="M39" s="398"/>
      <c r="N39" s="398"/>
      <c r="O39" s="398"/>
      <c r="P39" s="398"/>
      <c r="Q39" s="398"/>
      <c r="R39" s="398"/>
      <c r="S39" s="398"/>
    </row>
    <row r="40" spans="1:29" ht="4.2" customHeight="1">
      <c r="A40" s="394"/>
      <c r="B40" s="395"/>
      <c r="C40" s="414"/>
      <c r="D40" s="394"/>
      <c r="E40" s="398"/>
      <c r="F40" s="398"/>
      <c r="G40" s="398"/>
      <c r="H40" s="398"/>
      <c r="I40" s="398"/>
      <c r="J40" s="398"/>
      <c r="K40" s="398"/>
      <c r="L40" s="398"/>
      <c r="M40" s="398"/>
      <c r="N40" s="399"/>
      <c r="O40" s="398"/>
      <c r="P40" s="398"/>
      <c r="Q40" s="398"/>
      <c r="R40" s="398"/>
      <c r="S40" s="398"/>
    </row>
    <row r="41" spans="1:29" ht="18" customHeight="1">
      <c r="A41" s="415"/>
      <c r="B41" s="415"/>
      <c r="C41" s="396" t="s">
        <v>1328</v>
      </c>
      <c r="D41" s="397" t="s">
        <v>1394</v>
      </c>
      <c r="E41" s="396"/>
      <c r="F41" s="416"/>
      <c r="G41" s="415"/>
      <c r="H41" s="415"/>
      <c r="I41" s="415"/>
      <c r="J41" s="415"/>
      <c r="K41" s="415"/>
      <c r="L41" s="415"/>
      <c r="M41" s="415"/>
      <c r="N41" s="415"/>
      <c r="O41" s="415"/>
      <c r="P41" s="415"/>
      <c r="Q41" s="415"/>
      <c r="R41" s="415"/>
      <c r="S41" s="415"/>
      <c r="T41" s="343"/>
      <c r="U41" s="343"/>
      <c r="V41" s="343"/>
      <c r="W41" s="343"/>
      <c r="X41" s="343"/>
      <c r="Y41" s="343"/>
      <c r="Z41" s="343"/>
      <c r="AA41" s="343"/>
      <c r="AB41" s="343"/>
      <c r="AC41" s="343"/>
    </row>
    <row r="42" spans="1:29" ht="7.5" customHeight="1">
      <c r="A42" s="394"/>
      <c r="B42" s="395"/>
      <c r="C42" s="394"/>
      <c r="D42" s="398"/>
      <c r="E42" s="398"/>
      <c r="F42" s="398"/>
      <c r="G42" s="398"/>
      <c r="H42" s="398"/>
      <c r="I42" s="398"/>
      <c r="J42" s="398"/>
      <c r="K42" s="398"/>
      <c r="L42" s="398"/>
      <c r="M42" s="398"/>
      <c r="N42" s="398"/>
      <c r="O42" s="398"/>
      <c r="P42" s="398"/>
      <c r="Q42" s="398"/>
      <c r="R42" s="398"/>
      <c r="S42" s="398"/>
    </row>
    <row r="43" spans="1:29" ht="16.5" customHeight="1">
      <c r="A43" s="394"/>
      <c r="B43" s="454" t="s">
        <v>1148</v>
      </c>
      <c r="C43" s="455" t="s">
        <v>1331</v>
      </c>
      <c r="D43" s="463"/>
      <c r="E43" s="398"/>
      <c r="F43" s="398"/>
      <c r="G43" s="398"/>
      <c r="H43" s="398"/>
      <c r="I43" s="398"/>
      <c r="J43" s="398"/>
      <c r="K43" s="398"/>
      <c r="L43" s="398"/>
      <c r="M43" s="398"/>
      <c r="N43" s="398"/>
      <c r="O43" s="398"/>
      <c r="P43" s="398"/>
      <c r="Q43" s="398"/>
      <c r="R43" s="398"/>
      <c r="S43" s="398"/>
    </row>
    <row r="44" spans="1:29" ht="4.2" customHeight="1">
      <c r="A44" s="394"/>
      <c r="B44" s="395"/>
      <c r="C44" s="414"/>
      <c r="D44" s="394"/>
      <c r="E44" s="398"/>
      <c r="F44" s="398"/>
      <c r="G44" s="398"/>
      <c r="H44" s="398"/>
      <c r="I44" s="398"/>
      <c r="J44" s="398"/>
      <c r="K44" s="398"/>
      <c r="L44" s="398"/>
      <c r="M44" s="398"/>
      <c r="N44" s="399"/>
      <c r="O44" s="398"/>
      <c r="P44" s="398"/>
      <c r="Q44" s="398"/>
      <c r="R44" s="398"/>
      <c r="S44" s="398"/>
    </row>
    <row r="45" spans="1:29" ht="18" customHeight="1">
      <c r="A45" s="394"/>
      <c r="B45" s="395"/>
      <c r="C45" s="396" t="s">
        <v>1328</v>
      </c>
      <c r="D45" s="397" t="s">
        <v>1398</v>
      </c>
      <c r="E45" s="395"/>
      <c r="F45" s="394"/>
      <c r="G45" s="398"/>
      <c r="H45" s="398"/>
      <c r="I45" s="398"/>
      <c r="J45" s="398"/>
      <c r="K45" s="398"/>
      <c r="L45" s="398"/>
      <c r="M45" s="398"/>
      <c r="N45" s="398"/>
      <c r="O45" s="398"/>
      <c r="P45" s="398"/>
      <c r="Q45" s="398"/>
      <c r="R45" s="398"/>
      <c r="S45" s="398"/>
    </row>
    <row r="46" spans="1:29" ht="4.2" customHeight="1">
      <c r="A46" s="394"/>
      <c r="B46" s="395"/>
      <c r="C46" s="396"/>
      <c r="D46" s="397"/>
      <c r="E46" s="398"/>
      <c r="F46" s="398"/>
      <c r="G46" s="398"/>
      <c r="H46" s="398"/>
      <c r="I46" s="398"/>
      <c r="J46" s="398"/>
      <c r="K46" s="398"/>
      <c r="L46" s="398"/>
      <c r="M46" s="398"/>
      <c r="N46" s="399"/>
      <c r="O46" s="398"/>
      <c r="P46" s="398"/>
      <c r="Q46" s="398"/>
      <c r="R46" s="398"/>
      <c r="S46" s="398"/>
    </row>
    <row r="47" spans="1:29" ht="18" customHeight="1">
      <c r="A47" s="394"/>
      <c r="B47" s="395"/>
      <c r="C47" s="396" t="s">
        <v>1328</v>
      </c>
      <c r="D47" s="456" t="s">
        <v>1332</v>
      </c>
      <c r="E47" s="395"/>
      <c r="F47" s="394"/>
      <c r="G47" s="398"/>
      <c r="H47" s="398"/>
      <c r="I47" s="398"/>
      <c r="J47" s="398"/>
      <c r="K47" s="398"/>
      <c r="L47" s="398"/>
      <c r="M47" s="398"/>
      <c r="N47" s="398"/>
      <c r="O47" s="398"/>
      <c r="P47" s="398"/>
      <c r="Q47" s="398"/>
      <c r="R47" s="398"/>
      <c r="S47" s="398"/>
    </row>
    <row r="48" spans="1:29" ht="18" customHeight="1">
      <c r="A48" s="394"/>
      <c r="B48" s="395"/>
      <c r="C48" s="396"/>
      <c r="D48" s="764" t="s">
        <v>1396</v>
      </c>
      <c r="E48" s="764"/>
      <c r="F48" s="764"/>
      <c r="G48" s="764"/>
      <c r="H48" s="764"/>
      <c r="I48" s="764"/>
      <c r="J48" s="764"/>
      <c r="K48" s="764"/>
      <c r="L48" s="764"/>
      <c r="M48" s="764"/>
      <c r="N48" s="764"/>
      <c r="O48" s="764"/>
      <c r="P48" s="764"/>
      <c r="Q48" s="764"/>
      <c r="R48" s="764"/>
      <c r="S48" s="764"/>
    </row>
    <row r="49" spans="1:29" ht="4.2" customHeight="1">
      <c r="A49" s="394"/>
      <c r="B49" s="395"/>
      <c r="C49" s="396"/>
      <c r="D49" s="397"/>
      <c r="E49" s="398"/>
      <c r="F49" s="398"/>
      <c r="G49" s="398"/>
      <c r="H49" s="398"/>
      <c r="I49" s="398"/>
      <c r="J49" s="398"/>
      <c r="K49" s="398"/>
      <c r="L49" s="398"/>
      <c r="M49" s="398"/>
      <c r="N49" s="399"/>
      <c r="O49" s="398"/>
      <c r="P49" s="398"/>
      <c r="Q49" s="398"/>
      <c r="R49" s="398"/>
      <c r="S49" s="398"/>
    </row>
    <row r="50" spans="1:29" ht="18" customHeight="1">
      <c r="A50" s="394"/>
      <c r="B50" s="395"/>
      <c r="C50" s="396" t="s">
        <v>1328</v>
      </c>
      <c r="D50" s="397" t="s">
        <v>1397</v>
      </c>
      <c r="E50" s="395"/>
      <c r="F50" s="394"/>
      <c r="G50" s="398"/>
      <c r="H50" s="398"/>
      <c r="I50" s="398"/>
      <c r="J50" s="398"/>
      <c r="K50" s="398"/>
      <c r="L50" s="398"/>
      <c r="M50" s="398"/>
      <c r="N50" s="398"/>
      <c r="O50" s="398"/>
      <c r="P50" s="398"/>
      <c r="Q50" s="398"/>
      <c r="R50" s="398"/>
      <c r="S50" s="398"/>
    </row>
    <row r="51" spans="1:29" ht="4.2" customHeight="1">
      <c r="A51" s="394"/>
      <c r="B51" s="395"/>
      <c r="C51" s="396"/>
      <c r="D51" s="397"/>
      <c r="E51" s="398"/>
      <c r="F51" s="398"/>
      <c r="G51" s="398"/>
      <c r="H51" s="398"/>
      <c r="I51" s="398"/>
      <c r="J51" s="398"/>
      <c r="K51" s="398"/>
      <c r="L51" s="398"/>
      <c r="M51" s="398"/>
      <c r="N51" s="399"/>
      <c r="O51" s="398"/>
      <c r="P51" s="398"/>
      <c r="Q51" s="398"/>
      <c r="R51" s="398"/>
      <c r="S51" s="398"/>
    </row>
    <row r="52" spans="1:29" ht="18" customHeight="1">
      <c r="A52" s="394"/>
      <c r="B52" s="395"/>
      <c r="C52" s="396" t="s">
        <v>1328</v>
      </c>
      <c r="D52" s="397" t="s">
        <v>1333</v>
      </c>
      <c r="E52" s="395"/>
      <c r="F52" s="394"/>
      <c r="G52" s="398"/>
      <c r="H52" s="398"/>
      <c r="I52" s="398"/>
      <c r="J52" s="398"/>
      <c r="K52" s="398"/>
      <c r="L52" s="398"/>
      <c r="M52" s="398"/>
      <c r="N52" s="398"/>
      <c r="O52" s="398"/>
      <c r="P52" s="398"/>
      <c r="Q52" s="398"/>
      <c r="R52" s="398"/>
      <c r="S52" s="398"/>
    </row>
    <row r="53" spans="1:29" ht="7.5" customHeight="1" thickBot="1">
      <c r="A53" s="394"/>
      <c r="B53" s="395"/>
      <c r="C53" s="414"/>
      <c r="D53" s="394"/>
      <c r="E53" s="395"/>
      <c r="F53" s="394"/>
      <c r="G53" s="398"/>
      <c r="H53" s="398"/>
      <c r="I53" s="398"/>
      <c r="J53" s="398"/>
      <c r="K53" s="398"/>
      <c r="L53" s="398"/>
      <c r="M53" s="398"/>
      <c r="N53" s="398"/>
      <c r="O53" s="398"/>
      <c r="P53" s="398"/>
      <c r="Q53" s="398"/>
      <c r="R53" s="398"/>
      <c r="S53" s="398"/>
      <c r="T53" s="464"/>
    </row>
    <row r="54" spans="1:29" ht="18" customHeight="1">
      <c r="A54" s="394"/>
      <c r="B54" s="395"/>
      <c r="C54" s="417"/>
      <c r="D54" s="457" t="s">
        <v>1334</v>
      </c>
      <c r="E54" s="458"/>
      <c r="F54" s="457" t="s">
        <v>1335</v>
      </c>
      <c r="G54" s="765" t="s">
        <v>1336</v>
      </c>
      <c r="H54" s="765"/>
      <c r="I54" s="765"/>
      <c r="J54" s="765"/>
      <c r="K54" s="765"/>
      <c r="L54" s="765"/>
      <c r="M54" s="765"/>
      <c r="N54" s="765"/>
      <c r="O54" s="765"/>
      <c r="P54" s="765"/>
      <c r="Q54" s="765"/>
      <c r="R54" s="766"/>
      <c r="S54" s="398"/>
      <c r="T54" s="464"/>
    </row>
    <row r="55" spans="1:29" ht="18" customHeight="1">
      <c r="A55" s="394"/>
      <c r="B55" s="395"/>
      <c r="C55" s="418"/>
      <c r="D55" s="424" t="s">
        <v>1337</v>
      </c>
      <c r="E55" s="437"/>
      <c r="F55" s="424" t="s">
        <v>1335</v>
      </c>
      <c r="G55" s="762" t="s">
        <v>1349</v>
      </c>
      <c r="H55" s="762"/>
      <c r="I55" s="762"/>
      <c r="J55" s="762"/>
      <c r="K55" s="762"/>
      <c r="L55" s="762"/>
      <c r="M55" s="762"/>
      <c r="N55" s="762"/>
      <c r="O55" s="762"/>
      <c r="P55" s="762"/>
      <c r="Q55" s="762"/>
      <c r="R55" s="767"/>
      <c r="S55" s="398"/>
      <c r="T55" s="453"/>
      <c r="U55" s="453"/>
    </row>
    <row r="56" spans="1:29" ht="18" customHeight="1" thickBot="1">
      <c r="A56" s="394"/>
      <c r="B56" s="395"/>
      <c r="C56" s="419"/>
      <c r="D56" s="459" t="s">
        <v>1338</v>
      </c>
      <c r="E56" s="460"/>
      <c r="F56" s="460" t="s">
        <v>1335</v>
      </c>
      <c r="G56" s="768">
        <f ca="1">WORKDAY(DATE(YEAR(TODAY()),5,31),1)</f>
        <v>45810</v>
      </c>
      <c r="H56" s="768"/>
      <c r="I56" s="768"/>
      <c r="J56" s="768"/>
      <c r="K56" s="461" t="str">
        <f ca="1">TEXT($G$56,"(aaa)")</f>
        <v>(月)</v>
      </c>
      <c r="L56" s="459" t="s">
        <v>1339</v>
      </c>
      <c r="M56" s="459"/>
      <c r="N56" s="769"/>
      <c r="O56" s="769"/>
      <c r="P56" s="769"/>
      <c r="Q56" s="769"/>
      <c r="R56" s="770"/>
      <c r="S56" s="398"/>
      <c r="T56" s="464"/>
      <c r="U56" s="464"/>
    </row>
    <row r="57" spans="1:29" ht="7.5" customHeight="1">
      <c r="A57" s="394"/>
      <c r="B57" s="395"/>
      <c r="C57" s="414"/>
      <c r="D57" s="394"/>
      <c r="E57" s="395"/>
      <c r="F57" s="394"/>
      <c r="G57" s="394"/>
      <c r="H57" s="394"/>
      <c r="I57" s="394"/>
      <c r="J57" s="394"/>
      <c r="K57" s="394"/>
      <c r="L57" s="394"/>
      <c r="M57" s="394"/>
      <c r="N57" s="394"/>
      <c r="O57" s="394"/>
      <c r="P57" s="394"/>
      <c r="Q57" s="394"/>
      <c r="R57" s="394"/>
      <c r="S57" s="398"/>
      <c r="T57" s="453"/>
      <c r="U57" s="453"/>
    </row>
    <row r="58" spans="1:29" ht="18" customHeight="1">
      <c r="A58" s="311"/>
      <c r="B58" s="395"/>
      <c r="C58" s="396" t="s">
        <v>1328</v>
      </c>
      <c r="D58" s="462" t="s">
        <v>1399</v>
      </c>
      <c r="E58" s="398"/>
      <c r="F58" s="398"/>
      <c r="G58" s="398"/>
      <c r="H58" s="398"/>
      <c r="I58" s="398"/>
      <c r="J58" s="398"/>
      <c r="K58" s="398"/>
      <c r="L58" s="398"/>
      <c r="M58" s="398"/>
      <c r="N58" s="398"/>
      <c r="O58" s="398"/>
      <c r="P58" s="398"/>
      <c r="Q58" s="398"/>
      <c r="R58" s="398"/>
      <c r="S58" s="398"/>
      <c r="T58" s="453"/>
      <c r="U58" s="453"/>
    </row>
    <row r="59" spans="1:29" ht="4.2" customHeight="1">
      <c r="A59" s="394"/>
      <c r="B59" s="395"/>
      <c r="C59" s="396"/>
      <c r="D59" s="397"/>
      <c r="E59" s="398"/>
      <c r="F59" s="398"/>
      <c r="G59" s="398"/>
      <c r="H59" s="398"/>
      <c r="I59" s="398"/>
      <c r="J59" s="398"/>
      <c r="K59" s="398"/>
      <c r="L59" s="398"/>
      <c r="M59" s="398"/>
      <c r="N59" s="399"/>
      <c r="O59" s="398"/>
      <c r="P59" s="398"/>
      <c r="Q59" s="398"/>
      <c r="R59" s="398"/>
      <c r="S59" s="398"/>
    </row>
    <row r="60" spans="1:29" ht="18" customHeight="1">
      <c r="A60" s="394"/>
      <c r="B60" s="395"/>
      <c r="C60" s="396" t="s">
        <v>1328</v>
      </c>
      <c r="D60" s="397" t="s">
        <v>1340</v>
      </c>
      <c r="E60" s="398"/>
      <c r="F60" s="465"/>
      <c r="G60" s="465"/>
      <c r="H60" s="465"/>
      <c r="I60" s="465"/>
      <c r="J60" s="398"/>
      <c r="K60" s="398"/>
      <c r="L60" s="398"/>
      <c r="M60" s="398"/>
      <c r="N60" s="398"/>
      <c r="O60" s="398"/>
      <c r="P60" s="398"/>
      <c r="Q60" s="398"/>
      <c r="R60" s="398"/>
      <c r="S60" s="398"/>
      <c r="T60" s="466"/>
      <c r="U60" s="466"/>
    </row>
    <row r="61" spans="1:29" ht="4.2" customHeight="1">
      <c r="A61" s="394"/>
      <c r="B61" s="395"/>
      <c r="C61" s="396"/>
      <c r="D61" s="397"/>
      <c r="E61" s="398"/>
      <c r="F61" s="398"/>
      <c r="G61" s="398"/>
      <c r="H61" s="398"/>
      <c r="I61" s="398"/>
      <c r="J61" s="398"/>
      <c r="K61" s="398"/>
      <c r="L61" s="398"/>
      <c r="M61" s="398"/>
      <c r="N61" s="399"/>
      <c r="O61" s="398"/>
      <c r="P61" s="398"/>
      <c r="Q61" s="398"/>
      <c r="R61" s="398"/>
      <c r="S61" s="398"/>
    </row>
    <row r="62" spans="1:29" ht="18" customHeight="1">
      <c r="A62" s="394"/>
      <c r="B62" s="395"/>
      <c r="C62" s="396" t="s">
        <v>1328</v>
      </c>
      <c r="D62" s="756" t="s">
        <v>1400</v>
      </c>
      <c r="E62" s="756"/>
      <c r="F62" s="756"/>
      <c r="G62" s="756"/>
      <c r="H62" s="756"/>
      <c r="I62" s="756"/>
      <c r="J62" s="758" t="str">
        <f ca="1">積立開始日!$R$2</f>
        <v>令和07年09月17日</v>
      </c>
      <c r="K62" s="758"/>
      <c r="L62" s="758"/>
      <c r="M62" s="758"/>
      <c r="N62" s="757" t="s">
        <v>1401</v>
      </c>
      <c r="O62" s="757"/>
      <c r="P62" s="757"/>
      <c r="Q62" s="757"/>
      <c r="R62" s="757"/>
      <c r="S62" s="757"/>
      <c r="T62" s="464"/>
      <c r="U62" s="464"/>
    </row>
    <row r="63" spans="1:29" ht="7.5" customHeight="1">
      <c r="A63" s="394"/>
      <c r="B63" s="395"/>
      <c r="C63" s="414"/>
      <c r="D63" s="394"/>
      <c r="E63" s="395"/>
      <c r="F63" s="394"/>
      <c r="G63" s="398"/>
      <c r="H63" s="398"/>
      <c r="I63" s="398"/>
      <c r="J63" s="398"/>
      <c r="K63" s="398"/>
      <c r="L63" s="398"/>
      <c r="M63" s="398"/>
      <c r="N63" s="398"/>
      <c r="O63" s="398"/>
      <c r="P63" s="398"/>
      <c r="Q63" s="398"/>
      <c r="R63" s="398"/>
      <c r="S63" s="398"/>
      <c r="T63" s="420"/>
      <c r="U63" s="420"/>
      <c r="V63" s="420"/>
      <c r="W63" s="420"/>
      <c r="X63" s="420"/>
      <c r="Y63" s="420"/>
      <c r="Z63" s="420"/>
      <c r="AA63" s="420"/>
      <c r="AB63" s="420"/>
      <c r="AC63" s="343"/>
    </row>
    <row r="64" spans="1:29" ht="15" customHeight="1"/>
    <row r="65" ht="15" customHeight="1"/>
    <row r="66" ht="15" customHeight="1"/>
    <row r="67" ht="7.5" customHeight="1"/>
    <row r="600" spans="3:3">
      <c r="C600" s="421">
        <v>14</v>
      </c>
    </row>
  </sheetData>
  <sheetProtection algorithmName="SHA-512" hashValue="WC4OztrNHet15SMOBk8+CYMUs5AdOTKc60iQuRpUBArzYWSkCqMUnbHcvTARN2uxvZ1e9NJvbt2KGjZjoVzvaw==" saltValue="ug8Bgzol5E1RxC8WuJ0d+w==" spinCount="100000" sheet="1" objects="1" scenarios="1"/>
  <mergeCells count="14">
    <mergeCell ref="D62:I62"/>
    <mergeCell ref="N62:S62"/>
    <mergeCell ref="J62:M62"/>
    <mergeCell ref="A1:I1"/>
    <mergeCell ref="D20:S20"/>
    <mergeCell ref="D22:S22"/>
    <mergeCell ref="D23:S23"/>
    <mergeCell ref="B20:C20"/>
    <mergeCell ref="B22:C22"/>
    <mergeCell ref="D48:S48"/>
    <mergeCell ref="G54:R54"/>
    <mergeCell ref="G55:R55"/>
    <mergeCell ref="G56:J56"/>
    <mergeCell ref="N56:R56"/>
  </mergeCells>
  <phoneticPr fontId="2"/>
  <printOptions horizontalCentered="1"/>
  <pageMargins left="0.70866141732283472" right="0.11811023622047245" top="0.35433070866141736" bottom="0.35433070866141736"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J881"/>
  <sheetViews>
    <sheetView showGridLines="0" zoomScaleNormal="100" workbookViewId="0">
      <selection activeCell="A2" sqref="A2"/>
    </sheetView>
  </sheetViews>
  <sheetFormatPr defaultColWidth="9" defaultRowHeight="13.2"/>
  <cols>
    <col min="1" max="1" width="4.44140625" style="140" bestFit="1" customWidth="1"/>
    <col min="2" max="2" width="7.88671875" style="140" bestFit="1" customWidth="1"/>
    <col min="3" max="3" width="23.77734375" style="141" customWidth="1"/>
    <col min="4" max="4" width="5.6640625" style="102" customWidth="1"/>
    <col min="5" max="5" width="3.6640625" style="136" customWidth="1"/>
    <col min="6" max="6" width="3.44140625" style="136" bestFit="1" customWidth="1"/>
    <col min="7" max="7" width="7.77734375" style="137" bestFit="1" customWidth="1"/>
    <col min="8" max="8" width="17.33203125" style="138" customWidth="1"/>
    <col min="9" max="9" width="35.77734375" style="139" customWidth="1"/>
    <col min="10" max="10" width="9" style="102" hidden="1" customWidth="1"/>
    <col min="11" max="11" width="0" style="102" hidden="1" customWidth="1"/>
    <col min="12" max="16384" width="9" style="102"/>
  </cols>
  <sheetData>
    <row r="1" spans="1:10">
      <c r="A1" s="100" t="s">
        <v>133</v>
      </c>
      <c r="B1" s="200" t="s">
        <v>134</v>
      </c>
      <c r="C1" s="101" t="s">
        <v>135</v>
      </c>
      <c r="E1" s="103" t="s">
        <v>136</v>
      </c>
      <c r="F1" s="104" t="s">
        <v>133</v>
      </c>
      <c r="G1" s="201" t="s">
        <v>137</v>
      </c>
      <c r="H1" s="106" t="s">
        <v>138</v>
      </c>
      <c r="I1" s="107" t="s">
        <v>139</v>
      </c>
    </row>
    <row r="2" spans="1:10">
      <c r="A2" s="506">
        <v>1</v>
      </c>
      <c r="B2" s="507">
        <v>52701</v>
      </c>
      <c r="C2" s="508" t="s">
        <v>1199</v>
      </c>
      <c r="E2" s="774" t="s">
        <v>140</v>
      </c>
      <c r="F2" s="108">
        <v>1</v>
      </c>
      <c r="G2" s="109" t="s">
        <v>141</v>
      </c>
      <c r="H2" s="110" t="s">
        <v>142</v>
      </c>
      <c r="I2" s="111" t="s">
        <v>143</v>
      </c>
      <c r="J2" s="102" t="s">
        <v>1173</v>
      </c>
    </row>
    <row r="3" spans="1:10">
      <c r="A3" s="509">
        <v>2</v>
      </c>
      <c r="B3" s="510">
        <v>52702</v>
      </c>
      <c r="C3" s="511" t="s">
        <v>144</v>
      </c>
      <c r="E3" s="772"/>
      <c r="F3" s="112">
        <v>2</v>
      </c>
      <c r="G3" s="113" t="s">
        <v>145</v>
      </c>
      <c r="H3" s="114" t="s">
        <v>142</v>
      </c>
      <c r="I3" s="115" t="s">
        <v>1122</v>
      </c>
      <c r="J3" s="157" t="s">
        <v>1173</v>
      </c>
    </row>
    <row r="4" spans="1:10">
      <c r="A4" s="509">
        <v>3</v>
      </c>
      <c r="B4" s="510">
        <v>52703</v>
      </c>
      <c r="C4" s="511" t="s">
        <v>146</v>
      </c>
      <c r="E4" s="772"/>
      <c r="F4" s="112">
        <v>3</v>
      </c>
      <c r="G4" s="113" t="s">
        <v>147</v>
      </c>
      <c r="H4" s="114" t="s">
        <v>148</v>
      </c>
      <c r="I4" s="115" t="s">
        <v>149</v>
      </c>
      <c r="J4" s="157" t="s">
        <v>1158</v>
      </c>
    </row>
    <row r="5" spans="1:10">
      <c r="A5" s="509">
        <v>4</v>
      </c>
      <c r="B5" s="510">
        <v>52704</v>
      </c>
      <c r="C5" s="512" t="s">
        <v>150</v>
      </c>
      <c r="E5" s="772"/>
      <c r="F5" s="112">
        <v>4</v>
      </c>
      <c r="G5" s="113" t="s">
        <v>151</v>
      </c>
      <c r="H5" s="114" t="s">
        <v>148</v>
      </c>
      <c r="I5" s="115" t="s">
        <v>152</v>
      </c>
      <c r="J5" s="102" t="s">
        <v>1159</v>
      </c>
    </row>
    <row r="6" spans="1:10">
      <c r="A6" s="509">
        <v>5</v>
      </c>
      <c r="B6" s="510">
        <v>52705</v>
      </c>
      <c r="C6" s="511" t="s">
        <v>153</v>
      </c>
      <c r="E6" s="772"/>
      <c r="F6" s="112">
        <v>5</v>
      </c>
      <c r="G6" s="113" t="s">
        <v>154</v>
      </c>
      <c r="H6" s="114" t="s">
        <v>155</v>
      </c>
      <c r="I6" s="115" t="s">
        <v>156</v>
      </c>
      <c r="J6" s="102" t="s">
        <v>1160</v>
      </c>
    </row>
    <row r="7" spans="1:10">
      <c r="A7" s="509">
        <v>6</v>
      </c>
      <c r="B7" s="510">
        <v>52706</v>
      </c>
      <c r="C7" s="511" t="s">
        <v>157</v>
      </c>
      <c r="E7" s="772"/>
      <c r="F7" s="112">
        <v>6</v>
      </c>
      <c r="G7" s="113" t="s">
        <v>158</v>
      </c>
      <c r="H7" s="114" t="s">
        <v>155</v>
      </c>
      <c r="I7" s="115" t="s">
        <v>159</v>
      </c>
      <c r="J7" s="102" t="s">
        <v>1161</v>
      </c>
    </row>
    <row r="8" spans="1:10">
      <c r="A8" s="509">
        <v>7</v>
      </c>
      <c r="B8" s="510">
        <v>52707</v>
      </c>
      <c r="C8" s="511" t="s">
        <v>160</v>
      </c>
      <c r="E8" s="775"/>
      <c r="F8" s="123">
        <v>7</v>
      </c>
      <c r="G8" s="117" t="s">
        <v>161</v>
      </c>
      <c r="H8" s="118" t="s">
        <v>162</v>
      </c>
      <c r="I8" s="119" t="s">
        <v>163</v>
      </c>
      <c r="J8" s="102" t="s">
        <v>1162</v>
      </c>
    </row>
    <row r="9" spans="1:10">
      <c r="A9" s="509">
        <v>8</v>
      </c>
      <c r="B9" s="510">
        <v>52708</v>
      </c>
      <c r="C9" s="511" t="s">
        <v>164</v>
      </c>
      <c r="E9" s="771" t="s">
        <v>165</v>
      </c>
      <c r="F9" s="108">
        <v>8</v>
      </c>
      <c r="G9" s="120" t="s">
        <v>166</v>
      </c>
      <c r="H9" s="121" t="s">
        <v>167</v>
      </c>
      <c r="I9" s="122"/>
      <c r="J9" s="102" t="s">
        <v>1174</v>
      </c>
    </row>
    <row r="10" spans="1:10">
      <c r="A10" s="509">
        <v>9</v>
      </c>
      <c r="B10" s="510">
        <v>52709</v>
      </c>
      <c r="C10" s="511" t="s">
        <v>168</v>
      </c>
      <c r="E10" s="772"/>
      <c r="F10" s="112">
        <v>9</v>
      </c>
      <c r="G10" s="113" t="s">
        <v>169</v>
      </c>
      <c r="H10" s="114" t="s">
        <v>170</v>
      </c>
      <c r="I10" s="115" t="s">
        <v>171</v>
      </c>
      <c r="J10" s="102" t="s">
        <v>1163</v>
      </c>
    </row>
    <row r="11" spans="1:10">
      <c r="A11" s="509">
        <v>10</v>
      </c>
      <c r="B11" s="510">
        <v>52710</v>
      </c>
      <c r="C11" s="511" t="s">
        <v>172</v>
      </c>
      <c r="E11" s="772"/>
      <c r="F11" s="112">
        <v>10</v>
      </c>
      <c r="G11" s="113" t="s">
        <v>173</v>
      </c>
      <c r="H11" s="114" t="s">
        <v>174</v>
      </c>
      <c r="I11" s="115"/>
      <c r="J11" s="102" t="s">
        <v>1174</v>
      </c>
    </row>
    <row r="12" spans="1:10">
      <c r="A12" s="509">
        <v>11</v>
      </c>
      <c r="B12" s="510">
        <v>52711</v>
      </c>
      <c r="C12" s="511" t="s">
        <v>1062</v>
      </c>
      <c r="E12" s="772"/>
      <c r="F12" s="112">
        <v>11</v>
      </c>
      <c r="G12" s="113" t="s">
        <v>176</v>
      </c>
      <c r="H12" s="114" t="s">
        <v>177</v>
      </c>
      <c r="I12" s="115"/>
      <c r="J12" s="102" t="s">
        <v>1174</v>
      </c>
    </row>
    <row r="13" spans="1:10">
      <c r="A13" s="509">
        <v>12</v>
      </c>
      <c r="B13" s="510">
        <v>52712</v>
      </c>
      <c r="C13" s="511" t="s">
        <v>175</v>
      </c>
      <c r="E13" s="772"/>
      <c r="F13" s="112">
        <v>12</v>
      </c>
      <c r="G13" s="113" t="s">
        <v>179</v>
      </c>
      <c r="H13" s="114" t="s">
        <v>180</v>
      </c>
      <c r="I13" s="115"/>
      <c r="J13" s="102" t="s">
        <v>1174</v>
      </c>
    </row>
    <row r="14" spans="1:10">
      <c r="A14" s="509">
        <v>13</v>
      </c>
      <c r="B14" s="510">
        <v>52713</v>
      </c>
      <c r="C14" s="511" t="s">
        <v>178</v>
      </c>
      <c r="E14" s="772"/>
      <c r="F14" s="112">
        <v>13</v>
      </c>
      <c r="G14" s="113" t="s">
        <v>182</v>
      </c>
      <c r="H14" s="114" t="s">
        <v>170</v>
      </c>
      <c r="I14" s="115" t="s">
        <v>183</v>
      </c>
      <c r="J14" s="102" t="s">
        <v>1164</v>
      </c>
    </row>
    <row r="15" spans="1:10">
      <c r="A15" s="509">
        <v>14</v>
      </c>
      <c r="B15" s="510">
        <v>52714</v>
      </c>
      <c r="C15" s="511" t="s">
        <v>181</v>
      </c>
      <c r="E15" s="773"/>
      <c r="F15" s="123">
        <v>14</v>
      </c>
      <c r="G15" s="124" t="s">
        <v>185</v>
      </c>
      <c r="H15" s="125" t="s">
        <v>186</v>
      </c>
      <c r="I15" s="126"/>
      <c r="J15" s="102" t="s">
        <v>1174</v>
      </c>
    </row>
    <row r="16" spans="1:10">
      <c r="A16" s="509">
        <v>15</v>
      </c>
      <c r="B16" s="510">
        <v>52715</v>
      </c>
      <c r="C16" s="511" t="s">
        <v>184</v>
      </c>
      <c r="E16" s="771" t="s">
        <v>188</v>
      </c>
      <c r="F16" s="108">
        <v>15</v>
      </c>
      <c r="G16" s="120" t="s">
        <v>189</v>
      </c>
      <c r="H16" s="121" t="s">
        <v>190</v>
      </c>
      <c r="I16" s="122"/>
      <c r="J16" s="102" t="s">
        <v>1174</v>
      </c>
    </row>
    <row r="17" spans="1:10">
      <c r="A17" s="509">
        <v>16</v>
      </c>
      <c r="B17" s="510">
        <v>52716</v>
      </c>
      <c r="C17" s="511" t="s">
        <v>187</v>
      </c>
      <c r="E17" s="772"/>
      <c r="F17" s="112">
        <v>16</v>
      </c>
      <c r="G17" s="113" t="s">
        <v>192</v>
      </c>
      <c r="H17" s="114" t="s">
        <v>193</v>
      </c>
      <c r="I17" s="115"/>
      <c r="J17" s="102" t="s">
        <v>1174</v>
      </c>
    </row>
    <row r="18" spans="1:10">
      <c r="A18" s="509">
        <v>17</v>
      </c>
      <c r="B18" s="510">
        <v>52717</v>
      </c>
      <c r="C18" s="511" t="s">
        <v>191</v>
      </c>
      <c r="E18" s="772"/>
      <c r="F18" s="112">
        <v>17</v>
      </c>
      <c r="G18" s="113" t="s">
        <v>195</v>
      </c>
      <c r="H18" s="114" t="s">
        <v>196</v>
      </c>
      <c r="I18" s="115"/>
      <c r="J18" s="102" t="s">
        <v>1174</v>
      </c>
    </row>
    <row r="19" spans="1:10">
      <c r="A19" s="509">
        <v>18</v>
      </c>
      <c r="B19" s="510">
        <v>52718</v>
      </c>
      <c r="C19" s="511" t="s">
        <v>194</v>
      </c>
      <c r="E19" s="773"/>
      <c r="F19" s="123">
        <v>18</v>
      </c>
      <c r="G19" s="124" t="s">
        <v>198</v>
      </c>
      <c r="H19" s="125" t="s">
        <v>199</v>
      </c>
      <c r="I19" s="126"/>
      <c r="J19" s="102" t="s">
        <v>1174</v>
      </c>
    </row>
    <row r="20" spans="1:10">
      <c r="A20" s="509">
        <v>19</v>
      </c>
      <c r="B20" s="510">
        <v>52719</v>
      </c>
      <c r="C20" s="511" t="s">
        <v>197</v>
      </c>
      <c r="E20" s="127" t="s">
        <v>201</v>
      </c>
      <c r="F20" s="104">
        <v>19</v>
      </c>
      <c r="G20" s="129" t="s">
        <v>202</v>
      </c>
      <c r="H20" s="130" t="s">
        <v>203</v>
      </c>
      <c r="I20" s="131"/>
      <c r="J20" s="102" t="s">
        <v>1174</v>
      </c>
    </row>
    <row r="21" spans="1:10">
      <c r="A21" s="509">
        <v>20</v>
      </c>
      <c r="B21" s="510">
        <v>52720</v>
      </c>
      <c r="C21" s="511" t="s">
        <v>1065</v>
      </c>
      <c r="E21" s="132" t="s">
        <v>205</v>
      </c>
      <c r="F21" s="104">
        <v>20</v>
      </c>
      <c r="G21" s="105" t="s">
        <v>206</v>
      </c>
      <c r="H21" s="133" t="s">
        <v>207</v>
      </c>
      <c r="I21" s="134"/>
      <c r="J21" s="102" t="s">
        <v>1174</v>
      </c>
    </row>
    <row r="22" spans="1:10">
      <c r="A22" s="509">
        <v>21</v>
      </c>
      <c r="B22" s="510">
        <v>52721</v>
      </c>
      <c r="C22" s="511" t="s">
        <v>200</v>
      </c>
      <c r="E22" s="774" t="s">
        <v>209</v>
      </c>
      <c r="F22" s="128">
        <v>21</v>
      </c>
      <c r="G22" s="109" t="s">
        <v>210</v>
      </c>
      <c r="H22" s="110" t="s">
        <v>211</v>
      </c>
      <c r="I22" s="111"/>
      <c r="J22" s="102" t="s">
        <v>1174</v>
      </c>
    </row>
    <row r="23" spans="1:10">
      <c r="A23" s="509">
        <v>22</v>
      </c>
      <c r="B23" s="510">
        <v>52722</v>
      </c>
      <c r="C23" s="511" t="s">
        <v>204</v>
      </c>
      <c r="E23" s="772"/>
      <c r="F23" s="108">
        <v>22</v>
      </c>
      <c r="G23" s="113" t="s">
        <v>213</v>
      </c>
      <c r="H23" s="114" t="s">
        <v>214</v>
      </c>
      <c r="I23" s="115"/>
      <c r="J23" s="102" t="s">
        <v>1174</v>
      </c>
    </row>
    <row r="24" spans="1:10">
      <c r="A24" s="509">
        <v>23</v>
      </c>
      <c r="B24" s="510">
        <v>52723</v>
      </c>
      <c r="C24" s="511" t="s">
        <v>208</v>
      </c>
      <c r="E24" s="772"/>
      <c r="F24" s="112">
        <v>23</v>
      </c>
      <c r="G24" s="113" t="s">
        <v>216</v>
      </c>
      <c r="H24" s="114" t="s">
        <v>217</v>
      </c>
      <c r="I24" s="115" t="s">
        <v>218</v>
      </c>
      <c r="J24" s="102" t="s">
        <v>1165</v>
      </c>
    </row>
    <row r="25" spans="1:10">
      <c r="A25" s="509">
        <v>24</v>
      </c>
      <c r="B25" s="510">
        <v>52724</v>
      </c>
      <c r="C25" s="511" t="s">
        <v>212</v>
      </c>
      <c r="E25" s="775"/>
      <c r="F25" s="123">
        <v>24</v>
      </c>
      <c r="G25" s="117" t="s">
        <v>220</v>
      </c>
      <c r="H25" s="118" t="s">
        <v>217</v>
      </c>
      <c r="I25" s="119" t="s">
        <v>221</v>
      </c>
      <c r="J25" s="102" t="s">
        <v>1166</v>
      </c>
    </row>
    <row r="26" spans="1:10" ht="13.5" customHeight="1">
      <c r="A26" s="509">
        <v>25</v>
      </c>
      <c r="B26" s="510">
        <v>52751</v>
      </c>
      <c r="C26" s="511" t="s">
        <v>215</v>
      </c>
      <c r="E26" s="776" t="s">
        <v>223</v>
      </c>
      <c r="F26" s="108">
        <v>25</v>
      </c>
      <c r="G26" s="120" t="s">
        <v>224</v>
      </c>
      <c r="H26" s="121" t="s">
        <v>148</v>
      </c>
      <c r="I26" s="122" t="s">
        <v>225</v>
      </c>
      <c r="J26" s="102" t="s">
        <v>1167</v>
      </c>
    </row>
    <row r="27" spans="1:10">
      <c r="A27" s="509">
        <v>26</v>
      </c>
      <c r="B27" s="510">
        <v>52752</v>
      </c>
      <c r="C27" s="511" t="s">
        <v>219</v>
      </c>
      <c r="E27" s="777"/>
      <c r="F27" s="123">
        <v>26</v>
      </c>
      <c r="G27" s="135" t="s">
        <v>227</v>
      </c>
      <c r="H27" s="125" t="s">
        <v>1207</v>
      </c>
      <c r="I27" s="126"/>
      <c r="J27" s="102" t="s">
        <v>1174</v>
      </c>
    </row>
    <row r="28" spans="1:10">
      <c r="A28" s="509">
        <v>27</v>
      </c>
      <c r="B28" s="510">
        <v>52753</v>
      </c>
      <c r="C28" s="511" t="s">
        <v>222</v>
      </c>
      <c r="E28" s="774" t="s">
        <v>230</v>
      </c>
      <c r="F28" s="108">
        <v>27</v>
      </c>
      <c r="G28" s="109" t="s">
        <v>231</v>
      </c>
      <c r="H28" s="110" t="s">
        <v>232</v>
      </c>
      <c r="I28" s="111"/>
      <c r="J28" s="102" t="s">
        <v>1174</v>
      </c>
    </row>
    <row r="29" spans="1:10">
      <c r="A29" s="509">
        <v>28</v>
      </c>
      <c r="B29" s="510">
        <v>52754</v>
      </c>
      <c r="C29" s="511" t="s">
        <v>226</v>
      </c>
      <c r="E29" s="772"/>
      <c r="F29" s="116">
        <v>28</v>
      </c>
      <c r="G29" s="113" t="s">
        <v>234</v>
      </c>
      <c r="H29" s="114" t="s">
        <v>235</v>
      </c>
      <c r="I29" s="115"/>
      <c r="J29" s="102" t="s">
        <v>1174</v>
      </c>
    </row>
    <row r="30" spans="1:10">
      <c r="A30" s="509">
        <v>29</v>
      </c>
      <c r="B30" s="510">
        <v>52755</v>
      </c>
      <c r="C30" s="511" t="s">
        <v>228</v>
      </c>
      <c r="E30" s="772"/>
      <c r="F30" s="108">
        <v>29</v>
      </c>
      <c r="G30" s="113" t="s">
        <v>237</v>
      </c>
      <c r="H30" s="114" t="s">
        <v>238</v>
      </c>
      <c r="I30" s="115"/>
      <c r="J30" s="102" t="s">
        <v>1174</v>
      </c>
    </row>
    <row r="31" spans="1:10">
      <c r="A31" s="509">
        <v>30</v>
      </c>
      <c r="B31" s="510">
        <v>52756</v>
      </c>
      <c r="C31" s="511" t="s">
        <v>229</v>
      </c>
      <c r="E31" s="772"/>
      <c r="F31" s="112">
        <v>30</v>
      </c>
      <c r="G31" s="113" t="s">
        <v>240</v>
      </c>
      <c r="H31" s="114" t="s">
        <v>241</v>
      </c>
      <c r="I31" s="115"/>
      <c r="J31" s="102" t="s">
        <v>1174</v>
      </c>
    </row>
    <row r="32" spans="1:10">
      <c r="A32" s="509">
        <v>31</v>
      </c>
      <c r="B32" s="510">
        <v>52757</v>
      </c>
      <c r="C32" s="511" t="s">
        <v>233</v>
      </c>
      <c r="E32" s="772"/>
      <c r="F32" s="112">
        <v>31</v>
      </c>
      <c r="G32" s="113" t="s">
        <v>243</v>
      </c>
      <c r="H32" s="114" t="s">
        <v>244</v>
      </c>
      <c r="I32" s="115"/>
      <c r="J32" s="102" t="s">
        <v>1174</v>
      </c>
    </row>
    <row r="33" spans="1:10">
      <c r="A33" s="509">
        <v>32</v>
      </c>
      <c r="B33" s="510">
        <v>52758</v>
      </c>
      <c r="C33" s="511" t="s">
        <v>236</v>
      </c>
      <c r="E33" s="775"/>
      <c r="F33" s="123">
        <v>32</v>
      </c>
      <c r="G33" s="117" t="s">
        <v>246</v>
      </c>
      <c r="H33" s="118" t="s">
        <v>247</v>
      </c>
      <c r="I33" s="119"/>
      <c r="J33" s="102" t="s">
        <v>1174</v>
      </c>
    </row>
    <row r="34" spans="1:10">
      <c r="A34" s="509">
        <v>33</v>
      </c>
      <c r="B34" s="510">
        <v>52759</v>
      </c>
      <c r="C34" s="511" t="s">
        <v>239</v>
      </c>
      <c r="E34" s="771" t="s">
        <v>249</v>
      </c>
      <c r="F34" s="108">
        <v>33</v>
      </c>
      <c r="G34" s="120" t="s">
        <v>250</v>
      </c>
      <c r="H34" s="121" t="s">
        <v>251</v>
      </c>
      <c r="I34" s="122"/>
      <c r="J34" s="102" t="s">
        <v>1174</v>
      </c>
    </row>
    <row r="35" spans="1:10">
      <c r="A35" s="509">
        <v>34</v>
      </c>
      <c r="B35" s="510">
        <v>52760</v>
      </c>
      <c r="C35" s="511" t="s">
        <v>242</v>
      </c>
      <c r="E35" s="772"/>
      <c r="F35" s="112">
        <v>34</v>
      </c>
      <c r="G35" s="113" t="s">
        <v>253</v>
      </c>
      <c r="H35" s="114" t="s">
        <v>254</v>
      </c>
      <c r="I35" s="115" t="s">
        <v>255</v>
      </c>
      <c r="J35" s="102" t="s">
        <v>1168</v>
      </c>
    </row>
    <row r="36" spans="1:10">
      <c r="A36" s="509">
        <v>35</v>
      </c>
      <c r="B36" s="510">
        <v>52761</v>
      </c>
      <c r="C36" s="511" t="s">
        <v>245</v>
      </c>
      <c r="E36" s="772"/>
      <c r="F36" s="116">
        <v>35</v>
      </c>
      <c r="G36" s="113" t="s">
        <v>257</v>
      </c>
      <c r="H36" s="114" t="s">
        <v>254</v>
      </c>
      <c r="I36" s="115" t="s">
        <v>258</v>
      </c>
      <c r="J36" s="102" t="s">
        <v>1169</v>
      </c>
    </row>
    <row r="37" spans="1:10">
      <c r="A37" s="509">
        <v>36</v>
      </c>
      <c r="B37" s="510">
        <v>52781</v>
      </c>
      <c r="C37" s="511" t="s">
        <v>248</v>
      </c>
      <c r="E37" s="772"/>
      <c r="F37" s="108">
        <v>36</v>
      </c>
      <c r="G37" s="113" t="s">
        <v>260</v>
      </c>
      <c r="H37" s="114" t="s">
        <v>261</v>
      </c>
      <c r="I37" s="115"/>
      <c r="J37" s="102" t="s">
        <v>1174</v>
      </c>
    </row>
    <row r="38" spans="1:10">
      <c r="A38" s="509">
        <v>37</v>
      </c>
      <c r="B38" s="510">
        <v>52801</v>
      </c>
      <c r="C38" s="511" t="s">
        <v>252</v>
      </c>
      <c r="E38" s="772"/>
      <c r="F38" s="112">
        <v>37</v>
      </c>
      <c r="G38" s="113" t="s">
        <v>263</v>
      </c>
      <c r="H38" s="114" t="s">
        <v>264</v>
      </c>
      <c r="I38" s="115"/>
      <c r="J38" s="102" t="s">
        <v>1174</v>
      </c>
    </row>
    <row r="39" spans="1:10">
      <c r="A39" s="509">
        <v>38</v>
      </c>
      <c r="B39" s="510">
        <v>52802</v>
      </c>
      <c r="C39" s="511" t="s">
        <v>256</v>
      </c>
      <c r="E39" s="772"/>
      <c r="F39" s="112">
        <v>38</v>
      </c>
      <c r="G39" s="113" t="s">
        <v>266</v>
      </c>
      <c r="H39" s="114" t="s">
        <v>267</v>
      </c>
      <c r="I39" s="115"/>
      <c r="J39" s="102" t="s">
        <v>1174</v>
      </c>
    </row>
    <row r="40" spans="1:10">
      <c r="A40" s="509">
        <v>39</v>
      </c>
      <c r="B40" s="510">
        <v>52803</v>
      </c>
      <c r="C40" s="511" t="s">
        <v>259</v>
      </c>
      <c r="E40" s="772"/>
      <c r="F40" s="112">
        <v>39</v>
      </c>
      <c r="G40" s="113" t="s">
        <v>269</v>
      </c>
      <c r="H40" s="114" t="s">
        <v>270</v>
      </c>
      <c r="I40" s="115"/>
      <c r="J40" s="102" t="s">
        <v>1174</v>
      </c>
    </row>
    <row r="41" spans="1:10">
      <c r="A41" s="509">
        <v>40</v>
      </c>
      <c r="B41" s="510">
        <v>52804</v>
      </c>
      <c r="C41" s="511" t="s">
        <v>262</v>
      </c>
      <c r="E41" s="772"/>
      <c r="F41" s="112">
        <v>40</v>
      </c>
      <c r="G41" s="113" t="s">
        <v>272</v>
      </c>
      <c r="H41" s="114" t="s">
        <v>273</v>
      </c>
      <c r="I41" s="115"/>
      <c r="J41" s="102" t="s">
        <v>1174</v>
      </c>
    </row>
    <row r="42" spans="1:10">
      <c r="A42" s="509">
        <v>41</v>
      </c>
      <c r="B42" s="510">
        <v>52805</v>
      </c>
      <c r="C42" s="511" t="s">
        <v>265</v>
      </c>
      <c r="E42" s="773"/>
      <c r="F42" s="123">
        <v>41</v>
      </c>
      <c r="G42" s="124" t="s">
        <v>275</v>
      </c>
      <c r="H42" s="125" t="s">
        <v>276</v>
      </c>
      <c r="I42" s="126"/>
      <c r="J42" s="102" t="s">
        <v>1174</v>
      </c>
    </row>
    <row r="43" spans="1:10">
      <c r="A43" s="509">
        <v>42</v>
      </c>
      <c r="B43" s="510">
        <v>52806</v>
      </c>
      <c r="C43" s="511" t="s">
        <v>268</v>
      </c>
      <c r="E43" s="132" t="s">
        <v>278</v>
      </c>
      <c r="F43" s="292">
        <v>42</v>
      </c>
      <c r="G43" s="105" t="s">
        <v>279</v>
      </c>
      <c r="H43" s="133" t="s">
        <v>280</v>
      </c>
      <c r="I43" s="134"/>
      <c r="J43" s="102" t="s">
        <v>1174</v>
      </c>
    </row>
    <row r="44" spans="1:10">
      <c r="A44" s="509">
        <v>43</v>
      </c>
      <c r="B44" s="510">
        <v>52807</v>
      </c>
      <c r="C44" s="511" t="s">
        <v>271</v>
      </c>
      <c r="E44" s="774" t="s">
        <v>282</v>
      </c>
      <c r="F44" s="108">
        <v>43</v>
      </c>
      <c r="G44" s="109" t="s">
        <v>283</v>
      </c>
      <c r="H44" s="110" t="s">
        <v>284</v>
      </c>
      <c r="I44" s="111"/>
      <c r="J44" s="102" t="s">
        <v>1174</v>
      </c>
    </row>
    <row r="45" spans="1:10">
      <c r="A45" s="509">
        <v>44</v>
      </c>
      <c r="B45" s="510">
        <v>52808</v>
      </c>
      <c r="C45" s="511" t="s">
        <v>274</v>
      </c>
      <c r="E45" s="772"/>
      <c r="F45" s="112">
        <v>44</v>
      </c>
      <c r="G45" s="113" t="s">
        <v>286</v>
      </c>
      <c r="H45" s="114" t="s">
        <v>287</v>
      </c>
      <c r="I45" s="115"/>
      <c r="J45" s="102" t="s">
        <v>1174</v>
      </c>
    </row>
    <row r="46" spans="1:10">
      <c r="A46" s="509">
        <v>45</v>
      </c>
      <c r="B46" s="510">
        <v>52809</v>
      </c>
      <c r="C46" s="511" t="s">
        <v>277</v>
      </c>
      <c r="E46" s="772"/>
      <c r="F46" s="112">
        <v>45</v>
      </c>
      <c r="G46" s="113" t="s">
        <v>289</v>
      </c>
      <c r="H46" s="114" t="s">
        <v>290</v>
      </c>
      <c r="I46" s="115"/>
      <c r="J46" s="102" t="s">
        <v>1174</v>
      </c>
    </row>
    <row r="47" spans="1:10">
      <c r="A47" s="509">
        <v>46</v>
      </c>
      <c r="B47" s="510">
        <v>52810</v>
      </c>
      <c r="C47" s="511" t="s">
        <v>281</v>
      </c>
      <c r="E47" s="772"/>
      <c r="F47" s="112">
        <v>46</v>
      </c>
      <c r="G47" s="113" t="s">
        <v>292</v>
      </c>
      <c r="H47" s="114" t="s">
        <v>293</v>
      </c>
      <c r="I47" s="115" t="s">
        <v>294</v>
      </c>
      <c r="J47" s="102" t="s">
        <v>1170</v>
      </c>
    </row>
    <row r="48" spans="1:10">
      <c r="A48" s="509">
        <v>47</v>
      </c>
      <c r="B48" s="510">
        <v>52811</v>
      </c>
      <c r="C48" s="511" t="s">
        <v>285</v>
      </c>
      <c r="E48" s="772"/>
      <c r="F48" s="112">
        <v>47</v>
      </c>
      <c r="G48" s="113" t="s">
        <v>296</v>
      </c>
      <c r="H48" s="114" t="s">
        <v>297</v>
      </c>
      <c r="I48" s="115" t="s">
        <v>298</v>
      </c>
      <c r="J48" s="102" t="s">
        <v>1171</v>
      </c>
    </row>
    <row r="49" spans="1:10">
      <c r="A49" s="509">
        <v>48</v>
      </c>
      <c r="B49" s="510">
        <v>52812</v>
      </c>
      <c r="C49" s="511" t="s">
        <v>288</v>
      </c>
      <c r="E49" s="773"/>
      <c r="F49" s="123">
        <v>48</v>
      </c>
      <c r="G49" s="135" t="s">
        <v>299</v>
      </c>
      <c r="H49" s="125" t="s">
        <v>293</v>
      </c>
      <c r="I49" s="126" t="s">
        <v>300</v>
      </c>
      <c r="J49" s="102" t="s">
        <v>1172</v>
      </c>
    </row>
    <row r="50" spans="1:10">
      <c r="A50" s="509">
        <v>49</v>
      </c>
      <c r="B50" s="510">
        <v>52813</v>
      </c>
      <c r="C50" s="511" t="s">
        <v>291</v>
      </c>
    </row>
    <row r="51" spans="1:10">
      <c r="A51" s="509">
        <v>50</v>
      </c>
      <c r="B51" s="510">
        <v>52814</v>
      </c>
      <c r="C51" s="511" t="s">
        <v>295</v>
      </c>
    </row>
    <row r="52" spans="1:10">
      <c r="A52" s="509">
        <v>51</v>
      </c>
      <c r="B52" s="510">
        <v>52816</v>
      </c>
      <c r="C52" s="511" t="s">
        <v>301</v>
      </c>
    </row>
    <row r="53" spans="1:10">
      <c r="A53" s="509">
        <v>52</v>
      </c>
      <c r="B53" s="510">
        <v>52817</v>
      </c>
      <c r="C53" s="511" t="s">
        <v>302</v>
      </c>
    </row>
    <row r="54" spans="1:10">
      <c r="A54" s="509">
        <v>53</v>
      </c>
      <c r="B54" s="510">
        <v>52820</v>
      </c>
      <c r="C54" s="511" t="s">
        <v>1048</v>
      </c>
    </row>
    <row r="55" spans="1:10">
      <c r="A55" s="509">
        <v>54</v>
      </c>
      <c r="B55" s="510">
        <v>52821</v>
      </c>
      <c r="C55" s="511" t="s">
        <v>303</v>
      </c>
    </row>
    <row r="56" spans="1:10">
      <c r="A56" s="509">
        <v>55</v>
      </c>
      <c r="B56" s="510">
        <v>52822</v>
      </c>
      <c r="C56" s="511" t="s">
        <v>304</v>
      </c>
    </row>
    <row r="57" spans="1:10">
      <c r="A57" s="509">
        <v>56</v>
      </c>
      <c r="B57" s="510">
        <v>52823</v>
      </c>
      <c r="C57" s="511" t="s">
        <v>305</v>
      </c>
    </row>
    <row r="58" spans="1:10">
      <c r="A58" s="509">
        <v>57</v>
      </c>
      <c r="B58" s="510">
        <v>52824</v>
      </c>
      <c r="C58" s="511" t="s">
        <v>306</v>
      </c>
    </row>
    <row r="59" spans="1:10">
      <c r="A59" s="509">
        <v>58</v>
      </c>
      <c r="B59" s="510">
        <v>52825</v>
      </c>
      <c r="C59" s="511" t="s">
        <v>307</v>
      </c>
    </row>
    <row r="60" spans="1:10">
      <c r="A60" s="509">
        <v>59</v>
      </c>
      <c r="B60" s="510">
        <v>52826</v>
      </c>
      <c r="C60" s="511" t="s">
        <v>308</v>
      </c>
    </row>
    <row r="61" spans="1:10">
      <c r="A61" s="509">
        <v>60</v>
      </c>
      <c r="B61" s="510">
        <v>52827</v>
      </c>
      <c r="C61" s="511" t="s">
        <v>309</v>
      </c>
    </row>
    <row r="62" spans="1:10">
      <c r="A62" s="509">
        <v>61</v>
      </c>
      <c r="B62" s="510">
        <v>52828</v>
      </c>
      <c r="C62" s="511" t="s">
        <v>310</v>
      </c>
    </row>
    <row r="63" spans="1:10">
      <c r="A63" s="509">
        <v>62</v>
      </c>
      <c r="B63" s="510">
        <v>52829</v>
      </c>
      <c r="C63" s="511" t="s">
        <v>311</v>
      </c>
    </row>
    <row r="64" spans="1:10">
      <c r="A64" s="509">
        <v>63</v>
      </c>
      <c r="B64" s="510">
        <v>52830</v>
      </c>
      <c r="C64" s="511" t="s">
        <v>312</v>
      </c>
    </row>
    <row r="65" spans="1:3">
      <c r="A65" s="509">
        <v>64</v>
      </c>
      <c r="B65" s="510">
        <v>52831</v>
      </c>
      <c r="C65" s="511" t="s">
        <v>313</v>
      </c>
    </row>
    <row r="66" spans="1:3">
      <c r="A66" s="509">
        <v>65</v>
      </c>
      <c r="B66" s="510">
        <v>52832</v>
      </c>
      <c r="C66" s="511" t="s">
        <v>314</v>
      </c>
    </row>
    <row r="67" spans="1:3">
      <c r="A67" s="509">
        <v>66</v>
      </c>
      <c r="B67" s="510">
        <v>52833</v>
      </c>
      <c r="C67" s="511" t="s">
        <v>315</v>
      </c>
    </row>
    <row r="68" spans="1:3">
      <c r="A68" s="509">
        <v>67</v>
      </c>
      <c r="B68" s="510">
        <v>52834</v>
      </c>
      <c r="C68" s="511" t="s">
        <v>316</v>
      </c>
    </row>
    <row r="69" spans="1:3">
      <c r="A69" s="509">
        <v>68</v>
      </c>
      <c r="B69" s="510">
        <v>52835</v>
      </c>
      <c r="C69" s="511" t="s">
        <v>317</v>
      </c>
    </row>
    <row r="70" spans="1:3">
      <c r="A70" s="509">
        <v>69</v>
      </c>
      <c r="B70" s="510">
        <v>52836</v>
      </c>
      <c r="C70" s="511" t="s">
        <v>318</v>
      </c>
    </row>
    <row r="71" spans="1:3">
      <c r="A71" s="509">
        <v>70</v>
      </c>
      <c r="B71" s="510">
        <v>52837</v>
      </c>
      <c r="C71" s="511" t="s">
        <v>319</v>
      </c>
    </row>
    <row r="72" spans="1:3">
      <c r="A72" s="509">
        <v>71</v>
      </c>
      <c r="B72" s="510">
        <v>52838</v>
      </c>
      <c r="C72" s="511" t="s">
        <v>320</v>
      </c>
    </row>
    <row r="73" spans="1:3">
      <c r="A73" s="509">
        <v>72</v>
      </c>
      <c r="B73" s="510">
        <v>52839</v>
      </c>
      <c r="C73" s="511" t="s">
        <v>321</v>
      </c>
    </row>
    <row r="74" spans="1:3">
      <c r="A74" s="509">
        <v>73</v>
      </c>
      <c r="B74" s="510">
        <v>52840</v>
      </c>
      <c r="C74" s="511" t="s">
        <v>322</v>
      </c>
    </row>
    <row r="75" spans="1:3">
      <c r="A75" s="509">
        <v>74</v>
      </c>
      <c r="B75" s="510">
        <v>52841</v>
      </c>
      <c r="C75" s="511" t="s">
        <v>323</v>
      </c>
    </row>
    <row r="76" spans="1:3">
      <c r="A76" s="509">
        <v>75</v>
      </c>
      <c r="B76" s="510">
        <v>52842</v>
      </c>
      <c r="C76" s="511" t="s">
        <v>1429</v>
      </c>
    </row>
    <row r="77" spans="1:3">
      <c r="A77" s="509">
        <v>76</v>
      </c>
      <c r="B77" s="510">
        <v>52851</v>
      </c>
      <c r="C77" s="511" t="s">
        <v>324</v>
      </c>
    </row>
    <row r="78" spans="1:3">
      <c r="A78" s="509">
        <v>77</v>
      </c>
      <c r="B78" s="510">
        <v>52852</v>
      </c>
      <c r="C78" s="511" t="s">
        <v>325</v>
      </c>
    </row>
    <row r="79" spans="1:3">
      <c r="A79" s="509">
        <v>78</v>
      </c>
      <c r="B79" s="510">
        <v>52853</v>
      </c>
      <c r="C79" s="511" t="s">
        <v>326</v>
      </c>
    </row>
    <row r="80" spans="1:3">
      <c r="A80" s="509">
        <v>79</v>
      </c>
      <c r="B80" s="510">
        <v>52854</v>
      </c>
      <c r="C80" s="511" t="s">
        <v>327</v>
      </c>
    </row>
    <row r="81" spans="1:3">
      <c r="A81" s="509">
        <v>80</v>
      </c>
      <c r="B81" s="510">
        <v>52855</v>
      </c>
      <c r="C81" s="511" t="s">
        <v>328</v>
      </c>
    </row>
    <row r="82" spans="1:3">
      <c r="A82" s="509">
        <v>81</v>
      </c>
      <c r="B82" s="510">
        <v>52857</v>
      </c>
      <c r="C82" s="511" t="s">
        <v>329</v>
      </c>
    </row>
    <row r="83" spans="1:3">
      <c r="A83" s="509">
        <v>82</v>
      </c>
      <c r="B83" s="510">
        <v>52858</v>
      </c>
      <c r="C83" s="511" t="s">
        <v>330</v>
      </c>
    </row>
    <row r="84" spans="1:3">
      <c r="A84" s="509">
        <v>83</v>
      </c>
      <c r="B84" s="510">
        <v>52859</v>
      </c>
      <c r="C84" s="511" t="s">
        <v>331</v>
      </c>
    </row>
    <row r="85" spans="1:3">
      <c r="A85" s="509">
        <v>84</v>
      </c>
      <c r="B85" s="510">
        <v>52861</v>
      </c>
      <c r="C85" s="511" t="s">
        <v>332</v>
      </c>
    </row>
    <row r="86" spans="1:3">
      <c r="A86" s="509">
        <v>85</v>
      </c>
      <c r="B86" s="510">
        <v>52862</v>
      </c>
      <c r="C86" s="511" t="s">
        <v>1045</v>
      </c>
    </row>
    <row r="87" spans="1:3">
      <c r="A87" s="509">
        <v>86</v>
      </c>
      <c r="B87" s="510">
        <v>52863</v>
      </c>
      <c r="C87" s="511" t="s">
        <v>333</v>
      </c>
    </row>
    <row r="88" spans="1:3">
      <c r="A88" s="509">
        <v>87</v>
      </c>
      <c r="B88" s="510">
        <v>52864</v>
      </c>
      <c r="C88" s="511" t="s">
        <v>334</v>
      </c>
    </row>
    <row r="89" spans="1:3">
      <c r="A89" s="509">
        <v>88</v>
      </c>
      <c r="B89" s="510">
        <v>52865</v>
      </c>
      <c r="C89" s="511" t="s">
        <v>335</v>
      </c>
    </row>
    <row r="90" spans="1:3">
      <c r="A90" s="509">
        <v>89</v>
      </c>
      <c r="B90" s="510">
        <v>52866</v>
      </c>
      <c r="C90" s="511" t="s">
        <v>336</v>
      </c>
    </row>
    <row r="91" spans="1:3">
      <c r="A91" s="509">
        <v>90</v>
      </c>
      <c r="B91" s="510">
        <v>52867</v>
      </c>
      <c r="C91" s="511" t="s">
        <v>337</v>
      </c>
    </row>
    <row r="92" spans="1:3">
      <c r="A92" s="509">
        <v>91</v>
      </c>
      <c r="B92" s="510">
        <v>52868</v>
      </c>
      <c r="C92" s="511" t="s">
        <v>338</v>
      </c>
    </row>
    <row r="93" spans="1:3">
      <c r="A93" s="509">
        <v>92</v>
      </c>
      <c r="B93" s="510">
        <v>52869</v>
      </c>
      <c r="C93" s="511" t="s">
        <v>1430</v>
      </c>
    </row>
    <row r="94" spans="1:3">
      <c r="A94" s="509">
        <v>93</v>
      </c>
      <c r="B94" s="510">
        <v>53001</v>
      </c>
      <c r="C94" s="511" t="s">
        <v>339</v>
      </c>
    </row>
    <row r="95" spans="1:3">
      <c r="A95" s="509">
        <v>94</v>
      </c>
      <c r="B95" s="510">
        <v>53003</v>
      </c>
      <c r="C95" s="511" t="s">
        <v>340</v>
      </c>
    </row>
    <row r="96" spans="1:3">
      <c r="A96" s="509">
        <v>95</v>
      </c>
      <c r="B96" s="510">
        <v>53004</v>
      </c>
      <c r="C96" s="511" t="s">
        <v>341</v>
      </c>
    </row>
    <row r="97" spans="1:3">
      <c r="A97" s="509">
        <v>96</v>
      </c>
      <c r="B97" s="510">
        <v>53005</v>
      </c>
      <c r="C97" s="511" t="s">
        <v>342</v>
      </c>
    </row>
    <row r="98" spans="1:3">
      <c r="A98" s="509">
        <v>97</v>
      </c>
      <c r="B98" s="510">
        <v>53006</v>
      </c>
      <c r="C98" s="511" t="s">
        <v>343</v>
      </c>
    </row>
    <row r="99" spans="1:3">
      <c r="A99" s="509">
        <v>98</v>
      </c>
      <c r="B99" s="510">
        <v>53007</v>
      </c>
      <c r="C99" s="511" t="s">
        <v>344</v>
      </c>
    </row>
    <row r="100" spans="1:3">
      <c r="A100" s="509">
        <v>99</v>
      </c>
      <c r="B100" s="510">
        <v>53008</v>
      </c>
      <c r="C100" s="511" t="s">
        <v>345</v>
      </c>
    </row>
    <row r="101" spans="1:3">
      <c r="A101" s="509">
        <v>100</v>
      </c>
      <c r="B101" s="510">
        <v>53009</v>
      </c>
      <c r="C101" s="511" t="s">
        <v>346</v>
      </c>
    </row>
    <row r="102" spans="1:3">
      <c r="A102" s="509">
        <v>101</v>
      </c>
      <c r="B102" s="510">
        <v>53010</v>
      </c>
      <c r="C102" s="511" t="s">
        <v>347</v>
      </c>
    </row>
    <row r="103" spans="1:3">
      <c r="A103" s="509">
        <v>102</v>
      </c>
      <c r="B103" s="510">
        <v>53013</v>
      </c>
      <c r="C103" s="511" t="s">
        <v>1050</v>
      </c>
    </row>
    <row r="104" spans="1:3">
      <c r="A104" s="509">
        <v>103</v>
      </c>
      <c r="B104" s="510">
        <v>53051</v>
      </c>
      <c r="C104" s="511" t="s">
        <v>348</v>
      </c>
    </row>
    <row r="105" spans="1:3">
      <c r="A105" s="509">
        <v>104</v>
      </c>
      <c r="B105" s="510">
        <v>53052</v>
      </c>
      <c r="C105" s="511" t="s">
        <v>349</v>
      </c>
    </row>
    <row r="106" spans="1:3">
      <c r="A106" s="509">
        <v>105</v>
      </c>
      <c r="B106" s="510">
        <v>53053</v>
      </c>
      <c r="C106" s="511" t="s">
        <v>350</v>
      </c>
    </row>
    <row r="107" spans="1:3">
      <c r="A107" s="509">
        <v>106</v>
      </c>
      <c r="B107" s="510">
        <v>53054</v>
      </c>
      <c r="C107" s="511" t="s">
        <v>351</v>
      </c>
    </row>
    <row r="108" spans="1:3">
      <c r="A108" s="509">
        <v>107</v>
      </c>
      <c r="B108" s="510">
        <v>53057</v>
      </c>
      <c r="C108" s="511" t="s">
        <v>1051</v>
      </c>
    </row>
    <row r="109" spans="1:3">
      <c r="A109" s="509">
        <v>108</v>
      </c>
      <c r="B109" s="510">
        <v>53101</v>
      </c>
      <c r="C109" s="511" t="s">
        <v>352</v>
      </c>
    </row>
    <row r="110" spans="1:3">
      <c r="A110" s="509">
        <v>109</v>
      </c>
      <c r="B110" s="510">
        <v>53102</v>
      </c>
      <c r="C110" s="511" t="s">
        <v>1046</v>
      </c>
    </row>
    <row r="111" spans="1:3">
      <c r="A111" s="509">
        <v>110</v>
      </c>
      <c r="B111" s="510">
        <v>53103</v>
      </c>
      <c r="C111" s="511" t="s">
        <v>1068</v>
      </c>
    </row>
    <row r="112" spans="1:3">
      <c r="A112" s="509">
        <v>111</v>
      </c>
      <c r="B112" s="510">
        <v>53104</v>
      </c>
      <c r="C112" s="511" t="s">
        <v>353</v>
      </c>
    </row>
    <row r="113" spans="1:3">
      <c r="A113" s="509">
        <v>112</v>
      </c>
      <c r="B113" s="510">
        <v>53105</v>
      </c>
      <c r="C113" s="511" t="s">
        <v>1047</v>
      </c>
    </row>
    <row r="114" spans="1:3">
      <c r="A114" s="509">
        <v>113</v>
      </c>
      <c r="B114" s="510">
        <v>53106</v>
      </c>
      <c r="C114" s="511" t="s">
        <v>354</v>
      </c>
    </row>
    <row r="115" spans="1:3">
      <c r="A115" s="509">
        <v>114</v>
      </c>
      <c r="B115" s="510">
        <v>53107</v>
      </c>
      <c r="C115" s="511" t="s">
        <v>355</v>
      </c>
    </row>
    <row r="116" spans="1:3">
      <c r="A116" s="509">
        <v>115</v>
      </c>
      <c r="B116" s="510">
        <v>53108</v>
      </c>
      <c r="C116" s="511" t="s">
        <v>356</v>
      </c>
    </row>
    <row r="117" spans="1:3">
      <c r="A117" s="509">
        <v>116</v>
      </c>
      <c r="B117" s="510">
        <v>53109</v>
      </c>
      <c r="C117" s="511" t="s">
        <v>357</v>
      </c>
    </row>
    <row r="118" spans="1:3">
      <c r="A118" s="509">
        <v>117</v>
      </c>
      <c r="B118" s="510">
        <v>53110</v>
      </c>
      <c r="C118" s="511" t="s">
        <v>358</v>
      </c>
    </row>
    <row r="119" spans="1:3">
      <c r="A119" s="509">
        <v>118</v>
      </c>
      <c r="B119" s="510">
        <v>53111</v>
      </c>
      <c r="C119" s="511" t="s">
        <v>359</v>
      </c>
    </row>
    <row r="120" spans="1:3">
      <c r="A120" s="509">
        <v>119</v>
      </c>
      <c r="B120" s="510">
        <v>53112</v>
      </c>
      <c r="C120" s="511" t="s">
        <v>360</v>
      </c>
    </row>
    <row r="121" spans="1:3">
      <c r="A121" s="509">
        <v>120</v>
      </c>
      <c r="B121" s="510">
        <v>53113</v>
      </c>
      <c r="C121" s="511" t="s">
        <v>1069</v>
      </c>
    </row>
    <row r="122" spans="1:3">
      <c r="A122" s="509">
        <v>121</v>
      </c>
      <c r="B122" s="510">
        <v>53114</v>
      </c>
      <c r="C122" s="511" t="s">
        <v>361</v>
      </c>
    </row>
    <row r="123" spans="1:3">
      <c r="A123" s="509">
        <v>122</v>
      </c>
      <c r="B123" s="510">
        <v>53115</v>
      </c>
      <c r="C123" s="511" t="s">
        <v>362</v>
      </c>
    </row>
    <row r="124" spans="1:3">
      <c r="A124" s="509">
        <v>123</v>
      </c>
      <c r="B124" s="510">
        <v>53116</v>
      </c>
      <c r="C124" s="511" t="s">
        <v>363</v>
      </c>
    </row>
    <row r="125" spans="1:3">
      <c r="A125" s="509">
        <v>124</v>
      </c>
      <c r="B125" s="510">
        <v>53117</v>
      </c>
      <c r="C125" s="511" t="s">
        <v>364</v>
      </c>
    </row>
    <row r="126" spans="1:3">
      <c r="A126" s="509">
        <v>125</v>
      </c>
      <c r="B126" s="510">
        <v>53118</v>
      </c>
      <c r="C126" s="511" t="s">
        <v>365</v>
      </c>
    </row>
    <row r="127" spans="1:3">
      <c r="A127" s="509">
        <v>126</v>
      </c>
      <c r="B127" s="510">
        <v>53119</v>
      </c>
      <c r="C127" s="511" t="s">
        <v>366</v>
      </c>
    </row>
    <row r="128" spans="1:3">
      <c r="A128" s="509">
        <v>127</v>
      </c>
      <c r="B128" s="510">
        <v>53120</v>
      </c>
      <c r="C128" s="511" t="s">
        <v>367</v>
      </c>
    </row>
    <row r="129" spans="1:3">
      <c r="A129" s="509">
        <v>128</v>
      </c>
      <c r="B129" s="510">
        <v>53121</v>
      </c>
      <c r="C129" s="511" t="s">
        <v>368</v>
      </c>
    </row>
    <row r="130" spans="1:3">
      <c r="A130" s="509">
        <v>129</v>
      </c>
      <c r="B130" s="510">
        <v>53122</v>
      </c>
      <c r="C130" s="511" t="s">
        <v>1070</v>
      </c>
    </row>
    <row r="131" spans="1:3">
      <c r="A131" s="509">
        <v>130</v>
      </c>
      <c r="B131" s="510">
        <v>53123</v>
      </c>
      <c r="C131" s="511" t="s">
        <v>369</v>
      </c>
    </row>
    <row r="132" spans="1:3">
      <c r="A132" s="509">
        <v>131</v>
      </c>
      <c r="B132" s="510">
        <v>53124</v>
      </c>
      <c r="C132" s="511" t="s">
        <v>370</v>
      </c>
    </row>
    <row r="133" spans="1:3">
      <c r="A133" s="509">
        <v>132</v>
      </c>
      <c r="B133" s="510">
        <v>53126</v>
      </c>
      <c r="C133" s="511" t="s">
        <v>1431</v>
      </c>
    </row>
    <row r="134" spans="1:3">
      <c r="A134" s="509">
        <v>133</v>
      </c>
      <c r="B134" s="510">
        <v>53127</v>
      </c>
      <c r="C134" s="511" t="s">
        <v>371</v>
      </c>
    </row>
    <row r="135" spans="1:3">
      <c r="A135" s="509">
        <v>134</v>
      </c>
      <c r="B135" s="510">
        <v>53129</v>
      </c>
      <c r="C135" s="511" t="s">
        <v>372</v>
      </c>
    </row>
    <row r="136" spans="1:3">
      <c r="A136" s="509">
        <v>135</v>
      </c>
      <c r="B136" s="510">
        <v>53130</v>
      </c>
      <c r="C136" s="511" t="s">
        <v>373</v>
      </c>
    </row>
    <row r="137" spans="1:3">
      <c r="A137" s="509">
        <v>136</v>
      </c>
      <c r="B137" s="510">
        <v>53131</v>
      </c>
      <c r="C137" s="511" t="s">
        <v>374</v>
      </c>
    </row>
    <row r="138" spans="1:3">
      <c r="A138" s="509">
        <v>137</v>
      </c>
      <c r="B138" s="510">
        <v>53132</v>
      </c>
      <c r="C138" s="511" t="s">
        <v>375</v>
      </c>
    </row>
    <row r="139" spans="1:3">
      <c r="A139" s="509">
        <v>138</v>
      </c>
      <c r="B139" s="510">
        <v>53133</v>
      </c>
      <c r="C139" s="511" t="s">
        <v>376</v>
      </c>
    </row>
    <row r="140" spans="1:3">
      <c r="A140" s="509">
        <v>139</v>
      </c>
      <c r="B140" s="510">
        <v>53134</v>
      </c>
      <c r="C140" s="511" t="s">
        <v>377</v>
      </c>
    </row>
    <row r="141" spans="1:3">
      <c r="A141" s="509">
        <v>140</v>
      </c>
      <c r="B141" s="510">
        <v>53135</v>
      </c>
      <c r="C141" s="511" t="s">
        <v>378</v>
      </c>
    </row>
    <row r="142" spans="1:3">
      <c r="A142" s="509">
        <v>141</v>
      </c>
      <c r="B142" s="510">
        <v>53136</v>
      </c>
      <c r="C142" s="511" t="s">
        <v>379</v>
      </c>
    </row>
    <row r="143" spans="1:3">
      <c r="A143" s="509">
        <v>142</v>
      </c>
      <c r="B143" s="510">
        <v>53138</v>
      </c>
      <c r="C143" s="511" t="s">
        <v>1052</v>
      </c>
    </row>
    <row r="144" spans="1:3">
      <c r="A144" s="509">
        <v>143</v>
      </c>
      <c r="B144" s="510">
        <v>53151</v>
      </c>
      <c r="C144" s="511" t="s">
        <v>380</v>
      </c>
    </row>
    <row r="145" spans="1:3">
      <c r="A145" s="509">
        <v>144</v>
      </c>
      <c r="B145" s="510">
        <v>53152</v>
      </c>
      <c r="C145" s="511" t="s">
        <v>381</v>
      </c>
    </row>
    <row r="146" spans="1:3">
      <c r="A146" s="509">
        <v>145</v>
      </c>
      <c r="B146" s="510">
        <v>53153</v>
      </c>
      <c r="C146" s="511" t="s">
        <v>1071</v>
      </c>
    </row>
    <row r="147" spans="1:3">
      <c r="A147" s="509">
        <v>146</v>
      </c>
      <c r="B147" s="510">
        <v>53154</v>
      </c>
      <c r="C147" s="511" t="s">
        <v>382</v>
      </c>
    </row>
    <row r="148" spans="1:3">
      <c r="A148" s="509">
        <v>147</v>
      </c>
      <c r="B148" s="510">
        <v>53155</v>
      </c>
      <c r="C148" s="511" t="s">
        <v>383</v>
      </c>
    </row>
    <row r="149" spans="1:3">
      <c r="A149" s="509">
        <v>148</v>
      </c>
      <c r="B149" s="510">
        <v>53156</v>
      </c>
      <c r="C149" s="511" t="s">
        <v>384</v>
      </c>
    </row>
    <row r="150" spans="1:3">
      <c r="A150" s="509">
        <v>149</v>
      </c>
      <c r="B150" s="510">
        <v>53157</v>
      </c>
      <c r="C150" s="511" t="s">
        <v>385</v>
      </c>
    </row>
    <row r="151" spans="1:3">
      <c r="A151" s="509">
        <v>150</v>
      </c>
      <c r="B151" s="510">
        <v>53158</v>
      </c>
      <c r="C151" s="511" t="s">
        <v>386</v>
      </c>
    </row>
    <row r="152" spans="1:3">
      <c r="A152" s="509">
        <v>151</v>
      </c>
      <c r="B152" s="510">
        <v>53159</v>
      </c>
      <c r="C152" s="511" t="s">
        <v>387</v>
      </c>
    </row>
    <row r="153" spans="1:3">
      <c r="A153" s="509">
        <v>152</v>
      </c>
      <c r="B153" s="510">
        <v>53160</v>
      </c>
      <c r="C153" s="511" t="s">
        <v>388</v>
      </c>
    </row>
    <row r="154" spans="1:3">
      <c r="A154" s="509">
        <v>153</v>
      </c>
      <c r="B154" s="510">
        <v>53161</v>
      </c>
      <c r="C154" s="511" t="s">
        <v>389</v>
      </c>
    </row>
    <row r="155" spans="1:3">
      <c r="A155" s="509">
        <v>154</v>
      </c>
      <c r="B155" s="510">
        <v>53162</v>
      </c>
      <c r="C155" s="511" t="s">
        <v>390</v>
      </c>
    </row>
    <row r="156" spans="1:3">
      <c r="A156" s="509">
        <v>155</v>
      </c>
      <c r="B156" s="510">
        <v>53163</v>
      </c>
      <c r="C156" s="511" t="s">
        <v>391</v>
      </c>
    </row>
    <row r="157" spans="1:3">
      <c r="A157" s="509">
        <v>156</v>
      </c>
      <c r="B157" s="510">
        <v>53164</v>
      </c>
      <c r="C157" s="511" t="s">
        <v>392</v>
      </c>
    </row>
    <row r="158" spans="1:3">
      <c r="A158" s="509">
        <v>157</v>
      </c>
      <c r="B158" s="510">
        <v>53165</v>
      </c>
      <c r="C158" s="511" t="s">
        <v>393</v>
      </c>
    </row>
    <row r="159" spans="1:3">
      <c r="A159" s="509">
        <v>158</v>
      </c>
      <c r="B159" s="510">
        <v>53166</v>
      </c>
      <c r="C159" s="511" t="s">
        <v>394</v>
      </c>
    </row>
    <row r="160" spans="1:3">
      <c r="A160" s="509">
        <v>159</v>
      </c>
      <c r="B160" s="510">
        <v>53167</v>
      </c>
      <c r="C160" s="511" t="s">
        <v>395</v>
      </c>
    </row>
    <row r="161" spans="1:3">
      <c r="A161" s="509">
        <v>160</v>
      </c>
      <c r="B161" s="510">
        <v>53168</v>
      </c>
      <c r="C161" s="511" t="s">
        <v>396</v>
      </c>
    </row>
    <row r="162" spans="1:3">
      <c r="A162" s="509">
        <v>161</v>
      </c>
      <c r="B162" s="510">
        <v>53201</v>
      </c>
      <c r="C162" s="511" t="s">
        <v>397</v>
      </c>
    </row>
    <row r="163" spans="1:3">
      <c r="A163" s="509">
        <v>162</v>
      </c>
      <c r="B163" s="510">
        <v>53203</v>
      </c>
      <c r="C163" s="511" t="s">
        <v>398</v>
      </c>
    </row>
    <row r="164" spans="1:3">
      <c r="A164" s="509">
        <v>163</v>
      </c>
      <c r="B164" s="510">
        <v>53204</v>
      </c>
      <c r="C164" s="511" t="s">
        <v>399</v>
      </c>
    </row>
    <row r="165" spans="1:3">
      <c r="A165" s="509">
        <v>164</v>
      </c>
      <c r="B165" s="510">
        <v>53205</v>
      </c>
      <c r="C165" s="511" t="s">
        <v>1049</v>
      </c>
    </row>
    <row r="166" spans="1:3">
      <c r="A166" s="509">
        <v>165</v>
      </c>
      <c r="B166" s="510">
        <v>53206</v>
      </c>
      <c r="C166" s="511" t="s">
        <v>400</v>
      </c>
    </row>
    <row r="167" spans="1:3">
      <c r="A167" s="509">
        <v>166</v>
      </c>
      <c r="B167" s="510">
        <v>53207</v>
      </c>
      <c r="C167" s="511" t="s">
        <v>401</v>
      </c>
    </row>
    <row r="168" spans="1:3">
      <c r="A168" s="509">
        <v>167</v>
      </c>
      <c r="B168" s="510">
        <v>53208</v>
      </c>
      <c r="C168" s="511" t="s">
        <v>402</v>
      </c>
    </row>
    <row r="169" spans="1:3">
      <c r="A169" s="509">
        <v>168</v>
      </c>
      <c r="B169" s="510">
        <v>53209</v>
      </c>
      <c r="C169" s="511" t="s">
        <v>403</v>
      </c>
    </row>
    <row r="170" spans="1:3">
      <c r="A170" s="509">
        <v>169</v>
      </c>
      <c r="B170" s="510">
        <v>53251</v>
      </c>
      <c r="C170" s="511" t="s">
        <v>404</v>
      </c>
    </row>
    <row r="171" spans="1:3">
      <c r="A171" s="509">
        <v>170</v>
      </c>
      <c r="B171" s="510">
        <v>53252</v>
      </c>
      <c r="C171" s="511" t="s">
        <v>405</v>
      </c>
    </row>
    <row r="172" spans="1:3">
      <c r="A172" s="509">
        <v>171</v>
      </c>
      <c r="B172" s="510">
        <v>53253</v>
      </c>
      <c r="C172" s="511" t="s">
        <v>406</v>
      </c>
    </row>
    <row r="173" spans="1:3">
      <c r="A173" s="509">
        <v>172</v>
      </c>
      <c r="B173" s="510">
        <v>53301</v>
      </c>
      <c r="C173" s="511" t="s">
        <v>407</v>
      </c>
    </row>
    <row r="174" spans="1:3">
      <c r="A174" s="509">
        <v>173</v>
      </c>
      <c r="B174" s="510">
        <v>53302</v>
      </c>
      <c r="C174" s="511" t="s">
        <v>408</v>
      </c>
    </row>
    <row r="175" spans="1:3">
      <c r="A175" s="509">
        <v>174</v>
      </c>
      <c r="B175" s="510">
        <v>53303</v>
      </c>
      <c r="C175" s="511" t="s">
        <v>409</v>
      </c>
    </row>
    <row r="176" spans="1:3">
      <c r="A176" s="509">
        <v>175</v>
      </c>
      <c r="B176" s="510">
        <v>53304</v>
      </c>
      <c r="C176" s="511" t="s">
        <v>410</v>
      </c>
    </row>
    <row r="177" spans="1:3">
      <c r="A177" s="509">
        <v>176</v>
      </c>
      <c r="B177" s="510">
        <v>53305</v>
      </c>
      <c r="C177" s="511" t="s">
        <v>411</v>
      </c>
    </row>
    <row r="178" spans="1:3">
      <c r="A178" s="509">
        <v>177</v>
      </c>
      <c r="B178" s="510">
        <v>53306</v>
      </c>
      <c r="C178" s="511" t="s">
        <v>412</v>
      </c>
    </row>
    <row r="179" spans="1:3">
      <c r="A179" s="509">
        <v>178</v>
      </c>
      <c r="B179" s="510">
        <v>53307</v>
      </c>
      <c r="C179" s="511" t="s">
        <v>413</v>
      </c>
    </row>
    <row r="180" spans="1:3">
      <c r="A180" s="509">
        <v>179</v>
      </c>
      <c r="B180" s="510">
        <v>53308</v>
      </c>
      <c r="C180" s="511" t="s">
        <v>414</v>
      </c>
    </row>
    <row r="181" spans="1:3">
      <c r="A181" s="509">
        <v>180</v>
      </c>
      <c r="B181" s="510">
        <v>53309</v>
      </c>
      <c r="C181" s="511" t="s">
        <v>415</v>
      </c>
    </row>
    <row r="182" spans="1:3">
      <c r="A182" s="509">
        <v>181</v>
      </c>
      <c r="B182" s="510">
        <v>53310</v>
      </c>
      <c r="C182" s="511" t="s">
        <v>416</v>
      </c>
    </row>
    <row r="183" spans="1:3">
      <c r="A183" s="509">
        <v>182</v>
      </c>
      <c r="B183" s="510">
        <v>53311</v>
      </c>
      <c r="C183" s="511" t="s">
        <v>417</v>
      </c>
    </row>
    <row r="184" spans="1:3">
      <c r="A184" s="509">
        <v>183</v>
      </c>
      <c r="B184" s="510">
        <v>53312</v>
      </c>
      <c r="C184" s="511" t="s">
        <v>418</v>
      </c>
    </row>
    <row r="185" spans="1:3">
      <c r="A185" s="509">
        <v>184</v>
      </c>
      <c r="B185" s="510">
        <v>53313</v>
      </c>
      <c r="C185" s="511" t="s">
        <v>419</v>
      </c>
    </row>
    <row r="186" spans="1:3">
      <c r="A186" s="509">
        <v>185</v>
      </c>
      <c r="B186" s="510">
        <v>53314</v>
      </c>
      <c r="C186" s="511" t="s">
        <v>1072</v>
      </c>
    </row>
    <row r="187" spans="1:3">
      <c r="A187" s="509">
        <v>186</v>
      </c>
      <c r="B187" s="510">
        <v>53315</v>
      </c>
      <c r="C187" s="511" t="s">
        <v>420</v>
      </c>
    </row>
    <row r="188" spans="1:3">
      <c r="A188" s="509">
        <v>187</v>
      </c>
      <c r="B188" s="510">
        <v>53316</v>
      </c>
      <c r="C188" s="511" t="s">
        <v>421</v>
      </c>
    </row>
    <row r="189" spans="1:3">
      <c r="A189" s="509">
        <v>188</v>
      </c>
      <c r="B189" s="510">
        <v>53317</v>
      </c>
      <c r="C189" s="511" t="s">
        <v>422</v>
      </c>
    </row>
    <row r="190" spans="1:3">
      <c r="A190" s="509">
        <v>189</v>
      </c>
      <c r="B190" s="510">
        <v>53318</v>
      </c>
      <c r="C190" s="511" t="s">
        <v>423</v>
      </c>
    </row>
    <row r="191" spans="1:3">
      <c r="A191" s="509">
        <v>190</v>
      </c>
      <c r="B191" s="510">
        <v>53319</v>
      </c>
      <c r="C191" s="511" t="s">
        <v>424</v>
      </c>
    </row>
    <row r="192" spans="1:3">
      <c r="A192" s="509">
        <v>191</v>
      </c>
      <c r="B192" s="510">
        <v>53320</v>
      </c>
      <c r="C192" s="511" t="s">
        <v>425</v>
      </c>
    </row>
    <row r="193" spans="1:3">
      <c r="A193" s="509">
        <v>192</v>
      </c>
      <c r="B193" s="510">
        <v>53321</v>
      </c>
      <c r="C193" s="511" t="s">
        <v>426</v>
      </c>
    </row>
    <row r="194" spans="1:3">
      <c r="A194" s="509">
        <v>193</v>
      </c>
      <c r="B194" s="510">
        <v>53322</v>
      </c>
      <c r="C194" s="511" t="s">
        <v>1061</v>
      </c>
    </row>
    <row r="195" spans="1:3">
      <c r="A195" s="509">
        <v>194</v>
      </c>
      <c r="B195" s="510">
        <v>53323</v>
      </c>
      <c r="C195" s="511" t="s">
        <v>427</v>
      </c>
    </row>
    <row r="196" spans="1:3">
      <c r="A196" s="509">
        <v>195</v>
      </c>
      <c r="B196" s="510">
        <v>53324</v>
      </c>
      <c r="C196" s="511" t="s">
        <v>428</v>
      </c>
    </row>
    <row r="197" spans="1:3">
      <c r="A197" s="509">
        <v>196</v>
      </c>
      <c r="B197" s="510">
        <v>53325</v>
      </c>
      <c r="C197" s="511" t="s">
        <v>429</v>
      </c>
    </row>
    <row r="198" spans="1:3">
      <c r="A198" s="509">
        <v>197</v>
      </c>
      <c r="B198" s="510">
        <v>53326</v>
      </c>
      <c r="C198" s="511" t="s">
        <v>430</v>
      </c>
    </row>
    <row r="199" spans="1:3">
      <c r="A199" s="509">
        <v>198</v>
      </c>
      <c r="B199" s="510">
        <v>53327</v>
      </c>
      <c r="C199" s="511" t="s">
        <v>431</v>
      </c>
    </row>
    <row r="200" spans="1:3">
      <c r="A200" s="509">
        <v>199</v>
      </c>
      <c r="B200" s="510">
        <v>53328</v>
      </c>
      <c r="C200" s="511" t="s">
        <v>432</v>
      </c>
    </row>
    <row r="201" spans="1:3">
      <c r="A201" s="509">
        <v>200</v>
      </c>
      <c r="B201" s="510">
        <v>53329</v>
      </c>
      <c r="C201" s="511" t="s">
        <v>433</v>
      </c>
    </row>
    <row r="202" spans="1:3">
      <c r="A202" s="509">
        <v>201</v>
      </c>
      <c r="B202" s="510">
        <v>53330</v>
      </c>
      <c r="C202" s="511" t="s">
        <v>434</v>
      </c>
    </row>
    <row r="203" spans="1:3">
      <c r="A203" s="509">
        <v>202</v>
      </c>
      <c r="B203" s="510">
        <v>53331</v>
      </c>
      <c r="C203" s="511" t="s">
        <v>435</v>
      </c>
    </row>
    <row r="204" spans="1:3">
      <c r="A204" s="509">
        <v>203</v>
      </c>
      <c r="B204" s="510">
        <v>53332</v>
      </c>
      <c r="C204" s="511" t="s">
        <v>436</v>
      </c>
    </row>
    <row r="205" spans="1:3">
      <c r="A205" s="509">
        <v>204</v>
      </c>
      <c r="B205" s="510">
        <v>53334</v>
      </c>
      <c r="C205" s="511" t="s">
        <v>437</v>
      </c>
    </row>
    <row r="206" spans="1:3">
      <c r="A206" s="509">
        <v>205</v>
      </c>
      <c r="B206" s="510">
        <v>53335</v>
      </c>
      <c r="C206" s="511" t="s">
        <v>438</v>
      </c>
    </row>
    <row r="207" spans="1:3">
      <c r="A207" s="509">
        <v>206</v>
      </c>
      <c r="B207" s="510">
        <v>53336</v>
      </c>
      <c r="C207" s="511" t="s">
        <v>439</v>
      </c>
    </row>
    <row r="208" spans="1:3">
      <c r="A208" s="509">
        <v>207</v>
      </c>
      <c r="B208" s="510">
        <v>53337</v>
      </c>
      <c r="C208" s="511" t="s">
        <v>440</v>
      </c>
    </row>
    <row r="209" spans="1:3">
      <c r="A209" s="509">
        <v>208</v>
      </c>
      <c r="B209" s="510">
        <v>53338</v>
      </c>
      <c r="C209" s="511" t="s">
        <v>441</v>
      </c>
    </row>
    <row r="210" spans="1:3">
      <c r="A210" s="509">
        <v>209</v>
      </c>
      <c r="B210" s="510">
        <v>53341</v>
      </c>
      <c r="C210" s="511" t="s">
        <v>1038</v>
      </c>
    </row>
    <row r="211" spans="1:3">
      <c r="A211" s="509">
        <v>210</v>
      </c>
      <c r="B211" s="510">
        <v>53342</v>
      </c>
      <c r="C211" s="511" t="s">
        <v>442</v>
      </c>
    </row>
    <row r="212" spans="1:3">
      <c r="A212" s="509">
        <v>211</v>
      </c>
      <c r="B212" s="510">
        <v>53343</v>
      </c>
      <c r="C212" s="511" t="s">
        <v>443</v>
      </c>
    </row>
    <row r="213" spans="1:3">
      <c r="A213" s="509">
        <v>212</v>
      </c>
      <c r="B213" s="510">
        <v>53344</v>
      </c>
      <c r="C213" s="511" t="s">
        <v>1096</v>
      </c>
    </row>
    <row r="214" spans="1:3">
      <c r="A214" s="509">
        <v>213</v>
      </c>
      <c r="B214" s="510">
        <v>53351</v>
      </c>
      <c r="C214" s="511" t="s">
        <v>444</v>
      </c>
    </row>
    <row r="215" spans="1:3">
      <c r="A215" s="509">
        <v>214</v>
      </c>
      <c r="B215" s="510">
        <v>53352</v>
      </c>
      <c r="C215" s="511" t="s">
        <v>445</v>
      </c>
    </row>
    <row r="216" spans="1:3">
      <c r="A216" s="509">
        <v>215</v>
      </c>
      <c r="B216" s="510">
        <v>53353</v>
      </c>
      <c r="C216" s="511" t="s">
        <v>446</v>
      </c>
    </row>
    <row r="217" spans="1:3">
      <c r="A217" s="509">
        <v>216</v>
      </c>
      <c r="B217" s="510">
        <v>53354</v>
      </c>
      <c r="C217" s="511" t="s">
        <v>447</v>
      </c>
    </row>
    <row r="218" spans="1:3">
      <c r="A218" s="509">
        <v>217</v>
      </c>
      <c r="B218" s="510">
        <v>53356</v>
      </c>
      <c r="C218" s="511" t="s">
        <v>448</v>
      </c>
    </row>
    <row r="219" spans="1:3">
      <c r="A219" s="509">
        <v>218</v>
      </c>
      <c r="B219" s="510">
        <v>53357</v>
      </c>
      <c r="C219" s="511" t="s">
        <v>449</v>
      </c>
    </row>
    <row r="220" spans="1:3">
      <c r="A220" s="509">
        <v>219</v>
      </c>
      <c r="B220" s="510">
        <v>53358</v>
      </c>
      <c r="C220" s="511" t="s">
        <v>450</v>
      </c>
    </row>
    <row r="221" spans="1:3">
      <c r="A221" s="509">
        <v>220</v>
      </c>
      <c r="B221" s="510">
        <v>53359</v>
      </c>
      <c r="C221" s="511" t="s">
        <v>451</v>
      </c>
    </row>
    <row r="222" spans="1:3">
      <c r="A222" s="509">
        <v>221</v>
      </c>
      <c r="B222" s="510">
        <v>53360</v>
      </c>
      <c r="C222" s="511" t="s">
        <v>452</v>
      </c>
    </row>
    <row r="223" spans="1:3">
      <c r="A223" s="509">
        <v>222</v>
      </c>
      <c r="B223" s="510">
        <v>53361</v>
      </c>
      <c r="C223" s="511" t="s">
        <v>453</v>
      </c>
    </row>
    <row r="224" spans="1:3">
      <c r="A224" s="509">
        <v>223</v>
      </c>
      <c r="B224" s="510">
        <v>53362</v>
      </c>
      <c r="C224" s="511" t="s">
        <v>454</v>
      </c>
    </row>
    <row r="225" spans="1:3">
      <c r="A225" s="509">
        <v>224</v>
      </c>
      <c r="B225" s="510">
        <v>53363</v>
      </c>
      <c r="C225" s="511" t="s">
        <v>455</v>
      </c>
    </row>
    <row r="226" spans="1:3">
      <c r="A226" s="509">
        <v>225</v>
      </c>
      <c r="B226" s="510">
        <v>53364</v>
      </c>
      <c r="C226" s="511" t="s">
        <v>456</v>
      </c>
    </row>
    <row r="227" spans="1:3">
      <c r="A227" s="509">
        <v>226</v>
      </c>
      <c r="B227" s="510">
        <v>53365</v>
      </c>
      <c r="C227" s="511" t="s">
        <v>457</v>
      </c>
    </row>
    <row r="228" spans="1:3">
      <c r="A228" s="509">
        <v>227</v>
      </c>
      <c r="B228" s="510">
        <v>53366</v>
      </c>
      <c r="C228" s="511" t="s">
        <v>458</v>
      </c>
    </row>
    <row r="229" spans="1:3">
      <c r="A229" s="509">
        <v>228</v>
      </c>
      <c r="B229" s="510">
        <v>53367</v>
      </c>
      <c r="C229" s="511" t="s">
        <v>459</v>
      </c>
    </row>
    <row r="230" spans="1:3">
      <c r="A230" s="509">
        <v>229</v>
      </c>
      <c r="B230" s="510">
        <v>53368</v>
      </c>
      <c r="C230" s="511" t="s">
        <v>460</v>
      </c>
    </row>
    <row r="231" spans="1:3">
      <c r="A231" s="509">
        <v>230</v>
      </c>
      <c r="B231" s="510">
        <v>53369</v>
      </c>
      <c r="C231" s="511" t="s">
        <v>461</v>
      </c>
    </row>
    <row r="232" spans="1:3">
      <c r="A232" s="509">
        <v>231</v>
      </c>
      <c r="B232" s="510">
        <v>53401</v>
      </c>
      <c r="C232" s="511" t="s">
        <v>462</v>
      </c>
    </row>
    <row r="233" spans="1:3">
      <c r="A233" s="509">
        <v>232</v>
      </c>
      <c r="B233" s="510">
        <v>53402</v>
      </c>
      <c r="C233" s="511" t="s">
        <v>463</v>
      </c>
    </row>
    <row r="234" spans="1:3">
      <c r="A234" s="509">
        <v>233</v>
      </c>
      <c r="B234" s="510">
        <v>53403</v>
      </c>
      <c r="C234" s="511" t="s">
        <v>464</v>
      </c>
    </row>
    <row r="235" spans="1:3">
      <c r="A235" s="509">
        <v>234</v>
      </c>
      <c r="B235" s="510">
        <v>53404</v>
      </c>
      <c r="C235" s="511" t="s">
        <v>465</v>
      </c>
    </row>
    <row r="236" spans="1:3">
      <c r="A236" s="509">
        <v>235</v>
      </c>
      <c r="B236" s="510">
        <v>53405</v>
      </c>
      <c r="C236" s="511" t="s">
        <v>466</v>
      </c>
    </row>
    <row r="237" spans="1:3">
      <c r="A237" s="509">
        <v>236</v>
      </c>
      <c r="B237" s="510">
        <v>53406</v>
      </c>
      <c r="C237" s="511" t="s">
        <v>467</v>
      </c>
    </row>
    <row r="238" spans="1:3">
      <c r="A238" s="509">
        <v>237</v>
      </c>
      <c r="B238" s="510">
        <v>53407</v>
      </c>
      <c r="C238" s="511" t="s">
        <v>468</v>
      </c>
    </row>
    <row r="239" spans="1:3">
      <c r="A239" s="509">
        <v>238</v>
      </c>
      <c r="B239" s="510">
        <v>53409</v>
      </c>
      <c r="C239" s="511" t="s">
        <v>469</v>
      </c>
    </row>
    <row r="240" spans="1:3">
      <c r="A240" s="509">
        <v>239</v>
      </c>
      <c r="B240" s="510">
        <v>53410</v>
      </c>
      <c r="C240" s="511" t="s">
        <v>470</v>
      </c>
    </row>
    <row r="241" spans="1:3">
      <c r="A241" s="509">
        <v>240</v>
      </c>
      <c r="B241" s="510">
        <v>53412</v>
      </c>
      <c r="C241" s="511" t="s">
        <v>1036</v>
      </c>
    </row>
    <row r="242" spans="1:3">
      <c r="A242" s="509">
        <v>241</v>
      </c>
      <c r="B242" s="510">
        <v>53413</v>
      </c>
      <c r="C242" s="511" t="s">
        <v>1432</v>
      </c>
    </row>
    <row r="243" spans="1:3">
      <c r="A243" s="509">
        <v>242</v>
      </c>
      <c r="B243" s="510">
        <v>53451</v>
      </c>
      <c r="C243" s="511" t="s">
        <v>471</v>
      </c>
    </row>
    <row r="244" spans="1:3">
      <c r="A244" s="509">
        <v>243</v>
      </c>
      <c r="B244" s="510">
        <v>53452</v>
      </c>
      <c r="C244" s="511" t="s">
        <v>472</v>
      </c>
    </row>
    <row r="245" spans="1:3">
      <c r="A245" s="509">
        <v>244</v>
      </c>
      <c r="B245" s="510">
        <v>53453</v>
      </c>
      <c r="C245" s="511" t="s">
        <v>473</v>
      </c>
    </row>
    <row r="246" spans="1:3">
      <c r="A246" s="509">
        <v>245</v>
      </c>
      <c r="B246" s="510">
        <v>53454</v>
      </c>
      <c r="C246" s="511" t="s">
        <v>474</v>
      </c>
    </row>
    <row r="247" spans="1:3">
      <c r="A247" s="509">
        <v>246</v>
      </c>
      <c r="B247" s="510">
        <v>53456</v>
      </c>
      <c r="C247" s="511" t="s">
        <v>1433</v>
      </c>
    </row>
    <row r="248" spans="1:3">
      <c r="A248" s="509">
        <v>247</v>
      </c>
      <c r="B248" s="510">
        <v>53501</v>
      </c>
      <c r="C248" s="511" t="s">
        <v>475</v>
      </c>
    </row>
    <row r="249" spans="1:3">
      <c r="A249" s="509">
        <v>248</v>
      </c>
      <c r="B249" s="510">
        <v>53508</v>
      </c>
      <c r="C249" s="511" t="s">
        <v>478</v>
      </c>
    </row>
    <row r="250" spans="1:3">
      <c r="A250" s="509">
        <v>249</v>
      </c>
      <c r="B250" s="510">
        <v>53509</v>
      </c>
      <c r="C250" s="511" t="s">
        <v>479</v>
      </c>
    </row>
    <row r="251" spans="1:3">
      <c r="A251" s="509">
        <v>250</v>
      </c>
      <c r="B251" s="510">
        <v>53511</v>
      </c>
      <c r="C251" s="511" t="s">
        <v>480</v>
      </c>
    </row>
    <row r="252" spans="1:3">
      <c r="A252" s="509">
        <v>251</v>
      </c>
      <c r="B252" s="510">
        <v>53513</v>
      </c>
      <c r="C252" s="511" t="s">
        <v>481</v>
      </c>
    </row>
    <row r="253" spans="1:3">
      <c r="A253" s="509">
        <v>252</v>
      </c>
      <c r="B253" s="510">
        <v>53514</v>
      </c>
      <c r="C253" s="511" t="s">
        <v>482</v>
      </c>
    </row>
    <row r="254" spans="1:3">
      <c r="A254" s="509">
        <v>253</v>
      </c>
      <c r="B254" s="510">
        <v>53515</v>
      </c>
      <c r="C254" s="511" t="s">
        <v>483</v>
      </c>
    </row>
    <row r="255" spans="1:3">
      <c r="A255" s="509">
        <v>254</v>
      </c>
      <c r="B255" s="510">
        <v>53517</v>
      </c>
      <c r="C255" s="511" t="s">
        <v>484</v>
      </c>
    </row>
    <row r="256" spans="1:3">
      <c r="A256" s="509">
        <v>255</v>
      </c>
      <c r="B256" s="510">
        <v>53518</v>
      </c>
      <c r="C256" s="511" t="s">
        <v>485</v>
      </c>
    </row>
    <row r="257" spans="1:3">
      <c r="A257" s="509">
        <v>256</v>
      </c>
      <c r="B257" s="510">
        <v>53521</v>
      </c>
      <c r="C257" s="511" t="s">
        <v>1056</v>
      </c>
    </row>
    <row r="258" spans="1:3">
      <c r="A258" s="509">
        <v>257</v>
      </c>
      <c r="B258" s="510">
        <v>53522</v>
      </c>
      <c r="C258" s="511" t="s">
        <v>1057</v>
      </c>
    </row>
    <row r="259" spans="1:3">
      <c r="A259" s="509">
        <v>258</v>
      </c>
      <c r="B259" s="510">
        <v>53523</v>
      </c>
      <c r="C259" s="511" t="s">
        <v>477</v>
      </c>
    </row>
    <row r="260" spans="1:3">
      <c r="A260" s="509">
        <v>259</v>
      </c>
      <c r="B260" s="510">
        <v>53524</v>
      </c>
      <c r="C260" s="511" t="s">
        <v>476</v>
      </c>
    </row>
    <row r="261" spans="1:3">
      <c r="A261" s="509">
        <v>260</v>
      </c>
      <c r="B261" s="510">
        <v>53551</v>
      </c>
      <c r="C261" s="511" t="s">
        <v>486</v>
      </c>
    </row>
    <row r="262" spans="1:3">
      <c r="A262" s="509">
        <v>261</v>
      </c>
      <c r="B262" s="510">
        <v>53555</v>
      </c>
      <c r="C262" s="511" t="s">
        <v>487</v>
      </c>
    </row>
    <row r="263" spans="1:3">
      <c r="A263" s="509">
        <v>262</v>
      </c>
      <c r="B263" s="510">
        <v>53556</v>
      </c>
      <c r="C263" s="511" t="s">
        <v>488</v>
      </c>
    </row>
    <row r="264" spans="1:3">
      <c r="A264" s="509">
        <v>263</v>
      </c>
      <c r="B264" s="510">
        <v>53557</v>
      </c>
      <c r="C264" s="511" t="s">
        <v>489</v>
      </c>
    </row>
    <row r="265" spans="1:3">
      <c r="A265" s="509">
        <v>264</v>
      </c>
      <c r="B265" s="510">
        <v>53558</v>
      </c>
      <c r="C265" s="511" t="s">
        <v>490</v>
      </c>
    </row>
    <row r="266" spans="1:3">
      <c r="A266" s="509">
        <v>265</v>
      </c>
      <c r="B266" s="510">
        <v>53560</v>
      </c>
      <c r="C266" s="511" t="s">
        <v>491</v>
      </c>
    </row>
    <row r="267" spans="1:3">
      <c r="A267" s="509">
        <v>266</v>
      </c>
      <c r="B267" s="510">
        <v>53561</v>
      </c>
      <c r="C267" s="511" t="s">
        <v>1053</v>
      </c>
    </row>
    <row r="268" spans="1:3">
      <c r="A268" s="509">
        <v>267</v>
      </c>
      <c r="B268" s="510">
        <v>53562</v>
      </c>
      <c r="C268" s="511" t="s">
        <v>1058</v>
      </c>
    </row>
    <row r="269" spans="1:3">
      <c r="A269" s="509">
        <v>268</v>
      </c>
      <c r="B269" s="510">
        <v>53601</v>
      </c>
      <c r="C269" s="511" t="s">
        <v>492</v>
      </c>
    </row>
    <row r="270" spans="1:3">
      <c r="A270" s="509">
        <v>269</v>
      </c>
      <c r="B270" s="510">
        <v>53602</v>
      </c>
      <c r="C270" s="511" t="s">
        <v>493</v>
      </c>
    </row>
    <row r="271" spans="1:3">
      <c r="A271" s="509">
        <v>270</v>
      </c>
      <c r="B271" s="510">
        <v>53603</v>
      </c>
      <c r="C271" s="511" t="s">
        <v>1200</v>
      </c>
    </row>
    <row r="272" spans="1:3">
      <c r="A272" s="509">
        <v>271</v>
      </c>
      <c r="B272" s="510">
        <v>53604</v>
      </c>
      <c r="C272" s="511" t="s">
        <v>494</v>
      </c>
    </row>
    <row r="273" spans="1:3">
      <c r="A273" s="509">
        <v>272</v>
      </c>
      <c r="B273" s="510">
        <v>53605</v>
      </c>
      <c r="C273" s="511" t="s">
        <v>495</v>
      </c>
    </row>
    <row r="274" spans="1:3">
      <c r="A274" s="509">
        <v>273</v>
      </c>
      <c r="B274" s="510">
        <v>53606</v>
      </c>
      <c r="C274" s="511" t="s">
        <v>496</v>
      </c>
    </row>
    <row r="275" spans="1:3">
      <c r="A275" s="509">
        <v>274</v>
      </c>
      <c r="B275" s="510">
        <v>53607</v>
      </c>
      <c r="C275" s="512" t="s">
        <v>497</v>
      </c>
    </row>
    <row r="276" spans="1:3">
      <c r="A276" s="509">
        <v>275</v>
      </c>
      <c r="B276" s="510">
        <v>53608</v>
      </c>
      <c r="C276" s="511" t="s">
        <v>498</v>
      </c>
    </row>
    <row r="277" spans="1:3">
      <c r="A277" s="509">
        <v>276</v>
      </c>
      <c r="B277" s="510">
        <v>53609</v>
      </c>
      <c r="C277" s="511" t="s">
        <v>499</v>
      </c>
    </row>
    <row r="278" spans="1:3">
      <c r="A278" s="509">
        <v>277</v>
      </c>
      <c r="B278" s="510">
        <v>53610</v>
      </c>
      <c r="C278" s="511" t="s">
        <v>500</v>
      </c>
    </row>
    <row r="279" spans="1:3">
      <c r="A279" s="509">
        <v>278</v>
      </c>
      <c r="B279" s="510">
        <v>53611</v>
      </c>
      <c r="C279" s="511" t="s">
        <v>501</v>
      </c>
    </row>
    <row r="280" spans="1:3">
      <c r="A280" s="509">
        <v>279</v>
      </c>
      <c r="B280" s="510">
        <v>53612</v>
      </c>
      <c r="C280" s="511" t="s">
        <v>502</v>
      </c>
    </row>
    <row r="281" spans="1:3">
      <c r="A281" s="509">
        <v>280</v>
      </c>
      <c r="B281" s="510">
        <v>53613</v>
      </c>
      <c r="C281" s="511" t="s">
        <v>503</v>
      </c>
    </row>
    <row r="282" spans="1:3">
      <c r="A282" s="509">
        <v>281</v>
      </c>
      <c r="B282" s="510">
        <v>53614</v>
      </c>
      <c r="C282" s="511" t="s">
        <v>1089</v>
      </c>
    </row>
    <row r="283" spans="1:3">
      <c r="A283" s="509">
        <v>282</v>
      </c>
      <c r="B283" s="510">
        <v>53615</v>
      </c>
      <c r="C283" s="511" t="s">
        <v>504</v>
      </c>
    </row>
    <row r="284" spans="1:3">
      <c r="A284" s="509">
        <v>283</v>
      </c>
      <c r="B284" s="510">
        <v>53616</v>
      </c>
      <c r="C284" s="511" t="s">
        <v>505</v>
      </c>
    </row>
    <row r="285" spans="1:3">
      <c r="A285" s="509">
        <v>284</v>
      </c>
      <c r="B285" s="510">
        <v>53618</v>
      </c>
      <c r="C285" s="511" t="s">
        <v>506</v>
      </c>
    </row>
    <row r="286" spans="1:3">
      <c r="A286" s="509">
        <v>285</v>
      </c>
      <c r="B286" s="510">
        <v>53619</v>
      </c>
      <c r="C286" s="511" t="s">
        <v>1090</v>
      </c>
    </row>
    <row r="287" spans="1:3">
      <c r="A287" s="509">
        <v>286</v>
      </c>
      <c r="B287" s="510">
        <v>53620</v>
      </c>
      <c r="C287" s="511" t="s">
        <v>507</v>
      </c>
    </row>
    <row r="288" spans="1:3">
      <c r="A288" s="509">
        <v>287</v>
      </c>
      <c r="B288" s="510">
        <v>53621</v>
      </c>
      <c r="C288" s="511" t="s">
        <v>508</v>
      </c>
    </row>
    <row r="289" spans="1:3">
      <c r="A289" s="509">
        <v>288</v>
      </c>
      <c r="B289" s="510">
        <v>53623</v>
      </c>
      <c r="C289" s="511" t="s">
        <v>509</v>
      </c>
    </row>
    <row r="290" spans="1:3">
      <c r="A290" s="509">
        <v>289</v>
      </c>
      <c r="B290" s="510">
        <v>53624</v>
      </c>
      <c r="C290" s="511" t="s">
        <v>510</v>
      </c>
    </row>
    <row r="291" spans="1:3">
      <c r="A291" s="509">
        <v>290</v>
      </c>
      <c r="B291" s="510">
        <v>53625</v>
      </c>
      <c r="C291" s="511" t="s">
        <v>511</v>
      </c>
    </row>
    <row r="292" spans="1:3">
      <c r="A292" s="509">
        <v>291</v>
      </c>
      <c r="B292" s="510">
        <v>53626</v>
      </c>
      <c r="C292" s="511" t="s">
        <v>512</v>
      </c>
    </row>
    <row r="293" spans="1:3">
      <c r="A293" s="509">
        <v>292</v>
      </c>
      <c r="B293" s="510">
        <v>53627</v>
      </c>
      <c r="C293" s="511" t="s">
        <v>513</v>
      </c>
    </row>
    <row r="294" spans="1:3">
      <c r="A294" s="509">
        <v>293</v>
      </c>
      <c r="B294" s="510">
        <v>53628</v>
      </c>
      <c r="C294" s="511" t="s">
        <v>1201</v>
      </c>
    </row>
    <row r="295" spans="1:3">
      <c r="A295" s="509">
        <v>294</v>
      </c>
      <c r="B295" s="510">
        <v>53630</v>
      </c>
      <c r="C295" s="511" t="s">
        <v>514</v>
      </c>
    </row>
    <row r="296" spans="1:3">
      <c r="A296" s="509">
        <v>295</v>
      </c>
      <c r="B296" s="510">
        <v>53631</v>
      </c>
      <c r="C296" s="511" t="s">
        <v>515</v>
      </c>
    </row>
    <row r="297" spans="1:3">
      <c r="A297" s="509">
        <v>296</v>
      </c>
      <c r="B297" s="510">
        <v>53632</v>
      </c>
      <c r="C297" s="511" t="s">
        <v>516</v>
      </c>
    </row>
    <row r="298" spans="1:3">
      <c r="A298" s="509">
        <v>297</v>
      </c>
      <c r="B298" s="510">
        <v>53633</v>
      </c>
      <c r="C298" s="511" t="s">
        <v>517</v>
      </c>
    </row>
    <row r="299" spans="1:3">
      <c r="A299" s="509">
        <v>298</v>
      </c>
      <c r="B299" s="510">
        <v>53634</v>
      </c>
      <c r="C299" s="512" t="s">
        <v>1202</v>
      </c>
    </row>
    <row r="300" spans="1:3">
      <c r="A300" s="509">
        <v>299</v>
      </c>
      <c r="B300" s="510">
        <v>53635</v>
      </c>
      <c r="C300" s="511" t="s">
        <v>518</v>
      </c>
    </row>
    <row r="301" spans="1:3">
      <c r="A301" s="509">
        <v>300</v>
      </c>
      <c r="B301" s="510">
        <v>53636</v>
      </c>
      <c r="C301" s="511" t="s">
        <v>519</v>
      </c>
    </row>
    <row r="302" spans="1:3">
      <c r="A302" s="509">
        <v>301</v>
      </c>
      <c r="B302" s="510">
        <v>53637</v>
      </c>
      <c r="C302" s="511" t="s">
        <v>520</v>
      </c>
    </row>
    <row r="303" spans="1:3">
      <c r="A303" s="509">
        <v>302</v>
      </c>
      <c r="B303" s="510">
        <v>53638</v>
      </c>
      <c r="C303" s="511" t="s">
        <v>521</v>
      </c>
    </row>
    <row r="304" spans="1:3">
      <c r="A304" s="509">
        <v>303</v>
      </c>
      <c r="B304" s="510">
        <v>53639</v>
      </c>
      <c r="C304" s="512" t="s">
        <v>522</v>
      </c>
    </row>
    <row r="305" spans="1:3">
      <c r="A305" s="509">
        <v>304</v>
      </c>
      <c r="B305" s="510">
        <v>53641</v>
      </c>
      <c r="C305" s="511" t="s">
        <v>523</v>
      </c>
    </row>
    <row r="306" spans="1:3">
      <c r="A306" s="509">
        <v>305</v>
      </c>
      <c r="B306" s="510">
        <v>53642</v>
      </c>
      <c r="C306" s="511" t="s">
        <v>524</v>
      </c>
    </row>
    <row r="307" spans="1:3">
      <c r="A307" s="509">
        <v>306</v>
      </c>
      <c r="B307" s="510">
        <v>53643</v>
      </c>
      <c r="C307" s="511" t="s">
        <v>525</v>
      </c>
    </row>
    <row r="308" spans="1:3">
      <c r="A308" s="509">
        <v>307</v>
      </c>
      <c r="B308" s="510">
        <v>53644</v>
      </c>
      <c r="C308" s="511" t="s">
        <v>526</v>
      </c>
    </row>
    <row r="309" spans="1:3">
      <c r="A309" s="509">
        <v>308</v>
      </c>
      <c r="B309" s="510">
        <v>53645</v>
      </c>
      <c r="C309" s="511" t="s">
        <v>527</v>
      </c>
    </row>
    <row r="310" spans="1:3">
      <c r="A310" s="509">
        <v>309</v>
      </c>
      <c r="B310" s="510">
        <v>53646</v>
      </c>
      <c r="C310" s="511" t="s">
        <v>528</v>
      </c>
    </row>
    <row r="311" spans="1:3">
      <c r="A311" s="509">
        <v>310</v>
      </c>
      <c r="B311" s="510">
        <v>53647</v>
      </c>
      <c r="C311" s="511" t="s">
        <v>529</v>
      </c>
    </row>
    <row r="312" spans="1:3">
      <c r="A312" s="509">
        <v>311</v>
      </c>
      <c r="B312" s="510">
        <v>53648</v>
      </c>
      <c r="C312" s="511" t="s">
        <v>1203</v>
      </c>
    </row>
    <row r="313" spans="1:3">
      <c r="A313" s="509">
        <v>312</v>
      </c>
      <c r="B313" s="510">
        <v>53651</v>
      </c>
      <c r="C313" s="511" t="s">
        <v>530</v>
      </c>
    </row>
    <row r="314" spans="1:3">
      <c r="A314" s="509">
        <v>313</v>
      </c>
      <c r="B314" s="510">
        <v>53652</v>
      </c>
      <c r="C314" s="511" t="s">
        <v>531</v>
      </c>
    </row>
    <row r="315" spans="1:3">
      <c r="A315" s="509">
        <v>314</v>
      </c>
      <c r="B315" s="510">
        <v>53653</v>
      </c>
      <c r="C315" s="511" t="s">
        <v>532</v>
      </c>
    </row>
    <row r="316" spans="1:3">
      <c r="A316" s="509">
        <v>315</v>
      </c>
      <c r="B316" s="510">
        <v>53654</v>
      </c>
      <c r="C316" s="511" t="s">
        <v>533</v>
      </c>
    </row>
    <row r="317" spans="1:3">
      <c r="A317" s="509">
        <v>316</v>
      </c>
      <c r="B317" s="510">
        <v>53655</v>
      </c>
      <c r="C317" s="511" t="s">
        <v>534</v>
      </c>
    </row>
    <row r="318" spans="1:3">
      <c r="A318" s="509">
        <v>317</v>
      </c>
      <c r="B318" s="510">
        <v>53656</v>
      </c>
      <c r="C318" s="511" t="s">
        <v>535</v>
      </c>
    </row>
    <row r="319" spans="1:3">
      <c r="A319" s="509">
        <v>318</v>
      </c>
      <c r="B319" s="510">
        <v>53657</v>
      </c>
      <c r="C319" s="511" t="s">
        <v>536</v>
      </c>
    </row>
    <row r="320" spans="1:3">
      <c r="A320" s="509">
        <v>319</v>
      </c>
      <c r="B320" s="510">
        <v>53658</v>
      </c>
      <c r="C320" s="511" t="s">
        <v>537</v>
      </c>
    </row>
    <row r="321" spans="1:3">
      <c r="A321" s="509">
        <v>320</v>
      </c>
      <c r="B321" s="510">
        <v>53659</v>
      </c>
      <c r="C321" s="511" t="s">
        <v>538</v>
      </c>
    </row>
    <row r="322" spans="1:3">
      <c r="A322" s="509">
        <v>321</v>
      </c>
      <c r="B322" s="510">
        <v>53661</v>
      </c>
      <c r="C322" s="511" t="s">
        <v>539</v>
      </c>
    </row>
    <row r="323" spans="1:3">
      <c r="A323" s="509">
        <v>322</v>
      </c>
      <c r="B323" s="510">
        <v>53662</v>
      </c>
      <c r="C323" s="511" t="s">
        <v>540</v>
      </c>
    </row>
    <row r="324" spans="1:3">
      <c r="A324" s="509">
        <v>323</v>
      </c>
      <c r="B324" s="510">
        <v>53663</v>
      </c>
      <c r="C324" s="511" t="s">
        <v>541</v>
      </c>
    </row>
    <row r="325" spans="1:3">
      <c r="A325" s="509">
        <v>324</v>
      </c>
      <c r="B325" s="510">
        <v>53664</v>
      </c>
      <c r="C325" s="511" t="s">
        <v>542</v>
      </c>
    </row>
    <row r="326" spans="1:3">
      <c r="A326" s="509">
        <v>325</v>
      </c>
      <c r="B326" s="510">
        <v>53665</v>
      </c>
      <c r="C326" s="511" t="s">
        <v>543</v>
      </c>
    </row>
    <row r="327" spans="1:3">
      <c r="A327" s="509">
        <v>326</v>
      </c>
      <c r="B327" s="510">
        <v>53666</v>
      </c>
      <c r="C327" s="511" t="s">
        <v>544</v>
      </c>
    </row>
    <row r="328" spans="1:3">
      <c r="A328" s="509">
        <v>327</v>
      </c>
      <c r="B328" s="510">
        <v>53667</v>
      </c>
      <c r="C328" s="511" t="s">
        <v>545</v>
      </c>
    </row>
    <row r="329" spans="1:3">
      <c r="A329" s="509">
        <v>328</v>
      </c>
      <c r="B329" s="510">
        <v>53668</v>
      </c>
      <c r="C329" s="511" t="s">
        <v>1204</v>
      </c>
    </row>
    <row r="330" spans="1:3">
      <c r="A330" s="509">
        <v>329</v>
      </c>
      <c r="B330" s="510">
        <v>53669</v>
      </c>
      <c r="C330" s="511" t="s">
        <v>546</v>
      </c>
    </row>
    <row r="331" spans="1:3">
      <c r="A331" s="509">
        <v>330</v>
      </c>
      <c r="B331" s="510">
        <v>53670</v>
      </c>
      <c r="C331" s="511" t="s">
        <v>547</v>
      </c>
    </row>
    <row r="332" spans="1:3">
      <c r="A332" s="509">
        <v>331</v>
      </c>
      <c r="B332" s="510">
        <v>53701</v>
      </c>
      <c r="C332" s="511" t="s">
        <v>1106</v>
      </c>
    </row>
    <row r="333" spans="1:3">
      <c r="A333" s="509">
        <v>332</v>
      </c>
      <c r="B333" s="510">
        <v>53702</v>
      </c>
      <c r="C333" s="511" t="s">
        <v>548</v>
      </c>
    </row>
    <row r="334" spans="1:3">
      <c r="A334" s="509">
        <v>333</v>
      </c>
      <c r="B334" s="510">
        <v>53703</v>
      </c>
      <c r="C334" s="512" t="s">
        <v>549</v>
      </c>
    </row>
    <row r="335" spans="1:3">
      <c r="A335" s="509">
        <v>334</v>
      </c>
      <c r="B335" s="510">
        <v>53704</v>
      </c>
      <c r="C335" s="511" t="s">
        <v>550</v>
      </c>
    </row>
    <row r="336" spans="1:3">
      <c r="A336" s="509">
        <v>335</v>
      </c>
      <c r="B336" s="510">
        <v>53705</v>
      </c>
      <c r="C336" s="511" t="s">
        <v>551</v>
      </c>
    </row>
    <row r="337" spans="1:3">
      <c r="A337" s="509">
        <v>336</v>
      </c>
      <c r="B337" s="510">
        <v>53706</v>
      </c>
      <c r="C337" s="511" t="s">
        <v>552</v>
      </c>
    </row>
    <row r="338" spans="1:3">
      <c r="A338" s="509">
        <v>337</v>
      </c>
      <c r="B338" s="510">
        <v>53707</v>
      </c>
      <c r="C338" s="511" t="s">
        <v>553</v>
      </c>
    </row>
    <row r="339" spans="1:3">
      <c r="A339" s="509">
        <v>338</v>
      </c>
      <c r="B339" s="510">
        <v>53708</v>
      </c>
      <c r="C339" s="511" t="s">
        <v>554</v>
      </c>
    </row>
    <row r="340" spans="1:3">
      <c r="A340" s="509">
        <v>339</v>
      </c>
      <c r="B340" s="510">
        <v>53709</v>
      </c>
      <c r="C340" s="511" t="s">
        <v>555</v>
      </c>
    </row>
    <row r="341" spans="1:3">
      <c r="A341" s="509">
        <v>340</v>
      </c>
      <c r="B341" s="510">
        <v>53710</v>
      </c>
      <c r="C341" s="511" t="s">
        <v>556</v>
      </c>
    </row>
    <row r="342" spans="1:3">
      <c r="A342" s="509">
        <v>341</v>
      </c>
      <c r="B342" s="510">
        <v>53711</v>
      </c>
      <c r="C342" s="511" t="s">
        <v>557</v>
      </c>
    </row>
    <row r="343" spans="1:3">
      <c r="A343" s="509">
        <v>342</v>
      </c>
      <c r="B343" s="510">
        <v>53712</v>
      </c>
      <c r="C343" s="511" t="s">
        <v>558</v>
      </c>
    </row>
    <row r="344" spans="1:3">
      <c r="A344" s="509">
        <v>343</v>
      </c>
      <c r="B344" s="510">
        <v>53713</v>
      </c>
      <c r="C344" s="511" t="s">
        <v>559</v>
      </c>
    </row>
    <row r="345" spans="1:3">
      <c r="A345" s="509">
        <v>344</v>
      </c>
      <c r="B345" s="510">
        <v>53714</v>
      </c>
      <c r="C345" s="511" t="s">
        <v>560</v>
      </c>
    </row>
    <row r="346" spans="1:3">
      <c r="A346" s="509">
        <v>345</v>
      </c>
      <c r="B346" s="510">
        <v>53715</v>
      </c>
      <c r="C346" s="511" t="s">
        <v>561</v>
      </c>
    </row>
    <row r="347" spans="1:3">
      <c r="A347" s="509">
        <v>346</v>
      </c>
      <c r="B347" s="510">
        <v>53716</v>
      </c>
      <c r="C347" s="511" t="s">
        <v>1073</v>
      </c>
    </row>
    <row r="348" spans="1:3">
      <c r="A348" s="509">
        <v>347</v>
      </c>
      <c r="B348" s="510">
        <v>53717</v>
      </c>
      <c r="C348" s="511" t="s">
        <v>562</v>
      </c>
    </row>
    <row r="349" spans="1:3">
      <c r="A349" s="509">
        <v>348</v>
      </c>
      <c r="B349" s="510">
        <v>53718</v>
      </c>
      <c r="C349" s="511" t="s">
        <v>563</v>
      </c>
    </row>
    <row r="350" spans="1:3">
      <c r="A350" s="509">
        <v>349</v>
      </c>
      <c r="B350" s="510">
        <v>53719</v>
      </c>
      <c r="C350" s="511" t="s">
        <v>564</v>
      </c>
    </row>
    <row r="351" spans="1:3">
      <c r="A351" s="509">
        <v>350</v>
      </c>
      <c r="B351" s="510">
        <v>53720</v>
      </c>
      <c r="C351" s="511" t="s">
        <v>565</v>
      </c>
    </row>
    <row r="352" spans="1:3">
      <c r="A352" s="509">
        <v>351</v>
      </c>
      <c r="B352" s="510">
        <v>53721</v>
      </c>
      <c r="C352" s="511" t="s">
        <v>566</v>
      </c>
    </row>
    <row r="353" spans="1:3">
      <c r="A353" s="509">
        <v>352</v>
      </c>
      <c r="B353" s="510">
        <v>53722</v>
      </c>
      <c r="C353" s="511" t="s">
        <v>567</v>
      </c>
    </row>
    <row r="354" spans="1:3">
      <c r="A354" s="509">
        <v>353</v>
      </c>
      <c r="B354" s="510">
        <v>53723</v>
      </c>
      <c r="C354" s="511" t="s">
        <v>568</v>
      </c>
    </row>
    <row r="355" spans="1:3">
      <c r="A355" s="509">
        <v>354</v>
      </c>
      <c r="B355" s="510">
        <v>53724</v>
      </c>
      <c r="C355" s="511" t="s">
        <v>569</v>
      </c>
    </row>
    <row r="356" spans="1:3">
      <c r="A356" s="509">
        <v>355</v>
      </c>
      <c r="B356" s="510">
        <v>53725</v>
      </c>
      <c r="C356" s="511" t="s">
        <v>570</v>
      </c>
    </row>
    <row r="357" spans="1:3">
      <c r="A357" s="509">
        <v>356</v>
      </c>
      <c r="B357" s="510">
        <v>53726</v>
      </c>
      <c r="C357" s="511" t="s">
        <v>571</v>
      </c>
    </row>
    <row r="358" spans="1:3">
      <c r="A358" s="509">
        <v>357</v>
      </c>
      <c r="B358" s="510">
        <v>53727</v>
      </c>
      <c r="C358" s="511" t="s">
        <v>572</v>
      </c>
    </row>
    <row r="359" spans="1:3">
      <c r="A359" s="509">
        <v>358</v>
      </c>
      <c r="B359" s="510">
        <v>53728</v>
      </c>
      <c r="C359" s="511" t="s">
        <v>573</v>
      </c>
    </row>
    <row r="360" spans="1:3">
      <c r="A360" s="509">
        <v>359</v>
      </c>
      <c r="B360" s="510">
        <v>53729</v>
      </c>
      <c r="C360" s="511" t="s">
        <v>574</v>
      </c>
    </row>
    <row r="361" spans="1:3">
      <c r="A361" s="509">
        <v>360</v>
      </c>
      <c r="B361" s="510">
        <v>53730</v>
      </c>
      <c r="C361" s="511" t="s">
        <v>575</v>
      </c>
    </row>
    <row r="362" spans="1:3">
      <c r="A362" s="509">
        <v>361</v>
      </c>
      <c r="B362" s="510">
        <v>53731</v>
      </c>
      <c r="C362" s="511" t="s">
        <v>576</v>
      </c>
    </row>
    <row r="363" spans="1:3">
      <c r="A363" s="509">
        <v>362</v>
      </c>
      <c r="B363" s="510">
        <v>53732</v>
      </c>
      <c r="C363" s="511" t="s">
        <v>1034</v>
      </c>
    </row>
    <row r="364" spans="1:3">
      <c r="A364" s="509">
        <v>363</v>
      </c>
      <c r="B364" s="510">
        <v>53751</v>
      </c>
      <c r="C364" s="511" t="s">
        <v>577</v>
      </c>
    </row>
    <row r="365" spans="1:3">
      <c r="A365" s="509">
        <v>364</v>
      </c>
      <c r="B365" s="510">
        <v>53752</v>
      </c>
      <c r="C365" s="511" t="s">
        <v>578</v>
      </c>
    </row>
    <row r="366" spans="1:3">
      <c r="A366" s="509">
        <v>365</v>
      </c>
      <c r="B366" s="510">
        <v>53754</v>
      </c>
      <c r="C366" s="511" t="s">
        <v>579</v>
      </c>
    </row>
    <row r="367" spans="1:3">
      <c r="A367" s="509">
        <v>366</v>
      </c>
      <c r="B367" s="510">
        <v>53755</v>
      </c>
      <c r="C367" s="511" t="s">
        <v>580</v>
      </c>
    </row>
    <row r="368" spans="1:3">
      <c r="A368" s="509">
        <v>367</v>
      </c>
      <c r="B368" s="510">
        <v>53756</v>
      </c>
      <c r="C368" s="511" t="s">
        <v>1074</v>
      </c>
    </row>
    <row r="369" spans="1:3">
      <c r="A369" s="509">
        <v>368</v>
      </c>
      <c r="B369" s="510">
        <v>53757</v>
      </c>
      <c r="C369" s="511" t="s">
        <v>581</v>
      </c>
    </row>
    <row r="370" spans="1:3">
      <c r="A370" s="509">
        <v>369</v>
      </c>
      <c r="B370" s="510">
        <v>53758</v>
      </c>
      <c r="C370" s="511" t="s">
        <v>582</v>
      </c>
    </row>
    <row r="371" spans="1:3">
      <c r="A371" s="509">
        <v>370</v>
      </c>
      <c r="B371" s="510">
        <v>53759</v>
      </c>
      <c r="C371" s="511" t="s">
        <v>583</v>
      </c>
    </row>
    <row r="372" spans="1:3">
      <c r="A372" s="509">
        <v>371</v>
      </c>
      <c r="B372" s="510">
        <v>53760</v>
      </c>
      <c r="C372" s="511" t="s">
        <v>584</v>
      </c>
    </row>
    <row r="373" spans="1:3">
      <c r="A373" s="509">
        <v>372</v>
      </c>
      <c r="B373" s="510">
        <v>53761</v>
      </c>
      <c r="C373" s="511" t="s">
        <v>585</v>
      </c>
    </row>
    <row r="374" spans="1:3">
      <c r="A374" s="509">
        <v>373</v>
      </c>
      <c r="B374" s="510">
        <v>53762</v>
      </c>
      <c r="C374" s="511" t="s">
        <v>586</v>
      </c>
    </row>
    <row r="375" spans="1:3">
      <c r="A375" s="509">
        <v>374</v>
      </c>
      <c r="B375" s="510">
        <v>53763</v>
      </c>
      <c r="C375" s="511" t="s">
        <v>587</v>
      </c>
    </row>
    <row r="376" spans="1:3">
      <c r="A376" s="509">
        <v>375</v>
      </c>
      <c r="B376" s="510">
        <v>53764</v>
      </c>
      <c r="C376" s="511" t="s">
        <v>588</v>
      </c>
    </row>
    <row r="377" spans="1:3">
      <c r="A377" s="509">
        <v>376</v>
      </c>
      <c r="B377" s="510">
        <v>53765</v>
      </c>
      <c r="C377" s="511" t="s">
        <v>1035</v>
      </c>
    </row>
    <row r="378" spans="1:3">
      <c r="A378" s="509">
        <v>377</v>
      </c>
      <c r="B378" s="510">
        <v>53801</v>
      </c>
      <c r="C378" s="511" t="s">
        <v>589</v>
      </c>
    </row>
    <row r="379" spans="1:3">
      <c r="A379" s="509">
        <v>378</v>
      </c>
      <c r="B379" s="510">
        <v>53802</v>
      </c>
      <c r="C379" s="511" t="s">
        <v>590</v>
      </c>
    </row>
    <row r="380" spans="1:3">
      <c r="A380" s="509">
        <v>379</v>
      </c>
      <c r="B380" s="510">
        <v>53803</v>
      </c>
      <c r="C380" s="511" t="s">
        <v>591</v>
      </c>
    </row>
    <row r="381" spans="1:3">
      <c r="A381" s="509">
        <v>380</v>
      </c>
      <c r="B381" s="510">
        <v>53804</v>
      </c>
      <c r="C381" s="511" t="s">
        <v>592</v>
      </c>
    </row>
    <row r="382" spans="1:3">
      <c r="A382" s="509">
        <v>381</v>
      </c>
      <c r="B382" s="510">
        <v>53805</v>
      </c>
      <c r="C382" s="511" t="s">
        <v>593</v>
      </c>
    </row>
    <row r="383" spans="1:3">
      <c r="A383" s="509">
        <v>382</v>
      </c>
      <c r="B383" s="510">
        <v>53806</v>
      </c>
      <c r="C383" s="511" t="s">
        <v>594</v>
      </c>
    </row>
    <row r="384" spans="1:3">
      <c r="A384" s="509">
        <v>383</v>
      </c>
      <c r="B384" s="510">
        <v>53807</v>
      </c>
      <c r="C384" s="511" t="s">
        <v>595</v>
      </c>
    </row>
    <row r="385" spans="1:3">
      <c r="A385" s="509">
        <v>384</v>
      </c>
      <c r="B385" s="510">
        <v>53808</v>
      </c>
      <c r="C385" s="511" t="s">
        <v>596</v>
      </c>
    </row>
    <row r="386" spans="1:3">
      <c r="A386" s="509">
        <v>385</v>
      </c>
      <c r="B386" s="510">
        <v>53809</v>
      </c>
      <c r="C386" s="511" t="s">
        <v>597</v>
      </c>
    </row>
    <row r="387" spans="1:3">
      <c r="A387" s="509">
        <v>386</v>
      </c>
      <c r="B387" s="510">
        <v>53810</v>
      </c>
      <c r="C387" s="511" t="s">
        <v>598</v>
      </c>
    </row>
    <row r="388" spans="1:3">
      <c r="A388" s="509">
        <v>387</v>
      </c>
      <c r="B388" s="510">
        <v>53813</v>
      </c>
      <c r="C388" s="511" t="s">
        <v>599</v>
      </c>
    </row>
    <row r="389" spans="1:3">
      <c r="A389" s="509">
        <v>388</v>
      </c>
      <c r="B389" s="510">
        <v>53814</v>
      </c>
      <c r="C389" s="511" t="s">
        <v>600</v>
      </c>
    </row>
    <row r="390" spans="1:3">
      <c r="A390" s="509">
        <v>389</v>
      </c>
      <c r="B390" s="510">
        <v>53815</v>
      </c>
      <c r="C390" s="511" t="s">
        <v>601</v>
      </c>
    </row>
    <row r="391" spans="1:3">
      <c r="A391" s="509">
        <v>390</v>
      </c>
      <c r="B391" s="510">
        <v>53816</v>
      </c>
      <c r="C391" s="511" t="s">
        <v>1083</v>
      </c>
    </row>
    <row r="392" spans="1:3">
      <c r="A392" s="509">
        <v>391</v>
      </c>
      <c r="B392" s="510">
        <v>53817</v>
      </c>
      <c r="C392" s="511" t="s">
        <v>602</v>
      </c>
    </row>
    <row r="393" spans="1:3">
      <c r="A393" s="509">
        <v>392</v>
      </c>
      <c r="B393" s="510">
        <v>53818</v>
      </c>
      <c r="C393" s="511" t="s">
        <v>603</v>
      </c>
    </row>
    <row r="394" spans="1:3">
      <c r="A394" s="509">
        <v>393</v>
      </c>
      <c r="B394" s="510">
        <v>53819</v>
      </c>
      <c r="C394" s="511" t="s">
        <v>604</v>
      </c>
    </row>
    <row r="395" spans="1:3">
      <c r="A395" s="509">
        <v>394</v>
      </c>
      <c r="B395" s="510">
        <v>53820</v>
      </c>
      <c r="C395" s="511" t="s">
        <v>605</v>
      </c>
    </row>
    <row r="396" spans="1:3">
      <c r="A396" s="509">
        <v>395</v>
      </c>
      <c r="B396" s="510">
        <v>53821</v>
      </c>
      <c r="C396" s="511" t="s">
        <v>606</v>
      </c>
    </row>
    <row r="397" spans="1:3">
      <c r="A397" s="509">
        <v>396</v>
      </c>
      <c r="B397" s="510">
        <v>53822</v>
      </c>
      <c r="C397" s="511" t="s">
        <v>1084</v>
      </c>
    </row>
    <row r="398" spans="1:3">
      <c r="A398" s="509">
        <v>397</v>
      </c>
      <c r="B398" s="510">
        <v>53823</v>
      </c>
      <c r="C398" s="511" t="s">
        <v>607</v>
      </c>
    </row>
    <row r="399" spans="1:3">
      <c r="A399" s="509">
        <v>398</v>
      </c>
      <c r="B399" s="510">
        <v>53824</v>
      </c>
      <c r="C399" s="511" t="s">
        <v>608</v>
      </c>
    </row>
    <row r="400" spans="1:3">
      <c r="A400" s="509">
        <v>399</v>
      </c>
      <c r="B400" s="510">
        <v>53825</v>
      </c>
      <c r="C400" s="511" t="s">
        <v>609</v>
      </c>
    </row>
    <row r="401" spans="1:3">
      <c r="A401" s="509">
        <v>400</v>
      </c>
      <c r="B401" s="510">
        <v>53826</v>
      </c>
      <c r="C401" s="511" t="s">
        <v>610</v>
      </c>
    </row>
    <row r="402" spans="1:3">
      <c r="A402" s="509">
        <v>401</v>
      </c>
      <c r="B402" s="510">
        <v>53827</v>
      </c>
      <c r="C402" s="511" t="s">
        <v>611</v>
      </c>
    </row>
    <row r="403" spans="1:3">
      <c r="A403" s="509">
        <v>402</v>
      </c>
      <c r="B403" s="510">
        <v>53828</v>
      </c>
      <c r="C403" s="511" t="s">
        <v>612</v>
      </c>
    </row>
    <row r="404" spans="1:3">
      <c r="A404" s="509">
        <v>403</v>
      </c>
      <c r="B404" s="510">
        <v>53829</v>
      </c>
      <c r="C404" s="511" t="s">
        <v>613</v>
      </c>
    </row>
    <row r="405" spans="1:3">
      <c r="A405" s="509">
        <v>404</v>
      </c>
      <c r="B405" s="510">
        <v>53831</v>
      </c>
      <c r="C405" s="511" t="s">
        <v>1101</v>
      </c>
    </row>
    <row r="406" spans="1:3">
      <c r="A406" s="509">
        <v>405</v>
      </c>
      <c r="B406" s="510">
        <v>53851</v>
      </c>
      <c r="C406" s="511" t="s">
        <v>614</v>
      </c>
    </row>
    <row r="407" spans="1:3">
      <c r="A407" s="509">
        <v>406</v>
      </c>
      <c r="B407" s="510">
        <v>53852</v>
      </c>
      <c r="C407" s="511" t="s">
        <v>615</v>
      </c>
    </row>
    <row r="408" spans="1:3">
      <c r="A408" s="509">
        <v>407</v>
      </c>
      <c r="B408" s="510">
        <v>53853</v>
      </c>
      <c r="C408" s="511" t="s">
        <v>616</v>
      </c>
    </row>
    <row r="409" spans="1:3">
      <c r="A409" s="509">
        <v>408</v>
      </c>
      <c r="B409" s="510">
        <v>53854</v>
      </c>
      <c r="C409" s="511" t="s">
        <v>617</v>
      </c>
    </row>
    <row r="410" spans="1:3">
      <c r="A410" s="509">
        <v>409</v>
      </c>
      <c r="B410" s="510">
        <v>53855</v>
      </c>
      <c r="C410" s="511" t="s">
        <v>618</v>
      </c>
    </row>
    <row r="411" spans="1:3">
      <c r="A411" s="509">
        <v>410</v>
      </c>
      <c r="B411" s="510">
        <v>53856</v>
      </c>
      <c r="C411" s="511" t="s">
        <v>619</v>
      </c>
    </row>
    <row r="412" spans="1:3">
      <c r="A412" s="509">
        <v>411</v>
      </c>
      <c r="B412" s="510">
        <v>53858</v>
      </c>
      <c r="C412" s="511" t="s">
        <v>620</v>
      </c>
    </row>
    <row r="413" spans="1:3">
      <c r="A413" s="509">
        <v>412</v>
      </c>
      <c r="B413" s="510">
        <v>53859</v>
      </c>
      <c r="C413" s="511" t="s">
        <v>621</v>
      </c>
    </row>
    <row r="414" spans="1:3">
      <c r="A414" s="509">
        <v>413</v>
      </c>
      <c r="B414" s="510">
        <v>53860</v>
      </c>
      <c r="C414" s="511" t="s">
        <v>622</v>
      </c>
    </row>
    <row r="415" spans="1:3">
      <c r="A415" s="509">
        <v>414</v>
      </c>
      <c r="B415" s="510">
        <v>53861</v>
      </c>
      <c r="C415" s="511" t="s">
        <v>623</v>
      </c>
    </row>
    <row r="416" spans="1:3">
      <c r="A416" s="509">
        <v>415</v>
      </c>
      <c r="B416" s="510">
        <v>53862</v>
      </c>
      <c r="C416" s="511" t="s">
        <v>624</v>
      </c>
    </row>
    <row r="417" spans="1:3">
      <c r="A417" s="509">
        <v>416</v>
      </c>
      <c r="B417" s="510">
        <v>53863</v>
      </c>
      <c r="C417" s="511" t="s">
        <v>625</v>
      </c>
    </row>
    <row r="418" spans="1:3">
      <c r="A418" s="509">
        <v>417</v>
      </c>
      <c r="B418" s="510">
        <v>53864</v>
      </c>
      <c r="C418" s="511" t="s">
        <v>626</v>
      </c>
    </row>
    <row r="419" spans="1:3">
      <c r="A419" s="509">
        <v>418</v>
      </c>
      <c r="B419" s="510">
        <v>53865</v>
      </c>
      <c r="C419" s="511" t="s">
        <v>627</v>
      </c>
    </row>
    <row r="420" spans="1:3">
      <c r="A420" s="509">
        <v>419</v>
      </c>
      <c r="B420" s="510">
        <v>53866</v>
      </c>
      <c r="C420" s="511" t="s">
        <v>1102</v>
      </c>
    </row>
    <row r="421" spans="1:3">
      <c r="A421" s="509">
        <v>420</v>
      </c>
      <c r="B421" s="510">
        <v>53901</v>
      </c>
      <c r="C421" s="511" t="s">
        <v>628</v>
      </c>
    </row>
    <row r="422" spans="1:3">
      <c r="A422" s="509">
        <v>421</v>
      </c>
      <c r="B422" s="510">
        <v>53902</v>
      </c>
      <c r="C422" s="511" t="s">
        <v>629</v>
      </c>
    </row>
    <row r="423" spans="1:3">
      <c r="A423" s="509">
        <v>422</v>
      </c>
      <c r="B423" s="510">
        <v>53903</v>
      </c>
      <c r="C423" s="511" t="s">
        <v>630</v>
      </c>
    </row>
    <row r="424" spans="1:3">
      <c r="A424" s="509">
        <v>423</v>
      </c>
      <c r="B424" s="510">
        <v>53904</v>
      </c>
      <c r="C424" s="511" t="s">
        <v>631</v>
      </c>
    </row>
    <row r="425" spans="1:3">
      <c r="A425" s="509">
        <v>424</v>
      </c>
      <c r="B425" s="510">
        <v>53905</v>
      </c>
      <c r="C425" s="511" t="s">
        <v>632</v>
      </c>
    </row>
    <row r="426" spans="1:3">
      <c r="A426" s="509">
        <v>425</v>
      </c>
      <c r="B426" s="510">
        <v>53906</v>
      </c>
      <c r="C426" s="511" t="s">
        <v>633</v>
      </c>
    </row>
    <row r="427" spans="1:3">
      <c r="A427" s="509">
        <v>426</v>
      </c>
      <c r="B427" s="510">
        <v>53907</v>
      </c>
      <c r="C427" s="511" t="s">
        <v>634</v>
      </c>
    </row>
    <row r="428" spans="1:3">
      <c r="A428" s="509">
        <v>427</v>
      </c>
      <c r="B428" s="510">
        <v>53908</v>
      </c>
      <c r="C428" s="511" t="s">
        <v>635</v>
      </c>
    </row>
    <row r="429" spans="1:3">
      <c r="A429" s="509">
        <v>428</v>
      </c>
      <c r="B429" s="510">
        <v>53909</v>
      </c>
      <c r="C429" s="511" t="s">
        <v>636</v>
      </c>
    </row>
    <row r="430" spans="1:3">
      <c r="A430" s="509">
        <v>429</v>
      </c>
      <c r="B430" s="510">
        <v>53910</v>
      </c>
      <c r="C430" s="511" t="s">
        <v>637</v>
      </c>
    </row>
    <row r="431" spans="1:3">
      <c r="A431" s="509">
        <v>430</v>
      </c>
      <c r="B431" s="510">
        <v>53911</v>
      </c>
      <c r="C431" s="511" t="s">
        <v>638</v>
      </c>
    </row>
    <row r="432" spans="1:3">
      <c r="A432" s="509">
        <v>431</v>
      </c>
      <c r="B432" s="510">
        <v>53912</v>
      </c>
      <c r="C432" s="511" t="s">
        <v>639</v>
      </c>
    </row>
    <row r="433" spans="1:3">
      <c r="A433" s="509">
        <v>432</v>
      </c>
      <c r="B433" s="510">
        <v>53913</v>
      </c>
      <c r="C433" s="511" t="s">
        <v>640</v>
      </c>
    </row>
    <row r="434" spans="1:3">
      <c r="A434" s="509">
        <v>433</v>
      </c>
      <c r="B434" s="510">
        <v>53951</v>
      </c>
      <c r="C434" s="511" t="s">
        <v>1078</v>
      </c>
    </row>
    <row r="435" spans="1:3">
      <c r="A435" s="509">
        <v>434</v>
      </c>
      <c r="B435" s="510">
        <v>53952</v>
      </c>
      <c r="C435" s="511" t="s">
        <v>641</v>
      </c>
    </row>
    <row r="436" spans="1:3">
      <c r="A436" s="509">
        <v>435</v>
      </c>
      <c r="B436" s="510">
        <v>53953</v>
      </c>
      <c r="C436" s="511" t="s">
        <v>642</v>
      </c>
    </row>
    <row r="437" spans="1:3">
      <c r="A437" s="509">
        <v>436</v>
      </c>
      <c r="B437" s="510">
        <v>53954</v>
      </c>
      <c r="C437" s="511" t="s">
        <v>643</v>
      </c>
    </row>
    <row r="438" spans="1:3">
      <c r="A438" s="509">
        <v>437</v>
      </c>
      <c r="B438" s="510">
        <v>53955</v>
      </c>
      <c r="C438" s="511" t="s">
        <v>644</v>
      </c>
    </row>
    <row r="439" spans="1:3">
      <c r="A439" s="509">
        <v>438</v>
      </c>
      <c r="B439" s="510">
        <v>54001</v>
      </c>
      <c r="C439" s="511" t="s">
        <v>645</v>
      </c>
    </row>
    <row r="440" spans="1:3">
      <c r="A440" s="509">
        <v>439</v>
      </c>
      <c r="B440" s="510">
        <v>54002</v>
      </c>
      <c r="C440" s="511" t="s">
        <v>646</v>
      </c>
    </row>
    <row r="441" spans="1:3">
      <c r="A441" s="509">
        <v>440</v>
      </c>
      <c r="B441" s="510">
        <v>54003</v>
      </c>
      <c r="C441" s="511" t="s">
        <v>647</v>
      </c>
    </row>
    <row r="442" spans="1:3">
      <c r="A442" s="509">
        <v>441</v>
      </c>
      <c r="B442" s="510">
        <v>54004</v>
      </c>
      <c r="C442" s="511" t="s">
        <v>648</v>
      </c>
    </row>
    <row r="443" spans="1:3">
      <c r="A443" s="509">
        <v>442</v>
      </c>
      <c r="B443" s="510">
        <v>54005</v>
      </c>
      <c r="C443" s="511" t="s">
        <v>649</v>
      </c>
    </row>
    <row r="444" spans="1:3">
      <c r="A444" s="509">
        <v>443</v>
      </c>
      <c r="B444" s="510">
        <v>54006</v>
      </c>
      <c r="C444" s="511" t="s">
        <v>650</v>
      </c>
    </row>
    <row r="445" spans="1:3">
      <c r="A445" s="509">
        <v>444</v>
      </c>
      <c r="B445" s="510">
        <v>54007</v>
      </c>
      <c r="C445" s="511" t="s">
        <v>651</v>
      </c>
    </row>
    <row r="446" spans="1:3">
      <c r="A446" s="509">
        <v>445</v>
      </c>
      <c r="B446" s="510">
        <v>54008</v>
      </c>
      <c r="C446" s="511" t="s">
        <v>652</v>
      </c>
    </row>
    <row r="447" spans="1:3">
      <c r="A447" s="509">
        <v>446</v>
      </c>
      <c r="B447" s="510">
        <v>54009</v>
      </c>
      <c r="C447" s="511" t="s">
        <v>653</v>
      </c>
    </row>
    <row r="448" spans="1:3">
      <c r="A448" s="509">
        <v>447</v>
      </c>
      <c r="B448" s="510">
        <v>54010</v>
      </c>
      <c r="C448" s="511" t="s">
        <v>654</v>
      </c>
    </row>
    <row r="449" spans="1:3">
      <c r="A449" s="509">
        <v>448</v>
      </c>
      <c r="B449" s="510">
        <v>54011</v>
      </c>
      <c r="C449" s="511" t="s">
        <v>655</v>
      </c>
    </row>
    <row r="450" spans="1:3">
      <c r="A450" s="509">
        <v>449</v>
      </c>
      <c r="B450" s="510">
        <v>54012</v>
      </c>
      <c r="C450" s="511" t="s">
        <v>656</v>
      </c>
    </row>
    <row r="451" spans="1:3">
      <c r="A451" s="509">
        <v>450</v>
      </c>
      <c r="B451" s="510">
        <v>54013</v>
      </c>
      <c r="C451" s="511" t="s">
        <v>657</v>
      </c>
    </row>
    <row r="452" spans="1:3">
      <c r="A452" s="509">
        <v>451</v>
      </c>
      <c r="B452" s="510">
        <v>54014</v>
      </c>
      <c r="C452" s="511" t="s">
        <v>658</v>
      </c>
    </row>
    <row r="453" spans="1:3">
      <c r="A453" s="509">
        <v>452</v>
      </c>
      <c r="B453" s="510">
        <v>54015</v>
      </c>
      <c r="C453" s="511" t="s">
        <v>659</v>
      </c>
    </row>
    <row r="454" spans="1:3">
      <c r="A454" s="509">
        <v>453</v>
      </c>
      <c r="B454" s="510">
        <v>54016</v>
      </c>
      <c r="C454" s="511" t="s">
        <v>660</v>
      </c>
    </row>
    <row r="455" spans="1:3">
      <c r="A455" s="509">
        <v>454</v>
      </c>
      <c r="B455" s="510">
        <v>54051</v>
      </c>
      <c r="C455" s="511" t="s">
        <v>661</v>
      </c>
    </row>
    <row r="456" spans="1:3">
      <c r="A456" s="509">
        <v>455</v>
      </c>
      <c r="B456" s="510">
        <v>54052</v>
      </c>
      <c r="C456" s="511" t="s">
        <v>662</v>
      </c>
    </row>
    <row r="457" spans="1:3">
      <c r="A457" s="509">
        <v>456</v>
      </c>
      <c r="B457" s="510">
        <v>54053</v>
      </c>
      <c r="C457" s="511" t="s">
        <v>663</v>
      </c>
    </row>
    <row r="458" spans="1:3">
      <c r="A458" s="509">
        <v>457</v>
      </c>
      <c r="B458" s="510">
        <v>54054</v>
      </c>
      <c r="C458" s="511" t="s">
        <v>664</v>
      </c>
    </row>
    <row r="459" spans="1:3">
      <c r="A459" s="509">
        <v>458</v>
      </c>
      <c r="B459" s="510">
        <v>54055</v>
      </c>
      <c r="C459" s="511" t="s">
        <v>665</v>
      </c>
    </row>
    <row r="460" spans="1:3">
      <c r="A460" s="509">
        <v>459</v>
      </c>
      <c r="B460" s="510">
        <v>54056</v>
      </c>
      <c r="C460" s="511" t="s">
        <v>666</v>
      </c>
    </row>
    <row r="461" spans="1:3">
      <c r="A461" s="509">
        <v>460</v>
      </c>
      <c r="B461" s="510">
        <v>54057</v>
      </c>
      <c r="C461" s="511" t="s">
        <v>667</v>
      </c>
    </row>
    <row r="462" spans="1:3">
      <c r="A462" s="509">
        <v>461</v>
      </c>
      <c r="B462" s="510">
        <v>54058</v>
      </c>
      <c r="C462" s="511" t="s">
        <v>668</v>
      </c>
    </row>
    <row r="463" spans="1:3">
      <c r="A463" s="509">
        <v>462</v>
      </c>
      <c r="B463" s="510">
        <v>54101</v>
      </c>
      <c r="C463" s="511" t="s">
        <v>669</v>
      </c>
    </row>
    <row r="464" spans="1:3">
      <c r="A464" s="509">
        <v>463</v>
      </c>
      <c r="B464" s="510">
        <v>54102</v>
      </c>
      <c r="C464" s="511" t="s">
        <v>670</v>
      </c>
    </row>
    <row r="465" spans="1:3">
      <c r="A465" s="509">
        <v>464</v>
      </c>
      <c r="B465" s="510">
        <v>54103</v>
      </c>
      <c r="C465" s="511" t="s">
        <v>671</v>
      </c>
    </row>
    <row r="466" spans="1:3">
      <c r="A466" s="509">
        <v>465</v>
      </c>
      <c r="B466" s="510">
        <v>54104</v>
      </c>
      <c r="C466" s="511" t="s">
        <v>1091</v>
      </c>
    </row>
    <row r="467" spans="1:3">
      <c r="A467" s="509">
        <v>466</v>
      </c>
      <c r="B467" s="510">
        <v>54105</v>
      </c>
      <c r="C467" s="511" t="s">
        <v>672</v>
      </c>
    </row>
    <row r="468" spans="1:3">
      <c r="A468" s="509">
        <v>467</v>
      </c>
      <c r="B468" s="510">
        <v>54106</v>
      </c>
      <c r="C468" s="511" t="s">
        <v>673</v>
      </c>
    </row>
    <row r="469" spans="1:3">
      <c r="A469" s="509">
        <v>468</v>
      </c>
      <c r="B469" s="510">
        <v>54108</v>
      </c>
      <c r="C469" s="511" t="s">
        <v>674</v>
      </c>
    </row>
    <row r="470" spans="1:3">
      <c r="A470" s="509">
        <v>469</v>
      </c>
      <c r="B470" s="510">
        <v>54109</v>
      </c>
      <c r="C470" s="511" t="s">
        <v>675</v>
      </c>
    </row>
    <row r="471" spans="1:3">
      <c r="A471" s="509">
        <v>470</v>
      </c>
      <c r="B471" s="510">
        <v>54110</v>
      </c>
      <c r="C471" s="511" t="s">
        <v>676</v>
      </c>
    </row>
    <row r="472" spans="1:3">
      <c r="A472" s="509">
        <v>471</v>
      </c>
      <c r="B472" s="510">
        <v>54111</v>
      </c>
      <c r="C472" s="511" t="s">
        <v>677</v>
      </c>
    </row>
    <row r="473" spans="1:3">
      <c r="A473" s="509">
        <v>472</v>
      </c>
      <c r="B473" s="510">
        <v>54112</v>
      </c>
      <c r="C473" s="511" t="s">
        <v>678</v>
      </c>
    </row>
    <row r="474" spans="1:3">
      <c r="A474" s="509">
        <v>473</v>
      </c>
      <c r="B474" s="510">
        <v>54113</v>
      </c>
      <c r="C474" s="511" t="s">
        <v>679</v>
      </c>
    </row>
    <row r="475" spans="1:3">
      <c r="A475" s="509">
        <v>474</v>
      </c>
      <c r="B475" s="510">
        <v>54114</v>
      </c>
      <c r="C475" s="511" t="s">
        <v>680</v>
      </c>
    </row>
    <row r="476" spans="1:3">
      <c r="A476" s="509">
        <v>475</v>
      </c>
      <c r="B476" s="510">
        <v>54115</v>
      </c>
      <c r="C476" s="511" t="s">
        <v>1064</v>
      </c>
    </row>
    <row r="477" spans="1:3">
      <c r="A477" s="509">
        <v>476</v>
      </c>
      <c r="B477" s="510">
        <v>54116</v>
      </c>
      <c r="C477" s="511" t="s">
        <v>681</v>
      </c>
    </row>
    <row r="478" spans="1:3">
      <c r="A478" s="509">
        <v>477</v>
      </c>
      <c r="B478" s="510">
        <v>54117</v>
      </c>
      <c r="C478" s="511" t="s">
        <v>682</v>
      </c>
    </row>
    <row r="479" spans="1:3">
      <c r="A479" s="509">
        <v>478</v>
      </c>
      <c r="B479" s="510">
        <v>54119</v>
      </c>
      <c r="C479" s="511" t="s">
        <v>683</v>
      </c>
    </row>
    <row r="480" spans="1:3">
      <c r="A480" s="509">
        <v>479</v>
      </c>
      <c r="B480" s="510">
        <v>54121</v>
      </c>
      <c r="C480" s="511" t="s">
        <v>1092</v>
      </c>
    </row>
    <row r="481" spans="1:3">
      <c r="A481" s="509">
        <v>480</v>
      </c>
      <c r="B481" s="510">
        <v>54122</v>
      </c>
      <c r="C481" s="511" t="s">
        <v>684</v>
      </c>
    </row>
    <row r="482" spans="1:3">
      <c r="A482" s="509">
        <v>481</v>
      </c>
      <c r="B482" s="510">
        <v>54123</v>
      </c>
      <c r="C482" s="511" t="s">
        <v>685</v>
      </c>
    </row>
    <row r="483" spans="1:3">
      <c r="A483" s="509">
        <v>482</v>
      </c>
      <c r="B483" s="510">
        <v>54126</v>
      </c>
      <c r="C483" s="511" t="s">
        <v>686</v>
      </c>
    </row>
    <row r="484" spans="1:3">
      <c r="A484" s="509">
        <v>483</v>
      </c>
      <c r="B484" s="510">
        <v>54127</v>
      </c>
      <c r="C484" s="511" t="s">
        <v>687</v>
      </c>
    </row>
    <row r="485" spans="1:3">
      <c r="A485" s="509">
        <v>484</v>
      </c>
      <c r="B485" s="510">
        <v>54128</v>
      </c>
      <c r="C485" s="511" t="s">
        <v>1409</v>
      </c>
    </row>
    <row r="486" spans="1:3">
      <c r="A486" s="509">
        <v>485</v>
      </c>
      <c r="B486" s="510">
        <v>54151</v>
      </c>
      <c r="C486" s="511" t="s">
        <v>688</v>
      </c>
    </row>
    <row r="487" spans="1:3">
      <c r="A487" s="509">
        <v>486</v>
      </c>
      <c r="B487" s="510">
        <v>54152</v>
      </c>
      <c r="C487" s="511" t="s">
        <v>689</v>
      </c>
    </row>
    <row r="488" spans="1:3">
      <c r="A488" s="509">
        <v>487</v>
      </c>
      <c r="B488" s="510">
        <v>54153</v>
      </c>
      <c r="C488" s="511" t="s">
        <v>690</v>
      </c>
    </row>
    <row r="489" spans="1:3">
      <c r="A489" s="509">
        <v>488</v>
      </c>
      <c r="B489" s="510">
        <v>54155</v>
      </c>
      <c r="C489" s="511" t="s">
        <v>691</v>
      </c>
    </row>
    <row r="490" spans="1:3">
      <c r="A490" s="509">
        <v>489</v>
      </c>
      <c r="B490" s="510">
        <v>54156</v>
      </c>
      <c r="C490" s="511" t="s">
        <v>692</v>
      </c>
    </row>
    <row r="491" spans="1:3">
      <c r="A491" s="509">
        <v>490</v>
      </c>
      <c r="B491" s="510">
        <v>54157</v>
      </c>
      <c r="C491" s="511" t="s">
        <v>693</v>
      </c>
    </row>
    <row r="492" spans="1:3">
      <c r="A492" s="509">
        <v>491</v>
      </c>
      <c r="B492" s="510">
        <v>54158</v>
      </c>
      <c r="C492" s="511" t="s">
        <v>694</v>
      </c>
    </row>
    <row r="493" spans="1:3">
      <c r="A493" s="509">
        <v>492</v>
      </c>
      <c r="B493" s="510">
        <v>54159</v>
      </c>
      <c r="C493" s="511" t="s">
        <v>695</v>
      </c>
    </row>
    <row r="494" spans="1:3">
      <c r="A494" s="509">
        <v>493</v>
      </c>
      <c r="B494" s="510">
        <v>54160</v>
      </c>
      <c r="C494" s="511" t="s">
        <v>696</v>
      </c>
    </row>
    <row r="495" spans="1:3">
      <c r="A495" s="509">
        <v>494</v>
      </c>
      <c r="B495" s="510">
        <v>54161</v>
      </c>
      <c r="C495" s="511" t="s">
        <v>697</v>
      </c>
    </row>
    <row r="496" spans="1:3">
      <c r="A496" s="509">
        <v>495</v>
      </c>
      <c r="B496" s="510">
        <v>54162</v>
      </c>
      <c r="C496" s="511" t="s">
        <v>698</v>
      </c>
    </row>
    <row r="497" spans="1:3">
      <c r="A497" s="509">
        <v>496</v>
      </c>
      <c r="B497" s="510">
        <v>54163</v>
      </c>
      <c r="C497" s="511" t="s">
        <v>1410</v>
      </c>
    </row>
    <row r="498" spans="1:3">
      <c r="A498" s="509">
        <v>497</v>
      </c>
      <c r="B498" s="510">
        <v>54201</v>
      </c>
      <c r="C498" s="511" t="s">
        <v>699</v>
      </c>
    </row>
    <row r="499" spans="1:3">
      <c r="A499" s="509">
        <v>498</v>
      </c>
      <c r="B499" s="510">
        <v>54202</v>
      </c>
      <c r="C499" s="511" t="s">
        <v>700</v>
      </c>
    </row>
    <row r="500" spans="1:3">
      <c r="A500" s="509">
        <v>499</v>
      </c>
      <c r="B500" s="510">
        <v>54203</v>
      </c>
      <c r="C500" s="511" t="s">
        <v>701</v>
      </c>
    </row>
    <row r="501" spans="1:3">
      <c r="A501" s="509">
        <v>500</v>
      </c>
      <c r="B501" s="510">
        <v>54204</v>
      </c>
      <c r="C501" s="511" t="s">
        <v>702</v>
      </c>
    </row>
    <row r="502" spans="1:3">
      <c r="A502" s="509">
        <v>501</v>
      </c>
      <c r="B502" s="510">
        <v>54205</v>
      </c>
      <c r="C502" s="511" t="s">
        <v>703</v>
      </c>
    </row>
    <row r="503" spans="1:3">
      <c r="A503" s="509">
        <v>502</v>
      </c>
      <c r="B503" s="510">
        <v>54207</v>
      </c>
      <c r="C503" s="511" t="s">
        <v>704</v>
      </c>
    </row>
    <row r="504" spans="1:3">
      <c r="A504" s="509">
        <v>503</v>
      </c>
      <c r="B504" s="510">
        <v>54208</v>
      </c>
      <c r="C504" s="511" t="s">
        <v>705</v>
      </c>
    </row>
    <row r="505" spans="1:3">
      <c r="A505" s="509">
        <v>504</v>
      </c>
      <c r="B505" s="510">
        <v>54209</v>
      </c>
      <c r="C505" s="511" t="s">
        <v>706</v>
      </c>
    </row>
    <row r="506" spans="1:3">
      <c r="A506" s="509">
        <v>505</v>
      </c>
      <c r="B506" s="510">
        <v>54212</v>
      </c>
      <c r="C506" s="511" t="s">
        <v>707</v>
      </c>
    </row>
    <row r="507" spans="1:3">
      <c r="A507" s="509">
        <v>506</v>
      </c>
      <c r="B507" s="510">
        <v>54213</v>
      </c>
      <c r="C507" s="511" t="s">
        <v>1079</v>
      </c>
    </row>
    <row r="508" spans="1:3">
      <c r="A508" s="509">
        <v>507</v>
      </c>
      <c r="B508" s="510">
        <v>54215</v>
      </c>
      <c r="C508" s="511" t="s">
        <v>708</v>
      </c>
    </row>
    <row r="509" spans="1:3">
      <c r="A509" s="509">
        <v>508</v>
      </c>
      <c r="B509" s="510">
        <v>54216</v>
      </c>
      <c r="C509" s="511" t="s">
        <v>709</v>
      </c>
    </row>
    <row r="510" spans="1:3">
      <c r="A510" s="509">
        <v>509</v>
      </c>
      <c r="B510" s="510">
        <v>54218</v>
      </c>
      <c r="C510" s="511" t="s">
        <v>1044</v>
      </c>
    </row>
    <row r="511" spans="1:3">
      <c r="A511" s="509">
        <v>510</v>
      </c>
      <c r="B511" s="510">
        <v>54251</v>
      </c>
      <c r="C511" s="511" t="s">
        <v>710</v>
      </c>
    </row>
    <row r="512" spans="1:3">
      <c r="A512" s="509">
        <v>511</v>
      </c>
      <c r="B512" s="510">
        <v>54252</v>
      </c>
      <c r="C512" s="511" t="s">
        <v>711</v>
      </c>
    </row>
    <row r="513" spans="1:3">
      <c r="A513" s="509">
        <v>512</v>
      </c>
      <c r="B513" s="510">
        <v>54253</v>
      </c>
      <c r="C513" s="511" t="s">
        <v>712</v>
      </c>
    </row>
    <row r="514" spans="1:3">
      <c r="A514" s="509">
        <v>513</v>
      </c>
      <c r="B514" s="510">
        <v>54254</v>
      </c>
      <c r="C514" s="511" t="s">
        <v>1067</v>
      </c>
    </row>
    <row r="515" spans="1:3">
      <c r="A515" s="509">
        <v>514</v>
      </c>
      <c r="B515" s="510">
        <v>54255</v>
      </c>
      <c r="C515" s="511" t="s">
        <v>713</v>
      </c>
    </row>
    <row r="516" spans="1:3">
      <c r="A516" s="509">
        <v>515</v>
      </c>
      <c r="B516" s="510">
        <v>54256</v>
      </c>
      <c r="C516" s="511" t="s">
        <v>714</v>
      </c>
    </row>
    <row r="517" spans="1:3">
      <c r="A517" s="509">
        <v>516</v>
      </c>
      <c r="B517" s="510">
        <v>54257</v>
      </c>
      <c r="C517" s="511" t="s">
        <v>1080</v>
      </c>
    </row>
    <row r="518" spans="1:3">
      <c r="A518" s="509">
        <v>517</v>
      </c>
      <c r="B518" s="510">
        <v>54301</v>
      </c>
      <c r="C518" s="511" t="s">
        <v>715</v>
      </c>
    </row>
    <row r="519" spans="1:3">
      <c r="A519" s="509">
        <v>518</v>
      </c>
      <c r="B519" s="510">
        <v>54302</v>
      </c>
      <c r="C519" s="511" t="s">
        <v>716</v>
      </c>
    </row>
    <row r="520" spans="1:3">
      <c r="A520" s="509">
        <v>519</v>
      </c>
      <c r="B520" s="510">
        <v>54303</v>
      </c>
      <c r="C520" s="511" t="s">
        <v>717</v>
      </c>
    </row>
    <row r="521" spans="1:3">
      <c r="A521" s="509">
        <v>520</v>
      </c>
      <c r="B521" s="510">
        <v>54304</v>
      </c>
      <c r="C521" s="511" t="s">
        <v>718</v>
      </c>
    </row>
    <row r="522" spans="1:3">
      <c r="A522" s="509">
        <v>521</v>
      </c>
      <c r="B522" s="510">
        <v>54305</v>
      </c>
      <c r="C522" s="511" t="s">
        <v>719</v>
      </c>
    </row>
    <row r="523" spans="1:3">
      <c r="A523" s="509">
        <v>522</v>
      </c>
      <c r="B523" s="510">
        <v>54306</v>
      </c>
      <c r="C523" s="511" t="s">
        <v>720</v>
      </c>
    </row>
    <row r="524" spans="1:3">
      <c r="A524" s="509">
        <v>523</v>
      </c>
      <c r="B524" s="510">
        <v>54310</v>
      </c>
      <c r="C524" s="511" t="s">
        <v>722</v>
      </c>
    </row>
    <row r="525" spans="1:3">
      <c r="A525" s="509">
        <v>524</v>
      </c>
      <c r="B525" s="510">
        <v>54311</v>
      </c>
      <c r="C525" s="511" t="s">
        <v>723</v>
      </c>
    </row>
    <row r="526" spans="1:3">
      <c r="A526" s="509">
        <v>525</v>
      </c>
      <c r="B526" s="510">
        <v>54312</v>
      </c>
      <c r="C526" s="511" t="s">
        <v>724</v>
      </c>
    </row>
    <row r="527" spans="1:3">
      <c r="A527" s="509">
        <v>526</v>
      </c>
      <c r="B527" s="510">
        <v>54313</v>
      </c>
      <c r="C527" s="511" t="s">
        <v>1097</v>
      </c>
    </row>
    <row r="528" spans="1:3">
      <c r="A528" s="509">
        <v>527</v>
      </c>
      <c r="B528" s="510">
        <v>54314</v>
      </c>
      <c r="C528" s="511" t="s">
        <v>725</v>
      </c>
    </row>
    <row r="529" spans="1:3">
      <c r="A529" s="509">
        <v>528</v>
      </c>
      <c r="B529" s="510">
        <v>54315</v>
      </c>
      <c r="C529" s="511" t="s">
        <v>726</v>
      </c>
    </row>
    <row r="530" spans="1:3">
      <c r="A530" s="509">
        <v>529</v>
      </c>
      <c r="B530" s="510">
        <v>54316</v>
      </c>
      <c r="C530" s="511" t="s">
        <v>727</v>
      </c>
    </row>
    <row r="531" spans="1:3">
      <c r="A531" s="509">
        <v>530</v>
      </c>
      <c r="B531" s="510">
        <v>54317</v>
      </c>
      <c r="C531" s="511" t="s">
        <v>728</v>
      </c>
    </row>
    <row r="532" spans="1:3">
      <c r="A532" s="509">
        <v>531</v>
      </c>
      <c r="B532" s="510">
        <v>54318</v>
      </c>
      <c r="C532" s="511" t="s">
        <v>729</v>
      </c>
    </row>
    <row r="533" spans="1:3">
      <c r="A533" s="509">
        <v>532</v>
      </c>
      <c r="B533" s="510">
        <v>54319</v>
      </c>
      <c r="C533" s="511" t="s">
        <v>730</v>
      </c>
    </row>
    <row r="534" spans="1:3">
      <c r="A534" s="509">
        <v>533</v>
      </c>
      <c r="B534" s="510">
        <v>54320</v>
      </c>
      <c r="C534" s="511" t="s">
        <v>731</v>
      </c>
    </row>
    <row r="535" spans="1:3">
      <c r="A535" s="509">
        <v>534</v>
      </c>
      <c r="B535" s="510">
        <v>54321</v>
      </c>
      <c r="C535" s="511" t="s">
        <v>1077</v>
      </c>
    </row>
    <row r="536" spans="1:3">
      <c r="A536" s="509">
        <v>535</v>
      </c>
      <c r="B536" s="510">
        <v>54322</v>
      </c>
      <c r="C536" s="511" t="s">
        <v>721</v>
      </c>
    </row>
    <row r="537" spans="1:3">
      <c r="A537" s="509">
        <v>536</v>
      </c>
      <c r="B537" s="510">
        <v>54323</v>
      </c>
      <c r="C537" s="511" t="s">
        <v>1434</v>
      </c>
    </row>
    <row r="538" spans="1:3">
      <c r="A538" s="509">
        <v>537</v>
      </c>
      <c r="B538" s="510">
        <v>54351</v>
      </c>
      <c r="C538" s="511" t="s">
        <v>732</v>
      </c>
    </row>
    <row r="539" spans="1:3">
      <c r="A539" s="509">
        <v>538</v>
      </c>
      <c r="B539" s="510">
        <v>54352</v>
      </c>
      <c r="C539" s="511" t="s">
        <v>733</v>
      </c>
    </row>
    <row r="540" spans="1:3">
      <c r="A540" s="509">
        <v>539</v>
      </c>
      <c r="B540" s="510">
        <v>54355</v>
      </c>
      <c r="C540" s="511" t="s">
        <v>735</v>
      </c>
    </row>
    <row r="541" spans="1:3">
      <c r="A541" s="509">
        <v>540</v>
      </c>
      <c r="B541" s="510">
        <v>54356</v>
      </c>
      <c r="C541" s="511" t="s">
        <v>736</v>
      </c>
    </row>
    <row r="542" spans="1:3">
      <c r="A542" s="509">
        <v>541</v>
      </c>
      <c r="B542" s="510">
        <v>54357</v>
      </c>
      <c r="C542" s="511" t="s">
        <v>737</v>
      </c>
    </row>
    <row r="543" spans="1:3">
      <c r="A543" s="509">
        <v>542</v>
      </c>
      <c r="B543" s="510">
        <v>54358</v>
      </c>
      <c r="C543" s="511" t="s">
        <v>738</v>
      </c>
    </row>
    <row r="544" spans="1:3">
      <c r="A544" s="509">
        <v>543</v>
      </c>
      <c r="B544" s="510">
        <v>54359</v>
      </c>
      <c r="C544" s="511" t="s">
        <v>739</v>
      </c>
    </row>
    <row r="545" spans="1:3">
      <c r="A545" s="509">
        <v>544</v>
      </c>
      <c r="B545" s="510">
        <v>54360</v>
      </c>
      <c r="C545" s="511" t="s">
        <v>740</v>
      </c>
    </row>
    <row r="546" spans="1:3">
      <c r="A546" s="509">
        <v>545</v>
      </c>
      <c r="B546" s="510">
        <v>54361</v>
      </c>
      <c r="C546" s="511" t="s">
        <v>734</v>
      </c>
    </row>
    <row r="547" spans="1:3">
      <c r="A547" s="509">
        <v>546</v>
      </c>
      <c r="B547" s="510">
        <v>54362</v>
      </c>
      <c r="C547" s="511" t="s">
        <v>1435</v>
      </c>
    </row>
    <row r="548" spans="1:3">
      <c r="A548" s="509">
        <v>547</v>
      </c>
      <c r="B548" s="510">
        <v>60101</v>
      </c>
      <c r="C548" s="511" t="s">
        <v>741</v>
      </c>
    </row>
    <row r="549" spans="1:3">
      <c r="A549" s="509">
        <v>548</v>
      </c>
      <c r="B549" s="510">
        <v>60102</v>
      </c>
      <c r="C549" s="511" t="s">
        <v>742</v>
      </c>
    </row>
    <row r="550" spans="1:3">
      <c r="A550" s="509">
        <v>549</v>
      </c>
      <c r="B550" s="510">
        <v>60103</v>
      </c>
      <c r="C550" s="511" t="s">
        <v>743</v>
      </c>
    </row>
    <row r="551" spans="1:3">
      <c r="A551" s="509">
        <v>550</v>
      </c>
      <c r="B551" s="510">
        <v>60104</v>
      </c>
      <c r="C551" s="511" t="s">
        <v>744</v>
      </c>
    </row>
    <row r="552" spans="1:3">
      <c r="A552" s="509">
        <v>551</v>
      </c>
      <c r="B552" s="510">
        <v>60151</v>
      </c>
      <c r="C552" s="511" t="s">
        <v>745</v>
      </c>
    </row>
    <row r="553" spans="1:3">
      <c r="A553" s="509">
        <v>552</v>
      </c>
      <c r="B553" s="510">
        <v>60152</v>
      </c>
      <c r="C553" s="511" t="s">
        <v>1075</v>
      </c>
    </row>
    <row r="554" spans="1:3">
      <c r="A554" s="509">
        <v>553</v>
      </c>
      <c r="B554" s="510">
        <v>60201</v>
      </c>
      <c r="C554" s="511" t="s">
        <v>1076</v>
      </c>
    </row>
    <row r="555" spans="1:3">
      <c r="A555" s="509">
        <v>554</v>
      </c>
      <c r="B555" s="510">
        <v>60202</v>
      </c>
      <c r="C555" s="511" t="s">
        <v>746</v>
      </c>
    </row>
    <row r="556" spans="1:3">
      <c r="A556" s="509">
        <v>555</v>
      </c>
      <c r="B556" s="510">
        <v>60203</v>
      </c>
      <c r="C556" s="511" t="s">
        <v>747</v>
      </c>
    </row>
    <row r="557" spans="1:3">
      <c r="A557" s="509">
        <v>556</v>
      </c>
      <c r="B557" s="510">
        <v>60204</v>
      </c>
      <c r="C557" s="511" t="s">
        <v>748</v>
      </c>
    </row>
    <row r="558" spans="1:3">
      <c r="A558" s="509">
        <v>557</v>
      </c>
      <c r="B558" s="510">
        <v>60205</v>
      </c>
      <c r="C558" s="511" t="s">
        <v>1098</v>
      </c>
    </row>
    <row r="559" spans="1:3">
      <c r="A559" s="509">
        <v>558</v>
      </c>
      <c r="B559" s="510">
        <v>60206</v>
      </c>
      <c r="C559" s="511" t="s">
        <v>749</v>
      </c>
    </row>
    <row r="560" spans="1:3">
      <c r="A560" s="509">
        <v>559</v>
      </c>
      <c r="B560" s="510">
        <v>60207</v>
      </c>
      <c r="C560" s="511" t="s">
        <v>750</v>
      </c>
    </row>
    <row r="561" spans="1:3">
      <c r="A561" s="509">
        <v>560</v>
      </c>
      <c r="B561" s="510">
        <v>60209</v>
      </c>
      <c r="C561" s="511" t="s">
        <v>751</v>
      </c>
    </row>
    <row r="562" spans="1:3">
      <c r="A562" s="509">
        <v>561</v>
      </c>
      <c r="B562" s="510">
        <v>60211</v>
      </c>
      <c r="C562" s="511" t="s">
        <v>752</v>
      </c>
    </row>
    <row r="563" spans="1:3">
      <c r="A563" s="509">
        <v>562</v>
      </c>
      <c r="B563" s="510">
        <v>60212</v>
      </c>
      <c r="C563" s="511" t="s">
        <v>753</v>
      </c>
    </row>
    <row r="564" spans="1:3">
      <c r="A564" s="509">
        <v>563</v>
      </c>
      <c r="B564" s="510">
        <v>60251</v>
      </c>
      <c r="C564" s="511" t="s">
        <v>754</v>
      </c>
    </row>
    <row r="565" spans="1:3">
      <c r="A565" s="509">
        <v>564</v>
      </c>
      <c r="B565" s="510">
        <v>60252</v>
      </c>
      <c r="C565" s="511" t="s">
        <v>755</v>
      </c>
    </row>
    <row r="566" spans="1:3">
      <c r="A566" s="509">
        <v>565</v>
      </c>
      <c r="B566" s="510">
        <v>60253</v>
      </c>
      <c r="C566" s="511" t="s">
        <v>756</v>
      </c>
    </row>
    <row r="567" spans="1:3">
      <c r="A567" s="509">
        <v>566</v>
      </c>
      <c r="B567" s="510">
        <v>60254</v>
      </c>
      <c r="C567" s="511" t="s">
        <v>757</v>
      </c>
    </row>
    <row r="568" spans="1:3">
      <c r="A568" s="509">
        <v>567</v>
      </c>
      <c r="B568" s="510">
        <v>60255</v>
      </c>
      <c r="C568" s="511" t="s">
        <v>758</v>
      </c>
    </row>
    <row r="569" spans="1:3">
      <c r="A569" s="509">
        <v>568</v>
      </c>
      <c r="B569" s="510">
        <v>61101</v>
      </c>
      <c r="C569" s="511" t="s">
        <v>759</v>
      </c>
    </row>
    <row r="570" spans="1:3">
      <c r="A570" s="509">
        <v>569</v>
      </c>
      <c r="B570" s="510">
        <v>61102</v>
      </c>
      <c r="C570" s="511" t="s">
        <v>760</v>
      </c>
    </row>
    <row r="571" spans="1:3">
      <c r="A571" s="509">
        <v>570</v>
      </c>
      <c r="B571" s="510">
        <v>61103</v>
      </c>
      <c r="C571" s="511" t="s">
        <v>761</v>
      </c>
    </row>
    <row r="572" spans="1:3">
      <c r="A572" s="509">
        <v>571</v>
      </c>
      <c r="B572" s="510">
        <v>61104</v>
      </c>
      <c r="C572" s="511" t="s">
        <v>762</v>
      </c>
    </row>
    <row r="573" spans="1:3">
      <c r="A573" s="509">
        <v>572</v>
      </c>
      <c r="B573" s="510">
        <v>61105</v>
      </c>
      <c r="C573" s="511" t="s">
        <v>763</v>
      </c>
    </row>
    <row r="574" spans="1:3">
      <c r="A574" s="509">
        <v>573</v>
      </c>
      <c r="B574" s="510">
        <v>61106</v>
      </c>
      <c r="C574" s="511" t="s">
        <v>764</v>
      </c>
    </row>
    <row r="575" spans="1:3">
      <c r="A575" s="509">
        <v>574</v>
      </c>
      <c r="B575" s="510">
        <v>61107</v>
      </c>
      <c r="C575" s="511" t="s">
        <v>765</v>
      </c>
    </row>
    <row r="576" spans="1:3">
      <c r="A576" s="509">
        <v>575</v>
      </c>
      <c r="B576" s="510">
        <v>61108</v>
      </c>
      <c r="C576" s="511" t="s">
        <v>766</v>
      </c>
    </row>
    <row r="577" spans="1:3">
      <c r="A577" s="509">
        <v>576</v>
      </c>
      <c r="B577" s="510">
        <v>61109</v>
      </c>
      <c r="C577" s="511" t="s">
        <v>767</v>
      </c>
    </row>
    <row r="578" spans="1:3">
      <c r="A578" s="509">
        <v>577</v>
      </c>
      <c r="B578" s="510">
        <v>61110</v>
      </c>
      <c r="C578" s="511" t="s">
        <v>768</v>
      </c>
    </row>
    <row r="579" spans="1:3">
      <c r="A579" s="509">
        <v>578</v>
      </c>
      <c r="B579" s="510">
        <v>61111</v>
      </c>
      <c r="C579" s="511" t="s">
        <v>769</v>
      </c>
    </row>
    <row r="580" spans="1:3">
      <c r="A580" s="509">
        <v>579</v>
      </c>
      <c r="B580" s="510">
        <v>61112</v>
      </c>
      <c r="C580" s="511" t="s">
        <v>770</v>
      </c>
    </row>
    <row r="581" spans="1:3">
      <c r="A581" s="509">
        <v>580</v>
      </c>
      <c r="B581" s="510">
        <v>61113</v>
      </c>
      <c r="C581" s="511" t="s">
        <v>771</v>
      </c>
    </row>
    <row r="582" spans="1:3">
      <c r="A582" s="509">
        <v>581</v>
      </c>
      <c r="B582" s="510">
        <v>61114</v>
      </c>
      <c r="C582" s="511" t="s">
        <v>1039</v>
      </c>
    </row>
    <row r="583" spans="1:3">
      <c r="A583" s="509">
        <v>582</v>
      </c>
      <c r="B583" s="510">
        <v>61151</v>
      </c>
      <c r="C583" s="511" t="s">
        <v>772</v>
      </c>
    </row>
    <row r="584" spans="1:3">
      <c r="A584" s="509">
        <v>583</v>
      </c>
      <c r="B584" s="510">
        <v>61152</v>
      </c>
      <c r="C584" s="511" t="s">
        <v>773</v>
      </c>
    </row>
    <row r="585" spans="1:3">
      <c r="A585" s="509">
        <v>584</v>
      </c>
      <c r="B585" s="510">
        <v>61153</v>
      </c>
      <c r="C585" s="511" t="s">
        <v>774</v>
      </c>
    </row>
    <row r="586" spans="1:3">
      <c r="A586" s="509">
        <v>585</v>
      </c>
      <c r="B586" s="510">
        <v>61154</v>
      </c>
      <c r="C586" s="511" t="s">
        <v>775</v>
      </c>
    </row>
    <row r="587" spans="1:3">
      <c r="A587" s="509">
        <v>586</v>
      </c>
      <c r="B587" s="510">
        <v>61155</v>
      </c>
      <c r="C587" s="511" t="s">
        <v>776</v>
      </c>
    </row>
    <row r="588" spans="1:3">
      <c r="A588" s="509">
        <v>587</v>
      </c>
      <c r="B588" s="510">
        <v>61156</v>
      </c>
      <c r="C588" s="511" t="s">
        <v>777</v>
      </c>
    </row>
    <row r="589" spans="1:3">
      <c r="A589" s="509">
        <v>588</v>
      </c>
      <c r="B589" s="510">
        <v>61157</v>
      </c>
      <c r="C589" s="511" t="s">
        <v>778</v>
      </c>
    </row>
    <row r="590" spans="1:3">
      <c r="A590" s="509">
        <v>589</v>
      </c>
      <c r="B590" s="510">
        <v>61158</v>
      </c>
      <c r="C590" s="511" t="s">
        <v>779</v>
      </c>
    </row>
    <row r="591" spans="1:3">
      <c r="A591" s="509">
        <v>590</v>
      </c>
      <c r="B591" s="510">
        <v>61208</v>
      </c>
      <c r="C591" s="511" t="s">
        <v>1205</v>
      </c>
    </row>
    <row r="592" spans="1:3">
      <c r="A592" s="509">
        <v>591</v>
      </c>
      <c r="B592" s="510">
        <v>61255</v>
      </c>
      <c r="C592" s="511" t="s">
        <v>1206</v>
      </c>
    </row>
    <row r="593" spans="1:3">
      <c r="A593" s="509">
        <v>592</v>
      </c>
      <c r="B593" s="510">
        <v>61301</v>
      </c>
      <c r="C593" s="511" t="s">
        <v>780</v>
      </c>
    </row>
    <row r="594" spans="1:3">
      <c r="A594" s="509">
        <v>593</v>
      </c>
      <c r="B594" s="510">
        <v>61302</v>
      </c>
      <c r="C594" s="511" t="s">
        <v>781</v>
      </c>
    </row>
    <row r="595" spans="1:3">
      <c r="A595" s="509">
        <v>594</v>
      </c>
      <c r="B595" s="510">
        <v>61303</v>
      </c>
      <c r="C595" s="511" t="s">
        <v>782</v>
      </c>
    </row>
    <row r="596" spans="1:3">
      <c r="A596" s="509">
        <v>595</v>
      </c>
      <c r="B596" s="510">
        <v>61305</v>
      </c>
      <c r="C596" s="511" t="s">
        <v>783</v>
      </c>
    </row>
    <row r="597" spans="1:3">
      <c r="A597" s="509">
        <v>596</v>
      </c>
      <c r="B597" s="510">
        <v>61351</v>
      </c>
      <c r="C597" s="511" t="s">
        <v>784</v>
      </c>
    </row>
    <row r="598" spans="1:3">
      <c r="A598" s="509">
        <v>597</v>
      </c>
      <c r="B598" s="510">
        <v>61352</v>
      </c>
      <c r="C598" s="511" t="s">
        <v>785</v>
      </c>
    </row>
    <row r="599" spans="1:3">
      <c r="A599" s="509">
        <v>598</v>
      </c>
      <c r="B599" s="510">
        <v>62101</v>
      </c>
      <c r="C599" s="511" t="s">
        <v>786</v>
      </c>
    </row>
    <row r="600" spans="1:3">
      <c r="A600" s="509">
        <v>599</v>
      </c>
      <c r="B600" s="510">
        <v>62102</v>
      </c>
      <c r="C600" s="511" t="s">
        <v>787</v>
      </c>
    </row>
    <row r="601" spans="1:3">
      <c r="A601" s="509">
        <v>600</v>
      </c>
      <c r="B601" s="510">
        <v>62103</v>
      </c>
      <c r="C601" s="511" t="s">
        <v>788</v>
      </c>
    </row>
    <row r="602" spans="1:3">
      <c r="A602" s="509">
        <v>601</v>
      </c>
      <c r="B602" s="510">
        <v>62104</v>
      </c>
      <c r="C602" s="511" t="s">
        <v>789</v>
      </c>
    </row>
    <row r="603" spans="1:3">
      <c r="A603" s="509">
        <v>602</v>
      </c>
      <c r="B603" s="510">
        <v>62105</v>
      </c>
      <c r="C603" s="511" t="s">
        <v>790</v>
      </c>
    </row>
    <row r="604" spans="1:3">
      <c r="A604" s="509">
        <v>603</v>
      </c>
      <c r="B604" s="510">
        <v>62106</v>
      </c>
      <c r="C604" s="511" t="s">
        <v>791</v>
      </c>
    </row>
    <row r="605" spans="1:3">
      <c r="A605" s="509">
        <v>604</v>
      </c>
      <c r="B605" s="510">
        <v>62107</v>
      </c>
      <c r="C605" s="511" t="s">
        <v>792</v>
      </c>
    </row>
    <row r="606" spans="1:3">
      <c r="A606" s="509">
        <v>605</v>
      </c>
      <c r="B606" s="510">
        <v>62151</v>
      </c>
      <c r="C606" s="511" t="s">
        <v>793</v>
      </c>
    </row>
    <row r="607" spans="1:3">
      <c r="A607" s="509">
        <v>606</v>
      </c>
      <c r="B607" s="510">
        <v>62152</v>
      </c>
      <c r="C607" s="511" t="s">
        <v>794</v>
      </c>
    </row>
    <row r="608" spans="1:3">
      <c r="A608" s="509">
        <v>607</v>
      </c>
      <c r="B608" s="510">
        <v>62153</v>
      </c>
      <c r="C608" s="511" t="s">
        <v>795</v>
      </c>
    </row>
    <row r="609" spans="1:3">
      <c r="A609" s="509">
        <v>608</v>
      </c>
      <c r="B609" s="510">
        <v>62201</v>
      </c>
      <c r="C609" s="511" t="s">
        <v>796</v>
      </c>
    </row>
    <row r="610" spans="1:3">
      <c r="A610" s="509">
        <v>609</v>
      </c>
      <c r="B610" s="510">
        <v>62202</v>
      </c>
      <c r="C610" s="511" t="s">
        <v>797</v>
      </c>
    </row>
    <row r="611" spans="1:3">
      <c r="A611" s="509">
        <v>610</v>
      </c>
      <c r="B611" s="510">
        <v>62251</v>
      </c>
      <c r="C611" s="511" t="s">
        <v>798</v>
      </c>
    </row>
    <row r="612" spans="1:3">
      <c r="A612" s="509">
        <v>611</v>
      </c>
      <c r="B612" s="510">
        <v>63101</v>
      </c>
      <c r="C612" s="511" t="s">
        <v>799</v>
      </c>
    </row>
    <row r="613" spans="1:3">
      <c r="A613" s="509">
        <v>612</v>
      </c>
      <c r="B613" s="510">
        <v>63102</v>
      </c>
      <c r="C613" s="511" t="s">
        <v>800</v>
      </c>
    </row>
    <row r="614" spans="1:3">
      <c r="A614" s="509">
        <v>613</v>
      </c>
      <c r="B614" s="510">
        <v>63103</v>
      </c>
      <c r="C614" s="511" t="s">
        <v>801</v>
      </c>
    </row>
    <row r="615" spans="1:3">
      <c r="A615" s="509">
        <v>614</v>
      </c>
      <c r="B615" s="510">
        <v>63104</v>
      </c>
      <c r="C615" s="511" t="s">
        <v>802</v>
      </c>
    </row>
    <row r="616" spans="1:3">
      <c r="A616" s="509">
        <v>615</v>
      </c>
      <c r="B616" s="510">
        <v>63105</v>
      </c>
      <c r="C616" s="511" t="s">
        <v>803</v>
      </c>
    </row>
    <row r="617" spans="1:3">
      <c r="A617" s="509">
        <v>616</v>
      </c>
      <c r="B617" s="510">
        <v>63151</v>
      </c>
      <c r="C617" s="511" t="s">
        <v>804</v>
      </c>
    </row>
    <row r="618" spans="1:3">
      <c r="A618" s="509">
        <v>617</v>
      </c>
      <c r="B618" s="510">
        <v>63152</v>
      </c>
      <c r="C618" s="511" t="s">
        <v>805</v>
      </c>
    </row>
    <row r="619" spans="1:3">
      <c r="A619" s="509">
        <v>618</v>
      </c>
      <c r="B619" s="510">
        <v>63153</v>
      </c>
      <c r="C619" s="511" t="s">
        <v>806</v>
      </c>
    </row>
    <row r="620" spans="1:3">
      <c r="A620" s="509">
        <v>619</v>
      </c>
      <c r="B620" s="510">
        <v>63201</v>
      </c>
      <c r="C620" s="511" t="s">
        <v>807</v>
      </c>
    </row>
    <row r="621" spans="1:3">
      <c r="A621" s="509">
        <v>620</v>
      </c>
      <c r="B621" s="510">
        <v>63251</v>
      </c>
      <c r="C621" s="511" t="s">
        <v>808</v>
      </c>
    </row>
    <row r="622" spans="1:3">
      <c r="A622" s="509">
        <v>621</v>
      </c>
      <c r="B622" s="510">
        <v>63301</v>
      </c>
      <c r="C622" s="511" t="s">
        <v>809</v>
      </c>
    </row>
    <row r="623" spans="1:3">
      <c r="A623" s="509">
        <v>622</v>
      </c>
      <c r="B623" s="510">
        <v>63302</v>
      </c>
      <c r="C623" s="511" t="s">
        <v>810</v>
      </c>
    </row>
    <row r="624" spans="1:3">
      <c r="A624" s="509">
        <v>623</v>
      </c>
      <c r="B624" s="510">
        <v>63303</v>
      </c>
      <c r="C624" s="511" t="s">
        <v>811</v>
      </c>
    </row>
    <row r="625" spans="1:3">
      <c r="A625" s="509">
        <v>624</v>
      </c>
      <c r="B625" s="510">
        <v>63304</v>
      </c>
      <c r="C625" s="511" t="s">
        <v>812</v>
      </c>
    </row>
    <row r="626" spans="1:3">
      <c r="A626" s="509">
        <v>625</v>
      </c>
      <c r="B626" s="510">
        <v>63306</v>
      </c>
      <c r="C626" s="511" t="s">
        <v>813</v>
      </c>
    </row>
    <row r="627" spans="1:3">
      <c r="A627" s="509">
        <v>626</v>
      </c>
      <c r="B627" s="510">
        <v>63307</v>
      </c>
      <c r="C627" s="511" t="s">
        <v>814</v>
      </c>
    </row>
    <row r="628" spans="1:3">
      <c r="A628" s="509">
        <v>627</v>
      </c>
      <c r="B628" s="510">
        <v>63309</v>
      </c>
      <c r="C628" s="511" t="s">
        <v>815</v>
      </c>
    </row>
    <row r="629" spans="1:3">
      <c r="A629" s="509">
        <v>628</v>
      </c>
      <c r="B629" s="510">
        <v>63310</v>
      </c>
      <c r="C629" s="511" t="s">
        <v>816</v>
      </c>
    </row>
    <row r="630" spans="1:3">
      <c r="A630" s="509">
        <v>629</v>
      </c>
      <c r="B630" s="510">
        <v>63311</v>
      </c>
      <c r="C630" s="511" t="s">
        <v>817</v>
      </c>
    </row>
    <row r="631" spans="1:3">
      <c r="A631" s="509">
        <v>630</v>
      </c>
      <c r="B631" s="510">
        <v>63312</v>
      </c>
      <c r="C631" s="511" t="s">
        <v>1041</v>
      </c>
    </row>
    <row r="632" spans="1:3">
      <c r="A632" s="509">
        <v>631</v>
      </c>
      <c r="B632" s="510">
        <v>63351</v>
      </c>
      <c r="C632" s="511" t="s">
        <v>818</v>
      </c>
    </row>
    <row r="633" spans="1:3">
      <c r="A633" s="509">
        <v>632</v>
      </c>
      <c r="B633" s="510">
        <v>63352</v>
      </c>
      <c r="C633" s="511" t="s">
        <v>1066</v>
      </c>
    </row>
    <row r="634" spans="1:3">
      <c r="A634" s="509">
        <v>633</v>
      </c>
      <c r="B634" s="510">
        <v>63353</v>
      </c>
      <c r="C634" s="511" t="s">
        <v>819</v>
      </c>
    </row>
    <row r="635" spans="1:3">
      <c r="A635" s="509">
        <v>634</v>
      </c>
      <c r="B635" s="510">
        <v>63354</v>
      </c>
      <c r="C635" s="511" t="s">
        <v>820</v>
      </c>
    </row>
    <row r="636" spans="1:3">
      <c r="A636" s="509">
        <v>635</v>
      </c>
      <c r="B636" s="510">
        <v>63401</v>
      </c>
      <c r="C636" s="511" t="s">
        <v>1104</v>
      </c>
    </row>
    <row r="637" spans="1:3">
      <c r="A637" s="509">
        <v>636</v>
      </c>
      <c r="B637" s="510">
        <v>63402</v>
      </c>
      <c r="C637" s="511" t="s">
        <v>821</v>
      </c>
    </row>
    <row r="638" spans="1:3">
      <c r="A638" s="509">
        <v>637</v>
      </c>
      <c r="B638" s="510">
        <v>63403</v>
      </c>
      <c r="C638" s="511" t="s">
        <v>822</v>
      </c>
    </row>
    <row r="639" spans="1:3">
      <c r="A639" s="509">
        <v>638</v>
      </c>
      <c r="B639" s="510">
        <v>63404</v>
      </c>
      <c r="C639" s="511" t="s">
        <v>823</v>
      </c>
    </row>
    <row r="640" spans="1:3">
      <c r="A640" s="509">
        <v>639</v>
      </c>
      <c r="B640" s="510">
        <v>63406</v>
      </c>
      <c r="C640" s="511" t="s">
        <v>824</v>
      </c>
    </row>
    <row r="641" spans="1:3">
      <c r="A641" s="509">
        <v>640</v>
      </c>
      <c r="B641" s="510">
        <v>63407</v>
      </c>
      <c r="C641" s="511" t="s">
        <v>825</v>
      </c>
    </row>
    <row r="642" spans="1:3">
      <c r="A642" s="509">
        <v>641</v>
      </c>
      <c r="B642" s="510">
        <v>63409</v>
      </c>
      <c r="C642" s="511" t="s">
        <v>826</v>
      </c>
    </row>
    <row r="643" spans="1:3">
      <c r="A643" s="509">
        <v>642</v>
      </c>
      <c r="B643" s="510">
        <v>63411</v>
      </c>
      <c r="C643" s="511" t="s">
        <v>827</v>
      </c>
    </row>
    <row r="644" spans="1:3">
      <c r="A644" s="509">
        <v>643</v>
      </c>
      <c r="B644" s="510">
        <v>63451</v>
      </c>
      <c r="C644" s="511" t="s">
        <v>828</v>
      </c>
    </row>
    <row r="645" spans="1:3">
      <c r="A645" s="509">
        <v>644</v>
      </c>
      <c r="B645" s="510">
        <v>63452</v>
      </c>
      <c r="C645" s="511" t="s">
        <v>829</v>
      </c>
    </row>
    <row r="646" spans="1:3">
      <c r="A646" s="509">
        <v>645</v>
      </c>
      <c r="B646" s="510">
        <v>63454</v>
      </c>
      <c r="C646" s="511" t="s">
        <v>830</v>
      </c>
    </row>
    <row r="647" spans="1:3">
      <c r="A647" s="509">
        <v>646</v>
      </c>
      <c r="B647" s="510">
        <v>63455</v>
      </c>
      <c r="C647" s="511" t="s">
        <v>831</v>
      </c>
    </row>
    <row r="648" spans="1:3">
      <c r="A648" s="509">
        <v>647</v>
      </c>
      <c r="B648" s="510">
        <v>63501</v>
      </c>
      <c r="C648" s="511" t="s">
        <v>832</v>
      </c>
    </row>
    <row r="649" spans="1:3">
      <c r="A649" s="509">
        <v>648</v>
      </c>
      <c r="B649" s="510">
        <v>63502</v>
      </c>
      <c r="C649" s="511" t="s">
        <v>833</v>
      </c>
    </row>
    <row r="650" spans="1:3">
      <c r="A650" s="509">
        <v>649</v>
      </c>
      <c r="B650" s="510">
        <v>63504</v>
      </c>
      <c r="C650" s="511" t="s">
        <v>834</v>
      </c>
    </row>
    <row r="651" spans="1:3">
      <c r="A651" s="509">
        <v>650</v>
      </c>
      <c r="B651" s="510">
        <v>63551</v>
      </c>
      <c r="C651" s="511" t="s">
        <v>835</v>
      </c>
    </row>
    <row r="652" spans="1:3">
      <c r="A652" s="509">
        <v>651</v>
      </c>
      <c r="B652" s="510">
        <v>64101</v>
      </c>
      <c r="C652" s="511" t="s">
        <v>1081</v>
      </c>
    </row>
    <row r="653" spans="1:3">
      <c r="A653" s="509">
        <v>652</v>
      </c>
      <c r="B653" s="510">
        <v>64102</v>
      </c>
      <c r="C653" s="511" t="s">
        <v>836</v>
      </c>
    </row>
    <row r="654" spans="1:3">
      <c r="A654" s="509">
        <v>653</v>
      </c>
      <c r="B654" s="510">
        <v>64103</v>
      </c>
      <c r="C654" s="511" t="s">
        <v>837</v>
      </c>
    </row>
    <row r="655" spans="1:3">
      <c r="A655" s="509">
        <v>654</v>
      </c>
      <c r="B655" s="510">
        <v>64105</v>
      </c>
      <c r="C655" s="511" t="s">
        <v>839</v>
      </c>
    </row>
    <row r="656" spans="1:3">
      <c r="A656" s="509">
        <v>655</v>
      </c>
      <c r="B656" s="510">
        <v>64106</v>
      </c>
      <c r="C656" s="511" t="s">
        <v>840</v>
      </c>
    </row>
    <row r="657" spans="1:3">
      <c r="A657" s="509">
        <v>656</v>
      </c>
      <c r="B657" s="510">
        <v>64107</v>
      </c>
      <c r="C657" s="511" t="s">
        <v>841</v>
      </c>
    </row>
    <row r="658" spans="1:3">
      <c r="A658" s="509">
        <v>657</v>
      </c>
      <c r="B658" s="510">
        <v>64108</v>
      </c>
      <c r="C658" s="511" t="s">
        <v>842</v>
      </c>
    </row>
    <row r="659" spans="1:3">
      <c r="A659" s="509">
        <v>658</v>
      </c>
      <c r="B659" s="510">
        <v>64109</v>
      </c>
      <c r="C659" s="511" t="s">
        <v>1037</v>
      </c>
    </row>
    <row r="660" spans="1:3">
      <c r="A660" s="509">
        <v>659</v>
      </c>
      <c r="B660" s="510">
        <v>64110</v>
      </c>
      <c r="C660" s="511" t="s">
        <v>843</v>
      </c>
    </row>
    <row r="661" spans="1:3">
      <c r="A661" s="509">
        <v>660</v>
      </c>
      <c r="B661" s="510">
        <v>64111</v>
      </c>
      <c r="C661" s="511" t="s">
        <v>844</v>
      </c>
    </row>
    <row r="662" spans="1:3">
      <c r="A662" s="509">
        <v>661</v>
      </c>
      <c r="B662" s="510">
        <v>64112</v>
      </c>
      <c r="C662" s="511" t="s">
        <v>845</v>
      </c>
    </row>
    <row r="663" spans="1:3">
      <c r="A663" s="509">
        <v>662</v>
      </c>
      <c r="B663" s="510">
        <v>64113</v>
      </c>
      <c r="C663" s="511" t="s">
        <v>846</v>
      </c>
    </row>
    <row r="664" spans="1:3">
      <c r="A664" s="509">
        <v>663</v>
      </c>
      <c r="B664" s="510">
        <v>64114</v>
      </c>
      <c r="C664" s="511" t="s">
        <v>847</v>
      </c>
    </row>
    <row r="665" spans="1:3">
      <c r="A665" s="509">
        <v>664</v>
      </c>
      <c r="B665" s="510">
        <v>64115</v>
      </c>
      <c r="C665" s="511" t="s">
        <v>838</v>
      </c>
    </row>
    <row r="666" spans="1:3">
      <c r="A666" s="509">
        <v>665</v>
      </c>
      <c r="B666" s="510">
        <v>64151</v>
      </c>
      <c r="C666" s="511" t="s">
        <v>848</v>
      </c>
    </row>
    <row r="667" spans="1:3">
      <c r="A667" s="509">
        <v>666</v>
      </c>
      <c r="B667" s="510">
        <v>64152</v>
      </c>
      <c r="C667" s="511" t="s">
        <v>849</v>
      </c>
    </row>
    <row r="668" spans="1:3">
      <c r="A668" s="509">
        <v>667</v>
      </c>
      <c r="B668" s="510">
        <v>64154</v>
      </c>
      <c r="C668" s="511" t="s">
        <v>851</v>
      </c>
    </row>
    <row r="669" spans="1:3">
      <c r="A669" s="509">
        <v>668</v>
      </c>
      <c r="B669" s="510">
        <v>64155</v>
      </c>
      <c r="C669" s="511" t="s">
        <v>852</v>
      </c>
    </row>
    <row r="670" spans="1:3">
      <c r="A670" s="509">
        <v>669</v>
      </c>
      <c r="B670" s="510">
        <v>64156</v>
      </c>
      <c r="C670" s="511" t="s">
        <v>853</v>
      </c>
    </row>
    <row r="671" spans="1:3">
      <c r="A671" s="509">
        <v>670</v>
      </c>
      <c r="B671" s="510">
        <v>64157</v>
      </c>
      <c r="C671" s="511" t="s">
        <v>850</v>
      </c>
    </row>
    <row r="672" spans="1:3">
      <c r="A672" s="509">
        <v>671</v>
      </c>
      <c r="B672" s="510">
        <v>64201</v>
      </c>
      <c r="C672" s="511" t="s">
        <v>854</v>
      </c>
    </row>
    <row r="673" spans="1:3">
      <c r="A673" s="509">
        <v>672</v>
      </c>
      <c r="B673" s="510">
        <v>64202</v>
      </c>
      <c r="C673" s="511" t="s">
        <v>855</v>
      </c>
    </row>
    <row r="674" spans="1:3">
      <c r="A674" s="509">
        <v>673</v>
      </c>
      <c r="B674" s="510">
        <v>64251</v>
      </c>
      <c r="C674" s="511" t="s">
        <v>856</v>
      </c>
    </row>
    <row r="675" spans="1:3">
      <c r="A675" s="509">
        <v>674</v>
      </c>
      <c r="B675" s="510">
        <v>64306</v>
      </c>
      <c r="C675" s="511" t="s">
        <v>1040</v>
      </c>
    </row>
    <row r="676" spans="1:3">
      <c r="A676" s="509">
        <v>675</v>
      </c>
      <c r="B676" s="510">
        <v>64307</v>
      </c>
      <c r="C676" s="511" t="s">
        <v>1103</v>
      </c>
    </row>
    <row r="677" spans="1:3">
      <c r="A677" s="509">
        <v>676</v>
      </c>
      <c r="B677" s="510">
        <v>64351</v>
      </c>
      <c r="C677" s="511" t="s">
        <v>857</v>
      </c>
    </row>
    <row r="678" spans="1:3">
      <c r="A678" s="509">
        <v>677</v>
      </c>
      <c r="B678" s="510">
        <v>64401</v>
      </c>
      <c r="C678" s="511" t="s">
        <v>858</v>
      </c>
    </row>
    <row r="679" spans="1:3">
      <c r="A679" s="509">
        <v>678</v>
      </c>
      <c r="B679" s="510">
        <v>64402</v>
      </c>
      <c r="C679" s="511" t="s">
        <v>859</v>
      </c>
    </row>
    <row r="680" spans="1:3">
      <c r="A680" s="509">
        <v>679</v>
      </c>
      <c r="B680" s="510">
        <v>64403</v>
      </c>
      <c r="C680" s="511" t="s">
        <v>860</v>
      </c>
    </row>
    <row r="681" spans="1:3">
      <c r="A681" s="509">
        <v>680</v>
      </c>
      <c r="B681" s="510">
        <v>64404</v>
      </c>
      <c r="C681" s="511" t="s">
        <v>861</v>
      </c>
    </row>
    <row r="682" spans="1:3">
      <c r="A682" s="509">
        <v>681</v>
      </c>
      <c r="B682" s="510">
        <v>64405</v>
      </c>
      <c r="C682" s="511" t="s">
        <v>862</v>
      </c>
    </row>
    <row r="683" spans="1:3">
      <c r="A683" s="509">
        <v>682</v>
      </c>
      <c r="B683" s="510">
        <v>64406</v>
      </c>
      <c r="C683" s="511" t="s">
        <v>863</v>
      </c>
    </row>
    <row r="684" spans="1:3">
      <c r="A684" s="509">
        <v>683</v>
      </c>
      <c r="B684" s="510">
        <v>64407</v>
      </c>
      <c r="C684" s="511" t="s">
        <v>864</v>
      </c>
    </row>
    <row r="685" spans="1:3">
      <c r="A685" s="509">
        <v>684</v>
      </c>
      <c r="B685" s="510">
        <v>64451</v>
      </c>
      <c r="C685" s="511" t="s">
        <v>865</v>
      </c>
    </row>
    <row r="686" spans="1:3">
      <c r="A686" s="509">
        <v>685</v>
      </c>
      <c r="B686" s="510">
        <v>64452</v>
      </c>
      <c r="C686" s="511" t="s">
        <v>866</v>
      </c>
    </row>
    <row r="687" spans="1:3">
      <c r="A687" s="509">
        <v>686</v>
      </c>
      <c r="B687" s="510">
        <v>64453</v>
      </c>
      <c r="C687" s="511" t="s">
        <v>867</v>
      </c>
    </row>
    <row r="688" spans="1:3">
      <c r="A688" s="509">
        <v>687</v>
      </c>
      <c r="B688" s="510">
        <v>64601</v>
      </c>
      <c r="C688" s="511" t="s">
        <v>868</v>
      </c>
    </row>
    <row r="689" spans="1:3">
      <c r="A689" s="509">
        <v>688</v>
      </c>
      <c r="B689" s="510">
        <v>64602</v>
      </c>
      <c r="C689" s="511" t="s">
        <v>869</v>
      </c>
    </row>
    <row r="690" spans="1:3">
      <c r="A690" s="509">
        <v>689</v>
      </c>
      <c r="B690" s="510">
        <v>64603</v>
      </c>
      <c r="C690" s="511" t="s">
        <v>870</v>
      </c>
    </row>
    <row r="691" spans="1:3">
      <c r="A691" s="509">
        <v>690</v>
      </c>
      <c r="B691" s="510">
        <v>64604</v>
      </c>
      <c r="C691" s="511" t="s">
        <v>871</v>
      </c>
    </row>
    <row r="692" spans="1:3">
      <c r="A692" s="509">
        <v>691</v>
      </c>
      <c r="B692" s="510">
        <v>64605</v>
      </c>
      <c r="C692" s="511" t="s">
        <v>872</v>
      </c>
    </row>
    <row r="693" spans="1:3">
      <c r="A693" s="509">
        <v>692</v>
      </c>
      <c r="B693" s="510">
        <v>64606</v>
      </c>
      <c r="C693" s="511" t="s">
        <v>873</v>
      </c>
    </row>
    <row r="694" spans="1:3">
      <c r="A694" s="509">
        <v>693</v>
      </c>
      <c r="B694" s="510">
        <v>64607</v>
      </c>
      <c r="C694" s="511" t="s">
        <v>874</v>
      </c>
    </row>
    <row r="695" spans="1:3">
      <c r="A695" s="509">
        <v>694</v>
      </c>
      <c r="B695" s="510">
        <v>64651</v>
      </c>
      <c r="C695" s="511" t="s">
        <v>875</v>
      </c>
    </row>
    <row r="696" spans="1:3">
      <c r="A696" s="509">
        <v>695</v>
      </c>
      <c r="B696" s="510">
        <v>64652</v>
      </c>
      <c r="C696" s="511" t="s">
        <v>876</v>
      </c>
    </row>
    <row r="697" spans="1:3">
      <c r="A697" s="509">
        <v>696</v>
      </c>
      <c r="B697" s="510">
        <v>64653</v>
      </c>
      <c r="C697" s="511" t="s">
        <v>877</v>
      </c>
    </row>
    <row r="698" spans="1:3">
      <c r="A698" s="509">
        <v>697</v>
      </c>
      <c r="B698" s="510">
        <v>64703</v>
      </c>
      <c r="C698" s="511" t="s">
        <v>878</v>
      </c>
    </row>
    <row r="699" spans="1:3">
      <c r="A699" s="509">
        <v>698</v>
      </c>
      <c r="B699" s="510">
        <v>64704</v>
      </c>
      <c r="C699" s="511" t="s">
        <v>879</v>
      </c>
    </row>
    <row r="700" spans="1:3">
      <c r="A700" s="509">
        <v>699</v>
      </c>
      <c r="B700" s="510">
        <v>64751</v>
      </c>
      <c r="C700" s="511" t="s">
        <v>880</v>
      </c>
    </row>
    <row r="701" spans="1:3">
      <c r="A701" s="509">
        <v>700</v>
      </c>
      <c r="B701" s="510">
        <v>65101</v>
      </c>
      <c r="C701" s="511" t="s">
        <v>881</v>
      </c>
    </row>
    <row r="702" spans="1:3">
      <c r="A702" s="509">
        <v>701</v>
      </c>
      <c r="B702" s="510">
        <v>65102</v>
      </c>
      <c r="C702" s="511" t="s">
        <v>882</v>
      </c>
    </row>
    <row r="703" spans="1:3">
      <c r="A703" s="509">
        <v>702</v>
      </c>
      <c r="B703" s="510">
        <v>65103</v>
      </c>
      <c r="C703" s="511" t="s">
        <v>883</v>
      </c>
    </row>
    <row r="704" spans="1:3">
      <c r="A704" s="509">
        <v>703</v>
      </c>
      <c r="B704" s="510">
        <v>65104</v>
      </c>
      <c r="C704" s="511" t="s">
        <v>884</v>
      </c>
    </row>
    <row r="705" spans="1:3">
      <c r="A705" s="509">
        <v>704</v>
      </c>
      <c r="B705" s="510">
        <v>65105</v>
      </c>
      <c r="C705" s="511" t="s">
        <v>885</v>
      </c>
    </row>
    <row r="706" spans="1:3">
      <c r="A706" s="509">
        <v>705</v>
      </c>
      <c r="B706" s="510">
        <v>65106</v>
      </c>
      <c r="C706" s="511" t="s">
        <v>886</v>
      </c>
    </row>
    <row r="707" spans="1:3">
      <c r="A707" s="509">
        <v>706</v>
      </c>
      <c r="B707" s="510">
        <v>65107</v>
      </c>
      <c r="C707" s="511" t="s">
        <v>887</v>
      </c>
    </row>
    <row r="708" spans="1:3">
      <c r="A708" s="509">
        <v>707</v>
      </c>
      <c r="B708" s="510">
        <v>65108</v>
      </c>
      <c r="C708" s="511" t="s">
        <v>888</v>
      </c>
    </row>
    <row r="709" spans="1:3">
      <c r="A709" s="509">
        <v>708</v>
      </c>
      <c r="B709" s="510">
        <v>65109</v>
      </c>
      <c r="C709" s="511" t="s">
        <v>889</v>
      </c>
    </row>
    <row r="710" spans="1:3">
      <c r="A710" s="509">
        <v>709</v>
      </c>
      <c r="B710" s="510">
        <v>65110</v>
      </c>
      <c r="C710" s="511" t="s">
        <v>890</v>
      </c>
    </row>
    <row r="711" spans="1:3">
      <c r="A711" s="509">
        <v>710</v>
      </c>
      <c r="B711" s="510">
        <v>65111</v>
      </c>
      <c r="C711" s="511" t="s">
        <v>891</v>
      </c>
    </row>
    <row r="712" spans="1:3">
      <c r="A712" s="509">
        <v>711</v>
      </c>
      <c r="B712" s="510">
        <v>65112</v>
      </c>
      <c r="C712" s="511" t="s">
        <v>892</v>
      </c>
    </row>
    <row r="713" spans="1:3">
      <c r="A713" s="509">
        <v>712</v>
      </c>
      <c r="B713" s="510">
        <v>65113</v>
      </c>
      <c r="C713" s="511" t="s">
        <v>1082</v>
      </c>
    </row>
    <row r="714" spans="1:3">
      <c r="A714" s="509">
        <v>713</v>
      </c>
      <c r="B714" s="510">
        <v>65114</v>
      </c>
      <c r="C714" s="511" t="s">
        <v>893</v>
      </c>
    </row>
    <row r="715" spans="1:3">
      <c r="A715" s="509">
        <v>714</v>
      </c>
      <c r="B715" s="510">
        <v>65115</v>
      </c>
      <c r="C715" s="511" t="s">
        <v>894</v>
      </c>
    </row>
    <row r="716" spans="1:3">
      <c r="A716" s="509">
        <v>715</v>
      </c>
      <c r="B716" s="510">
        <v>65151</v>
      </c>
      <c r="C716" s="511" t="s">
        <v>895</v>
      </c>
    </row>
    <row r="717" spans="1:3">
      <c r="A717" s="509">
        <v>716</v>
      </c>
      <c r="B717" s="510">
        <v>65152</v>
      </c>
      <c r="C717" s="511" t="s">
        <v>896</v>
      </c>
    </row>
    <row r="718" spans="1:3">
      <c r="A718" s="509">
        <v>717</v>
      </c>
      <c r="B718" s="510">
        <v>65153</v>
      </c>
      <c r="C718" s="511" t="s">
        <v>897</v>
      </c>
    </row>
    <row r="719" spans="1:3">
      <c r="A719" s="509">
        <v>718</v>
      </c>
      <c r="B719" s="510">
        <v>65154</v>
      </c>
      <c r="C719" s="511" t="s">
        <v>898</v>
      </c>
    </row>
    <row r="720" spans="1:3">
      <c r="A720" s="509">
        <v>719</v>
      </c>
      <c r="B720" s="510">
        <v>65155</v>
      </c>
      <c r="C720" s="511" t="s">
        <v>899</v>
      </c>
    </row>
    <row r="721" spans="1:3">
      <c r="A721" s="509">
        <v>720</v>
      </c>
      <c r="B721" s="510">
        <v>65156</v>
      </c>
      <c r="C721" s="511" t="s">
        <v>900</v>
      </c>
    </row>
    <row r="722" spans="1:3">
      <c r="A722" s="509">
        <v>721</v>
      </c>
      <c r="B722" s="510">
        <v>65157</v>
      </c>
      <c r="C722" s="511" t="s">
        <v>901</v>
      </c>
    </row>
    <row r="723" spans="1:3">
      <c r="A723" s="509">
        <v>722</v>
      </c>
      <c r="B723" s="510">
        <v>65201</v>
      </c>
      <c r="C723" s="511" t="s">
        <v>902</v>
      </c>
    </row>
    <row r="724" spans="1:3">
      <c r="A724" s="509">
        <v>723</v>
      </c>
      <c r="B724" s="510">
        <v>65202</v>
      </c>
      <c r="C724" s="511" t="s">
        <v>903</v>
      </c>
    </row>
    <row r="725" spans="1:3">
      <c r="A725" s="509">
        <v>724</v>
      </c>
      <c r="B725" s="510">
        <v>65204</v>
      </c>
      <c r="C725" s="511" t="s">
        <v>904</v>
      </c>
    </row>
    <row r="726" spans="1:3">
      <c r="A726" s="509">
        <v>725</v>
      </c>
      <c r="B726" s="510">
        <v>65205</v>
      </c>
      <c r="C726" s="511" t="s">
        <v>905</v>
      </c>
    </row>
    <row r="727" spans="1:3">
      <c r="A727" s="509">
        <v>726</v>
      </c>
      <c r="B727" s="510">
        <v>65208</v>
      </c>
      <c r="C727" s="511" t="s">
        <v>907</v>
      </c>
    </row>
    <row r="728" spans="1:3">
      <c r="A728" s="509">
        <v>727</v>
      </c>
      <c r="B728" s="510">
        <v>65209</v>
      </c>
      <c r="C728" s="511" t="s">
        <v>908</v>
      </c>
    </row>
    <row r="729" spans="1:3">
      <c r="A729" s="509">
        <v>728</v>
      </c>
      <c r="B729" s="510">
        <v>65210</v>
      </c>
      <c r="C729" s="511" t="s">
        <v>909</v>
      </c>
    </row>
    <row r="730" spans="1:3">
      <c r="A730" s="509">
        <v>729</v>
      </c>
      <c r="B730" s="510">
        <v>65211</v>
      </c>
      <c r="C730" s="511" t="s">
        <v>910</v>
      </c>
    </row>
    <row r="731" spans="1:3">
      <c r="A731" s="509">
        <v>730</v>
      </c>
      <c r="B731" s="510">
        <v>65212</v>
      </c>
      <c r="C731" s="511" t="s">
        <v>911</v>
      </c>
    </row>
    <row r="732" spans="1:3">
      <c r="A732" s="509">
        <v>731</v>
      </c>
      <c r="B732" s="510">
        <v>65213</v>
      </c>
      <c r="C732" s="511" t="s">
        <v>912</v>
      </c>
    </row>
    <row r="733" spans="1:3">
      <c r="A733" s="509">
        <v>732</v>
      </c>
      <c r="B733" s="510">
        <v>65214</v>
      </c>
      <c r="C733" s="511" t="s">
        <v>913</v>
      </c>
    </row>
    <row r="734" spans="1:3">
      <c r="A734" s="509">
        <v>733</v>
      </c>
      <c r="B734" s="510">
        <v>65215</v>
      </c>
      <c r="C734" s="511" t="s">
        <v>914</v>
      </c>
    </row>
    <row r="735" spans="1:3">
      <c r="A735" s="509">
        <v>734</v>
      </c>
      <c r="B735" s="510">
        <v>65216</v>
      </c>
      <c r="C735" s="511" t="s">
        <v>915</v>
      </c>
    </row>
    <row r="736" spans="1:3">
      <c r="A736" s="509">
        <v>735</v>
      </c>
      <c r="B736" s="510">
        <v>65218</v>
      </c>
      <c r="C736" s="511" t="s">
        <v>916</v>
      </c>
    </row>
    <row r="737" spans="1:3">
      <c r="A737" s="509">
        <v>736</v>
      </c>
      <c r="B737" s="510">
        <v>65219</v>
      </c>
      <c r="C737" s="511" t="s">
        <v>1105</v>
      </c>
    </row>
    <row r="738" spans="1:3">
      <c r="A738" s="509">
        <v>737</v>
      </c>
      <c r="B738" s="510">
        <v>65220</v>
      </c>
      <c r="C738" s="511" t="s">
        <v>917</v>
      </c>
    </row>
    <row r="739" spans="1:3">
      <c r="A739" s="509">
        <v>738</v>
      </c>
      <c r="B739" s="510">
        <v>65221</v>
      </c>
      <c r="C739" s="511" t="s">
        <v>918</v>
      </c>
    </row>
    <row r="740" spans="1:3">
      <c r="A740" s="509">
        <v>739</v>
      </c>
      <c r="B740" s="510">
        <v>65222</v>
      </c>
      <c r="C740" s="511" t="s">
        <v>1085</v>
      </c>
    </row>
    <row r="741" spans="1:3">
      <c r="A741" s="509">
        <v>740</v>
      </c>
      <c r="B741" s="510">
        <v>65223</v>
      </c>
      <c r="C741" s="511" t="s">
        <v>919</v>
      </c>
    </row>
    <row r="742" spans="1:3">
      <c r="A742" s="509">
        <v>741</v>
      </c>
      <c r="B742" s="510">
        <v>65224</v>
      </c>
      <c r="C742" s="511" t="s">
        <v>920</v>
      </c>
    </row>
    <row r="743" spans="1:3">
      <c r="A743" s="509">
        <v>742</v>
      </c>
      <c r="B743" s="510">
        <v>65225</v>
      </c>
      <c r="C743" s="511" t="s">
        <v>921</v>
      </c>
    </row>
    <row r="744" spans="1:3">
      <c r="A744" s="509">
        <v>743</v>
      </c>
      <c r="B744" s="510">
        <v>65226</v>
      </c>
      <c r="C744" s="511" t="s">
        <v>922</v>
      </c>
    </row>
    <row r="745" spans="1:3">
      <c r="A745" s="509">
        <v>744</v>
      </c>
      <c r="B745" s="510">
        <v>65227</v>
      </c>
      <c r="C745" s="511" t="s">
        <v>923</v>
      </c>
    </row>
    <row r="746" spans="1:3">
      <c r="A746" s="509">
        <v>745</v>
      </c>
      <c r="B746" s="510">
        <v>65228</v>
      </c>
      <c r="C746" s="511" t="s">
        <v>924</v>
      </c>
    </row>
    <row r="747" spans="1:3">
      <c r="A747" s="509">
        <v>746</v>
      </c>
      <c r="B747" s="510">
        <v>65229</v>
      </c>
      <c r="C747" s="511" t="s">
        <v>925</v>
      </c>
    </row>
    <row r="748" spans="1:3">
      <c r="A748" s="509">
        <v>747</v>
      </c>
      <c r="B748" s="510">
        <v>65230</v>
      </c>
      <c r="C748" s="511" t="s">
        <v>926</v>
      </c>
    </row>
    <row r="749" spans="1:3">
      <c r="A749" s="509">
        <v>748</v>
      </c>
      <c r="B749" s="510">
        <v>65231</v>
      </c>
      <c r="C749" s="511" t="s">
        <v>927</v>
      </c>
    </row>
    <row r="750" spans="1:3">
      <c r="A750" s="509">
        <v>749</v>
      </c>
      <c r="B750" s="510">
        <v>65232</v>
      </c>
      <c r="C750" s="511" t="s">
        <v>928</v>
      </c>
    </row>
    <row r="751" spans="1:3">
      <c r="A751" s="509">
        <v>750</v>
      </c>
      <c r="B751" s="510">
        <v>65234</v>
      </c>
      <c r="C751" s="511" t="s">
        <v>929</v>
      </c>
    </row>
    <row r="752" spans="1:3">
      <c r="A752" s="509">
        <v>751</v>
      </c>
      <c r="B752" s="510">
        <v>65235</v>
      </c>
      <c r="C752" s="511" t="s">
        <v>930</v>
      </c>
    </row>
    <row r="753" spans="1:3">
      <c r="A753" s="509">
        <v>752</v>
      </c>
      <c r="B753" s="510">
        <v>65236</v>
      </c>
      <c r="C753" s="511" t="s">
        <v>931</v>
      </c>
    </row>
    <row r="754" spans="1:3">
      <c r="A754" s="509">
        <v>753</v>
      </c>
      <c r="B754" s="510">
        <v>65237</v>
      </c>
      <c r="C754" s="511" t="s">
        <v>932</v>
      </c>
    </row>
    <row r="755" spans="1:3">
      <c r="A755" s="509">
        <v>754</v>
      </c>
      <c r="B755" s="510">
        <v>65239</v>
      </c>
      <c r="C755" s="511" t="s">
        <v>933</v>
      </c>
    </row>
    <row r="756" spans="1:3">
      <c r="A756" s="509">
        <v>755</v>
      </c>
      <c r="B756" s="510">
        <v>65240</v>
      </c>
      <c r="C756" s="511" t="s">
        <v>934</v>
      </c>
    </row>
    <row r="757" spans="1:3">
      <c r="A757" s="509">
        <v>756</v>
      </c>
      <c r="B757" s="510">
        <v>65241</v>
      </c>
      <c r="C757" s="511" t="s">
        <v>935</v>
      </c>
    </row>
    <row r="758" spans="1:3">
      <c r="A758" s="509">
        <v>757</v>
      </c>
      <c r="B758" s="510">
        <v>65242</v>
      </c>
      <c r="C758" s="511" t="s">
        <v>936</v>
      </c>
    </row>
    <row r="759" spans="1:3">
      <c r="A759" s="509">
        <v>758</v>
      </c>
      <c r="B759" s="510">
        <v>65244</v>
      </c>
      <c r="C759" s="511" t="s">
        <v>937</v>
      </c>
    </row>
    <row r="760" spans="1:3">
      <c r="A760" s="509">
        <v>759</v>
      </c>
      <c r="B760" s="510">
        <v>65245</v>
      </c>
      <c r="C760" s="511" t="s">
        <v>938</v>
      </c>
    </row>
    <row r="761" spans="1:3">
      <c r="A761" s="509">
        <v>760</v>
      </c>
      <c r="B761" s="510">
        <v>65246</v>
      </c>
      <c r="C761" s="511" t="s">
        <v>939</v>
      </c>
    </row>
    <row r="762" spans="1:3">
      <c r="A762" s="509">
        <v>761</v>
      </c>
      <c r="B762" s="510">
        <v>65247</v>
      </c>
      <c r="C762" s="511" t="s">
        <v>940</v>
      </c>
    </row>
    <row r="763" spans="1:3">
      <c r="A763" s="509">
        <v>762</v>
      </c>
      <c r="B763" s="510">
        <v>65248</v>
      </c>
      <c r="C763" s="511" t="s">
        <v>1086</v>
      </c>
    </row>
    <row r="764" spans="1:3">
      <c r="A764" s="509">
        <v>763</v>
      </c>
      <c r="B764" s="510">
        <v>65251</v>
      </c>
      <c r="C764" s="511" t="s">
        <v>941</v>
      </c>
    </row>
    <row r="765" spans="1:3">
      <c r="A765" s="509">
        <v>764</v>
      </c>
      <c r="B765" s="510">
        <v>65252</v>
      </c>
      <c r="C765" s="511" t="s">
        <v>942</v>
      </c>
    </row>
    <row r="766" spans="1:3">
      <c r="A766" s="509">
        <v>765</v>
      </c>
      <c r="B766" s="510">
        <v>65253</v>
      </c>
      <c r="C766" s="511" t="s">
        <v>943</v>
      </c>
    </row>
    <row r="767" spans="1:3">
      <c r="A767" s="509">
        <v>766</v>
      </c>
      <c r="B767" s="510">
        <v>65256</v>
      </c>
      <c r="C767" s="511" t="s">
        <v>944</v>
      </c>
    </row>
    <row r="768" spans="1:3">
      <c r="A768" s="509">
        <v>767</v>
      </c>
      <c r="B768" s="510">
        <v>65257</v>
      </c>
      <c r="C768" s="511" t="s">
        <v>1087</v>
      </c>
    </row>
    <row r="769" spans="1:3">
      <c r="A769" s="509">
        <v>768</v>
      </c>
      <c r="B769" s="510">
        <v>65258</v>
      </c>
      <c r="C769" s="511" t="s">
        <v>945</v>
      </c>
    </row>
    <row r="770" spans="1:3">
      <c r="A770" s="509">
        <v>769</v>
      </c>
      <c r="B770" s="510">
        <v>65259</v>
      </c>
      <c r="C770" s="511" t="s">
        <v>946</v>
      </c>
    </row>
    <row r="771" spans="1:3">
      <c r="A771" s="509">
        <v>770</v>
      </c>
      <c r="B771" s="510">
        <v>65260</v>
      </c>
      <c r="C771" s="511" t="s">
        <v>947</v>
      </c>
    </row>
    <row r="772" spans="1:3">
      <c r="A772" s="509">
        <v>771</v>
      </c>
      <c r="B772" s="510">
        <v>65261</v>
      </c>
      <c r="C772" s="511" t="s">
        <v>948</v>
      </c>
    </row>
    <row r="773" spans="1:3">
      <c r="A773" s="509">
        <v>772</v>
      </c>
      <c r="B773" s="510">
        <v>65262</v>
      </c>
      <c r="C773" s="511" t="s">
        <v>949</v>
      </c>
    </row>
    <row r="774" spans="1:3">
      <c r="A774" s="509">
        <v>773</v>
      </c>
      <c r="B774" s="510">
        <v>65263</v>
      </c>
      <c r="C774" s="511" t="s">
        <v>950</v>
      </c>
    </row>
    <row r="775" spans="1:3">
      <c r="A775" s="509">
        <v>774</v>
      </c>
      <c r="B775" s="510">
        <v>65264</v>
      </c>
      <c r="C775" s="511" t="s">
        <v>951</v>
      </c>
    </row>
    <row r="776" spans="1:3">
      <c r="A776" s="509">
        <v>775</v>
      </c>
      <c r="B776" s="510">
        <v>65265</v>
      </c>
      <c r="C776" s="511" t="s">
        <v>952</v>
      </c>
    </row>
    <row r="777" spans="1:3">
      <c r="A777" s="509">
        <v>776</v>
      </c>
      <c r="B777" s="510">
        <v>65266</v>
      </c>
      <c r="C777" s="511" t="s">
        <v>953</v>
      </c>
    </row>
    <row r="778" spans="1:3">
      <c r="A778" s="509">
        <v>777</v>
      </c>
      <c r="B778" s="510">
        <v>65267</v>
      </c>
      <c r="C778" s="511" t="s">
        <v>954</v>
      </c>
    </row>
    <row r="779" spans="1:3">
      <c r="A779" s="509">
        <v>778</v>
      </c>
      <c r="B779" s="510">
        <v>65268</v>
      </c>
      <c r="C779" s="511" t="s">
        <v>955</v>
      </c>
    </row>
    <row r="780" spans="1:3">
      <c r="A780" s="509">
        <v>779</v>
      </c>
      <c r="B780" s="510">
        <v>65269</v>
      </c>
      <c r="C780" s="511" t="s">
        <v>956</v>
      </c>
    </row>
    <row r="781" spans="1:3">
      <c r="A781" s="509">
        <v>780</v>
      </c>
      <c r="B781" s="510">
        <v>65270</v>
      </c>
      <c r="C781" s="511" t="s">
        <v>957</v>
      </c>
    </row>
    <row r="782" spans="1:3">
      <c r="A782" s="509">
        <v>781</v>
      </c>
      <c r="B782" s="510">
        <v>65271</v>
      </c>
      <c r="C782" s="511" t="s">
        <v>958</v>
      </c>
    </row>
    <row r="783" spans="1:3">
      <c r="A783" s="509">
        <v>782</v>
      </c>
      <c r="B783" s="510">
        <v>65273</v>
      </c>
      <c r="C783" s="511" t="s">
        <v>959</v>
      </c>
    </row>
    <row r="784" spans="1:3">
      <c r="A784" s="509">
        <v>783</v>
      </c>
      <c r="B784" s="510">
        <v>65274</v>
      </c>
      <c r="C784" s="511" t="s">
        <v>960</v>
      </c>
    </row>
    <row r="785" spans="1:3">
      <c r="A785" s="509">
        <v>784</v>
      </c>
      <c r="B785" s="510">
        <v>65275</v>
      </c>
      <c r="C785" s="511" t="s">
        <v>961</v>
      </c>
    </row>
    <row r="786" spans="1:3">
      <c r="A786" s="509">
        <v>785</v>
      </c>
      <c r="B786" s="510">
        <v>65277</v>
      </c>
      <c r="C786" s="511" t="s">
        <v>1060</v>
      </c>
    </row>
    <row r="787" spans="1:3">
      <c r="A787" s="509">
        <v>786</v>
      </c>
      <c r="B787" s="510">
        <v>65278</v>
      </c>
      <c r="C787" s="511" t="s">
        <v>1411</v>
      </c>
    </row>
    <row r="788" spans="1:3">
      <c r="A788" s="509">
        <v>787</v>
      </c>
      <c r="B788" s="510">
        <v>65279</v>
      </c>
      <c r="C788" s="511" t="s">
        <v>1100</v>
      </c>
    </row>
    <row r="789" spans="1:3">
      <c r="A789" s="509">
        <v>788</v>
      </c>
      <c r="B789" s="510">
        <v>65281</v>
      </c>
      <c r="C789" s="511" t="s">
        <v>962</v>
      </c>
    </row>
    <row r="790" spans="1:3">
      <c r="A790" s="509">
        <v>789</v>
      </c>
      <c r="B790" s="510">
        <v>65301</v>
      </c>
      <c r="C790" s="511" t="s">
        <v>963</v>
      </c>
    </row>
    <row r="791" spans="1:3">
      <c r="A791" s="509">
        <v>790</v>
      </c>
      <c r="B791" s="510">
        <v>65302</v>
      </c>
      <c r="C791" s="511" t="s">
        <v>964</v>
      </c>
    </row>
    <row r="792" spans="1:3">
      <c r="A792" s="509">
        <v>791</v>
      </c>
      <c r="B792" s="510">
        <v>65303</v>
      </c>
      <c r="C792" s="511" t="s">
        <v>965</v>
      </c>
    </row>
    <row r="793" spans="1:3">
      <c r="A793" s="509">
        <v>792</v>
      </c>
      <c r="B793" s="510">
        <v>65304</v>
      </c>
      <c r="C793" s="512" t="s">
        <v>966</v>
      </c>
    </row>
    <row r="794" spans="1:3">
      <c r="A794" s="509">
        <v>793</v>
      </c>
      <c r="B794" s="510">
        <v>65305</v>
      </c>
      <c r="C794" s="511" t="s">
        <v>967</v>
      </c>
    </row>
    <row r="795" spans="1:3">
      <c r="A795" s="509">
        <v>794</v>
      </c>
      <c r="B795" s="510">
        <v>65306</v>
      </c>
      <c r="C795" s="511" t="s">
        <v>1054</v>
      </c>
    </row>
    <row r="796" spans="1:3">
      <c r="A796" s="509">
        <v>795</v>
      </c>
      <c r="B796" s="510">
        <v>65307</v>
      </c>
      <c r="C796" s="511" t="s">
        <v>1059</v>
      </c>
    </row>
    <row r="797" spans="1:3">
      <c r="A797" s="509">
        <v>796</v>
      </c>
      <c r="B797" s="510">
        <v>65308</v>
      </c>
      <c r="C797" s="511" t="s">
        <v>906</v>
      </c>
    </row>
    <row r="798" spans="1:3">
      <c r="A798" s="509">
        <v>797</v>
      </c>
      <c r="B798" s="510">
        <v>65309</v>
      </c>
      <c r="C798" s="511" t="s">
        <v>1412</v>
      </c>
    </row>
    <row r="799" spans="1:3">
      <c r="A799" s="509">
        <v>798</v>
      </c>
      <c r="B799" s="510">
        <v>65310</v>
      </c>
      <c r="C799" s="511" t="s">
        <v>1099</v>
      </c>
    </row>
    <row r="800" spans="1:3">
      <c r="A800" s="509">
        <v>799</v>
      </c>
      <c r="B800" s="510">
        <v>65401</v>
      </c>
      <c r="C800" s="511" t="s">
        <v>968</v>
      </c>
    </row>
    <row r="801" spans="1:3">
      <c r="A801" s="509">
        <v>800</v>
      </c>
      <c r="B801" s="510">
        <v>65402</v>
      </c>
      <c r="C801" s="511" t="s">
        <v>969</v>
      </c>
    </row>
    <row r="802" spans="1:3">
      <c r="A802" s="509">
        <v>801</v>
      </c>
      <c r="B802" s="510">
        <v>65403</v>
      </c>
      <c r="C802" s="511" t="s">
        <v>970</v>
      </c>
    </row>
    <row r="803" spans="1:3">
      <c r="A803" s="509">
        <v>802</v>
      </c>
      <c r="B803" s="510">
        <v>65404</v>
      </c>
      <c r="C803" s="511" t="s">
        <v>971</v>
      </c>
    </row>
    <row r="804" spans="1:3">
      <c r="A804" s="509">
        <v>803</v>
      </c>
      <c r="B804" s="510">
        <v>65405</v>
      </c>
      <c r="C804" s="512" t="s">
        <v>972</v>
      </c>
    </row>
    <row r="805" spans="1:3">
      <c r="A805" s="509">
        <v>804</v>
      </c>
      <c r="B805" s="510">
        <v>65406</v>
      </c>
      <c r="C805" s="511" t="s">
        <v>1055</v>
      </c>
    </row>
    <row r="806" spans="1:3">
      <c r="A806" s="509">
        <v>805</v>
      </c>
      <c r="B806" s="510">
        <v>65407</v>
      </c>
      <c r="C806" s="511" t="s">
        <v>973</v>
      </c>
    </row>
    <row r="807" spans="1:3">
      <c r="A807" s="509">
        <v>806</v>
      </c>
      <c r="B807" s="510">
        <v>65408</v>
      </c>
      <c r="C807" s="511" t="s">
        <v>974</v>
      </c>
    </row>
    <row r="808" spans="1:3">
      <c r="A808" s="509">
        <v>807</v>
      </c>
      <c r="B808" s="510">
        <v>65409</v>
      </c>
      <c r="C808" s="511" t="s">
        <v>975</v>
      </c>
    </row>
    <row r="809" spans="1:3">
      <c r="A809" s="509">
        <v>808</v>
      </c>
      <c r="B809" s="510">
        <v>65411</v>
      </c>
      <c r="C809" s="511" t="s">
        <v>1043</v>
      </c>
    </row>
    <row r="810" spans="1:3">
      <c r="A810" s="509">
        <v>809</v>
      </c>
      <c r="B810" s="510">
        <v>65451</v>
      </c>
      <c r="C810" s="511" t="s">
        <v>976</v>
      </c>
    </row>
    <row r="811" spans="1:3">
      <c r="A811" s="509">
        <v>810</v>
      </c>
      <c r="B811" s="510">
        <v>65452</v>
      </c>
      <c r="C811" s="511" t="s">
        <v>977</v>
      </c>
    </row>
    <row r="812" spans="1:3">
      <c r="A812" s="509">
        <v>811</v>
      </c>
      <c r="B812" s="510">
        <v>65453</v>
      </c>
      <c r="C812" s="511" t="s">
        <v>978</v>
      </c>
    </row>
    <row r="813" spans="1:3">
      <c r="A813" s="509">
        <v>812</v>
      </c>
      <c r="B813" s="510">
        <v>65454</v>
      </c>
      <c r="C813" s="511" t="s">
        <v>979</v>
      </c>
    </row>
    <row r="814" spans="1:3">
      <c r="A814" s="509">
        <v>813</v>
      </c>
      <c r="B814" s="510">
        <v>65455</v>
      </c>
      <c r="C814" s="511" t="s">
        <v>980</v>
      </c>
    </row>
    <row r="815" spans="1:3">
      <c r="A815" s="509">
        <v>814</v>
      </c>
      <c r="B815" s="510">
        <v>65456</v>
      </c>
      <c r="C815" s="511" t="s">
        <v>1088</v>
      </c>
    </row>
    <row r="816" spans="1:3">
      <c r="A816" s="509">
        <v>815</v>
      </c>
      <c r="B816" s="510">
        <v>65457</v>
      </c>
      <c r="C816" s="511" t="s">
        <v>1063</v>
      </c>
    </row>
    <row r="817" spans="1:3">
      <c r="A817" s="509">
        <v>816</v>
      </c>
      <c r="B817" s="510">
        <v>66101</v>
      </c>
      <c r="C817" s="511" t="s">
        <v>981</v>
      </c>
    </row>
    <row r="818" spans="1:3">
      <c r="A818" s="509">
        <v>817</v>
      </c>
      <c r="B818" s="510">
        <v>66102</v>
      </c>
      <c r="C818" s="511" t="s">
        <v>982</v>
      </c>
    </row>
    <row r="819" spans="1:3">
      <c r="A819" s="509">
        <v>818</v>
      </c>
      <c r="B819" s="510">
        <v>66103</v>
      </c>
      <c r="C819" s="511" t="s">
        <v>983</v>
      </c>
    </row>
    <row r="820" spans="1:3">
      <c r="A820" s="509">
        <v>819</v>
      </c>
      <c r="B820" s="510">
        <v>66104</v>
      </c>
      <c r="C820" s="511" t="s">
        <v>984</v>
      </c>
    </row>
    <row r="821" spans="1:3">
      <c r="A821" s="509">
        <v>820</v>
      </c>
      <c r="B821" s="510">
        <v>66105</v>
      </c>
      <c r="C821" s="511" t="s">
        <v>1093</v>
      </c>
    </row>
    <row r="822" spans="1:3">
      <c r="A822" s="509">
        <v>821</v>
      </c>
      <c r="B822" s="510">
        <v>66106</v>
      </c>
      <c r="C822" s="511" t="s">
        <v>985</v>
      </c>
    </row>
    <row r="823" spans="1:3">
      <c r="A823" s="509">
        <v>822</v>
      </c>
      <c r="B823" s="510">
        <v>66107</v>
      </c>
      <c r="C823" s="511" t="s">
        <v>986</v>
      </c>
    </row>
    <row r="824" spans="1:3">
      <c r="A824" s="509">
        <v>823</v>
      </c>
      <c r="B824" s="510">
        <v>66108</v>
      </c>
      <c r="C824" s="511" t="s">
        <v>987</v>
      </c>
    </row>
    <row r="825" spans="1:3">
      <c r="A825" s="509">
        <v>824</v>
      </c>
      <c r="B825" s="510">
        <v>66109</v>
      </c>
      <c r="C825" s="511" t="s">
        <v>988</v>
      </c>
    </row>
    <row r="826" spans="1:3">
      <c r="A826" s="509">
        <v>825</v>
      </c>
      <c r="B826" s="510">
        <v>66110</v>
      </c>
      <c r="C826" s="511" t="s">
        <v>989</v>
      </c>
    </row>
    <row r="827" spans="1:3">
      <c r="A827" s="509">
        <v>826</v>
      </c>
      <c r="B827" s="510">
        <v>66113</v>
      </c>
      <c r="C827" s="511" t="s">
        <v>990</v>
      </c>
    </row>
    <row r="828" spans="1:3">
      <c r="A828" s="509">
        <v>827</v>
      </c>
      <c r="B828" s="510">
        <v>66115</v>
      </c>
      <c r="C828" s="511" t="s">
        <v>991</v>
      </c>
    </row>
    <row r="829" spans="1:3">
      <c r="A829" s="509">
        <v>828</v>
      </c>
      <c r="B829" s="510">
        <v>66151</v>
      </c>
      <c r="C829" s="511" t="s">
        <v>992</v>
      </c>
    </row>
    <row r="830" spans="1:3">
      <c r="A830" s="509">
        <v>829</v>
      </c>
      <c r="B830" s="510">
        <v>66152</v>
      </c>
      <c r="C830" s="511" t="s">
        <v>993</v>
      </c>
    </row>
    <row r="831" spans="1:3">
      <c r="A831" s="509">
        <v>830</v>
      </c>
      <c r="B831" s="510">
        <v>66153</v>
      </c>
      <c r="C831" s="511" t="s">
        <v>994</v>
      </c>
    </row>
    <row r="832" spans="1:3">
      <c r="A832" s="509">
        <v>831</v>
      </c>
      <c r="B832" s="510">
        <v>66154</v>
      </c>
      <c r="C832" s="511" t="s">
        <v>1094</v>
      </c>
    </row>
    <row r="833" spans="1:3">
      <c r="A833" s="509">
        <v>832</v>
      </c>
      <c r="B833" s="510">
        <v>66155</v>
      </c>
      <c r="C833" s="511" t="s">
        <v>995</v>
      </c>
    </row>
    <row r="834" spans="1:3">
      <c r="A834" s="509">
        <v>833</v>
      </c>
      <c r="B834" s="510">
        <v>66156</v>
      </c>
      <c r="C834" s="511" t="s">
        <v>996</v>
      </c>
    </row>
    <row r="835" spans="1:3">
      <c r="A835" s="509">
        <v>834</v>
      </c>
      <c r="B835" s="510">
        <v>66157</v>
      </c>
      <c r="C835" s="511" t="s">
        <v>997</v>
      </c>
    </row>
    <row r="836" spans="1:3">
      <c r="A836" s="509">
        <v>835</v>
      </c>
      <c r="B836" s="510">
        <v>66158</v>
      </c>
      <c r="C836" s="511" t="s">
        <v>998</v>
      </c>
    </row>
    <row r="837" spans="1:3">
      <c r="A837" s="509">
        <v>836</v>
      </c>
      <c r="B837" s="510">
        <v>66201</v>
      </c>
      <c r="C837" s="511" t="s">
        <v>999</v>
      </c>
    </row>
    <row r="838" spans="1:3">
      <c r="A838" s="509">
        <v>837</v>
      </c>
      <c r="B838" s="510">
        <v>66203</v>
      </c>
      <c r="C838" s="511" t="s">
        <v>1000</v>
      </c>
    </row>
    <row r="839" spans="1:3">
      <c r="A839" s="509">
        <v>838</v>
      </c>
      <c r="B839" s="510">
        <v>66204</v>
      </c>
      <c r="C839" s="511" t="s">
        <v>1001</v>
      </c>
    </row>
    <row r="840" spans="1:3">
      <c r="A840" s="509">
        <v>839</v>
      </c>
      <c r="B840" s="510">
        <v>66205</v>
      </c>
      <c r="C840" s="511" t="s">
        <v>1002</v>
      </c>
    </row>
    <row r="841" spans="1:3">
      <c r="A841" s="509">
        <v>840</v>
      </c>
      <c r="B841" s="510">
        <v>66206</v>
      </c>
      <c r="C841" s="511" t="s">
        <v>1003</v>
      </c>
    </row>
    <row r="842" spans="1:3">
      <c r="A842" s="509">
        <v>841</v>
      </c>
      <c r="B842" s="510">
        <v>66209</v>
      </c>
      <c r="C842" s="511" t="s">
        <v>1004</v>
      </c>
    </row>
    <row r="843" spans="1:3">
      <c r="A843" s="509">
        <v>842</v>
      </c>
      <c r="B843" s="510">
        <v>66210</v>
      </c>
      <c r="C843" s="511" t="s">
        <v>1005</v>
      </c>
    </row>
    <row r="844" spans="1:3">
      <c r="A844" s="509">
        <v>843</v>
      </c>
      <c r="B844" s="510">
        <v>66211</v>
      </c>
      <c r="C844" s="511" t="s">
        <v>1006</v>
      </c>
    </row>
    <row r="845" spans="1:3">
      <c r="A845" s="509">
        <v>844</v>
      </c>
      <c r="B845" s="510">
        <v>66212</v>
      </c>
      <c r="C845" s="511" t="s">
        <v>1007</v>
      </c>
    </row>
    <row r="846" spans="1:3">
      <c r="A846" s="509">
        <v>845</v>
      </c>
      <c r="B846" s="510">
        <v>66214</v>
      </c>
      <c r="C846" s="511" t="s">
        <v>1008</v>
      </c>
    </row>
    <row r="847" spans="1:3">
      <c r="A847" s="509">
        <v>846</v>
      </c>
      <c r="B847" s="510">
        <v>66216</v>
      </c>
      <c r="C847" s="511" t="s">
        <v>1009</v>
      </c>
    </row>
    <row r="848" spans="1:3">
      <c r="A848" s="509">
        <v>847</v>
      </c>
      <c r="B848" s="510">
        <v>66217</v>
      </c>
      <c r="C848" s="511" t="s">
        <v>1010</v>
      </c>
    </row>
    <row r="849" spans="1:3">
      <c r="A849" s="509">
        <v>848</v>
      </c>
      <c r="B849" s="510">
        <v>66218</v>
      </c>
      <c r="C849" s="511" t="s">
        <v>1436</v>
      </c>
    </row>
    <row r="850" spans="1:3">
      <c r="A850" s="509">
        <v>849</v>
      </c>
      <c r="B850" s="510">
        <v>66252</v>
      </c>
      <c r="C850" s="511" t="s">
        <v>1011</v>
      </c>
    </row>
    <row r="851" spans="1:3">
      <c r="A851" s="509">
        <v>850</v>
      </c>
      <c r="B851" s="510">
        <v>66253</v>
      </c>
      <c r="C851" s="511" t="s">
        <v>1012</v>
      </c>
    </row>
    <row r="852" spans="1:3">
      <c r="A852" s="509">
        <v>851</v>
      </c>
      <c r="B852" s="510">
        <v>66254</v>
      </c>
      <c r="C852" s="511" t="s">
        <v>1013</v>
      </c>
    </row>
    <row r="853" spans="1:3">
      <c r="A853" s="509">
        <v>852</v>
      </c>
      <c r="B853" s="510">
        <v>66255</v>
      </c>
      <c r="C853" s="511" t="s">
        <v>1014</v>
      </c>
    </row>
    <row r="854" spans="1:3">
      <c r="A854" s="509">
        <v>853</v>
      </c>
      <c r="B854" s="510">
        <v>66257</v>
      </c>
      <c r="C854" s="511" t="s">
        <v>1015</v>
      </c>
    </row>
    <row r="855" spans="1:3">
      <c r="A855" s="509">
        <v>854</v>
      </c>
      <c r="B855" s="510">
        <v>66258</v>
      </c>
      <c r="C855" s="511" t="s">
        <v>1042</v>
      </c>
    </row>
    <row r="856" spans="1:3">
      <c r="A856" s="509">
        <v>855</v>
      </c>
      <c r="B856" s="510">
        <v>66302</v>
      </c>
      <c r="C856" s="511" t="s">
        <v>1016</v>
      </c>
    </row>
    <row r="857" spans="1:3">
      <c r="A857" s="509">
        <v>856</v>
      </c>
      <c r="B857" s="510">
        <v>66303</v>
      </c>
      <c r="C857" s="511" t="s">
        <v>1017</v>
      </c>
    </row>
    <row r="858" spans="1:3">
      <c r="A858" s="509">
        <v>857</v>
      </c>
      <c r="B858" s="510">
        <v>66304</v>
      </c>
      <c r="C858" s="511" t="s">
        <v>1018</v>
      </c>
    </row>
    <row r="859" spans="1:3">
      <c r="A859" s="509">
        <v>858</v>
      </c>
      <c r="B859" s="510">
        <v>66305</v>
      </c>
      <c r="C859" s="511" t="s">
        <v>1019</v>
      </c>
    </row>
    <row r="860" spans="1:3">
      <c r="A860" s="509">
        <v>859</v>
      </c>
      <c r="B860" s="510">
        <v>66306</v>
      </c>
      <c r="C860" s="511" t="s">
        <v>1020</v>
      </c>
    </row>
    <row r="861" spans="1:3">
      <c r="A861" s="509">
        <v>860</v>
      </c>
      <c r="B861" s="510">
        <v>66308</v>
      </c>
      <c r="C861" s="511" t="s">
        <v>1021</v>
      </c>
    </row>
    <row r="862" spans="1:3">
      <c r="A862" s="509">
        <v>861</v>
      </c>
      <c r="B862" s="510">
        <v>66309</v>
      </c>
      <c r="C862" s="511" t="s">
        <v>1022</v>
      </c>
    </row>
    <row r="863" spans="1:3">
      <c r="A863" s="509">
        <v>862</v>
      </c>
      <c r="B863" s="510">
        <v>66310</v>
      </c>
      <c r="C863" s="511" t="s">
        <v>1023</v>
      </c>
    </row>
    <row r="864" spans="1:3">
      <c r="A864" s="509">
        <v>863</v>
      </c>
      <c r="B864" s="510">
        <v>66312</v>
      </c>
      <c r="C864" s="511" t="s">
        <v>1437</v>
      </c>
    </row>
    <row r="865" spans="1:3">
      <c r="A865" s="509">
        <v>864</v>
      </c>
      <c r="B865" s="510">
        <v>66352</v>
      </c>
      <c r="C865" s="511" t="s">
        <v>1095</v>
      </c>
    </row>
    <row r="866" spans="1:3">
      <c r="A866" s="509">
        <v>865</v>
      </c>
      <c r="B866" s="510">
        <v>66353</v>
      </c>
      <c r="C866" s="511" t="s">
        <v>1024</v>
      </c>
    </row>
    <row r="867" spans="1:3">
      <c r="A867" s="509">
        <v>866</v>
      </c>
      <c r="B867" s="510">
        <v>66354</v>
      </c>
      <c r="C867" s="511" t="s">
        <v>1025</v>
      </c>
    </row>
    <row r="868" spans="1:3">
      <c r="A868" s="509">
        <v>867</v>
      </c>
      <c r="B868" s="510">
        <v>66355</v>
      </c>
      <c r="C868" s="511" t="s">
        <v>1438</v>
      </c>
    </row>
    <row r="869" spans="1:3">
      <c r="A869" s="509">
        <v>868</v>
      </c>
      <c r="B869" s="510">
        <v>66401</v>
      </c>
      <c r="C869" s="511" t="s">
        <v>1026</v>
      </c>
    </row>
    <row r="870" spans="1:3">
      <c r="A870" s="509">
        <v>869</v>
      </c>
      <c r="B870" s="510">
        <v>66402</v>
      </c>
      <c r="C870" s="511" t="s">
        <v>1027</v>
      </c>
    </row>
    <row r="871" spans="1:3">
      <c r="A871" s="509">
        <v>870</v>
      </c>
      <c r="B871" s="510">
        <v>66403</v>
      </c>
      <c r="C871" s="511" t="s">
        <v>1028</v>
      </c>
    </row>
    <row r="872" spans="1:3">
      <c r="A872" s="509">
        <v>871</v>
      </c>
      <c r="B872" s="510">
        <v>66404</v>
      </c>
      <c r="C872" s="511" t="s">
        <v>1029</v>
      </c>
    </row>
    <row r="873" spans="1:3">
      <c r="A873" s="509">
        <v>872</v>
      </c>
      <c r="B873" s="510">
        <v>66405</v>
      </c>
      <c r="C873" s="511" t="s">
        <v>1030</v>
      </c>
    </row>
    <row r="874" spans="1:3">
      <c r="A874" s="509">
        <v>873</v>
      </c>
      <c r="B874" s="510">
        <v>66407</v>
      </c>
      <c r="C874" s="511" t="s">
        <v>1031</v>
      </c>
    </row>
    <row r="875" spans="1:3">
      <c r="A875" s="509">
        <v>874</v>
      </c>
      <c r="B875" s="510">
        <v>66452</v>
      </c>
      <c r="C875" s="511" t="s">
        <v>1032</v>
      </c>
    </row>
    <row r="876" spans="1:3">
      <c r="A876" s="509">
        <v>875</v>
      </c>
      <c r="B876" s="510">
        <v>66454</v>
      </c>
      <c r="C876" s="511" t="s">
        <v>1413</v>
      </c>
    </row>
    <row r="877" spans="1:3">
      <c r="A877" s="509">
        <v>876</v>
      </c>
      <c r="B877" s="510">
        <v>66455</v>
      </c>
      <c r="C877" s="511" t="s">
        <v>1033</v>
      </c>
    </row>
    <row r="878" spans="1:3">
      <c r="A878" s="290"/>
      <c r="B878" s="290"/>
      <c r="C878" s="291"/>
    </row>
    <row r="879" spans="1:3">
      <c r="A879" s="288"/>
      <c r="B879" s="288"/>
      <c r="C879" s="289"/>
    </row>
    <row r="880" spans="1:3">
      <c r="A880" s="288"/>
      <c r="B880" s="288"/>
      <c r="C880" s="289"/>
    </row>
    <row r="881" spans="1:3">
      <c r="A881" s="288"/>
      <c r="B881" s="288"/>
      <c r="C881" s="289"/>
    </row>
  </sheetData>
  <sheetProtection algorithmName="SHA-512" hashValue="RAzRUHIalM/7SBVTmboaVWhn/G/eEaUz+/sF8CuINRQDfL/qNtoI+BW4BLInyWhQnjYXMDw54DXgxJZjygeRZg==" saltValue="Un59+0xeiXClwSS+eIsfpg==" spinCount="100000" sheet="1" autoFilter="0"/>
  <autoFilter ref="A1:I881" xr:uid="{00000000-0009-0000-0000-000002000000}"/>
  <mergeCells count="8">
    <mergeCell ref="E34:E42"/>
    <mergeCell ref="E44:E49"/>
    <mergeCell ref="E2:E8"/>
    <mergeCell ref="E9:E15"/>
    <mergeCell ref="E16:E19"/>
    <mergeCell ref="E22:E25"/>
    <mergeCell ref="E28:E33"/>
    <mergeCell ref="E26:E27"/>
  </mergeCells>
  <phoneticPr fontId="2"/>
  <pageMargins left="0.31496062992125984" right="0.31496062992125984" top="0.35433070866141736" bottom="0.35433070866141736" header="0.31496062992125984" footer="0.31496062992125984"/>
  <pageSetup paperSize="9" scale="8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99"/>
  <sheetViews>
    <sheetView topLeftCell="A31" workbookViewId="0">
      <selection activeCell="BQ45" sqref="BQ45:BR46"/>
    </sheetView>
  </sheetViews>
  <sheetFormatPr defaultRowHeight="13.2"/>
  <cols>
    <col min="1" max="1" width="10.44140625" bestFit="1" customWidth="1"/>
    <col min="2" max="2" width="3.44140625" customWidth="1"/>
    <col min="3" max="3" width="10.44140625" style="312" bestFit="1" customWidth="1"/>
    <col min="4" max="4" width="3.33203125" bestFit="1" customWidth="1"/>
    <col min="5" max="5" width="3.44140625" customWidth="1"/>
    <col min="6" max="6" width="10.44140625" style="312" bestFit="1" customWidth="1"/>
    <col min="7" max="7" width="3.33203125" bestFit="1" customWidth="1"/>
    <col min="8" max="8" width="3.44140625" customWidth="1"/>
    <col min="9" max="9" width="10.44140625" style="312" bestFit="1" customWidth="1"/>
    <col min="10" max="10" width="3.33203125" bestFit="1" customWidth="1"/>
    <col min="13" max="13" width="10.44140625" style="312" bestFit="1" customWidth="1"/>
    <col min="14" max="14" width="10.44140625" style="312" customWidth="1"/>
    <col min="18" max="18" width="18.88671875" customWidth="1"/>
    <col min="19" max="19" width="12.21875" customWidth="1"/>
  </cols>
  <sheetData>
    <row r="1" spans="1:19" ht="13.8" thickBot="1">
      <c r="A1" t="s">
        <v>1342</v>
      </c>
      <c r="C1" s="312" t="s">
        <v>1343</v>
      </c>
      <c r="F1" s="312" t="s">
        <v>1344</v>
      </c>
      <c r="I1" s="312" t="s">
        <v>1345</v>
      </c>
      <c r="M1" s="312" t="s">
        <v>1346</v>
      </c>
      <c r="P1" s="307" t="s">
        <v>1347</v>
      </c>
      <c r="R1" t="s">
        <v>1346</v>
      </c>
    </row>
    <row r="2" spans="1:19" ht="16.8" thickBot="1">
      <c r="A2" s="313">
        <v>44089</v>
      </c>
      <c r="C2" s="312">
        <v>44090</v>
      </c>
      <c r="D2" t="str">
        <f>TEXT(C2,"aaa")</f>
        <v>水</v>
      </c>
      <c r="F2" s="312">
        <v>44091</v>
      </c>
      <c r="G2" t="str">
        <f>TEXT(F2,"aaa")</f>
        <v>木</v>
      </c>
      <c r="I2" s="312">
        <v>44092</v>
      </c>
      <c r="J2" t="str">
        <f>TEXT(I2,"aaa")</f>
        <v>金</v>
      </c>
      <c r="L2" s="207">
        <f t="shared" ref="L2:L65" si="0">YEAR(M2)</f>
        <v>2020</v>
      </c>
      <c r="M2" s="312">
        <v>44091</v>
      </c>
      <c r="N2" s="314" t="str">
        <f>TEXT(M2,"gggee年mm月dd日")</f>
        <v>令和02年09月17日</v>
      </c>
      <c r="P2" s="315">
        <f ca="1">YEAR(TODAY())</f>
        <v>2025</v>
      </c>
      <c r="Q2" s="307" t="s">
        <v>1154</v>
      </c>
      <c r="R2" s="316" t="str">
        <f ca="1">VLOOKUP($P$2,$L:$N,3,0)</f>
        <v>令和07年09月17日</v>
      </c>
      <c r="S2" s="317"/>
    </row>
    <row r="3" spans="1:19">
      <c r="A3" s="313">
        <v>44454</v>
      </c>
      <c r="C3" s="312">
        <v>44455</v>
      </c>
      <c r="D3" t="str">
        <f t="shared" ref="D3:D66" si="1">TEXT(C3,"aaa")</f>
        <v>木</v>
      </c>
      <c r="F3" s="312">
        <v>44456</v>
      </c>
      <c r="G3" t="str">
        <f t="shared" ref="G3:G66" si="2">TEXT(F3,"aaa")</f>
        <v>金</v>
      </c>
      <c r="I3" s="312">
        <v>44457</v>
      </c>
      <c r="J3" s="318" t="str">
        <f t="shared" ref="J3:J66" si="3">TEXT(I3,"aaa")</f>
        <v>土</v>
      </c>
      <c r="L3" s="207">
        <f t="shared" si="0"/>
        <v>2021</v>
      </c>
      <c r="M3" s="312">
        <v>44456</v>
      </c>
      <c r="N3" s="314" t="str">
        <f t="shared" ref="N3:N66" si="4">TEXT(M3,"gggee年mm月dd日")</f>
        <v>令和03年09月17日</v>
      </c>
      <c r="R3" t="str">
        <f ca="1">MID($R$2,1,2)</f>
        <v>令和</v>
      </c>
    </row>
    <row r="4" spans="1:19">
      <c r="A4" s="313">
        <v>44819</v>
      </c>
      <c r="C4" s="312">
        <v>44820</v>
      </c>
      <c r="D4" t="str">
        <f t="shared" si="1"/>
        <v>金</v>
      </c>
      <c r="F4" s="312">
        <v>44821</v>
      </c>
      <c r="G4" s="318" t="str">
        <f t="shared" si="2"/>
        <v>土</v>
      </c>
      <c r="I4" s="312">
        <v>44822</v>
      </c>
      <c r="J4" s="319" t="str">
        <f t="shared" si="3"/>
        <v>日</v>
      </c>
      <c r="L4" s="207">
        <f t="shared" si="0"/>
        <v>2022</v>
      </c>
      <c r="M4" s="312">
        <v>44820</v>
      </c>
      <c r="N4" s="314" t="str">
        <f t="shared" si="4"/>
        <v>令和04年09月16日</v>
      </c>
    </row>
    <row r="5" spans="1:19" ht="13.8" thickBot="1">
      <c r="A5" s="313">
        <v>45184</v>
      </c>
      <c r="C5" s="312">
        <v>45185</v>
      </c>
      <c r="D5" s="318" t="str">
        <f t="shared" si="1"/>
        <v>土</v>
      </c>
      <c r="F5" s="312">
        <v>45186</v>
      </c>
      <c r="G5" s="319" t="str">
        <f t="shared" si="2"/>
        <v>日</v>
      </c>
      <c r="I5" s="312">
        <v>45187</v>
      </c>
      <c r="J5" s="320" t="str">
        <f t="shared" si="3"/>
        <v>月</v>
      </c>
      <c r="L5" s="207">
        <f t="shared" si="0"/>
        <v>2023</v>
      </c>
      <c r="M5" s="312">
        <v>45184</v>
      </c>
      <c r="N5" s="314" t="str">
        <f t="shared" si="4"/>
        <v>令和05年09月15日</v>
      </c>
      <c r="R5" t="s">
        <v>1348</v>
      </c>
    </row>
    <row r="6" spans="1:19" ht="16.8" thickBot="1">
      <c r="A6" s="313">
        <v>45550</v>
      </c>
      <c r="C6" s="312">
        <v>45551</v>
      </c>
      <c r="D6" t="str">
        <f t="shared" si="1"/>
        <v>月</v>
      </c>
      <c r="F6" s="312">
        <v>45552</v>
      </c>
      <c r="G6" t="str">
        <f t="shared" si="2"/>
        <v>火</v>
      </c>
      <c r="I6" s="312">
        <v>45553</v>
      </c>
      <c r="J6" t="str">
        <f t="shared" si="3"/>
        <v>水</v>
      </c>
      <c r="L6" s="207">
        <f t="shared" si="0"/>
        <v>2024</v>
      </c>
      <c r="M6" s="312">
        <v>45552</v>
      </c>
      <c r="N6" s="314" t="str">
        <f t="shared" si="4"/>
        <v>令和06年09月17日</v>
      </c>
      <c r="Q6" s="307" t="s">
        <v>1154</v>
      </c>
      <c r="R6" s="321">
        <f ca="1">DATE(P2,5,31)</f>
        <v>45808</v>
      </c>
    </row>
    <row r="7" spans="1:19">
      <c r="A7" s="313">
        <v>45915</v>
      </c>
      <c r="C7" s="312">
        <v>45916</v>
      </c>
      <c r="D7" t="str">
        <f t="shared" si="1"/>
        <v>火</v>
      </c>
      <c r="F7" s="312">
        <v>45917</v>
      </c>
      <c r="G7" t="str">
        <f t="shared" si="2"/>
        <v>水</v>
      </c>
      <c r="I7" s="312">
        <v>45918</v>
      </c>
      <c r="J7" t="str">
        <f t="shared" si="3"/>
        <v>木</v>
      </c>
      <c r="L7" s="207">
        <f t="shared" si="0"/>
        <v>2025</v>
      </c>
      <c r="M7" s="312">
        <v>45917</v>
      </c>
      <c r="N7" s="314" t="str">
        <f t="shared" si="4"/>
        <v>令和07年09月17日</v>
      </c>
    </row>
    <row r="8" spans="1:19">
      <c r="A8" s="313">
        <v>46280</v>
      </c>
      <c r="C8" s="312">
        <v>46281</v>
      </c>
      <c r="D8" t="str">
        <f t="shared" si="1"/>
        <v>水</v>
      </c>
      <c r="F8" s="312">
        <v>46282</v>
      </c>
      <c r="G8" t="str">
        <f t="shared" si="2"/>
        <v>木</v>
      </c>
      <c r="I8" s="312">
        <v>46283</v>
      </c>
      <c r="J8" t="str">
        <f t="shared" si="3"/>
        <v>金</v>
      </c>
      <c r="L8" s="207">
        <f t="shared" si="0"/>
        <v>2026</v>
      </c>
      <c r="M8" s="312">
        <v>46282</v>
      </c>
      <c r="N8" s="314" t="str">
        <f t="shared" si="4"/>
        <v>令和08年09月17日</v>
      </c>
    </row>
    <row r="9" spans="1:19">
      <c r="A9" s="313">
        <v>46645</v>
      </c>
      <c r="C9" s="312">
        <v>46646</v>
      </c>
      <c r="D9" t="str">
        <f t="shared" si="1"/>
        <v>木</v>
      </c>
      <c r="F9" s="312">
        <v>46647</v>
      </c>
      <c r="G9" t="str">
        <f t="shared" si="2"/>
        <v>金</v>
      </c>
      <c r="I9" s="312">
        <v>46648</v>
      </c>
      <c r="J9" s="318" t="str">
        <f t="shared" si="3"/>
        <v>土</v>
      </c>
      <c r="L9" s="207">
        <f t="shared" si="0"/>
        <v>2027</v>
      </c>
      <c r="M9" s="312">
        <v>46647</v>
      </c>
      <c r="N9" s="314" t="str">
        <f t="shared" si="4"/>
        <v>令和09年09月17日</v>
      </c>
    </row>
    <row r="10" spans="1:19">
      <c r="A10" s="313">
        <v>47011</v>
      </c>
      <c r="C10" s="312">
        <v>47012</v>
      </c>
      <c r="D10" s="318" t="str">
        <f t="shared" si="1"/>
        <v>土</v>
      </c>
      <c r="F10" s="312">
        <v>47013</v>
      </c>
      <c r="G10" s="319" t="str">
        <f t="shared" si="2"/>
        <v>日</v>
      </c>
      <c r="I10" s="312">
        <v>47014</v>
      </c>
      <c r="J10" s="320" t="str">
        <f t="shared" si="3"/>
        <v>月</v>
      </c>
      <c r="L10" s="207">
        <f t="shared" si="0"/>
        <v>2028</v>
      </c>
      <c r="M10" s="312">
        <v>47011</v>
      </c>
      <c r="N10" s="314" t="str">
        <f t="shared" si="4"/>
        <v>令和10年09月15日</v>
      </c>
    </row>
    <row r="11" spans="1:19">
      <c r="A11" s="313">
        <v>47376</v>
      </c>
      <c r="C11" s="312">
        <v>47377</v>
      </c>
      <c r="D11" s="319" t="str">
        <f t="shared" si="1"/>
        <v>日</v>
      </c>
      <c r="F11" s="312">
        <v>47378</v>
      </c>
      <c r="G11" t="str">
        <f t="shared" si="2"/>
        <v>月</v>
      </c>
      <c r="I11" s="312">
        <v>47379</v>
      </c>
      <c r="J11" t="str">
        <f t="shared" si="3"/>
        <v>火</v>
      </c>
      <c r="L11" s="207">
        <f t="shared" si="0"/>
        <v>2029</v>
      </c>
      <c r="M11" s="312">
        <v>47378</v>
      </c>
      <c r="N11" s="314" t="str">
        <f t="shared" si="4"/>
        <v>令和11年09月17日</v>
      </c>
    </row>
    <row r="12" spans="1:19">
      <c r="A12" s="313">
        <v>47741</v>
      </c>
      <c r="C12" s="312">
        <v>47742</v>
      </c>
      <c r="D12" t="str">
        <f t="shared" si="1"/>
        <v>月</v>
      </c>
      <c r="F12" s="312">
        <v>47743</v>
      </c>
      <c r="G12" t="str">
        <f t="shared" si="2"/>
        <v>火</v>
      </c>
      <c r="I12" s="312">
        <v>47744</v>
      </c>
      <c r="J12" t="str">
        <f t="shared" si="3"/>
        <v>水</v>
      </c>
      <c r="L12" s="207">
        <f t="shared" si="0"/>
        <v>2030</v>
      </c>
      <c r="M12" s="312">
        <v>47743</v>
      </c>
      <c r="N12" s="314" t="str">
        <f t="shared" si="4"/>
        <v>令和12年09月17日</v>
      </c>
    </row>
    <row r="13" spans="1:19">
      <c r="A13" s="313">
        <v>48106</v>
      </c>
      <c r="C13" s="312">
        <v>48107</v>
      </c>
      <c r="D13" t="str">
        <f t="shared" si="1"/>
        <v>火</v>
      </c>
      <c r="F13" s="312">
        <v>48108</v>
      </c>
      <c r="G13" t="str">
        <f t="shared" si="2"/>
        <v>水</v>
      </c>
      <c r="I13" s="312">
        <v>48109</v>
      </c>
      <c r="J13" t="str">
        <f t="shared" si="3"/>
        <v>木</v>
      </c>
      <c r="L13" s="207">
        <f t="shared" si="0"/>
        <v>2031</v>
      </c>
      <c r="M13" s="312">
        <v>48108</v>
      </c>
      <c r="N13" s="314" t="str">
        <f t="shared" si="4"/>
        <v>令和13年09月17日</v>
      </c>
    </row>
    <row r="14" spans="1:19">
      <c r="A14" s="313">
        <v>48472</v>
      </c>
      <c r="C14" s="312">
        <v>48473</v>
      </c>
      <c r="D14" t="str">
        <f t="shared" si="1"/>
        <v>木</v>
      </c>
      <c r="F14" s="312">
        <v>48474</v>
      </c>
      <c r="G14" t="str">
        <f t="shared" si="2"/>
        <v>金</v>
      </c>
      <c r="I14" s="312">
        <v>48475</v>
      </c>
      <c r="J14" s="318" t="str">
        <f t="shared" si="3"/>
        <v>土</v>
      </c>
      <c r="L14" s="207">
        <f t="shared" si="0"/>
        <v>2032</v>
      </c>
      <c r="M14" s="312">
        <v>48474</v>
      </c>
      <c r="N14" s="314" t="str">
        <f t="shared" si="4"/>
        <v>令和14年09月17日</v>
      </c>
    </row>
    <row r="15" spans="1:19">
      <c r="A15" s="313">
        <v>48837</v>
      </c>
      <c r="C15" s="312">
        <v>48838</v>
      </c>
      <c r="D15" t="str">
        <f t="shared" si="1"/>
        <v>金</v>
      </c>
      <c r="F15" s="312">
        <v>48839</v>
      </c>
      <c r="G15" s="318" t="str">
        <f t="shared" si="2"/>
        <v>土</v>
      </c>
      <c r="I15" s="312">
        <v>48840</v>
      </c>
      <c r="J15" s="319" t="str">
        <f t="shared" si="3"/>
        <v>日</v>
      </c>
      <c r="L15" s="207">
        <f t="shared" si="0"/>
        <v>2033</v>
      </c>
      <c r="M15" s="312">
        <v>48838</v>
      </c>
      <c r="N15" s="314" t="str">
        <f t="shared" si="4"/>
        <v>令和15年09月16日</v>
      </c>
    </row>
    <row r="16" spans="1:19">
      <c r="A16" s="313">
        <v>49202</v>
      </c>
      <c r="C16" s="312">
        <v>49203</v>
      </c>
      <c r="D16" s="318" t="str">
        <f t="shared" si="1"/>
        <v>土</v>
      </c>
      <c r="F16" s="312">
        <v>49204</v>
      </c>
      <c r="G16" s="319" t="str">
        <f t="shared" si="2"/>
        <v>日</v>
      </c>
      <c r="I16" s="312">
        <v>49205</v>
      </c>
      <c r="J16" s="320" t="str">
        <f t="shared" si="3"/>
        <v>月</v>
      </c>
      <c r="L16" s="207">
        <f t="shared" si="0"/>
        <v>2034</v>
      </c>
      <c r="M16" s="312">
        <v>49202</v>
      </c>
      <c r="N16" s="314" t="str">
        <f t="shared" si="4"/>
        <v>令和16年09月15日</v>
      </c>
    </row>
    <row r="17" spans="1:15">
      <c r="A17" s="313">
        <v>49567</v>
      </c>
      <c r="C17" s="312">
        <v>49568</v>
      </c>
      <c r="D17" s="319" t="str">
        <f t="shared" si="1"/>
        <v>日</v>
      </c>
      <c r="F17" s="312">
        <v>49569</v>
      </c>
      <c r="G17" t="str">
        <f t="shared" si="2"/>
        <v>月</v>
      </c>
      <c r="I17" s="312">
        <v>49570</v>
      </c>
      <c r="J17" t="str">
        <f t="shared" si="3"/>
        <v>火</v>
      </c>
      <c r="L17" s="207">
        <f t="shared" si="0"/>
        <v>2035</v>
      </c>
      <c r="M17" s="312">
        <v>49569</v>
      </c>
      <c r="N17" s="314" t="str">
        <f t="shared" si="4"/>
        <v>令和17年09月17日</v>
      </c>
    </row>
    <row r="18" spans="1:15">
      <c r="A18" s="313">
        <v>49933</v>
      </c>
      <c r="C18" s="312">
        <v>49934</v>
      </c>
      <c r="D18" t="str">
        <f t="shared" si="1"/>
        <v>火</v>
      </c>
      <c r="F18" s="312">
        <v>49935</v>
      </c>
      <c r="G18" t="str">
        <f t="shared" si="2"/>
        <v>水</v>
      </c>
      <c r="I18" s="312">
        <v>49936</v>
      </c>
      <c r="J18" t="str">
        <f t="shared" si="3"/>
        <v>木</v>
      </c>
      <c r="L18" s="207">
        <f t="shared" si="0"/>
        <v>2036</v>
      </c>
      <c r="M18" s="312">
        <v>49935</v>
      </c>
      <c r="N18" s="314" t="str">
        <f t="shared" si="4"/>
        <v>令和18年09月17日</v>
      </c>
      <c r="O18" s="322"/>
    </row>
    <row r="19" spans="1:15">
      <c r="A19" s="313">
        <v>50298</v>
      </c>
      <c r="C19" s="312">
        <v>50299</v>
      </c>
      <c r="D19" t="str">
        <f t="shared" si="1"/>
        <v>水</v>
      </c>
      <c r="F19" s="312">
        <v>50300</v>
      </c>
      <c r="G19" t="str">
        <f t="shared" si="2"/>
        <v>木</v>
      </c>
      <c r="I19" s="312">
        <v>50301</v>
      </c>
      <c r="J19" t="str">
        <f t="shared" si="3"/>
        <v>金</v>
      </c>
      <c r="L19" s="207">
        <f t="shared" si="0"/>
        <v>2037</v>
      </c>
      <c r="M19" s="312">
        <v>50300</v>
      </c>
      <c r="N19" s="314" t="str">
        <f t="shared" si="4"/>
        <v>令和19年09月17日</v>
      </c>
    </row>
    <row r="20" spans="1:15">
      <c r="A20" s="313">
        <v>50663</v>
      </c>
      <c r="C20" s="312">
        <v>50664</v>
      </c>
      <c r="D20" t="str">
        <f t="shared" si="1"/>
        <v>木</v>
      </c>
      <c r="F20" s="312">
        <v>50665</v>
      </c>
      <c r="G20" t="str">
        <f t="shared" si="2"/>
        <v>金</v>
      </c>
      <c r="I20" s="312">
        <v>50666</v>
      </c>
      <c r="J20" s="318" t="str">
        <f t="shared" si="3"/>
        <v>土</v>
      </c>
      <c r="L20" s="207">
        <f t="shared" si="0"/>
        <v>2038</v>
      </c>
      <c r="M20" s="312">
        <v>50665</v>
      </c>
      <c r="N20" s="314" t="str">
        <f t="shared" si="4"/>
        <v>令和20年09月17日</v>
      </c>
    </row>
    <row r="21" spans="1:15">
      <c r="A21" s="313">
        <v>51028</v>
      </c>
      <c r="C21" s="312">
        <v>51029</v>
      </c>
      <c r="D21" t="str">
        <f t="shared" si="1"/>
        <v>金</v>
      </c>
      <c r="F21" s="312">
        <v>51030</v>
      </c>
      <c r="G21" s="318" t="str">
        <f t="shared" si="2"/>
        <v>土</v>
      </c>
      <c r="I21" s="312">
        <v>51031</v>
      </c>
      <c r="J21" s="319" t="str">
        <f t="shared" si="3"/>
        <v>日</v>
      </c>
      <c r="L21" s="207">
        <f t="shared" si="0"/>
        <v>2039</v>
      </c>
      <c r="M21" s="312">
        <v>51029</v>
      </c>
      <c r="N21" s="314" t="str">
        <f t="shared" si="4"/>
        <v>令和21年09月16日</v>
      </c>
    </row>
    <row r="22" spans="1:15">
      <c r="A22" s="313">
        <v>51394</v>
      </c>
      <c r="C22" s="312">
        <v>51395</v>
      </c>
      <c r="D22" s="319" t="str">
        <f t="shared" si="1"/>
        <v>日</v>
      </c>
      <c r="F22" s="312">
        <v>51396</v>
      </c>
      <c r="G22" t="str">
        <f t="shared" si="2"/>
        <v>月</v>
      </c>
      <c r="I22" s="312">
        <v>51397</v>
      </c>
      <c r="J22" t="str">
        <f t="shared" si="3"/>
        <v>火</v>
      </c>
      <c r="L22" s="207">
        <f t="shared" si="0"/>
        <v>2040</v>
      </c>
      <c r="M22" s="312">
        <v>51396</v>
      </c>
      <c r="N22" s="314" t="str">
        <f t="shared" si="4"/>
        <v>令和22年09月17日</v>
      </c>
    </row>
    <row r="23" spans="1:15">
      <c r="A23" s="313">
        <v>51759</v>
      </c>
      <c r="C23" s="312">
        <v>51760</v>
      </c>
      <c r="D23" t="str">
        <f t="shared" si="1"/>
        <v>月</v>
      </c>
      <c r="F23" s="312">
        <v>51761</v>
      </c>
      <c r="G23" t="str">
        <f t="shared" si="2"/>
        <v>火</v>
      </c>
      <c r="I23" s="312">
        <v>51762</v>
      </c>
      <c r="J23" t="str">
        <f t="shared" si="3"/>
        <v>水</v>
      </c>
      <c r="L23" s="207">
        <f t="shared" si="0"/>
        <v>2041</v>
      </c>
      <c r="M23" s="312">
        <v>51761</v>
      </c>
      <c r="N23" s="314" t="str">
        <f t="shared" si="4"/>
        <v>令和23年09月17日</v>
      </c>
    </row>
    <row r="24" spans="1:15">
      <c r="A24" s="313">
        <v>52124</v>
      </c>
      <c r="C24" s="312">
        <v>52125</v>
      </c>
      <c r="D24" t="str">
        <f t="shared" si="1"/>
        <v>火</v>
      </c>
      <c r="F24" s="312">
        <v>52126</v>
      </c>
      <c r="G24" t="str">
        <f t="shared" si="2"/>
        <v>水</v>
      </c>
      <c r="I24" s="312">
        <v>52127</v>
      </c>
      <c r="J24" t="str">
        <f t="shared" si="3"/>
        <v>木</v>
      </c>
      <c r="L24" s="207">
        <f t="shared" si="0"/>
        <v>2042</v>
      </c>
      <c r="M24" s="312">
        <v>52126</v>
      </c>
      <c r="N24" s="314" t="str">
        <f t="shared" si="4"/>
        <v>令和24年09月17日</v>
      </c>
    </row>
    <row r="25" spans="1:15">
      <c r="A25" s="313">
        <v>52489</v>
      </c>
      <c r="C25" s="312">
        <v>52490</v>
      </c>
      <c r="D25" t="str">
        <f t="shared" si="1"/>
        <v>水</v>
      </c>
      <c r="F25" s="312">
        <v>52491</v>
      </c>
      <c r="G25" t="str">
        <f t="shared" si="2"/>
        <v>木</v>
      </c>
      <c r="I25" s="312">
        <v>52492</v>
      </c>
      <c r="J25" t="str">
        <f t="shared" si="3"/>
        <v>金</v>
      </c>
      <c r="L25" s="207">
        <f t="shared" si="0"/>
        <v>2043</v>
      </c>
      <c r="M25" s="312">
        <v>52491</v>
      </c>
      <c r="N25" s="314" t="str">
        <f t="shared" si="4"/>
        <v>令和25年09月17日</v>
      </c>
    </row>
    <row r="26" spans="1:15">
      <c r="A26" s="313">
        <v>52855</v>
      </c>
      <c r="C26" s="312">
        <v>52856</v>
      </c>
      <c r="D26" t="str">
        <f t="shared" si="1"/>
        <v>金</v>
      </c>
      <c r="F26" s="312">
        <v>52857</v>
      </c>
      <c r="G26" s="318" t="str">
        <f t="shared" si="2"/>
        <v>土</v>
      </c>
      <c r="I26" s="312">
        <v>52858</v>
      </c>
      <c r="J26" s="319" t="str">
        <f t="shared" si="3"/>
        <v>日</v>
      </c>
      <c r="L26" s="207">
        <f t="shared" si="0"/>
        <v>2044</v>
      </c>
      <c r="M26" s="312">
        <v>52856</v>
      </c>
      <c r="N26" s="314" t="str">
        <f t="shared" si="4"/>
        <v>令和26年09月16日</v>
      </c>
    </row>
    <row r="27" spans="1:15">
      <c r="A27" s="313">
        <v>53220</v>
      </c>
      <c r="C27" s="312">
        <v>53221</v>
      </c>
      <c r="D27" s="318" t="str">
        <f t="shared" si="1"/>
        <v>土</v>
      </c>
      <c r="F27" s="312">
        <v>53222</v>
      </c>
      <c r="G27" s="319" t="str">
        <f t="shared" si="2"/>
        <v>日</v>
      </c>
      <c r="I27" s="312">
        <v>53223</v>
      </c>
      <c r="J27" s="320" t="str">
        <f t="shared" si="3"/>
        <v>月</v>
      </c>
      <c r="L27" s="207">
        <f t="shared" si="0"/>
        <v>2045</v>
      </c>
      <c r="M27" s="312">
        <v>53220</v>
      </c>
      <c r="N27" s="314" t="str">
        <f t="shared" si="4"/>
        <v>令和27年09月15日</v>
      </c>
    </row>
    <row r="28" spans="1:15">
      <c r="A28" s="313">
        <v>53585</v>
      </c>
      <c r="C28" s="312">
        <v>53586</v>
      </c>
      <c r="D28" s="319" t="str">
        <f t="shared" si="1"/>
        <v>日</v>
      </c>
      <c r="F28" s="312">
        <v>53587</v>
      </c>
      <c r="G28" t="str">
        <f t="shared" si="2"/>
        <v>月</v>
      </c>
      <c r="I28" s="312">
        <v>53588</v>
      </c>
      <c r="J28" t="str">
        <f t="shared" si="3"/>
        <v>火</v>
      </c>
      <c r="L28" s="207">
        <f t="shared" si="0"/>
        <v>2046</v>
      </c>
      <c r="M28" s="312">
        <v>53587</v>
      </c>
      <c r="N28" s="314" t="str">
        <f t="shared" si="4"/>
        <v>令和28年09月17日</v>
      </c>
    </row>
    <row r="29" spans="1:15">
      <c r="A29" s="313">
        <v>53950</v>
      </c>
      <c r="C29" s="312">
        <v>53951</v>
      </c>
      <c r="D29" t="str">
        <f t="shared" si="1"/>
        <v>月</v>
      </c>
      <c r="F29" s="312">
        <v>53952</v>
      </c>
      <c r="G29" t="str">
        <f t="shared" si="2"/>
        <v>火</v>
      </c>
      <c r="I29" s="312">
        <v>53953</v>
      </c>
      <c r="J29" t="str">
        <f t="shared" si="3"/>
        <v>水</v>
      </c>
      <c r="L29" s="207">
        <f t="shared" si="0"/>
        <v>2047</v>
      </c>
      <c r="M29" s="312">
        <v>53952</v>
      </c>
      <c r="N29" s="314" t="str">
        <f t="shared" si="4"/>
        <v>令和29年09月17日</v>
      </c>
    </row>
    <row r="30" spans="1:15">
      <c r="A30" s="313">
        <v>54316</v>
      </c>
      <c r="C30" s="312">
        <v>54317</v>
      </c>
      <c r="D30" t="str">
        <f t="shared" si="1"/>
        <v>水</v>
      </c>
      <c r="F30" s="312">
        <v>54318</v>
      </c>
      <c r="G30" t="str">
        <f t="shared" si="2"/>
        <v>木</v>
      </c>
      <c r="I30" s="312">
        <v>54319</v>
      </c>
      <c r="J30" t="str">
        <f t="shared" si="3"/>
        <v>金</v>
      </c>
      <c r="L30" s="207">
        <f t="shared" si="0"/>
        <v>2048</v>
      </c>
      <c r="M30" s="312">
        <v>54318</v>
      </c>
      <c r="N30" s="314" t="str">
        <f t="shared" si="4"/>
        <v>令和30年09月17日</v>
      </c>
    </row>
    <row r="31" spans="1:15">
      <c r="A31" s="313">
        <v>54681</v>
      </c>
      <c r="C31" s="312">
        <v>54682</v>
      </c>
      <c r="D31" t="str">
        <f t="shared" si="1"/>
        <v>木</v>
      </c>
      <c r="F31" s="312">
        <v>54683</v>
      </c>
      <c r="G31" t="str">
        <f t="shared" si="2"/>
        <v>金</v>
      </c>
      <c r="I31" s="312">
        <v>54684</v>
      </c>
      <c r="J31" s="318" t="str">
        <f t="shared" si="3"/>
        <v>土</v>
      </c>
      <c r="L31" s="207">
        <f t="shared" si="0"/>
        <v>2049</v>
      </c>
      <c r="M31" s="312">
        <v>54683</v>
      </c>
      <c r="N31" s="314" t="str">
        <f t="shared" si="4"/>
        <v>令和31年09月17日</v>
      </c>
    </row>
    <row r="32" spans="1:15">
      <c r="A32" s="313">
        <v>55046</v>
      </c>
      <c r="C32" s="312">
        <v>55047</v>
      </c>
      <c r="D32" t="str">
        <f t="shared" si="1"/>
        <v>金</v>
      </c>
      <c r="F32" s="312">
        <v>55048</v>
      </c>
      <c r="G32" s="318" t="str">
        <f t="shared" si="2"/>
        <v>土</v>
      </c>
      <c r="I32" s="312">
        <v>55049</v>
      </c>
      <c r="J32" s="319" t="str">
        <f t="shared" si="3"/>
        <v>日</v>
      </c>
      <c r="L32" s="207">
        <f t="shared" si="0"/>
        <v>2050</v>
      </c>
      <c r="M32" s="312">
        <v>55047</v>
      </c>
      <c r="N32" s="314" t="str">
        <f t="shared" si="4"/>
        <v>令和32年09月16日</v>
      </c>
    </row>
    <row r="33" spans="1:14">
      <c r="A33" s="313">
        <v>55411</v>
      </c>
      <c r="C33" s="312">
        <v>55412</v>
      </c>
      <c r="D33" s="318" t="str">
        <f t="shared" si="1"/>
        <v>土</v>
      </c>
      <c r="F33" s="312">
        <v>55413</v>
      </c>
      <c r="G33" s="319" t="str">
        <f t="shared" si="2"/>
        <v>日</v>
      </c>
      <c r="I33" s="312">
        <v>55414</v>
      </c>
      <c r="J33" s="320" t="str">
        <f t="shared" si="3"/>
        <v>月</v>
      </c>
      <c r="L33" s="207">
        <f t="shared" si="0"/>
        <v>2051</v>
      </c>
      <c r="M33" s="312">
        <v>55411</v>
      </c>
      <c r="N33" s="314" t="str">
        <f t="shared" si="4"/>
        <v>令和33年09月15日</v>
      </c>
    </row>
    <row r="34" spans="1:14">
      <c r="A34" s="313">
        <v>55777</v>
      </c>
      <c r="C34" s="312">
        <v>55778</v>
      </c>
      <c r="D34" t="str">
        <f t="shared" si="1"/>
        <v>月</v>
      </c>
      <c r="F34" s="312">
        <v>55779</v>
      </c>
      <c r="G34" t="str">
        <f t="shared" si="2"/>
        <v>火</v>
      </c>
      <c r="I34" s="312">
        <v>55780</v>
      </c>
      <c r="J34" t="str">
        <f t="shared" si="3"/>
        <v>水</v>
      </c>
      <c r="L34" s="207">
        <f t="shared" si="0"/>
        <v>2052</v>
      </c>
      <c r="M34" s="312">
        <v>55779</v>
      </c>
      <c r="N34" s="314" t="str">
        <f t="shared" si="4"/>
        <v>令和34年09月17日</v>
      </c>
    </row>
    <row r="35" spans="1:14">
      <c r="A35" s="313">
        <v>56142</v>
      </c>
      <c r="C35" s="312">
        <v>56143</v>
      </c>
      <c r="D35" t="str">
        <f t="shared" si="1"/>
        <v>火</v>
      </c>
      <c r="F35" s="312">
        <v>56144</v>
      </c>
      <c r="G35" t="str">
        <f t="shared" si="2"/>
        <v>水</v>
      </c>
      <c r="I35" s="312">
        <v>56145</v>
      </c>
      <c r="J35" t="str">
        <f t="shared" si="3"/>
        <v>木</v>
      </c>
      <c r="L35" s="207">
        <f t="shared" si="0"/>
        <v>2053</v>
      </c>
      <c r="M35" s="312">
        <v>56144</v>
      </c>
      <c r="N35" s="314" t="str">
        <f t="shared" si="4"/>
        <v>令和35年09月17日</v>
      </c>
    </row>
    <row r="36" spans="1:14">
      <c r="A36" s="313">
        <v>56507</v>
      </c>
      <c r="C36" s="312">
        <v>56508</v>
      </c>
      <c r="D36" t="str">
        <f t="shared" si="1"/>
        <v>水</v>
      </c>
      <c r="F36" s="312">
        <v>56509</v>
      </c>
      <c r="G36" t="str">
        <f t="shared" si="2"/>
        <v>木</v>
      </c>
      <c r="I36" s="312">
        <v>56510</v>
      </c>
      <c r="J36" t="str">
        <f t="shared" si="3"/>
        <v>金</v>
      </c>
      <c r="L36" s="207">
        <f t="shared" si="0"/>
        <v>2054</v>
      </c>
      <c r="M36" s="312">
        <v>56509</v>
      </c>
      <c r="N36" s="314" t="str">
        <f t="shared" si="4"/>
        <v>令和36年09月17日</v>
      </c>
    </row>
    <row r="37" spans="1:14">
      <c r="A37" s="313">
        <v>56872</v>
      </c>
      <c r="C37" s="312">
        <v>56873</v>
      </c>
      <c r="D37" t="str">
        <f t="shared" si="1"/>
        <v>木</v>
      </c>
      <c r="F37" s="312">
        <v>56874</v>
      </c>
      <c r="G37" t="str">
        <f t="shared" si="2"/>
        <v>金</v>
      </c>
      <c r="I37" s="312">
        <v>56875</v>
      </c>
      <c r="J37" s="318" t="str">
        <f t="shared" si="3"/>
        <v>土</v>
      </c>
      <c r="L37" s="207">
        <f t="shared" si="0"/>
        <v>2055</v>
      </c>
      <c r="M37" s="312">
        <v>56874</v>
      </c>
      <c r="N37" s="314" t="str">
        <f t="shared" si="4"/>
        <v>令和37年09月17日</v>
      </c>
    </row>
    <row r="38" spans="1:14">
      <c r="A38" s="313">
        <v>57238</v>
      </c>
      <c r="C38" s="312">
        <v>57239</v>
      </c>
      <c r="D38" s="318" t="str">
        <f t="shared" si="1"/>
        <v>土</v>
      </c>
      <c r="F38" s="312">
        <v>57240</v>
      </c>
      <c r="G38" s="319" t="str">
        <f t="shared" si="2"/>
        <v>日</v>
      </c>
      <c r="I38" s="312">
        <v>57241</v>
      </c>
      <c r="J38" s="320" t="str">
        <f t="shared" si="3"/>
        <v>月</v>
      </c>
      <c r="L38" s="207">
        <f t="shared" si="0"/>
        <v>2056</v>
      </c>
      <c r="M38" s="312">
        <v>57238</v>
      </c>
      <c r="N38" s="314" t="str">
        <f t="shared" si="4"/>
        <v>令和38年09月15日</v>
      </c>
    </row>
    <row r="39" spans="1:14">
      <c r="A39" s="313">
        <v>57603</v>
      </c>
      <c r="C39" s="312">
        <v>57604</v>
      </c>
      <c r="D39" s="319" t="str">
        <f t="shared" si="1"/>
        <v>日</v>
      </c>
      <c r="F39" s="312">
        <v>57605</v>
      </c>
      <c r="G39" t="str">
        <f t="shared" si="2"/>
        <v>月</v>
      </c>
      <c r="I39" s="312">
        <v>57606</v>
      </c>
      <c r="J39" t="str">
        <f t="shared" si="3"/>
        <v>火</v>
      </c>
      <c r="L39" s="207">
        <f t="shared" si="0"/>
        <v>2057</v>
      </c>
      <c r="M39" s="312">
        <v>57605</v>
      </c>
      <c r="N39" s="314" t="str">
        <f t="shared" si="4"/>
        <v>令和39年09月17日</v>
      </c>
    </row>
    <row r="40" spans="1:14">
      <c r="A40" s="313">
        <v>57968</v>
      </c>
      <c r="C40" s="312">
        <v>57969</v>
      </c>
      <c r="D40" t="str">
        <f t="shared" si="1"/>
        <v>月</v>
      </c>
      <c r="F40" s="312">
        <v>57970</v>
      </c>
      <c r="G40" t="str">
        <f t="shared" si="2"/>
        <v>火</v>
      </c>
      <c r="I40" s="312">
        <v>57971</v>
      </c>
      <c r="J40" t="str">
        <f t="shared" si="3"/>
        <v>水</v>
      </c>
      <c r="L40" s="207">
        <f t="shared" si="0"/>
        <v>2058</v>
      </c>
      <c r="M40" s="312">
        <v>57970</v>
      </c>
      <c r="N40" s="314" t="str">
        <f t="shared" si="4"/>
        <v>令和40年09月17日</v>
      </c>
    </row>
    <row r="41" spans="1:14">
      <c r="A41" s="313">
        <v>58333</v>
      </c>
      <c r="C41" s="312">
        <v>58334</v>
      </c>
      <c r="D41" t="str">
        <f t="shared" si="1"/>
        <v>火</v>
      </c>
      <c r="F41" s="312">
        <v>58335</v>
      </c>
      <c r="G41" t="str">
        <f t="shared" si="2"/>
        <v>水</v>
      </c>
      <c r="I41" s="312">
        <v>58336</v>
      </c>
      <c r="J41" t="str">
        <f t="shared" si="3"/>
        <v>木</v>
      </c>
      <c r="L41" s="207">
        <f t="shared" si="0"/>
        <v>2059</v>
      </c>
      <c r="M41" s="312">
        <v>58335</v>
      </c>
      <c r="N41" s="314" t="str">
        <f t="shared" si="4"/>
        <v>令和41年09月17日</v>
      </c>
    </row>
    <row r="42" spans="1:14">
      <c r="A42" s="313">
        <v>58699</v>
      </c>
      <c r="C42" s="312">
        <v>58700</v>
      </c>
      <c r="D42" t="str">
        <f t="shared" si="1"/>
        <v>木</v>
      </c>
      <c r="F42" s="312">
        <v>58701</v>
      </c>
      <c r="G42" t="str">
        <f t="shared" si="2"/>
        <v>金</v>
      </c>
      <c r="I42" s="312">
        <v>58702</v>
      </c>
      <c r="J42" s="318" t="str">
        <f t="shared" si="3"/>
        <v>土</v>
      </c>
      <c r="L42" s="207">
        <f t="shared" si="0"/>
        <v>2060</v>
      </c>
      <c r="M42" s="312">
        <v>58701</v>
      </c>
      <c r="N42" s="314" t="str">
        <f t="shared" si="4"/>
        <v>令和42年09月17日</v>
      </c>
    </row>
    <row r="43" spans="1:14">
      <c r="A43" s="313">
        <v>59064</v>
      </c>
      <c r="C43" s="312">
        <v>59065</v>
      </c>
      <c r="D43" t="str">
        <f t="shared" si="1"/>
        <v>金</v>
      </c>
      <c r="F43" s="312">
        <v>59066</v>
      </c>
      <c r="G43" s="318" t="str">
        <f t="shared" si="2"/>
        <v>土</v>
      </c>
      <c r="I43" s="312">
        <v>59067</v>
      </c>
      <c r="J43" s="319" t="str">
        <f t="shared" si="3"/>
        <v>日</v>
      </c>
      <c r="L43" s="207">
        <f t="shared" si="0"/>
        <v>2061</v>
      </c>
      <c r="M43" s="312">
        <v>59065</v>
      </c>
      <c r="N43" s="314" t="str">
        <f t="shared" si="4"/>
        <v>令和43年09月16日</v>
      </c>
    </row>
    <row r="44" spans="1:14">
      <c r="A44" s="313">
        <v>59429</v>
      </c>
      <c r="C44" s="312">
        <v>59430</v>
      </c>
      <c r="D44" s="318" t="str">
        <f t="shared" si="1"/>
        <v>土</v>
      </c>
      <c r="F44" s="312">
        <v>59431</v>
      </c>
      <c r="G44" s="319" t="str">
        <f t="shared" si="2"/>
        <v>日</v>
      </c>
      <c r="I44" s="312">
        <v>59432</v>
      </c>
      <c r="J44" s="320" t="str">
        <f t="shared" si="3"/>
        <v>月</v>
      </c>
      <c r="L44" s="207">
        <f t="shared" si="0"/>
        <v>2062</v>
      </c>
      <c r="M44" s="312">
        <v>59429</v>
      </c>
      <c r="N44" s="314" t="str">
        <f t="shared" si="4"/>
        <v>令和44年09月15日</v>
      </c>
    </row>
    <row r="45" spans="1:14">
      <c r="A45" s="313">
        <v>59794</v>
      </c>
      <c r="C45" s="312">
        <v>59795</v>
      </c>
      <c r="D45" s="319" t="str">
        <f t="shared" si="1"/>
        <v>日</v>
      </c>
      <c r="F45" s="312">
        <v>59796</v>
      </c>
      <c r="G45" t="str">
        <f t="shared" si="2"/>
        <v>月</v>
      </c>
      <c r="I45" s="312">
        <v>59797</v>
      </c>
      <c r="J45" t="str">
        <f t="shared" si="3"/>
        <v>火</v>
      </c>
      <c r="L45" s="207">
        <f t="shared" si="0"/>
        <v>2063</v>
      </c>
      <c r="M45" s="312">
        <v>59796</v>
      </c>
      <c r="N45" s="314" t="str">
        <f t="shared" si="4"/>
        <v>令和45年09月17日</v>
      </c>
    </row>
    <row r="46" spans="1:14">
      <c r="A46" s="313">
        <v>60160</v>
      </c>
      <c r="C46" s="312">
        <v>60161</v>
      </c>
      <c r="D46" t="str">
        <f t="shared" si="1"/>
        <v>火</v>
      </c>
      <c r="F46" s="312">
        <v>60162</v>
      </c>
      <c r="G46" t="str">
        <f t="shared" si="2"/>
        <v>水</v>
      </c>
      <c r="I46" s="312">
        <v>60163</v>
      </c>
      <c r="J46" t="str">
        <f t="shared" si="3"/>
        <v>木</v>
      </c>
      <c r="L46" s="207">
        <f t="shared" si="0"/>
        <v>2064</v>
      </c>
      <c r="M46" s="312">
        <v>60162</v>
      </c>
      <c r="N46" s="314" t="str">
        <f t="shared" si="4"/>
        <v>令和46年09月17日</v>
      </c>
    </row>
    <row r="47" spans="1:14">
      <c r="A47" s="313">
        <v>60525</v>
      </c>
      <c r="C47" s="312">
        <v>60526</v>
      </c>
      <c r="D47" t="str">
        <f t="shared" si="1"/>
        <v>水</v>
      </c>
      <c r="F47" s="312">
        <v>60527</v>
      </c>
      <c r="G47" t="str">
        <f t="shared" si="2"/>
        <v>木</v>
      </c>
      <c r="I47" s="312">
        <v>60528</v>
      </c>
      <c r="J47" t="str">
        <f t="shared" si="3"/>
        <v>金</v>
      </c>
      <c r="L47" s="207">
        <f t="shared" si="0"/>
        <v>2065</v>
      </c>
      <c r="M47" s="312">
        <v>60527</v>
      </c>
      <c r="N47" s="314" t="str">
        <f t="shared" si="4"/>
        <v>令和47年09月17日</v>
      </c>
    </row>
    <row r="48" spans="1:14">
      <c r="A48" s="313">
        <v>60890</v>
      </c>
      <c r="C48" s="312">
        <v>60891</v>
      </c>
      <c r="D48" t="str">
        <f t="shared" si="1"/>
        <v>木</v>
      </c>
      <c r="F48" s="312">
        <v>60892</v>
      </c>
      <c r="G48" t="str">
        <f t="shared" si="2"/>
        <v>金</v>
      </c>
      <c r="I48" s="312">
        <v>60893</v>
      </c>
      <c r="J48" s="318" t="str">
        <f t="shared" si="3"/>
        <v>土</v>
      </c>
      <c r="L48" s="207">
        <f t="shared" si="0"/>
        <v>2066</v>
      </c>
      <c r="M48" s="312">
        <v>60892</v>
      </c>
      <c r="N48" s="314" t="str">
        <f t="shared" si="4"/>
        <v>令和48年09月17日</v>
      </c>
    </row>
    <row r="49" spans="1:14">
      <c r="A49" s="313">
        <v>61255</v>
      </c>
      <c r="C49" s="312">
        <v>61256</v>
      </c>
      <c r="D49" t="str">
        <f t="shared" si="1"/>
        <v>金</v>
      </c>
      <c r="F49" s="312">
        <v>61257</v>
      </c>
      <c r="G49" s="318" t="str">
        <f t="shared" si="2"/>
        <v>土</v>
      </c>
      <c r="I49" s="312">
        <v>61258</v>
      </c>
      <c r="J49" s="319" t="str">
        <f t="shared" si="3"/>
        <v>日</v>
      </c>
      <c r="L49" s="207">
        <f t="shared" si="0"/>
        <v>2067</v>
      </c>
      <c r="M49" s="312">
        <v>61256</v>
      </c>
      <c r="N49" s="314" t="str">
        <f t="shared" si="4"/>
        <v>令和49年09月16日</v>
      </c>
    </row>
    <row r="50" spans="1:14">
      <c r="A50" s="313">
        <v>61621</v>
      </c>
      <c r="C50" s="312">
        <v>61622</v>
      </c>
      <c r="D50" s="319" t="str">
        <f t="shared" si="1"/>
        <v>日</v>
      </c>
      <c r="F50" s="312">
        <v>61623</v>
      </c>
      <c r="G50" t="str">
        <f t="shared" si="2"/>
        <v>月</v>
      </c>
      <c r="I50" s="312">
        <v>61624</v>
      </c>
      <c r="J50" t="str">
        <f t="shared" si="3"/>
        <v>火</v>
      </c>
      <c r="L50" s="207">
        <f t="shared" si="0"/>
        <v>2068</v>
      </c>
      <c r="M50" s="312">
        <v>61623</v>
      </c>
      <c r="N50" s="314" t="str">
        <f t="shared" si="4"/>
        <v>令和50年09月17日</v>
      </c>
    </row>
    <row r="51" spans="1:14">
      <c r="A51" s="313">
        <v>61986</v>
      </c>
      <c r="C51" s="312">
        <v>61987</v>
      </c>
      <c r="D51" t="str">
        <f t="shared" si="1"/>
        <v>月</v>
      </c>
      <c r="F51" s="312">
        <v>61988</v>
      </c>
      <c r="G51" t="str">
        <f t="shared" si="2"/>
        <v>火</v>
      </c>
      <c r="I51" s="312">
        <v>61989</v>
      </c>
      <c r="J51" t="str">
        <f t="shared" si="3"/>
        <v>水</v>
      </c>
      <c r="L51" s="207">
        <f t="shared" si="0"/>
        <v>2069</v>
      </c>
      <c r="M51" s="312">
        <v>61988</v>
      </c>
      <c r="N51" s="314" t="str">
        <f t="shared" si="4"/>
        <v>令和51年09月17日</v>
      </c>
    </row>
    <row r="52" spans="1:14">
      <c r="A52" s="313">
        <v>62351</v>
      </c>
      <c r="C52" s="312">
        <v>62352</v>
      </c>
      <c r="D52" t="str">
        <f t="shared" si="1"/>
        <v>火</v>
      </c>
      <c r="F52" s="312">
        <v>62353</v>
      </c>
      <c r="G52" t="str">
        <f t="shared" si="2"/>
        <v>水</v>
      </c>
      <c r="I52" s="312">
        <v>62354</v>
      </c>
      <c r="J52" t="str">
        <f t="shared" si="3"/>
        <v>木</v>
      </c>
      <c r="L52" s="207">
        <f t="shared" si="0"/>
        <v>2070</v>
      </c>
      <c r="M52" s="312">
        <v>62353</v>
      </c>
      <c r="N52" s="314" t="str">
        <f t="shared" si="4"/>
        <v>令和52年09月17日</v>
      </c>
    </row>
    <row r="53" spans="1:14">
      <c r="A53" s="313">
        <v>62716</v>
      </c>
      <c r="C53" s="312">
        <v>62717</v>
      </c>
      <c r="D53" t="str">
        <f t="shared" si="1"/>
        <v>水</v>
      </c>
      <c r="F53" s="312">
        <v>62718</v>
      </c>
      <c r="G53" t="str">
        <f t="shared" si="2"/>
        <v>木</v>
      </c>
      <c r="I53" s="312">
        <v>62719</v>
      </c>
      <c r="J53" t="str">
        <f t="shared" si="3"/>
        <v>金</v>
      </c>
      <c r="L53" s="207">
        <f t="shared" si="0"/>
        <v>2071</v>
      </c>
      <c r="M53" s="312">
        <v>62718</v>
      </c>
      <c r="N53" s="314" t="str">
        <f t="shared" si="4"/>
        <v>令和53年09月17日</v>
      </c>
    </row>
    <row r="54" spans="1:14">
      <c r="A54" s="313">
        <v>63082</v>
      </c>
      <c r="C54" s="312">
        <v>63083</v>
      </c>
      <c r="D54" t="str">
        <f t="shared" si="1"/>
        <v>金</v>
      </c>
      <c r="F54" s="312">
        <v>63084</v>
      </c>
      <c r="G54" s="318" t="str">
        <f t="shared" si="2"/>
        <v>土</v>
      </c>
      <c r="I54" s="312">
        <v>63085</v>
      </c>
      <c r="J54" s="319" t="str">
        <f t="shared" si="3"/>
        <v>日</v>
      </c>
      <c r="L54" s="207">
        <f t="shared" si="0"/>
        <v>2072</v>
      </c>
      <c r="M54" s="312">
        <v>63083</v>
      </c>
      <c r="N54" s="314" t="str">
        <f t="shared" si="4"/>
        <v>令和54年09月16日</v>
      </c>
    </row>
    <row r="55" spans="1:14">
      <c r="A55" s="313">
        <v>63447</v>
      </c>
      <c r="C55" s="312">
        <v>63448</v>
      </c>
      <c r="D55" s="318" t="str">
        <f t="shared" si="1"/>
        <v>土</v>
      </c>
      <c r="F55" s="312">
        <v>63449</v>
      </c>
      <c r="G55" s="319" t="str">
        <f t="shared" si="2"/>
        <v>日</v>
      </c>
      <c r="I55" s="312">
        <v>63450</v>
      </c>
      <c r="J55" s="320" t="str">
        <f t="shared" si="3"/>
        <v>月</v>
      </c>
      <c r="L55" s="207">
        <f t="shared" si="0"/>
        <v>2073</v>
      </c>
      <c r="M55" s="312">
        <v>63447</v>
      </c>
      <c r="N55" s="314" t="str">
        <f t="shared" si="4"/>
        <v>令和55年09月15日</v>
      </c>
    </row>
    <row r="56" spans="1:14">
      <c r="A56" s="313">
        <v>63812</v>
      </c>
      <c r="C56" s="312">
        <v>63813</v>
      </c>
      <c r="D56" s="319" t="str">
        <f t="shared" si="1"/>
        <v>日</v>
      </c>
      <c r="F56" s="312">
        <v>63814</v>
      </c>
      <c r="G56" t="str">
        <f t="shared" si="2"/>
        <v>月</v>
      </c>
      <c r="I56" s="312">
        <v>63815</v>
      </c>
      <c r="J56" t="str">
        <f t="shared" si="3"/>
        <v>火</v>
      </c>
      <c r="L56" s="207">
        <f t="shared" si="0"/>
        <v>2074</v>
      </c>
      <c r="M56" s="312">
        <v>63814</v>
      </c>
      <c r="N56" s="314" t="str">
        <f t="shared" si="4"/>
        <v>令和56年09月17日</v>
      </c>
    </row>
    <row r="57" spans="1:14">
      <c r="A57" s="313">
        <v>64177</v>
      </c>
      <c r="C57" s="312">
        <v>64178</v>
      </c>
      <c r="D57" t="str">
        <f t="shared" si="1"/>
        <v>月</v>
      </c>
      <c r="F57" s="312">
        <v>64179</v>
      </c>
      <c r="G57" t="str">
        <f t="shared" si="2"/>
        <v>火</v>
      </c>
      <c r="I57" s="312">
        <v>64180</v>
      </c>
      <c r="J57" t="str">
        <f t="shared" si="3"/>
        <v>水</v>
      </c>
      <c r="L57" s="207">
        <f t="shared" si="0"/>
        <v>2075</v>
      </c>
      <c r="M57" s="312">
        <v>64179</v>
      </c>
      <c r="N57" s="314" t="str">
        <f t="shared" si="4"/>
        <v>令和57年09月17日</v>
      </c>
    </row>
    <row r="58" spans="1:14">
      <c r="A58" s="313">
        <v>64543</v>
      </c>
      <c r="C58" s="312">
        <v>64544</v>
      </c>
      <c r="D58" t="str">
        <f t="shared" si="1"/>
        <v>水</v>
      </c>
      <c r="F58" s="312">
        <v>64545</v>
      </c>
      <c r="G58" t="str">
        <f t="shared" si="2"/>
        <v>木</v>
      </c>
      <c r="I58" s="312">
        <v>64546</v>
      </c>
      <c r="J58" t="str">
        <f t="shared" si="3"/>
        <v>金</v>
      </c>
      <c r="L58" s="207">
        <f t="shared" si="0"/>
        <v>2076</v>
      </c>
      <c r="M58" s="312">
        <v>64545</v>
      </c>
      <c r="N58" s="314" t="str">
        <f t="shared" si="4"/>
        <v>令和58年09月17日</v>
      </c>
    </row>
    <row r="59" spans="1:14">
      <c r="A59" s="313">
        <v>64908</v>
      </c>
      <c r="C59" s="312">
        <v>64909</v>
      </c>
      <c r="D59" t="str">
        <f t="shared" si="1"/>
        <v>木</v>
      </c>
      <c r="F59" s="312">
        <v>64910</v>
      </c>
      <c r="G59" t="str">
        <f t="shared" si="2"/>
        <v>金</v>
      </c>
      <c r="I59" s="312">
        <v>64911</v>
      </c>
      <c r="J59" s="318" t="str">
        <f t="shared" si="3"/>
        <v>土</v>
      </c>
      <c r="L59" s="207">
        <f t="shared" si="0"/>
        <v>2077</v>
      </c>
      <c r="M59" s="312">
        <v>64910</v>
      </c>
      <c r="N59" s="314" t="str">
        <f t="shared" si="4"/>
        <v>令和59年09月17日</v>
      </c>
    </row>
    <row r="60" spans="1:14">
      <c r="A60" s="313">
        <v>65273</v>
      </c>
      <c r="C60" s="312">
        <v>65274</v>
      </c>
      <c r="D60" t="str">
        <f t="shared" si="1"/>
        <v>金</v>
      </c>
      <c r="F60" s="312">
        <v>65275</v>
      </c>
      <c r="G60" s="318" t="str">
        <f t="shared" si="2"/>
        <v>土</v>
      </c>
      <c r="I60" s="312">
        <v>65276</v>
      </c>
      <c r="J60" s="319" t="str">
        <f t="shared" si="3"/>
        <v>日</v>
      </c>
      <c r="L60" s="207">
        <f t="shared" si="0"/>
        <v>2078</v>
      </c>
      <c r="M60" s="312">
        <v>65274</v>
      </c>
      <c r="N60" s="314" t="str">
        <f t="shared" si="4"/>
        <v>令和60年09月16日</v>
      </c>
    </row>
    <row r="61" spans="1:14">
      <c r="A61" s="313">
        <v>65638</v>
      </c>
      <c r="C61" s="312">
        <v>65639</v>
      </c>
      <c r="D61" s="318" t="str">
        <f t="shared" si="1"/>
        <v>土</v>
      </c>
      <c r="F61" s="312">
        <v>65640</v>
      </c>
      <c r="G61" s="319" t="str">
        <f t="shared" si="2"/>
        <v>日</v>
      </c>
      <c r="I61" s="312">
        <v>65641</v>
      </c>
      <c r="J61" s="320" t="str">
        <f t="shared" si="3"/>
        <v>月</v>
      </c>
      <c r="L61" s="207">
        <f t="shared" si="0"/>
        <v>2079</v>
      </c>
      <c r="M61" s="312">
        <v>65638</v>
      </c>
      <c r="N61" s="314" t="str">
        <f t="shared" si="4"/>
        <v>令和61年09月15日</v>
      </c>
    </row>
    <row r="62" spans="1:14">
      <c r="A62" s="313">
        <v>66004</v>
      </c>
      <c r="C62" s="312">
        <v>66005</v>
      </c>
      <c r="D62" t="str">
        <f t="shared" si="1"/>
        <v>月</v>
      </c>
      <c r="F62" s="312">
        <v>66006</v>
      </c>
      <c r="G62" t="str">
        <f t="shared" si="2"/>
        <v>火</v>
      </c>
      <c r="I62" s="312">
        <v>66007</v>
      </c>
      <c r="J62" t="str">
        <f t="shared" si="3"/>
        <v>水</v>
      </c>
      <c r="L62" s="207">
        <f t="shared" si="0"/>
        <v>2080</v>
      </c>
      <c r="M62" s="312">
        <v>66006</v>
      </c>
      <c r="N62" s="314" t="str">
        <f t="shared" si="4"/>
        <v>令和62年09月17日</v>
      </c>
    </row>
    <row r="63" spans="1:14">
      <c r="A63" s="313">
        <v>66369</v>
      </c>
      <c r="C63" s="312">
        <v>66370</v>
      </c>
      <c r="D63" t="str">
        <f t="shared" si="1"/>
        <v>火</v>
      </c>
      <c r="F63" s="312">
        <v>66371</v>
      </c>
      <c r="G63" t="str">
        <f t="shared" si="2"/>
        <v>水</v>
      </c>
      <c r="I63" s="312">
        <v>66372</v>
      </c>
      <c r="J63" t="str">
        <f t="shared" si="3"/>
        <v>木</v>
      </c>
      <c r="L63" s="207">
        <f t="shared" si="0"/>
        <v>2081</v>
      </c>
      <c r="M63" s="312">
        <v>66371</v>
      </c>
      <c r="N63" s="314" t="str">
        <f t="shared" si="4"/>
        <v>令和63年09月17日</v>
      </c>
    </row>
    <row r="64" spans="1:14">
      <c r="A64" s="313">
        <v>66734</v>
      </c>
      <c r="C64" s="312">
        <v>66735</v>
      </c>
      <c r="D64" t="str">
        <f t="shared" si="1"/>
        <v>水</v>
      </c>
      <c r="F64" s="312">
        <v>66736</v>
      </c>
      <c r="G64" t="str">
        <f t="shared" si="2"/>
        <v>木</v>
      </c>
      <c r="I64" s="312">
        <v>66737</v>
      </c>
      <c r="J64" t="str">
        <f t="shared" si="3"/>
        <v>金</v>
      </c>
      <c r="L64" s="207">
        <f t="shared" si="0"/>
        <v>2082</v>
      </c>
      <c r="M64" s="312">
        <v>66736</v>
      </c>
      <c r="N64" s="314" t="str">
        <f t="shared" si="4"/>
        <v>令和64年09月17日</v>
      </c>
    </row>
    <row r="65" spans="1:14">
      <c r="A65" s="313">
        <v>67099</v>
      </c>
      <c r="C65" s="312">
        <v>67100</v>
      </c>
      <c r="D65" t="str">
        <f t="shared" si="1"/>
        <v>木</v>
      </c>
      <c r="F65" s="312">
        <v>67101</v>
      </c>
      <c r="G65" t="str">
        <f t="shared" si="2"/>
        <v>金</v>
      </c>
      <c r="I65" s="312">
        <v>67102</v>
      </c>
      <c r="J65" s="318" t="str">
        <f t="shared" si="3"/>
        <v>土</v>
      </c>
      <c r="L65" s="207">
        <f t="shared" si="0"/>
        <v>2083</v>
      </c>
      <c r="M65" s="312">
        <v>67101</v>
      </c>
      <c r="N65" s="314" t="str">
        <f t="shared" si="4"/>
        <v>令和65年09月17日</v>
      </c>
    </row>
    <row r="66" spans="1:14">
      <c r="A66" s="313">
        <v>67465</v>
      </c>
      <c r="C66" s="312">
        <v>67466</v>
      </c>
      <c r="D66" s="318" t="str">
        <f t="shared" si="1"/>
        <v>土</v>
      </c>
      <c r="F66" s="312">
        <v>67467</v>
      </c>
      <c r="G66" s="319" t="str">
        <f t="shared" si="2"/>
        <v>日</v>
      </c>
      <c r="I66" s="312">
        <v>67468</v>
      </c>
      <c r="J66" s="320" t="str">
        <f t="shared" si="3"/>
        <v>月</v>
      </c>
      <c r="L66" s="207">
        <f t="shared" ref="L66:L99" si="5">YEAR(M66)</f>
        <v>2084</v>
      </c>
      <c r="M66" s="312">
        <v>67465</v>
      </c>
      <c r="N66" s="314" t="str">
        <f t="shared" si="4"/>
        <v>令和66年09月15日</v>
      </c>
    </row>
    <row r="67" spans="1:14">
      <c r="A67" s="313">
        <v>67830</v>
      </c>
      <c r="C67" s="312">
        <v>67831</v>
      </c>
      <c r="D67" s="319" t="str">
        <f t="shared" ref="D67:D99" si="6">TEXT(C67,"aaa")</f>
        <v>日</v>
      </c>
      <c r="F67" s="312">
        <v>67832</v>
      </c>
      <c r="G67" t="str">
        <f t="shared" ref="G67:G99" si="7">TEXT(F67,"aaa")</f>
        <v>月</v>
      </c>
      <c r="I67" s="312">
        <v>67833</v>
      </c>
      <c r="J67" t="str">
        <f t="shared" ref="J67:J99" si="8">TEXT(I67,"aaa")</f>
        <v>火</v>
      </c>
      <c r="L67" s="207">
        <f t="shared" si="5"/>
        <v>2085</v>
      </c>
      <c r="M67" s="312">
        <v>67832</v>
      </c>
      <c r="N67" s="314" t="str">
        <f t="shared" ref="N67:N99" si="9">TEXT(M67,"gggee年mm月dd日")</f>
        <v>令和67年09月17日</v>
      </c>
    </row>
    <row r="68" spans="1:14">
      <c r="A68" s="313">
        <v>68195</v>
      </c>
      <c r="C68" s="312">
        <v>68196</v>
      </c>
      <c r="D68" t="str">
        <f t="shared" si="6"/>
        <v>月</v>
      </c>
      <c r="F68" s="312">
        <v>68197</v>
      </c>
      <c r="G68" t="str">
        <f t="shared" si="7"/>
        <v>火</v>
      </c>
      <c r="I68" s="312">
        <v>68198</v>
      </c>
      <c r="J68" t="str">
        <f t="shared" si="8"/>
        <v>水</v>
      </c>
      <c r="L68" s="207">
        <f t="shared" si="5"/>
        <v>2086</v>
      </c>
      <c r="M68" s="312">
        <v>68197</v>
      </c>
      <c r="N68" s="314" t="str">
        <f t="shared" si="9"/>
        <v>令和68年09月17日</v>
      </c>
    </row>
    <row r="69" spans="1:14">
      <c r="A69" s="313">
        <v>68560</v>
      </c>
      <c r="C69" s="312">
        <v>68561</v>
      </c>
      <c r="D69" t="str">
        <f t="shared" si="6"/>
        <v>火</v>
      </c>
      <c r="F69" s="312">
        <v>68562</v>
      </c>
      <c r="G69" t="str">
        <f t="shared" si="7"/>
        <v>水</v>
      </c>
      <c r="I69" s="312">
        <v>68563</v>
      </c>
      <c r="J69" t="str">
        <f t="shared" si="8"/>
        <v>木</v>
      </c>
      <c r="L69" s="207">
        <f t="shared" si="5"/>
        <v>2087</v>
      </c>
      <c r="M69" s="312">
        <v>68562</v>
      </c>
      <c r="N69" s="314" t="str">
        <f t="shared" si="9"/>
        <v>令和69年09月17日</v>
      </c>
    </row>
    <row r="70" spans="1:14">
      <c r="A70" s="313">
        <v>68926</v>
      </c>
      <c r="C70" s="312">
        <v>68927</v>
      </c>
      <c r="D70" t="str">
        <f t="shared" si="6"/>
        <v>木</v>
      </c>
      <c r="F70" s="312">
        <v>68928</v>
      </c>
      <c r="G70" t="str">
        <f t="shared" si="7"/>
        <v>金</v>
      </c>
      <c r="I70" s="312">
        <v>68929</v>
      </c>
      <c r="J70" s="318" t="str">
        <f t="shared" si="8"/>
        <v>土</v>
      </c>
      <c r="L70" s="207">
        <f t="shared" si="5"/>
        <v>2088</v>
      </c>
      <c r="M70" s="312">
        <v>68928</v>
      </c>
      <c r="N70" s="314" t="str">
        <f t="shared" si="9"/>
        <v>令和70年09月17日</v>
      </c>
    </row>
    <row r="71" spans="1:14">
      <c r="A71" s="313">
        <v>69291</v>
      </c>
      <c r="C71" s="312">
        <v>69292</v>
      </c>
      <c r="D71" t="str">
        <f t="shared" si="6"/>
        <v>金</v>
      </c>
      <c r="F71" s="312">
        <v>69293</v>
      </c>
      <c r="G71" s="318" t="str">
        <f t="shared" si="7"/>
        <v>土</v>
      </c>
      <c r="I71" s="312">
        <v>69294</v>
      </c>
      <c r="J71" s="319" t="str">
        <f t="shared" si="8"/>
        <v>日</v>
      </c>
      <c r="L71" s="207">
        <f t="shared" si="5"/>
        <v>2089</v>
      </c>
      <c r="M71" s="312">
        <v>69292</v>
      </c>
      <c r="N71" s="314" t="str">
        <f t="shared" si="9"/>
        <v>令和71年09月16日</v>
      </c>
    </row>
    <row r="72" spans="1:14">
      <c r="A72" s="313">
        <v>69656</v>
      </c>
      <c r="C72" s="312">
        <v>69657</v>
      </c>
      <c r="D72" s="318" t="str">
        <f t="shared" si="6"/>
        <v>土</v>
      </c>
      <c r="F72" s="312">
        <v>69658</v>
      </c>
      <c r="G72" s="319" t="str">
        <f t="shared" si="7"/>
        <v>日</v>
      </c>
      <c r="I72" s="312">
        <v>69659</v>
      </c>
      <c r="J72" s="320" t="str">
        <f t="shared" si="8"/>
        <v>月</v>
      </c>
      <c r="L72" s="207">
        <f t="shared" si="5"/>
        <v>2090</v>
      </c>
      <c r="M72" s="312">
        <v>69656</v>
      </c>
      <c r="N72" s="314" t="str">
        <f t="shared" si="9"/>
        <v>令和72年09月15日</v>
      </c>
    </row>
    <row r="73" spans="1:14">
      <c r="A73" s="313">
        <v>70021</v>
      </c>
      <c r="C73" s="312">
        <v>70022</v>
      </c>
      <c r="D73" s="319" t="str">
        <f t="shared" si="6"/>
        <v>日</v>
      </c>
      <c r="F73" s="312">
        <v>70023</v>
      </c>
      <c r="G73" t="str">
        <f t="shared" si="7"/>
        <v>月</v>
      </c>
      <c r="I73" s="312">
        <v>70024</v>
      </c>
      <c r="J73" t="str">
        <f t="shared" si="8"/>
        <v>火</v>
      </c>
      <c r="L73" s="207">
        <f t="shared" si="5"/>
        <v>2091</v>
      </c>
      <c r="M73" s="312">
        <v>70023</v>
      </c>
      <c r="N73" s="314" t="str">
        <f t="shared" si="9"/>
        <v>令和73年09月17日</v>
      </c>
    </row>
    <row r="74" spans="1:14">
      <c r="A74" s="313">
        <v>70387</v>
      </c>
      <c r="C74" s="312">
        <v>70388</v>
      </c>
      <c r="D74" t="str">
        <f t="shared" si="6"/>
        <v>火</v>
      </c>
      <c r="F74" s="312">
        <v>70389</v>
      </c>
      <c r="G74" t="str">
        <f t="shared" si="7"/>
        <v>水</v>
      </c>
      <c r="I74" s="312">
        <v>70390</v>
      </c>
      <c r="J74" t="str">
        <f t="shared" si="8"/>
        <v>木</v>
      </c>
      <c r="L74" s="207">
        <f t="shared" si="5"/>
        <v>2092</v>
      </c>
      <c r="M74" s="312">
        <v>70389</v>
      </c>
      <c r="N74" s="314" t="str">
        <f t="shared" si="9"/>
        <v>令和74年09月17日</v>
      </c>
    </row>
    <row r="75" spans="1:14">
      <c r="A75" s="313">
        <v>70752</v>
      </c>
      <c r="C75" s="312">
        <v>70753</v>
      </c>
      <c r="D75" t="str">
        <f t="shared" si="6"/>
        <v>水</v>
      </c>
      <c r="F75" s="312">
        <v>70754</v>
      </c>
      <c r="G75" t="str">
        <f t="shared" si="7"/>
        <v>木</v>
      </c>
      <c r="I75" s="312">
        <v>70755</v>
      </c>
      <c r="J75" t="str">
        <f t="shared" si="8"/>
        <v>金</v>
      </c>
      <c r="L75" s="207">
        <f t="shared" si="5"/>
        <v>2093</v>
      </c>
      <c r="M75" s="312">
        <v>70754</v>
      </c>
      <c r="N75" s="314" t="str">
        <f t="shared" si="9"/>
        <v>令和75年09月17日</v>
      </c>
    </row>
    <row r="76" spans="1:14">
      <c r="A76" s="313">
        <v>71117</v>
      </c>
      <c r="C76" s="312">
        <v>71118</v>
      </c>
      <c r="D76" t="str">
        <f t="shared" si="6"/>
        <v>木</v>
      </c>
      <c r="F76" s="312">
        <v>71119</v>
      </c>
      <c r="G76" t="str">
        <f t="shared" si="7"/>
        <v>金</v>
      </c>
      <c r="I76" s="312">
        <v>71120</v>
      </c>
      <c r="J76" s="318" t="str">
        <f t="shared" si="8"/>
        <v>土</v>
      </c>
      <c r="L76" s="207">
        <f t="shared" si="5"/>
        <v>2094</v>
      </c>
      <c r="M76" s="312">
        <v>71119</v>
      </c>
      <c r="N76" s="314" t="str">
        <f t="shared" si="9"/>
        <v>令和76年09月17日</v>
      </c>
    </row>
    <row r="77" spans="1:14">
      <c r="A77" s="313">
        <v>71482</v>
      </c>
      <c r="C77" s="312">
        <v>71483</v>
      </c>
      <c r="D77" t="str">
        <f t="shared" si="6"/>
        <v>金</v>
      </c>
      <c r="F77" s="312">
        <v>71484</v>
      </c>
      <c r="G77" s="318" t="str">
        <f t="shared" si="7"/>
        <v>土</v>
      </c>
      <c r="I77" s="312">
        <v>71485</v>
      </c>
      <c r="J77" s="319" t="str">
        <f t="shared" si="8"/>
        <v>日</v>
      </c>
      <c r="L77" s="207">
        <f t="shared" si="5"/>
        <v>2095</v>
      </c>
      <c r="M77" s="312">
        <v>71483</v>
      </c>
      <c r="N77" s="314" t="str">
        <f t="shared" si="9"/>
        <v>令和77年09月16日</v>
      </c>
    </row>
    <row r="78" spans="1:14">
      <c r="A78" s="313">
        <v>71848</v>
      </c>
      <c r="C78" s="312">
        <v>71849</v>
      </c>
      <c r="D78" s="319" t="str">
        <f t="shared" si="6"/>
        <v>日</v>
      </c>
      <c r="F78" s="312">
        <v>71850</v>
      </c>
      <c r="G78" t="str">
        <f t="shared" si="7"/>
        <v>月</v>
      </c>
      <c r="I78" s="312">
        <v>71851</v>
      </c>
      <c r="J78" t="str">
        <f t="shared" si="8"/>
        <v>火</v>
      </c>
      <c r="L78" s="207">
        <f t="shared" si="5"/>
        <v>2096</v>
      </c>
      <c r="M78" s="312">
        <v>71850</v>
      </c>
      <c r="N78" s="314" t="str">
        <f t="shared" si="9"/>
        <v>令和78年09月17日</v>
      </c>
    </row>
    <row r="79" spans="1:14">
      <c r="A79" s="313">
        <v>72213</v>
      </c>
      <c r="C79" s="312">
        <v>72214</v>
      </c>
      <c r="D79" t="str">
        <f t="shared" si="6"/>
        <v>月</v>
      </c>
      <c r="F79" s="312">
        <v>72215</v>
      </c>
      <c r="G79" t="str">
        <f t="shared" si="7"/>
        <v>火</v>
      </c>
      <c r="I79" s="312">
        <v>72216</v>
      </c>
      <c r="J79" t="str">
        <f t="shared" si="8"/>
        <v>水</v>
      </c>
      <c r="L79" s="207">
        <f t="shared" si="5"/>
        <v>2097</v>
      </c>
      <c r="M79" s="312">
        <v>72215</v>
      </c>
      <c r="N79" s="314" t="str">
        <f t="shared" si="9"/>
        <v>令和79年09月17日</v>
      </c>
    </row>
    <row r="80" spans="1:14">
      <c r="A80" s="313">
        <v>72578</v>
      </c>
      <c r="C80" s="312">
        <v>72579</v>
      </c>
      <c r="D80" t="str">
        <f t="shared" si="6"/>
        <v>火</v>
      </c>
      <c r="F80" s="312">
        <v>72580</v>
      </c>
      <c r="G80" t="str">
        <f t="shared" si="7"/>
        <v>水</v>
      </c>
      <c r="I80" s="312">
        <v>72581</v>
      </c>
      <c r="J80" t="str">
        <f t="shared" si="8"/>
        <v>木</v>
      </c>
      <c r="L80" s="207">
        <f t="shared" si="5"/>
        <v>2098</v>
      </c>
      <c r="M80" s="312">
        <v>72580</v>
      </c>
      <c r="N80" s="314" t="str">
        <f t="shared" si="9"/>
        <v>令和80年09月17日</v>
      </c>
    </row>
    <row r="81" spans="1:14">
      <c r="A81" s="313">
        <v>72943</v>
      </c>
      <c r="C81" s="312">
        <v>72944</v>
      </c>
      <c r="D81" t="str">
        <f t="shared" si="6"/>
        <v>水</v>
      </c>
      <c r="F81" s="312">
        <v>72945</v>
      </c>
      <c r="G81" t="str">
        <f t="shared" si="7"/>
        <v>木</v>
      </c>
      <c r="I81" s="312">
        <v>72946</v>
      </c>
      <c r="J81" t="str">
        <f t="shared" si="8"/>
        <v>金</v>
      </c>
      <c r="L81" s="207">
        <f t="shared" si="5"/>
        <v>2099</v>
      </c>
      <c r="M81" s="312">
        <v>72945</v>
      </c>
      <c r="N81" s="314" t="str">
        <f t="shared" si="9"/>
        <v>令和81年09月17日</v>
      </c>
    </row>
    <row r="82" spans="1:14">
      <c r="A82" s="313">
        <v>73308</v>
      </c>
      <c r="C82" s="312">
        <v>73309</v>
      </c>
      <c r="D82" t="str">
        <f t="shared" si="6"/>
        <v>木</v>
      </c>
      <c r="F82" s="312">
        <v>73310</v>
      </c>
      <c r="G82" t="str">
        <f t="shared" si="7"/>
        <v>金</v>
      </c>
      <c r="I82" s="312">
        <v>73311</v>
      </c>
      <c r="J82" s="318" t="str">
        <f t="shared" si="8"/>
        <v>土</v>
      </c>
      <c r="L82" s="207">
        <f t="shared" si="5"/>
        <v>2100</v>
      </c>
      <c r="M82" s="312">
        <v>73310</v>
      </c>
      <c r="N82" s="314" t="str">
        <f t="shared" si="9"/>
        <v>令和82年09月17日</v>
      </c>
    </row>
    <row r="83" spans="1:14">
      <c r="A83" s="313">
        <v>73673</v>
      </c>
      <c r="C83" s="312">
        <v>73674</v>
      </c>
      <c r="D83" t="str">
        <f t="shared" si="6"/>
        <v>金</v>
      </c>
      <c r="F83" s="312">
        <v>73675</v>
      </c>
      <c r="G83" s="318" t="str">
        <f t="shared" si="7"/>
        <v>土</v>
      </c>
      <c r="I83" s="312">
        <v>73676</v>
      </c>
      <c r="J83" s="319" t="str">
        <f t="shared" si="8"/>
        <v>日</v>
      </c>
      <c r="L83" s="207">
        <f t="shared" si="5"/>
        <v>2101</v>
      </c>
      <c r="M83" s="312">
        <v>73674</v>
      </c>
      <c r="N83" s="314" t="str">
        <f t="shared" si="9"/>
        <v>令和83年09月16日</v>
      </c>
    </row>
    <row r="84" spans="1:14">
      <c r="A84" s="313">
        <v>74038</v>
      </c>
      <c r="C84" s="312">
        <v>74039</v>
      </c>
      <c r="D84" s="318" t="str">
        <f t="shared" si="6"/>
        <v>土</v>
      </c>
      <c r="F84" s="312">
        <v>74040</v>
      </c>
      <c r="G84" s="319" t="str">
        <f t="shared" si="7"/>
        <v>日</v>
      </c>
      <c r="I84" s="312">
        <v>74041</v>
      </c>
      <c r="J84" s="320" t="str">
        <f t="shared" si="8"/>
        <v>月</v>
      </c>
      <c r="L84" s="207">
        <f t="shared" si="5"/>
        <v>2102</v>
      </c>
      <c r="M84" s="312">
        <v>74038</v>
      </c>
      <c r="N84" s="314" t="str">
        <f t="shared" si="9"/>
        <v>令和84年09月15日</v>
      </c>
    </row>
    <row r="85" spans="1:14">
      <c r="A85" s="313">
        <v>74403</v>
      </c>
      <c r="C85" s="312">
        <v>74404</v>
      </c>
      <c r="D85" s="319" t="str">
        <f t="shared" si="6"/>
        <v>日</v>
      </c>
      <c r="F85" s="312">
        <v>74405</v>
      </c>
      <c r="G85" t="str">
        <f t="shared" si="7"/>
        <v>月</v>
      </c>
      <c r="I85" s="312">
        <v>74406</v>
      </c>
      <c r="J85" t="str">
        <f t="shared" si="8"/>
        <v>火</v>
      </c>
      <c r="L85" s="207">
        <f t="shared" si="5"/>
        <v>2103</v>
      </c>
      <c r="M85" s="312">
        <v>74405</v>
      </c>
      <c r="N85" s="314" t="str">
        <f t="shared" si="9"/>
        <v>令和85年09月17日</v>
      </c>
    </row>
    <row r="86" spans="1:14">
      <c r="A86" s="313">
        <v>74769</v>
      </c>
      <c r="C86" s="312">
        <v>74770</v>
      </c>
      <c r="D86" t="str">
        <f t="shared" si="6"/>
        <v>火</v>
      </c>
      <c r="F86" s="312">
        <v>74771</v>
      </c>
      <c r="G86" t="str">
        <f t="shared" si="7"/>
        <v>水</v>
      </c>
      <c r="I86" s="312">
        <v>74772</v>
      </c>
      <c r="J86" t="str">
        <f t="shared" si="8"/>
        <v>木</v>
      </c>
      <c r="L86" s="207">
        <f t="shared" si="5"/>
        <v>2104</v>
      </c>
      <c r="M86" s="312">
        <v>74771</v>
      </c>
      <c r="N86" s="314" t="str">
        <f t="shared" si="9"/>
        <v>令和86年09月17日</v>
      </c>
    </row>
    <row r="87" spans="1:14">
      <c r="A87" s="313">
        <v>75134</v>
      </c>
      <c r="C87" s="312">
        <v>75135</v>
      </c>
      <c r="D87" t="str">
        <f t="shared" si="6"/>
        <v>水</v>
      </c>
      <c r="F87" s="312">
        <v>75136</v>
      </c>
      <c r="G87" t="str">
        <f t="shared" si="7"/>
        <v>木</v>
      </c>
      <c r="I87" s="312">
        <v>75137</v>
      </c>
      <c r="J87" t="str">
        <f t="shared" si="8"/>
        <v>金</v>
      </c>
      <c r="L87" s="207">
        <f t="shared" si="5"/>
        <v>2105</v>
      </c>
      <c r="M87" s="312">
        <v>75136</v>
      </c>
      <c r="N87" s="314" t="str">
        <f t="shared" si="9"/>
        <v>令和87年09月17日</v>
      </c>
    </row>
    <row r="88" spans="1:14">
      <c r="A88" s="313">
        <v>75499</v>
      </c>
      <c r="C88" s="312">
        <v>75500</v>
      </c>
      <c r="D88" t="str">
        <f t="shared" si="6"/>
        <v>木</v>
      </c>
      <c r="F88" s="312">
        <v>75501</v>
      </c>
      <c r="G88" t="str">
        <f t="shared" si="7"/>
        <v>金</v>
      </c>
      <c r="I88" s="312">
        <v>75502</v>
      </c>
      <c r="J88" s="318" t="str">
        <f t="shared" si="8"/>
        <v>土</v>
      </c>
      <c r="L88" s="207">
        <f t="shared" si="5"/>
        <v>2106</v>
      </c>
      <c r="M88" s="312">
        <v>75501</v>
      </c>
      <c r="N88" s="314" t="str">
        <f t="shared" si="9"/>
        <v>令和88年09月17日</v>
      </c>
    </row>
    <row r="89" spans="1:14">
      <c r="A89" s="313">
        <v>75864</v>
      </c>
      <c r="C89" s="312">
        <v>75865</v>
      </c>
      <c r="D89" t="str">
        <f t="shared" si="6"/>
        <v>金</v>
      </c>
      <c r="F89" s="312">
        <v>75866</v>
      </c>
      <c r="G89" s="318" t="str">
        <f t="shared" si="7"/>
        <v>土</v>
      </c>
      <c r="I89" s="312">
        <v>75867</v>
      </c>
      <c r="J89" s="319" t="str">
        <f t="shared" si="8"/>
        <v>日</v>
      </c>
      <c r="L89" s="207">
        <f t="shared" si="5"/>
        <v>2107</v>
      </c>
      <c r="M89" s="312">
        <v>75865</v>
      </c>
      <c r="N89" s="314" t="str">
        <f t="shared" si="9"/>
        <v>令和89年09月16日</v>
      </c>
    </row>
    <row r="90" spans="1:14">
      <c r="A90" s="313">
        <v>76230</v>
      </c>
      <c r="C90" s="312">
        <v>76231</v>
      </c>
      <c r="D90" s="319" t="str">
        <f t="shared" si="6"/>
        <v>日</v>
      </c>
      <c r="F90" s="312">
        <v>76232</v>
      </c>
      <c r="G90" t="str">
        <f t="shared" si="7"/>
        <v>月</v>
      </c>
      <c r="I90" s="312">
        <v>76233</v>
      </c>
      <c r="J90" t="str">
        <f t="shared" si="8"/>
        <v>火</v>
      </c>
      <c r="L90" s="207">
        <f t="shared" si="5"/>
        <v>2108</v>
      </c>
      <c r="M90" s="312">
        <v>76232</v>
      </c>
      <c r="N90" s="314" t="str">
        <f t="shared" si="9"/>
        <v>令和90年09月17日</v>
      </c>
    </row>
    <row r="91" spans="1:14">
      <c r="A91" s="313">
        <v>76595</v>
      </c>
      <c r="C91" s="312">
        <v>76596</v>
      </c>
      <c r="D91" t="str">
        <f t="shared" si="6"/>
        <v>月</v>
      </c>
      <c r="F91" s="312">
        <v>76597</v>
      </c>
      <c r="G91" t="str">
        <f t="shared" si="7"/>
        <v>火</v>
      </c>
      <c r="I91" s="312">
        <v>76598</v>
      </c>
      <c r="J91" t="str">
        <f t="shared" si="8"/>
        <v>水</v>
      </c>
      <c r="L91" s="207">
        <f t="shared" si="5"/>
        <v>2109</v>
      </c>
      <c r="M91" s="312">
        <v>76597</v>
      </c>
      <c r="N91" s="314" t="str">
        <f t="shared" si="9"/>
        <v>令和91年09月17日</v>
      </c>
    </row>
    <row r="92" spans="1:14">
      <c r="A92" s="313">
        <v>76960</v>
      </c>
      <c r="C92" s="312">
        <v>76961</v>
      </c>
      <c r="D92" t="str">
        <f t="shared" si="6"/>
        <v>火</v>
      </c>
      <c r="F92" s="312">
        <v>76962</v>
      </c>
      <c r="G92" t="str">
        <f t="shared" si="7"/>
        <v>水</v>
      </c>
      <c r="I92" s="312">
        <v>76963</v>
      </c>
      <c r="J92" t="str">
        <f t="shared" si="8"/>
        <v>木</v>
      </c>
      <c r="L92" s="207">
        <f t="shared" si="5"/>
        <v>2110</v>
      </c>
      <c r="M92" s="312">
        <v>76962</v>
      </c>
      <c r="N92" s="314" t="str">
        <f t="shared" si="9"/>
        <v>令和92年09月17日</v>
      </c>
    </row>
    <row r="93" spans="1:14">
      <c r="A93" s="313">
        <v>77325</v>
      </c>
      <c r="C93" s="312">
        <v>77326</v>
      </c>
      <c r="D93" t="str">
        <f t="shared" si="6"/>
        <v>水</v>
      </c>
      <c r="F93" s="312">
        <v>77327</v>
      </c>
      <c r="G93" t="str">
        <f t="shared" si="7"/>
        <v>木</v>
      </c>
      <c r="I93" s="312">
        <v>77328</v>
      </c>
      <c r="J93" t="str">
        <f t="shared" si="8"/>
        <v>金</v>
      </c>
      <c r="L93" s="207">
        <f t="shared" si="5"/>
        <v>2111</v>
      </c>
      <c r="M93" s="312">
        <v>77327</v>
      </c>
      <c r="N93" s="314" t="str">
        <f t="shared" si="9"/>
        <v>令和93年09月17日</v>
      </c>
    </row>
    <row r="94" spans="1:14">
      <c r="A94" s="313">
        <v>77691</v>
      </c>
      <c r="C94" s="312">
        <v>77692</v>
      </c>
      <c r="D94" t="str">
        <f t="shared" si="6"/>
        <v>金</v>
      </c>
      <c r="F94" s="312">
        <v>77693</v>
      </c>
      <c r="G94" s="318" t="str">
        <f t="shared" si="7"/>
        <v>土</v>
      </c>
      <c r="I94" s="312">
        <v>77694</v>
      </c>
      <c r="J94" s="319" t="str">
        <f t="shared" si="8"/>
        <v>日</v>
      </c>
      <c r="L94" s="207">
        <f t="shared" si="5"/>
        <v>2112</v>
      </c>
      <c r="M94" s="312">
        <v>77692</v>
      </c>
      <c r="N94" s="314" t="str">
        <f t="shared" si="9"/>
        <v>令和94年09月16日</v>
      </c>
    </row>
    <row r="95" spans="1:14">
      <c r="A95" s="313">
        <v>78056</v>
      </c>
      <c r="C95" s="312">
        <v>78057</v>
      </c>
      <c r="D95" s="318" t="str">
        <f t="shared" si="6"/>
        <v>土</v>
      </c>
      <c r="F95" s="312">
        <v>78058</v>
      </c>
      <c r="G95" s="319" t="str">
        <f t="shared" si="7"/>
        <v>日</v>
      </c>
      <c r="I95" s="312">
        <v>78059</v>
      </c>
      <c r="J95" s="320" t="str">
        <f t="shared" si="8"/>
        <v>月</v>
      </c>
      <c r="L95" s="207">
        <f t="shared" si="5"/>
        <v>2113</v>
      </c>
      <c r="M95" s="312">
        <v>78056</v>
      </c>
      <c r="N95" s="314" t="str">
        <f t="shared" si="9"/>
        <v>令和95年09月15日</v>
      </c>
    </row>
    <row r="96" spans="1:14">
      <c r="A96" s="313">
        <v>78421</v>
      </c>
      <c r="C96" s="312">
        <v>78422</v>
      </c>
      <c r="D96" s="319" t="str">
        <f t="shared" si="6"/>
        <v>日</v>
      </c>
      <c r="F96" s="312">
        <v>78423</v>
      </c>
      <c r="G96" t="str">
        <f t="shared" si="7"/>
        <v>月</v>
      </c>
      <c r="I96" s="312">
        <v>78424</v>
      </c>
      <c r="J96" t="str">
        <f t="shared" si="8"/>
        <v>火</v>
      </c>
      <c r="L96" s="207">
        <f t="shared" si="5"/>
        <v>2114</v>
      </c>
      <c r="M96" s="312">
        <v>78423</v>
      </c>
      <c r="N96" s="314" t="str">
        <f t="shared" si="9"/>
        <v>令和96年09月17日</v>
      </c>
    </row>
    <row r="97" spans="1:14">
      <c r="A97" s="313">
        <v>78786</v>
      </c>
      <c r="C97" s="312">
        <v>78787</v>
      </c>
      <c r="D97" t="str">
        <f t="shared" si="6"/>
        <v>月</v>
      </c>
      <c r="F97" s="312">
        <v>78788</v>
      </c>
      <c r="G97" t="str">
        <f t="shared" si="7"/>
        <v>火</v>
      </c>
      <c r="I97" s="312">
        <v>78789</v>
      </c>
      <c r="J97" t="str">
        <f t="shared" si="8"/>
        <v>水</v>
      </c>
      <c r="L97" s="207">
        <f t="shared" si="5"/>
        <v>2115</v>
      </c>
      <c r="M97" s="312">
        <v>78788</v>
      </c>
      <c r="N97" s="314" t="str">
        <f t="shared" si="9"/>
        <v>令和97年09月17日</v>
      </c>
    </row>
    <row r="98" spans="1:14">
      <c r="A98" s="313">
        <v>79152</v>
      </c>
      <c r="C98" s="312">
        <v>79153</v>
      </c>
      <c r="D98" t="str">
        <f t="shared" si="6"/>
        <v>水</v>
      </c>
      <c r="F98" s="312">
        <v>79154</v>
      </c>
      <c r="G98" t="str">
        <f t="shared" si="7"/>
        <v>木</v>
      </c>
      <c r="I98" s="312">
        <v>79155</v>
      </c>
      <c r="J98" t="str">
        <f t="shared" si="8"/>
        <v>金</v>
      </c>
      <c r="L98" s="207">
        <f t="shared" si="5"/>
        <v>2116</v>
      </c>
      <c r="M98" s="312">
        <v>79154</v>
      </c>
      <c r="N98" s="314" t="str">
        <f t="shared" si="9"/>
        <v>令和98年09月17日</v>
      </c>
    </row>
    <row r="99" spans="1:14">
      <c r="A99" s="313">
        <v>79517</v>
      </c>
      <c r="C99" s="312">
        <v>79518</v>
      </c>
      <c r="D99" t="str">
        <f t="shared" si="6"/>
        <v>木</v>
      </c>
      <c r="F99" s="312">
        <v>79519</v>
      </c>
      <c r="G99" t="str">
        <f t="shared" si="7"/>
        <v>金</v>
      </c>
      <c r="I99" s="312">
        <v>79520</v>
      </c>
      <c r="J99" s="318" t="str">
        <f t="shared" si="8"/>
        <v>土</v>
      </c>
      <c r="L99" s="207">
        <f t="shared" si="5"/>
        <v>2117</v>
      </c>
      <c r="M99" s="312">
        <v>79519</v>
      </c>
      <c r="N99" s="314" t="str">
        <f t="shared" si="9"/>
        <v>令和99年09月17日</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V103"/>
  <sheetViews>
    <sheetView workbookViewId="0">
      <selection activeCell="BQ45" sqref="BQ45:BR46"/>
    </sheetView>
  </sheetViews>
  <sheetFormatPr defaultRowHeight="13.2"/>
  <cols>
    <col min="1" max="3" width="5.77734375" customWidth="1"/>
    <col min="4" max="4" width="1.21875" customWidth="1"/>
    <col min="5" max="17" width="3.6640625" customWidth="1"/>
    <col min="18" max="18" width="1.21875" customWidth="1"/>
    <col min="19" max="19" width="3.77734375" customWidth="1"/>
    <col min="20" max="20" width="1.21875" customWidth="1"/>
  </cols>
  <sheetData>
    <row r="2" spans="1:22">
      <c r="A2" s="778" t="s">
        <v>1217</v>
      </c>
      <c r="B2" s="778"/>
      <c r="C2" s="778"/>
      <c r="M2" s="158"/>
      <c r="N2" s="158"/>
      <c r="O2" s="158"/>
      <c r="P2" s="158"/>
      <c r="Q2" s="158"/>
      <c r="R2" s="158"/>
      <c r="S2" s="158"/>
      <c r="T2" s="158"/>
    </row>
    <row r="3" spans="1:22">
      <c r="A3" s="153" t="s">
        <v>1218</v>
      </c>
      <c r="B3" s="153" t="s">
        <v>1132</v>
      </c>
      <c r="C3" s="153" t="s">
        <v>1110</v>
      </c>
      <c r="E3" s="300" t="s">
        <v>1219</v>
      </c>
      <c r="F3" s="301" t="s">
        <v>1220</v>
      </c>
      <c r="G3" s="301" t="s">
        <v>1221</v>
      </c>
      <c r="H3" s="301" t="s">
        <v>1222</v>
      </c>
      <c r="I3" s="301" t="s">
        <v>1223</v>
      </c>
      <c r="J3" s="301" t="s">
        <v>1224</v>
      </c>
      <c r="K3" s="301" t="s">
        <v>1225</v>
      </c>
      <c r="L3" s="301" t="s">
        <v>1226</v>
      </c>
      <c r="M3" s="301" t="s">
        <v>1227</v>
      </c>
      <c r="N3" s="301" t="s">
        <v>1228</v>
      </c>
      <c r="O3" s="301">
        <v>10</v>
      </c>
      <c r="P3" s="301">
        <v>11</v>
      </c>
      <c r="Q3" s="301">
        <v>12</v>
      </c>
      <c r="R3" s="301"/>
      <c r="S3" s="301" t="s">
        <v>1221</v>
      </c>
      <c r="T3" s="158"/>
      <c r="U3" t="s">
        <v>1229</v>
      </c>
      <c r="V3" t="str">
        <f>IF(DAY(DATE(VALUE(入力画面!$I$21)+1925,3,0))=29,"うるう年","うるう年でない")</f>
        <v>うるう年でない</v>
      </c>
    </row>
    <row r="4" spans="1:22">
      <c r="A4" s="302" t="s">
        <v>1220</v>
      </c>
      <c r="B4" s="302" t="s">
        <v>1220</v>
      </c>
      <c r="C4" s="302" t="s">
        <v>1230</v>
      </c>
      <c r="M4" s="158"/>
      <c r="N4" s="158"/>
      <c r="O4" s="158"/>
      <c r="P4" s="158"/>
      <c r="Q4" s="158"/>
      <c r="R4" s="158"/>
      <c r="S4" s="158"/>
      <c r="T4" s="158"/>
      <c r="U4" t="s">
        <v>1231</v>
      </c>
      <c r="V4" t="str">
        <f>IF(DAY(DATE(VALUE(入力画面!$I$21)+1988,3,0))=29,"うるう年","うるう年でない")</f>
        <v>うるう年</v>
      </c>
    </row>
    <row r="5" spans="1:22">
      <c r="A5" s="302" t="s">
        <v>1221</v>
      </c>
      <c r="B5" s="302" t="s">
        <v>1221</v>
      </c>
      <c r="C5" s="302" t="s">
        <v>1232</v>
      </c>
      <c r="E5" s="303" t="s">
        <v>83</v>
      </c>
      <c r="F5" s="304" t="s">
        <v>1220</v>
      </c>
      <c r="G5" s="304" t="s">
        <v>1220</v>
      </c>
      <c r="H5" s="305" t="s">
        <v>1220</v>
      </c>
      <c r="I5" s="304" t="s">
        <v>1220</v>
      </c>
      <c r="J5" s="305" t="s">
        <v>1220</v>
      </c>
      <c r="K5" s="305" t="s">
        <v>1220</v>
      </c>
      <c r="L5" s="305" t="s">
        <v>1220</v>
      </c>
      <c r="M5" s="305" t="s">
        <v>1220</v>
      </c>
      <c r="N5" s="305" t="s">
        <v>1220</v>
      </c>
      <c r="O5" s="305" t="s">
        <v>1220</v>
      </c>
      <c r="P5" s="305" t="s">
        <v>1220</v>
      </c>
      <c r="Q5" s="305" t="s">
        <v>1220</v>
      </c>
      <c r="R5" s="305"/>
      <c r="S5" s="304" t="s">
        <v>1220</v>
      </c>
      <c r="U5" s="305"/>
    </row>
    <row r="6" spans="1:22">
      <c r="A6" s="302" t="s">
        <v>1222</v>
      </c>
      <c r="B6" s="302" t="s">
        <v>1222</v>
      </c>
      <c r="C6" s="302" t="s">
        <v>1222</v>
      </c>
      <c r="E6" s="198"/>
      <c r="F6" s="304" t="s">
        <v>1221</v>
      </c>
      <c r="G6" s="304" t="s">
        <v>1221</v>
      </c>
      <c r="H6" s="305" t="s">
        <v>1221</v>
      </c>
      <c r="I6" s="304" t="s">
        <v>1221</v>
      </c>
      <c r="J6" s="305" t="s">
        <v>1221</v>
      </c>
      <c r="K6" s="305" t="s">
        <v>1221</v>
      </c>
      <c r="L6" s="305" t="s">
        <v>1221</v>
      </c>
      <c r="M6" s="305" t="s">
        <v>1221</v>
      </c>
      <c r="N6" s="305" t="s">
        <v>1221</v>
      </c>
      <c r="O6" s="305" t="s">
        <v>1221</v>
      </c>
      <c r="P6" s="305" t="s">
        <v>1221</v>
      </c>
      <c r="Q6" s="305" t="s">
        <v>1221</v>
      </c>
      <c r="R6" s="305"/>
      <c r="S6" s="304" t="s">
        <v>1221</v>
      </c>
      <c r="U6" s="298" t="str">
        <f ca="1">IF(入力画面!K21=2,INDIRECT("日２８"),IF(OR(入力画面!K21=4,入力画面!K21=6,入力画面!K21=9,入力画面!K21=11),INDIRECT("日30"),INDIRECT("日31")))</f>
        <v>02</v>
      </c>
      <c r="V6" t="s">
        <v>1233</v>
      </c>
    </row>
    <row r="7" spans="1:22">
      <c r="A7" s="302" t="s">
        <v>1223</v>
      </c>
      <c r="B7" s="302" t="s">
        <v>1223</v>
      </c>
      <c r="C7" s="302" t="s">
        <v>1223</v>
      </c>
      <c r="E7" s="198"/>
      <c r="F7" s="304" t="s">
        <v>1222</v>
      </c>
      <c r="G7" s="304" t="s">
        <v>1222</v>
      </c>
      <c r="H7" s="305" t="s">
        <v>1222</v>
      </c>
      <c r="I7" s="304" t="s">
        <v>1222</v>
      </c>
      <c r="J7" s="305" t="s">
        <v>1222</v>
      </c>
      <c r="K7" s="305" t="s">
        <v>1222</v>
      </c>
      <c r="L7" s="305" t="s">
        <v>1222</v>
      </c>
      <c r="M7" s="305" t="s">
        <v>1222</v>
      </c>
      <c r="N7" s="305" t="s">
        <v>1222</v>
      </c>
      <c r="O7" s="305" t="s">
        <v>1222</v>
      </c>
      <c r="P7" s="305" t="s">
        <v>1222</v>
      </c>
      <c r="Q7" s="305" t="s">
        <v>1222</v>
      </c>
      <c r="R7" s="305"/>
      <c r="S7" s="304" t="s">
        <v>1222</v>
      </c>
      <c r="U7" s="305"/>
    </row>
    <row r="8" spans="1:22">
      <c r="A8" s="302" t="s">
        <v>1224</v>
      </c>
      <c r="B8" s="302" t="s">
        <v>1224</v>
      </c>
      <c r="C8" s="302" t="s">
        <v>1224</v>
      </c>
      <c r="E8" s="198"/>
      <c r="F8" s="304" t="s">
        <v>1223</v>
      </c>
      <c r="G8" s="304" t="s">
        <v>1223</v>
      </c>
      <c r="H8" s="305" t="s">
        <v>1223</v>
      </c>
      <c r="I8" s="304" t="s">
        <v>1223</v>
      </c>
      <c r="J8" s="305" t="s">
        <v>1223</v>
      </c>
      <c r="K8" s="305" t="s">
        <v>1223</v>
      </c>
      <c r="L8" s="305" t="s">
        <v>1223</v>
      </c>
      <c r="M8" s="305" t="s">
        <v>1223</v>
      </c>
      <c r="N8" s="305" t="s">
        <v>1223</v>
      </c>
      <c r="O8" s="305" t="s">
        <v>1223</v>
      </c>
      <c r="P8" s="305" t="s">
        <v>1223</v>
      </c>
      <c r="Q8" s="305" t="s">
        <v>1223</v>
      </c>
      <c r="R8" s="305"/>
      <c r="S8" s="304" t="s">
        <v>1223</v>
      </c>
    </row>
    <row r="9" spans="1:22">
      <c r="A9" s="302" t="s">
        <v>1225</v>
      </c>
      <c r="B9" s="302" t="s">
        <v>1225</v>
      </c>
      <c r="C9" s="302" t="s">
        <v>1225</v>
      </c>
      <c r="E9" s="198"/>
      <c r="F9" s="304" t="s">
        <v>1224</v>
      </c>
      <c r="G9" s="304" t="s">
        <v>1224</v>
      </c>
      <c r="H9" s="305" t="s">
        <v>1224</v>
      </c>
      <c r="I9" s="304" t="s">
        <v>1224</v>
      </c>
      <c r="J9" s="305" t="s">
        <v>1224</v>
      </c>
      <c r="K9" s="305" t="s">
        <v>1224</v>
      </c>
      <c r="L9" s="305" t="s">
        <v>1224</v>
      </c>
      <c r="M9" s="305" t="s">
        <v>1224</v>
      </c>
      <c r="N9" s="305" t="s">
        <v>1224</v>
      </c>
      <c r="O9" s="305" t="s">
        <v>1224</v>
      </c>
      <c r="P9" s="305" t="s">
        <v>1224</v>
      </c>
      <c r="Q9" s="305" t="s">
        <v>1224</v>
      </c>
      <c r="R9" s="305"/>
      <c r="S9" s="304" t="s">
        <v>1224</v>
      </c>
    </row>
    <row r="10" spans="1:22">
      <c r="A10" s="302" t="s">
        <v>1226</v>
      </c>
      <c r="B10" s="302" t="s">
        <v>1226</v>
      </c>
      <c r="C10" s="302" t="s">
        <v>1226</v>
      </c>
      <c r="E10" s="198"/>
      <c r="F10" s="304" t="s">
        <v>1225</v>
      </c>
      <c r="G10" s="304" t="s">
        <v>1225</v>
      </c>
      <c r="H10" s="305" t="s">
        <v>1225</v>
      </c>
      <c r="I10" s="304" t="s">
        <v>1225</v>
      </c>
      <c r="J10" s="305" t="s">
        <v>1225</v>
      </c>
      <c r="K10" s="305" t="s">
        <v>1225</v>
      </c>
      <c r="L10" s="305" t="s">
        <v>1225</v>
      </c>
      <c r="M10" s="305" t="s">
        <v>1225</v>
      </c>
      <c r="N10" s="305" t="s">
        <v>1225</v>
      </c>
      <c r="O10" s="305" t="s">
        <v>1225</v>
      </c>
      <c r="P10" s="305" t="s">
        <v>1225</v>
      </c>
      <c r="Q10" s="305" t="s">
        <v>1225</v>
      </c>
      <c r="R10" s="305"/>
      <c r="S10" s="304" t="s">
        <v>1225</v>
      </c>
    </row>
    <row r="11" spans="1:22">
      <c r="A11" s="302" t="s">
        <v>1227</v>
      </c>
      <c r="B11" s="302" t="s">
        <v>1227</v>
      </c>
      <c r="C11" s="302" t="s">
        <v>1227</v>
      </c>
      <c r="D11" s="158"/>
      <c r="E11" s="305"/>
      <c r="F11" s="304" t="s">
        <v>1226</v>
      </c>
      <c r="G11" s="304" t="s">
        <v>1226</v>
      </c>
      <c r="H11" s="305" t="s">
        <v>1226</v>
      </c>
      <c r="I11" s="304" t="s">
        <v>1226</v>
      </c>
      <c r="J11" s="305" t="s">
        <v>1226</v>
      </c>
      <c r="K11" s="305" t="s">
        <v>1226</v>
      </c>
      <c r="L11" s="305" t="s">
        <v>1226</v>
      </c>
      <c r="M11" s="305" t="s">
        <v>1226</v>
      </c>
      <c r="N11" s="305" t="s">
        <v>1226</v>
      </c>
      <c r="O11" s="305" t="s">
        <v>1226</v>
      </c>
      <c r="P11" s="305" t="s">
        <v>1226</v>
      </c>
      <c r="Q11" s="305" t="s">
        <v>1226</v>
      </c>
      <c r="R11" s="305"/>
      <c r="S11" s="304" t="s">
        <v>1226</v>
      </c>
      <c r="T11" s="158"/>
    </row>
    <row r="12" spans="1:22">
      <c r="A12" s="302" t="s">
        <v>1228</v>
      </c>
      <c r="B12" s="302" t="s">
        <v>1228</v>
      </c>
      <c r="C12" s="302" t="s">
        <v>1228</v>
      </c>
      <c r="D12" s="158"/>
      <c r="E12" s="305"/>
      <c r="F12" s="304" t="s">
        <v>1227</v>
      </c>
      <c r="G12" s="304" t="s">
        <v>1227</v>
      </c>
      <c r="H12" s="305" t="s">
        <v>1227</v>
      </c>
      <c r="I12" s="304" t="s">
        <v>1227</v>
      </c>
      <c r="J12" s="305" t="s">
        <v>1227</v>
      </c>
      <c r="K12" s="305" t="s">
        <v>1227</v>
      </c>
      <c r="L12" s="305" t="s">
        <v>1227</v>
      </c>
      <c r="M12" s="305" t="s">
        <v>1227</v>
      </c>
      <c r="N12" s="305" t="s">
        <v>1227</v>
      </c>
      <c r="O12" s="305" t="s">
        <v>1227</v>
      </c>
      <c r="P12" s="305" t="s">
        <v>1227</v>
      </c>
      <c r="Q12" s="305" t="s">
        <v>1227</v>
      </c>
      <c r="R12" s="305"/>
      <c r="S12" s="304" t="s">
        <v>1227</v>
      </c>
      <c r="T12" s="158"/>
    </row>
    <row r="13" spans="1:22">
      <c r="A13" s="306">
        <v>10</v>
      </c>
      <c r="B13" s="306">
        <v>10</v>
      </c>
      <c r="C13" s="302" t="s">
        <v>1234</v>
      </c>
      <c r="D13" s="158"/>
      <c r="E13" s="305"/>
      <c r="F13" s="304" t="s">
        <v>1228</v>
      </c>
      <c r="G13" s="304" t="s">
        <v>1228</v>
      </c>
      <c r="H13" s="305" t="s">
        <v>1228</v>
      </c>
      <c r="I13" s="304" t="s">
        <v>1228</v>
      </c>
      <c r="J13" s="305" t="s">
        <v>1228</v>
      </c>
      <c r="K13" s="305" t="s">
        <v>1228</v>
      </c>
      <c r="L13" s="305" t="s">
        <v>1228</v>
      </c>
      <c r="M13" s="305" t="s">
        <v>1228</v>
      </c>
      <c r="N13" s="305" t="s">
        <v>1228</v>
      </c>
      <c r="O13" s="305" t="s">
        <v>1228</v>
      </c>
      <c r="P13" s="305" t="s">
        <v>1228</v>
      </c>
      <c r="Q13" s="305" t="s">
        <v>1228</v>
      </c>
      <c r="R13" s="305"/>
      <c r="S13" s="304" t="s">
        <v>1228</v>
      </c>
      <c r="T13" s="158"/>
    </row>
    <row r="14" spans="1:22">
      <c r="A14" s="306">
        <v>11</v>
      </c>
      <c r="B14" s="306">
        <v>11</v>
      </c>
      <c r="C14" s="302" t="s">
        <v>1235</v>
      </c>
      <c r="D14" s="158"/>
      <c r="E14" s="305"/>
      <c r="F14" s="304">
        <v>10</v>
      </c>
      <c r="G14" s="304">
        <v>10</v>
      </c>
      <c r="H14" s="305">
        <v>10</v>
      </c>
      <c r="I14" s="304">
        <v>10</v>
      </c>
      <c r="J14" s="305">
        <v>10</v>
      </c>
      <c r="K14" s="305">
        <v>10</v>
      </c>
      <c r="L14" s="305">
        <v>10</v>
      </c>
      <c r="M14" s="305">
        <v>10</v>
      </c>
      <c r="N14" s="305">
        <v>10</v>
      </c>
      <c r="O14" s="305">
        <v>10</v>
      </c>
      <c r="P14" s="305">
        <v>10</v>
      </c>
      <c r="Q14" s="305">
        <v>10</v>
      </c>
      <c r="R14" s="305"/>
      <c r="S14" s="304">
        <v>10</v>
      </c>
      <c r="T14" s="158"/>
    </row>
    <row r="15" spans="1:22">
      <c r="A15" s="306">
        <v>12</v>
      </c>
      <c r="B15" s="306">
        <v>12</v>
      </c>
      <c r="C15" s="302" t="s">
        <v>1236</v>
      </c>
      <c r="D15" s="158"/>
      <c r="E15" s="305"/>
      <c r="F15" s="304">
        <v>11</v>
      </c>
      <c r="G15" s="304">
        <v>11</v>
      </c>
      <c r="H15" s="305">
        <v>11</v>
      </c>
      <c r="I15" s="304">
        <v>11</v>
      </c>
      <c r="J15" s="305">
        <v>11</v>
      </c>
      <c r="K15" s="305">
        <v>11</v>
      </c>
      <c r="L15" s="305">
        <v>11</v>
      </c>
      <c r="M15" s="305">
        <v>11</v>
      </c>
      <c r="N15" s="305">
        <v>11</v>
      </c>
      <c r="O15" s="305">
        <v>11</v>
      </c>
      <c r="P15" s="305">
        <v>11</v>
      </c>
      <c r="Q15" s="305">
        <v>11</v>
      </c>
      <c r="R15" s="305"/>
      <c r="S15" s="304">
        <v>11</v>
      </c>
      <c r="T15" s="158"/>
    </row>
    <row r="16" spans="1:22">
      <c r="A16" s="306">
        <v>13</v>
      </c>
      <c r="B16" s="306">
        <v>13</v>
      </c>
      <c r="C16" s="302" t="s">
        <v>1237</v>
      </c>
      <c r="D16" s="158"/>
      <c r="E16" s="305"/>
      <c r="F16" s="304">
        <v>12</v>
      </c>
      <c r="G16" s="304">
        <v>12</v>
      </c>
      <c r="H16" s="305">
        <v>12</v>
      </c>
      <c r="I16" s="304">
        <v>12</v>
      </c>
      <c r="J16" s="305">
        <v>12</v>
      </c>
      <c r="K16" s="305">
        <v>12</v>
      </c>
      <c r="L16" s="305">
        <v>12</v>
      </c>
      <c r="M16" s="305">
        <v>12</v>
      </c>
      <c r="N16" s="305">
        <v>12</v>
      </c>
      <c r="O16" s="305">
        <v>12</v>
      </c>
      <c r="P16" s="305">
        <v>12</v>
      </c>
      <c r="Q16" s="305">
        <v>12</v>
      </c>
      <c r="R16" s="305"/>
      <c r="S16" s="304">
        <v>12</v>
      </c>
      <c r="T16" s="158"/>
    </row>
    <row r="17" spans="1:20">
      <c r="A17" s="306">
        <v>14</v>
      </c>
      <c r="B17" s="306">
        <v>14</v>
      </c>
      <c r="C17" s="302" t="s">
        <v>1238</v>
      </c>
      <c r="D17" s="158"/>
      <c r="E17" s="305"/>
      <c r="F17" s="304">
        <v>13</v>
      </c>
      <c r="G17" s="304">
        <v>13</v>
      </c>
      <c r="H17" s="305">
        <v>13</v>
      </c>
      <c r="I17" s="304">
        <v>13</v>
      </c>
      <c r="J17" s="305">
        <v>13</v>
      </c>
      <c r="K17" s="305">
        <v>13</v>
      </c>
      <c r="L17" s="305">
        <v>13</v>
      </c>
      <c r="M17" s="305">
        <v>13</v>
      </c>
      <c r="N17" s="305">
        <v>13</v>
      </c>
      <c r="O17" s="305">
        <v>13</v>
      </c>
      <c r="P17" s="305">
        <v>13</v>
      </c>
      <c r="Q17" s="305">
        <v>13</v>
      </c>
      <c r="R17" s="305"/>
      <c r="S17" s="304">
        <v>13</v>
      </c>
      <c r="T17" s="158"/>
    </row>
    <row r="18" spans="1:20">
      <c r="A18" s="306">
        <v>15</v>
      </c>
      <c r="B18" s="306">
        <v>15</v>
      </c>
      <c r="C18" s="302" t="s">
        <v>1239</v>
      </c>
      <c r="D18" s="158"/>
      <c r="E18" s="305"/>
      <c r="F18" s="304">
        <v>14</v>
      </c>
      <c r="G18" s="304">
        <v>14</v>
      </c>
      <c r="H18" s="305">
        <v>14</v>
      </c>
      <c r="I18" s="304">
        <v>14</v>
      </c>
      <c r="J18" s="305">
        <v>14</v>
      </c>
      <c r="K18" s="305">
        <v>14</v>
      </c>
      <c r="L18" s="305">
        <v>14</v>
      </c>
      <c r="M18" s="305">
        <v>14</v>
      </c>
      <c r="N18" s="305">
        <v>14</v>
      </c>
      <c r="O18" s="305">
        <v>14</v>
      </c>
      <c r="P18" s="305">
        <v>14</v>
      </c>
      <c r="Q18" s="305">
        <v>14</v>
      </c>
      <c r="R18" s="305"/>
      <c r="S18" s="304">
        <v>14</v>
      </c>
      <c r="T18" s="158"/>
    </row>
    <row r="19" spans="1:20">
      <c r="A19" s="306">
        <v>16</v>
      </c>
      <c r="B19" s="306">
        <v>16</v>
      </c>
      <c r="C19" s="302" t="s">
        <v>1240</v>
      </c>
      <c r="D19" s="158"/>
      <c r="E19" s="305"/>
      <c r="F19" s="304">
        <v>15</v>
      </c>
      <c r="G19" s="304">
        <v>15</v>
      </c>
      <c r="H19" s="305">
        <v>15</v>
      </c>
      <c r="I19" s="304">
        <v>15</v>
      </c>
      <c r="J19" s="305">
        <v>15</v>
      </c>
      <c r="K19" s="305">
        <v>15</v>
      </c>
      <c r="L19" s="305">
        <v>15</v>
      </c>
      <c r="M19" s="305">
        <v>15</v>
      </c>
      <c r="N19" s="305">
        <v>15</v>
      </c>
      <c r="O19" s="305">
        <v>15</v>
      </c>
      <c r="P19" s="305">
        <v>15</v>
      </c>
      <c r="Q19" s="305">
        <v>15</v>
      </c>
      <c r="R19" s="305"/>
      <c r="S19" s="304">
        <v>15</v>
      </c>
      <c r="T19" s="158"/>
    </row>
    <row r="20" spans="1:20">
      <c r="A20" s="306">
        <v>17</v>
      </c>
      <c r="B20" s="306">
        <v>17</v>
      </c>
      <c r="C20" s="302" t="s">
        <v>1241</v>
      </c>
      <c r="D20" s="158"/>
      <c r="E20" s="305"/>
      <c r="F20" s="304">
        <v>16</v>
      </c>
      <c r="G20" s="304">
        <v>16</v>
      </c>
      <c r="H20" s="305">
        <v>16</v>
      </c>
      <c r="I20" s="304">
        <v>16</v>
      </c>
      <c r="J20" s="305">
        <v>16</v>
      </c>
      <c r="K20" s="305">
        <v>16</v>
      </c>
      <c r="L20" s="305">
        <v>16</v>
      </c>
      <c r="M20" s="305">
        <v>16</v>
      </c>
      <c r="N20" s="305">
        <v>16</v>
      </c>
      <c r="O20" s="305">
        <v>16</v>
      </c>
      <c r="P20" s="305">
        <v>16</v>
      </c>
      <c r="Q20" s="305">
        <v>16</v>
      </c>
      <c r="R20" s="305"/>
      <c r="S20" s="304">
        <v>16</v>
      </c>
      <c r="T20" s="158"/>
    </row>
    <row r="21" spans="1:20">
      <c r="A21" s="306">
        <v>18</v>
      </c>
      <c r="B21" s="306">
        <v>18</v>
      </c>
      <c r="C21" s="302" t="s">
        <v>1242</v>
      </c>
      <c r="D21" s="158"/>
      <c r="E21" s="305"/>
      <c r="F21" s="304">
        <v>17</v>
      </c>
      <c r="G21" s="304">
        <v>17</v>
      </c>
      <c r="H21" s="305">
        <v>17</v>
      </c>
      <c r="I21" s="304">
        <v>17</v>
      </c>
      <c r="J21" s="305">
        <v>17</v>
      </c>
      <c r="K21" s="305">
        <v>17</v>
      </c>
      <c r="L21" s="305">
        <v>17</v>
      </c>
      <c r="M21" s="305">
        <v>17</v>
      </c>
      <c r="N21" s="305">
        <v>17</v>
      </c>
      <c r="O21" s="305">
        <v>17</v>
      </c>
      <c r="P21" s="305">
        <v>17</v>
      </c>
      <c r="Q21" s="305">
        <v>17</v>
      </c>
      <c r="R21" s="305"/>
      <c r="S21" s="304">
        <v>17</v>
      </c>
      <c r="T21" s="158"/>
    </row>
    <row r="22" spans="1:20">
      <c r="A22" s="306">
        <v>19</v>
      </c>
      <c r="B22" s="306">
        <v>19</v>
      </c>
      <c r="C22" s="302" t="s">
        <v>1243</v>
      </c>
      <c r="D22" s="158"/>
      <c r="E22" s="305"/>
      <c r="F22" s="304">
        <v>18</v>
      </c>
      <c r="G22" s="304">
        <v>18</v>
      </c>
      <c r="H22" s="305">
        <v>18</v>
      </c>
      <c r="I22" s="304">
        <v>18</v>
      </c>
      <c r="J22" s="305">
        <v>18</v>
      </c>
      <c r="K22" s="305">
        <v>18</v>
      </c>
      <c r="L22" s="305">
        <v>18</v>
      </c>
      <c r="M22" s="305">
        <v>18</v>
      </c>
      <c r="N22" s="305">
        <v>18</v>
      </c>
      <c r="O22" s="305">
        <v>18</v>
      </c>
      <c r="P22" s="305">
        <v>18</v>
      </c>
      <c r="Q22" s="305">
        <v>18</v>
      </c>
      <c r="R22" s="305"/>
      <c r="S22" s="304">
        <v>18</v>
      </c>
      <c r="T22" s="158"/>
    </row>
    <row r="23" spans="1:20">
      <c r="A23" s="306">
        <v>20</v>
      </c>
      <c r="B23" s="306">
        <v>20</v>
      </c>
      <c r="C23" s="302" t="s">
        <v>1244</v>
      </c>
      <c r="D23" s="158"/>
      <c r="E23" s="305"/>
      <c r="F23" s="304">
        <v>19</v>
      </c>
      <c r="G23" s="304">
        <v>19</v>
      </c>
      <c r="H23" s="305">
        <v>19</v>
      </c>
      <c r="I23" s="304">
        <v>19</v>
      </c>
      <c r="J23" s="305">
        <v>19</v>
      </c>
      <c r="K23" s="305">
        <v>19</v>
      </c>
      <c r="L23" s="305">
        <v>19</v>
      </c>
      <c r="M23" s="305">
        <v>19</v>
      </c>
      <c r="N23" s="305">
        <v>19</v>
      </c>
      <c r="O23" s="305">
        <v>19</v>
      </c>
      <c r="P23" s="305">
        <v>19</v>
      </c>
      <c r="Q23" s="305">
        <v>19</v>
      </c>
      <c r="R23" s="305"/>
      <c r="S23" s="304">
        <v>19</v>
      </c>
      <c r="T23" s="158"/>
    </row>
    <row r="24" spans="1:20">
      <c r="A24" s="306">
        <v>21</v>
      </c>
      <c r="B24" s="306">
        <v>21</v>
      </c>
      <c r="C24" s="302" t="s">
        <v>1245</v>
      </c>
      <c r="D24" s="158"/>
      <c r="E24" s="305"/>
      <c r="F24" s="304">
        <v>20</v>
      </c>
      <c r="G24" s="304">
        <v>20</v>
      </c>
      <c r="H24" s="305">
        <v>20</v>
      </c>
      <c r="I24" s="304">
        <v>20</v>
      </c>
      <c r="J24" s="305">
        <v>20</v>
      </c>
      <c r="K24" s="305">
        <v>20</v>
      </c>
      <c r="L24" s="305">
        <v>20</v>
      </c>
      <c r="M24" s="305">
        <v>20</v>
      </c>
      <c r="N24" s="305">
        <v>20</v>
      </c>
      <c r="O24" s="305">
        <v>20</v>
      </c>
      <c r="P24" s="305">
        <v>20</v>
      </c>
      <c r="Q24" s="305">
        <v>20</v>
      </c>
      <c r="R24" s="305"/>
      <c r="S24" s="304">
        <v>20</v>
      </c>
      <c r="T24" s="158"/>
    </row>
    <row r="25" spans="1:20">
      <c r="A25" s="306">
        <v>22</v>
      </c>
      <c r="B25" s="306">
        <v>22</v>
      </c>
      <c r="C25" s="302" t="s">
        <v>1246</v>
      </c>
      <c r="D25" s="158"/>
      <c r="E25" s="305"/>
      <c r="F25" s="304">
        <v>21</v>
      </c>
      <c r="G25" s="304">
        <v>21</v>
      </c>
      <c r="H25" s="305">
        <v>21</v>
      </c>
      <c r="I25" s="304">
        <v>21</v>
      </c>
      <c r="J25" s="305">
        <v>21</v>
      </c>
      <c r="K25" s="305">
        <v>21</v>
      </c>
      <c r="L25" s="305">
        <v>21</v>
      </c>
      <c r="M25" s="305">
        <v>21</v>
      </c>
      <c r="N25" s="305">
        <v>21</v>
      </c>
      <c r="O25" s="305">
        <v>21</v>
      </c>
      <c r="P25" s="305">
        <v>21</v>
      </c>
      <c r="Q25" s="305">
        <v>21</v>
      </c>
      <c r="R25" s="305"/>
      <c r="S25" s="304">
        <v>21</v>
      </c>
      <c r="T25" s="158"/>
    </row>
    <row r="26" spans="1:20">
      <c r="A26" s="306">
        <v>23</v>
      </c>
      <c r="B26" s="306">
        <v>23</v>
      </c>
      <c r="C26" s="302" t="s">
        <v>1247</v>
      </c>
      <c r="D26" s="158"/>
      <c r="E26" s="305"/>
      <c r="F26" s="304">
        <v>22</v>
      </c>
      <c r="G26" s="304">
        <v>22</v>
      </c>
      <c r="H26" s="305">
        <v>22</v>
      </c>
      <c r="I26" s="304">
        <v>22</v>
      </c>
      <c r="J26" s="305">
        <v>22</v>
      </c>
      <c r="K26" s="305">
        <v>22</v>
      </c>
      <c r="L26" s="305">
        <v>22</v>
      </c>
      <c r="M26" s="305">
        <v>22</v>
      </c>
      <c r="N26" s="305">
        <v>22</v>
      </c>
      <c r="O26" s="305">
        <v>22</v>
      </c>
      <c r="P26" s="305">
        <v>22</v>
      </c>
      <c r="Q26" s="305">
        <v>22</v>
      </c>
      <c r="R26" s="305"/>
      <c r="S26" s="304">
        <v>22</v>
      </c>
      <c r="T26" s="158"/>
    </row>
    <row r="27" spans="1:20">
      <c r="A27" s="306">
        <v>24</v>
      </c>
      <c r="B27" s="306">
        <v>24</v>
      </c>
      <c r="C27" s="302" t="s">
        <v>1248</v>
      </c>
      <c r="D27" s="158"/>
      <c r="E27" s="305"/>
      <c r="F27" s="304">
        <v>23</v>
      </c>
      <c r="G27" s="304">
        <v>23</v>
      </c>
      <c r="H27" s="305">
        <v>23</v>
      </c>
      <c r="I27" s="304">
        <v>23</v>
      </c>
      <c r="J27" s="305">
        <v>23</v>
      </c>
      <c r="K27" s="305">
        <v>23</v>
      </c>
      <c r="L27" s="305">
        <v>23</v>
      </c>
      <c r="M27" s="305">
        <v>23</v>
      </c>
      <c r="N27" s="305">
        <v>23</v>
      </c>
      <c r="O27" s="305">
        <v>23</v>
      </c>
      <c r="P27" s="305">
        <v>23</v>
      </c>
      <c r="Q27" s="305">
        <v>23</v>
      </c>
      <c r="R27" s="305"/>
      <c r="S27" s="304">
        <v>23</v>
      </c>
      <c r="T27" s="158"/>
    </row>
    <row r="28" spans="1:20">
      <c r="A28" s="306">
        <v>25</v>
      </c>
      <c r="B28" s="306">
        <v>25</v>
      </c>
      <c r="C28" s="302" t="s">
        <v>1249</v>
      </c>
      <c r="D28" s="158"/>
      <c r="E28" s="305"/>
      <c r="F28" s="304">
        <v>24</v>
      </c>
      <c r="G28" s="304">
        <v>24</v>
      </c>
      <c r="H28" s="305">
        <v>24</v>
      </c>
      <c r="I28" s="304">
        <v>24</v>
      </c>
      <c r="J28" s="305">
        <v>24</v>
      </c>
      <c r="K28" s="305">
        <v>24</v>
      </c>
      <c r="L28" s="305">
        <v>24</v>
      </c>
      <c r="M28" s="305">
        <v>24</v>
      </c>
      <c r="N28" s="305">
        <v>24</v>
      </c>
      <c r="O28" s="305">
        <v>24</v>
      </c>
      <c r="P28" s="305">
        <v>24</v>
      </c>
      <c r="Q28" s="305">
        <v>24</v>
      </c>
      <c r="R28" s="305"/>
      <c r="S28" s="304">
        <v>24</v>
      </c>
      <c r="T28" s="158"/>
    </row>
    <row r="29" spans="1:20">
      <c r="A29" s="306">
        <v>26</v>
      </c>
      <c r="B29" s="306">
        <v>26</v>
      </c>
      <c r="C29" s="302" t="s">
        <v>1250</v>
      </c>
      <c r="D29" s="158"/>
      <c r="E29" s="305"/>
      <c r="F29" s="304">
        <v>25</v>
      </c>
      <c r="G29" s="304">
        <v>25</v>
      </c>
      <c r="H29" s="305">
        <v>25</v>
      </c>
      <c r="I29" s="304">
        <v>25</v>
      </c>
      <c r="J29" s="305">
        <v>25</v>
      </c>
      <c r="K29" s="305">
        <v>25</v>
      </c>
      <c r="L29" s="305">
        <v>25</v>
      </c>
      <c r="M29" s="305">
        <v>25</v>
      </c>
      <c r="N29" s="305">
        <v>25</v>
      </c>
      <c r="O29" s="305">
        <v>25</v>
      </c>
      <c r="P29" s="305">
        <v>25</v>
      </c>
      <c r="Q29" s="305">
        <v>25</v>
      </c>
      <c r="R29" s="305"/>
      <c r="S29" s="304">
        <v>25</v>
      </c>
      <c r="T29" s="158"/>
    </row>
    <row r="30" spans="1:20">
      <c r="A30" s="306">
        <v>27</v>
      </c>
      <c r="B30" s="306">
        <v>27</v>
      </c>
      <c r="C30" s="302" t="s">
        <v>1251</v>
      </c>
      <c r="D30" s="158"/>
      <c r="E30" s="305"/>
      <c r="F30" s="304">
        <v>26</v>
      </c>
      <c r="G30" s="304">
        <v>26</v>
      </c>
      <c r="H30" s="305">
        <v>26</v>
      </c>
      <c r="I30" s="304">
        <v>26</v>
      </c>
      <c r="J30" s="305">
        <v>26</v>
      </c>
      <c r="K30" s="305">
        <v>26</v>
      </c>
      <c r="L30" s="305">
        <v>26</v>
      </c>
      <c r="M30" s="305">
        <v>26</v>
      </c>
      <c r="N30" s="305">
        <v>26</v>
      </c>
      <c r="O30" s="305">
        <v>26</v>
      </c>
      <c r="P30" s="305">
        <v>26</v>
      </c>
      <c r="Q30" s="305">
        <v>26</v>
      </c>
      <c r="R30" s="305"/>
      <c r="S30" s="304">
        <v>26</v>
      </c>
      <c r="T30" s="158"/>
    </row>
    <row r="31" spans="1:20">
      <c r="A31" s="306">
        <v>28</v>
      </c>
      <c r="B31" s="306">
        <v>28</v>
      </c>
      <c r="C31" s="302" t="s">
        <v>1252</v>
      </c>
      <c r="D31" s="158"/>
      <c r="E31" s="305"/>
      <c r="F31" s="304">
        <v>27</v>
      </c>
      <c r="G31" s="304">
        <v>27</v>
      </c>
      <c r="H31" s="305">
        <v>27</v>
      </c>
      <c r="I31" s="304">
        <v>27</v>
      </c>
      <c r="J31" s="305">
        <v>27</v>
      </c>
      <c r="K31" s="305">
        <v>27</v>
      </c>
      <c r="L31" s="305">
        <v>27</v>
      </c>
      <c r="M31" s="305">
        <v>27</v>
      </c>
      <c r="N31" s="305">
        <v>27</v>
      </c>
      <c r="O31" s="305">
        <v>27</v>
      </c>
      <c r="P31" s="305">
        <v>27</v>
      </c>
      <c r="Q31" s="305">
        <v>27</v>
      </c>
      <c r="R31" s="305"/>
      <c r="S31" s="304">
        <v>27</v>
      </c>
      <c r="T31" s="158"/>
    </row>
    <row r="32" spans="1:20">
      <c r="A32" s="306">
        <v>29</v>
      </c>
      <c r="B32" s="306">
        <v>29</v>
      </c>
      <c r="C32" s="302" t="s">
        <v>1253</v>
      </c>
      <c r="D32" s="158"/>
      <c r="E32" s="305"/>
      <c r="F32" s="304">
        <v>28</v>
      </c>
      <c r="G32" s="304">
        <v>28</v>
      </c>
      <c r="H32" s="305">
        <v>28</v>
      </c>
      <c r="I32" s="304">
        <v>28</v>
      </c>
      <c r="J32" s="305">
        <v>28</v>
      </c>
      <c r="K32" s="305">
        <v>28</v>
      </c>
      <c r="L32" s="305">
        <v>28</v>
      </c>
      <c r="M32" s="305">
        <v>28</v>
      </c>
      <c r="N32" s="305">
        <v>28</v>
      </c>
      <c r="O32" s="305">
        <v>28</v>
      </c>
      <c r="P32" s="305">
        <v>28</v>
      </c>
      <c r="Q32" s="305">
        <v>28</v>
      </c>
      <c r="R32" s="305"/>
      <c r="S32" s="304">
        <v>28</v>
      </c>
      <c r="T32" s="158"/>
    </row>
    <row r="33" spans="1:20">
      <c r="A33" s="306">
        <v>30</v>
      </c>
      <c r="B33" s="306">
        <v>30</v>
      </c>
      <c r="C33" s="302" t="s">
        <v>1254</v>
      </c>
      <c r="D33" s="158"/>
      <c r="E33" s="305"/>
      <c r="F33" s="304">
        <v>29</v>
      </c>
      <c r="G33" s="305"/>
      <c r="H33" s="305">
        <v>29</v>
      </c>
      <c r="I33" s="304">
        <v>29</v>
      </c>
      <c r="J33" s="305">
        <v>29</v>
      </c>
      <c r="K33" s="305">
        <v>29</v>
      </c>
      <c r="L33" s="305">
        <v>29</v>
      </c>
      <c r="M33" s="305">
        <v>29</v>
      </c>
      <c r="N33" s="305">
        <v>29</v>
      </c>
      <c r="O33" s="305">
        <v>29</v>
      </c>
      <c r="P33" s="305">
        <v>29</v>
      </c>
      <c r="Q33" s="305">
        <v>29</v>
      </c>
      <c r="R33" s="305"/>
      <c r="S33" s="304">
        <v>29</v>
      </c>
      <c r="T33" s="158"/>
    </row>
    <row r="34" spans="1:20">
      <c r="A34" s="306">
        <v>31</v>
      </c>
      <c r="B34" s="306">
        <v>31</v>
      </c>
      <c r="C34" s="302" t="s">
        <v>1255</v>
      </c>
      <c r="D34" s="158"/>
      <c r="E34" s="305"/>
      <c r="F34" s="304">
        <v>30</v>
      </c>
      <c r="G34" s="305"/>
      <c r="H34" s="305">
        <v>30</v>
      </c>
      <c r="I34" s="304">
        <v>30</v>
      </c>
      <c r="J34" s="305">
        <v>30</v>
      </c>
      <c r="K34" s="305">
        <v>30</v>
      </c>
      <c r="L34" s="305">
        <v>30</v>
      </c>
      <c r="M34" s="305">
        <v>30</v>
      </c>
      <c r="N34" s="305">
        <v>30</v>
      </c>
      <c r="O34" s="305">
        <v>30</v>
      </c>
      <c r="P34" s="305">
        <v>30</v>
      </c>
      <c r="Q34" s="305">
        <v>30</v>
      </c>
      <c r="R34" s="305"/>
      <c r="S34" s="305"/>
      <c r="T34" s="158"/>
    </row>
    <row r="35" spans="1:20">
      <c r="A35" s="306">
        <v>32</v>
      </c>
      <c r="B35" s="306"/>
      <c r="C35" s="302" t="s">
        <v>1256</v>
      </c>
      <c r="D35" s="158"/>
      <c r="E35" s="305"/>
      <c r="F35" s="304">
        <v>31</v>
      </c>
      <c r="G35" s="305"/>
      <c r="H35" s="305">
        <v>31</v>
      </c>
      <c r="I35" s="305"/>
      <c r="J35" s="305">
        <v>31</v>
      </c>
      <c r="K35" s="305"/>
      <c r="L35" s="305">
        <v>31</v>
      </c>
      <c r="M35" s="305">
        <v>31</v>
      </c>
      <c r="N35" s="305"/>
      <c r="O35" s="305">
        <v>31</v>
      </c>
      <c r="P35" s="305"/>
      <c r="Q35" s="305">
        <v>31</v>
      </c>
      <c r="R35" s="305"/>
      <c r="S35" s="305"/>
      <c r="T35" s="158"/>
    </row>
    <row r="36" spans="1:20">
      <c r="A36" s="306">
        <v>33</v>
      </c>
      <c r="B36" s="306"/>
      <c r="C36" s="302" t="s">
        <v>1257</v>
      </c>
      <c r="D36" s="158"/>
      <c r="E36" s="305"/>
      <c r="F36" s="305"/>
      <c r="G36" s="305"/>
      <c r="H36" s="305"/>
      <c r="I36" s="305"/>
      <c r="J36" s="305"/>
      <c r="K36" s="305"/>
      <c r="L36" s="305"/>
      <c r="M36" s="305"/>
      <c r="N36" s="305"/>
      <c r="O36" s="305"/>
      <c r="P36" s="305"/>
      <c r="Q36" s="305"/>
      <c r="R36" s="305"/>
      <c r="S36" s="305"/>
      <c r="T36" s="158"/>
    </row>
    <row r="37" spans="1:20">
      <c r="A37" s="306">
        <v>34</v>
      </c>
      <c r="B37" s="306"/>
      <c r="C37" s="302" t="s">
        <v>1258</v>
      </c>
      <c r="D37" s="158"/>
      <c r="E37" s="158"/>
      <c r="F37" s="158"/>
      <c r="G37" s="158"/>
      <c r="H37" s="158"/>
      <c r="I37" s="158"/>
      <c r="J37" s="158"/>
      <c r="K37" s="158"/>
      <c r="L37" s="158"/>
      <c r="M37" s="158"/>
      <c r="N37" s="158"/>
      <c r="O37" s="158"/>
      <c r="P37" s="158"/>
      <c r="Q37" s="158"/>
      <c r="R37" s="158"/>
      <c r="S37" s="158"/>
      <c r="T37" s="158"/>
    </row>
    <row r="38" spans="1:20">
      <c r="A38" s="306">
        <v>35</v>
      </c>
      <c r="B38" s="306"/>
      <c r="C38" s="302" t="s">
        <v>1259</v>
      </c>
      <c r="D38" s="158"/>
      <c r="E38" s="158"/>
      <c r="F38" s="158"/>
      <c r="G38" s="158"/>
      <c r="H38" s="158"/>
      <c r="I38" s="158"/>
      <c r="J38" s="158"/>
      <c r="K38" s="158"/>
      <c r="L38" s="158"/>
      <c r="M38" s="158"/>
      <c r="N38" s="158"/>
      <c r="O38" s="158"/>
      <c r="P38" s="158"/>
      <c r="Q38" s="158"/>
      <c r="R38" s="158"/>
      <c r="S38" s="158"/>
      <c r="T38" s="158"/>
    </row>
    <row r="39" spans="1:20">
      <c r="A39" s="306">
        <v>36</v>
      </c>
      <c r="B39" s="306"/>
      <c r="C39" s="302" t="s">
        <v>1260</v>
      </c>
      <c r="D39" s="158"/>
      <c r="E39" s="158"/>
      <c r="F39" s="158"/>
      <c r="G39" s="158"/>
      <c r="H39" s="158"/>
      <c r="I39" s="158"/>
      <c r="J39" s="158"/>
      <c r="K39" s="158"/>
      <c r="L39" s="158"/>
      <c r="M39" s="158"/>
      <c r="N39" s="158"/>
      <c r="O39" s="158"/>
      <c r="P39" s="158"/>
      <c r="Q39" s="158"/>
      <c r="R39" s="158"/>
      <c r="S39" s="158"/>
      <c r="T39" s="158"/>
    </row>
    <row r="40" spans="1:20">
      <c r="A40" s="306">
        <v>37</v>
      </c>
      <c r="B40" s="306"/>
      <c r="C40" s="302" t="s">
        <v>1261</v>
      </c>
      <c r="D40" s="158"/>
      <c r="E40" s="158"/>
      <c r="F40" s="158"/>
      <c r="G40" s="158"/>
      <c r="H40" s="158"/>
      <c r="I40" s="158"/>
      <c r="J40" s="158"/>
      <c r="K40" s="158"/>
      <c r="L40" s="158"/>
      <c r="M40" s="158"/>
      <c r="N40" s="158"/>
      <c r="O40" s="158"/>
      <c r="P40" s="158"/>
      <c r="Q40" s="158"/>
      <c r="R40" s="158"/>
      <c r="S40" s="158"/>
      <c r="T40" s="158"/>
    </row>
    <row r="41" spans="1:20">
      <c r="A41" s="306">
        <v>38</v>
      </c>
      <c r="B41" s="306"/>
      <c r="C41" s="302" t="s">
        <v>1262</v>
      </c>
      <c r="D41" s="158"/>
      <c r="E41" s="158"/>
      <c r="F41" s="158"/>
      <c r="G41" s="158"/>
      <c r="H41" s="158"/>
      <c r="I41" s="158"/>
      <c r="J41" s="158"/>
      <c r="K41" s="158"/>
      <c r="L41" s="158"/>
      <c r="M41" s="158"/>
      <c r="N41" s="158"/>
      <c r="O41" s="158"/>
      <c r="P41" s="158"/>
      <c r="Q41" s="158"/>
      <c r="R41" s="158"/>
      <c r="S41" s="158"/>
      <c r="T41" s="158"/>
    </row>
    <row r="42" spans="1:20">
      <c r="A42" s="306">
        <v>39</v>
      </c>
      <c r="B42" s="306"/>
      <c r="C42" s="302" t="s">
        <v>1263</v>
      </c>
      <c r="D42" s="158"/>
      <c r="E42" s="158"/>
      <c r="F42" s="158"/>
      <c r="G42" s="158"/>
      <c r="H42" s="158"/>
      <c r="I42" s="158"/>
      <c r="J42" s="158"/>
      <c r="K42" s="158"/>
      <c r="L42" s="158"/>
      <c r="M42" s="158"/>
      <c r="N42" s="158"/>
      <c r="O42" s="158"/>
      <c r="P42" s="158"/>
      <c r="Q42" s="158"/>
      <c r="R42" s="158"/>
      <c r="S42" s="158"/>
      <c r="T42" s="158"/>
    </row>
    <row r="43" spans="1:20">
      <c r="A43" s="306">
        <v>40</v>
      </c>
      <c r="B43" s="306"/>
      <c r="C43" s="302" t="s">
        <v>1264</v>
      </c>
      <c r="D43" s="158"/>
      <c r="E43" s="158"/>
      <c r="F43" s="158"/>
      <c r="G43" s="158"/>
      <c r="H43" s="158"/>
      <c r="I43" s="158"/>
      <c r="J43" s="158"/>
      <c r="K43" s="158"/>
      <c r="L43" s="158"/>
      <c r="M43" s="158"/>
      <c r="N43" s="158"/>
      <c r="O43" s="158"/>
      <c r="P43" s="158"/>
      <c r="Q43" s="158"/>
      <c r="R43" s="158"/>
      <c r="S43" s="158"/>
      <c r="T43" s="158"/>
    </row>
    <row r="44" spans="1:20">
      <c r="A44" s="306">
        <v>41</v>
      </c>
      <c r="B44" s="306"/>
      <c r="C44" s="302" t="s">
        <v>1265</v>
      </c>
      <c r="D44" s="158"/>
      <c r="E44" s="158"/>
      <c r="F44" s="158"/>
      <c r="G44" s="158"/>
      <c r="H44" s="158"/>
      <c r="I44" s="158"/>
      <c r="J44" s="158"/>
      <c r="K44" s="158"/>
      <c r="L44" s="158"/>
      <c r="M44" s="158"/>
      <c r="N44" s="158"/>
      <c r="O44" s="158"/>
      <c r="P44" s="158"/>
      <c r="Q44" s="158"/>
      <c r="R44" s="158"/>
      <c r="S44" s="158"/>
      <c r="T44" s="158"/>
    </row>
    <row r="45" spans="1:20">
      <c r="A45" s="306">
        <v>42</v>
      </c>
      <c r="B45" s="306"/>
      <c r="C45" s="302" t="s">
        <v>1266</v>
      </c>
      <c r="D45" s="158"/>
      <c r="E45" s="158"/>
      <c r="F45" s="158"/>
      <c r="G45" s="158"/>
      <c r="H45" s="158"/>
      <c r="I45" s="158"/>
      <c r="J45" s="158"/>
      <c r="K45" s="158"/>
      <c r="L45" s="158"/>
      <c r="M45" s="158"/>
      <c r="N45" s="158"/>
      <c r="O45" s="158"/>
      <c r="P45" s="158"/>
      <c r="Q45" s="158"/>
      <c r="R45" s="158"/>
      <c r="S45" s="158"/>
      <c r="T45" s="158"/>
    </row>
    <row r="46" spans="1:20">
      <c r="A46" s="306">
        <v>43</v>
      </c>
      <c r="B46" s="306"/>
      <c r="C46" s="302" t="s">
        <v>1267</v>
      </c>
      <c r="D46" s="158"/>
      <c r="E46" s="158"/>
      <c r="F46" s="158"/>
      <c r="G46" s="158"/>
      <c r="H46" s="158"/>
      <c r="I46" s="158"/>
      <c r="J46" s="158"/>
      <c r="K46" s="158"/>
      <c r="L46" s="158"/>
      <c r="M46" s="158"/>
      <c r="N46" s="158"/>
      <c r="O46" s="158"/>
      <c r="P46" s="158"/>
      <c r="Q46" s="158"/>
      <c r="R46" s="158"/>
      <c r="S46" s="158"/>
      <c r="T46" s="158"/>
    </row>
    <row r="47" spans="1:20">
      <c r="A47" s="306">
        <v>44</v>
      </c>
      <c r="B47" s="306"/>
      <c r="C47" s="302" t="s">
        <v>1268</v>
      </c>
      <c r="D47" s="158"/>
      <c r="E47" s="158"/>
      <c r="F47" s="158"/>
      <c r="G47" s="158"/>
      <c r="H47" s="158"/>
      <c r="I47" s="158"/>
      <c r="J47" s="158"/>
      <c r="K47" s="158"/>
      <c r="L47" s="158"/>
      <c r="M47" s="158"/>
      <c r="N47" s="158"/>
      <c r="O47" s="158"/>
      <c r="P47" s="158"/>
      <c r="Q47" s="158"/>
      <c r="R47" s="158"/>
      <c r="S47" s="158"/>
      <c r="T47" s="158"/>
    </row>
    <row r="48" spans="1:20">
      <c r="A48" s="306">
        <v>45</v>
      </c>
      <c r="B48" s="306"/>
      <c r="C48" s="302" t="s">
        <v>1269</v>
      </c>
      <c r="D48" s="158"/>
      <c r="E48" s="158"/>
      <c r="F48" s="158"/>
      <c r="G48" s="158"/>
      <c r="H48" s="158"/>
      <c r="I48" s="158"/>
      <c r="J48" s="158"/>
      <c r="K48" s="158"/>
      <c r="L48" s="158"/>
      <c r="M48" s="158"/>
      <c r="N48" s="158"/>
      <c r="O48" s="158"/>
      <c r="P48" s="158"/>
      <c r="Q48" s="158"/>
      <c r="R48" s="158"/>
      <c r="S48" s="158"/>
      <c r="T48" s="158"/>
    </row>
    <row r="49" spans="1:20">
      <c r="A49" s="306">
        <v>46</v>
      </c>
      <c r="B49" s="306"/>
      <c r="C49" s="302" t="s">
        <v>1270</v>
      </c>
      <c r="D49" s="158"/>
      <c r="E49" s="158"/>
      <c r="F49" s="158"/>
      <c r="G49" s="158"/>
      <c r="H49" s="158"/>
      <c r="I49" s="158"/>
      <c r="J49" s="158"/>
      <c r="K49" s="158"/>
      <c r="L49" s="158"/>
      <c r="M49" s="158"/>
      <c r="N49" s="158"/>
      <c r="O49" s="158"/>
      <c r="P49" s="158"/>
      <c r="Q49" s="158"/>
      <c r="R49" s="158"/>
      <c r="S49" s="158"/>
      <c r="T49" s="158"/>
    </row>
    <row r="50" spans="1:20">
      <c r="A50" s="306">
        <v>47</v>
      </c>
      <c r="B50" s="306"/>
      <c r="C50" s="302" t="s">
        <v>1271</v>
      </c>
      <c r="D50" s="158"/>
      <c r="E50" s="158"/>
      <c r="F50" s="158"/>
      <c r="G50" s="158"/>
      <c r="H50" s="158"/>
      <c r="I50" s="158"/>
      <c r="J50" s="158"/>
      <c r="K50" s="158"/>
      <c r="L50" s="158"/>
      <c r="M50" s="158"/>
      <c r="N50" s="158"/>
      <c r="O50" s="158"/>
      <c r="P50" s="158"/>
      <c r="Q50" s="158"/>
      <c r="R50" s="158"/>
      <c r="S50" s="158"/>
      <c r="T50" s="158"/>
    </row>
    <row r="51" spans="1:20">
      <c r="A51" s="306">
        <v>48</v>
      </c>
      <c r="B51" s="306"/>
      <c r="C51" s="302" t="s">
        <v>1272</v>
      </c>
      <c r="D51" s="158"/>
      <c r="E51" s="158"/>
      <c r="F51" s="158"/>
      <c r="G51" s="158"/>
      <c r="H51" s="158"/>
      <c r="I51" s="158"/>
      <c r="J51" s="158"/>
      <c r="K51" s="158"/>
      <c r="L51" s="158"/>
      <c r="M51" s="158"/>
      <c r="N51" s="158"/>
      <c r="O51" s="158"/>
      <c r="P51" s="158"/>
      <c r="Q51" s="158"/>
      <c r="R51" s="158"/>
      <c r="S51" s="158"/>
      <c r="T51" s="158"/>
    </row>
    <row r="52" spans="1:20">
      <c r="A52" s="306">
        <v>49</v>
      </c>
      <c r="B52" s="306"/>
      <c r="C52" s="302" t="s">
        <v>1273</v>
      </c>
      <c r="D52" s="158"/>
      <c r="E52" s="158"/>
      <c r="F52" s="158"/>
      <c r="G52" s="158"/>
      <c r="H52" s="158"/>
      <c r="I52" s="158"/>
      <c r="J52" s="158"/>
      <c r="K52" s="158"/>
      <c r="L52" s="158"/>
      <c r="M52" s="158"/>
      <c r="N52" s="158"/>
      <c r="O52" s="158"/>
      <c r="P52" s="158"/>
      <c r="Q52" s="158"/>
      <c r="R52" s="158"/>
      <c r="S52" s="158"/>
      <c r="T52" s="158"/>
    </row>
    <row r="53" spans="1:20">
      <c r="A53" s="306">
        <v>50</v>
      </c>
      <c r="B53" s="306"/>
      <c r="C53" s="302" t="s">
        <v>1274</v>
      </c>
      <c r="D53" s="158"/>
      <c r="E53" s="158"/>
      <c r="F53" s="158"/>
      <c r="G53" s="158"/>
      <c r="H53" s="158"/>
      <c r="I53" s="158"/>
      <c r="J53" s="158"/>
      <c r="K53" s="158"/>
      <c r="L53" s="158"/>
      <c r="M53" s="158"/>
      <c r="N53" s="158"/>
      <c r="O53" s="158"/>
      <c r="P53" s="158"/>
      <c r="Q53" s="158"/>
      <c r="R53" s="158"/>
      <c r="S53" s="158"/>
      <c r="T53" s="158"/>
    </row>
    <row r="54" spans="1:20">
      <c r="A54" s="306">
        <v>51</v>
      </c>
      <c r="B54" s="306"/>
      <c r="C54" s="302" t="s">
        <v>1275</v>
      </c>
      <c r="D54" s="158"/>
      <c r="E54" s="158"/>
      <c r="F54" s="158"/>
      <c r="G54" s="158"/>
      <c r="H54" s="158"/>
      <c r="I54" s="158"/>
      <c r="J54" s="158"/>
      <c r="K54" s="158"/>
      <c r="L54" s="158"/>
      <c r="M54" s="158"/>
      <c r="N54" s="158"/>
      <c r="O54" s="158"/>
      <c r="P54" s="158"/>
      <c r="Q54" s="158"/>
      <c r="R54" s="158"/>
      <c r="S54" s="158"/>
      <c r="T54" s="158"/>
    </row>
    <row r="55" spans="1:20">
      <c r="A55" s="306">
        <v>52</v>
      </c>
      <c r="B55" s="306"/>
      <c r="C55" s="302" t="s">
        <v>1276</v>
      </c>
      <c r="D55" s="158"/>
      <c r="E55" s="158"/>
      <c r="F55" s="158"/>
      <c r="G55" s="158"/>
      <c r="H55" s="158"/>
      <c r="I55" s="158"/>
      <c r="J55" s="158"/>
      <c r="K55" s="158"/>
      <c r="L55" s="158"/>
      <c r="M55" s="158"/>
      <c r="N55" s="158"/>
      <c r="O55" s="158"/>
      <c r="P55" s="158"/>
      <c r="Q55" s="158"/>
      <c r="R55" s="158"/>
      <c r="S55" s="158"/>
      <c r="T55" s="158"/>
    </row>
    <row r="56" spans="1:20">
      <c r="A56" s="306">
        <v>53</v>
      </c>
      <c r="B56" s="306"/>
      <c r="C56" s="302" t="s">
        <v>1277</v>
      </c>
      <c r="D56" s="158"/>
      <c r="E56" s="158"/>
      <c r="F56" s="158"/>
      <c r="G56" s="158"/>
      <c r="H56" s="158"/>
      <c r="I56" s="158"/>
      <c r="J56" s="158"/>
      <c r="K56" s="158"/>
      <c r="L56" s="158"/>
      <c r="M56" s="158"/>
      <c r="N56" s="158"/>
      <c r="O56" s="158"/>
      <c r="P56" s="158"/>
      <c r="Q56" s="158"/>
      <c r="R56" s="158"/>
      <c r="S56" s="158"/>
      <c r="T56" s="158"/>
    </row>
    <row r="57" spans="1:20">
      <c r="A57" s="306">
        <v>54</v>
      </c>
      <c r="B57" s="306"/>
      <c r="C57" s="302" t="s">
        <v>1278</v>
      </c>
      <c r="D57" s="158"/>
      <c r="E57" s="158"/>
      <c r="F57" s="158"/>
      <c r="G57" s="158"/>
      <c r="H57" s="158"/>
      <c r="I57" s="158"/>
      <c r="J57" s="158"/>
      <c r="K57" s="158"/>
      <c r="L57" s="158"/>
      <c r="M57" s="158"/>
      <c r="N57" s="158"/>
      <c r="O57" s="158"/>
      <c r="P57" s="158"/>
      <c r="Q57" s="158"/>
      <c r="R57" s="158"/>
      <c r="S57" s="158"/>
      <c r="T57" s="158"/>
    </row>
    <row r="58" spans="1:20">
      <c r="A58" s="306">
        <v>55</v>
      </c>
      <c r="B58" s="306"/>
      <c r="C58" s="302" t="s">
        <v>1279</v>
      </c>
      <c r="D58" s="158"/>
      <c r="E58" s="158"/>
      <c r="F58" s="158"/>
      <c r="G58" s="158"/>
      <c r="H58" s="158"/>
      <c r="I58" s="158"/>
      <c r="J58" s="158"/>
      <c r="K58" s="158"/>
      <c r="L58" s="158"/>
      <c r="M58" s="158"/>
      <c r="N58" s="158"/>
      <c r="O58" s="158"/>
      <c r="P58" s="158"/>
      <c r="Q58" s="158"/>
      <c r="R58" s="158"/>
      <c r="S58" s="158"/>
      <c r="T58" s="158"/>
    </row>
    <row r="59" spans="1:20">
      <c r="A59" s="306">
        <v>56</v>
      </c>
      <c r="B59" s="306"/>
      <c r="C59" s="302" t="s">
        <v>1280</v>
      </c>
      <c r="D59" s="158"/>
      <c r="E59" s="158"/>
      <c r="F59" s="158"/>
      <c r="G59" s="158"/>
      <c r="H59" s="158"/>
      <c r="I59" s="158"/>
      <c r="J59" s="158"/>
      <c r="K59" s="158"/>
      <c r="L59" s="158"/>
      <c r="M59" s="158"/>
      <c r="N59" s="158"/>
      <c r="O59" s="158"/>
      <c r="P59" s="158"/>
      <c r="Q59" s="158"/>
      <c r="R59" s="158"/>
      <c r="S59" s="158"/>
      <c r="T59" s="158"/>
    </row>
    <row r="60" spans="1:20">
      <c r="A60" s="306">
        <v>57</v>
      </c>
      <c r="B60" s="306"/>
      <c r="C60" s="302" t="s">
        <v>1281</v>
      </c>
      <c r="D60" s="158"/>
      <c r="E60" s="158"/>
      <c r="F60" s="158"/>
      <c r="G60" s="158"/>
      <c r="H60" s="158"/>
      <c r="I60" s="158"/>
      <c r="J60" s="158"/>
      <c r="K60" s="158"/>
      <c r="L60" s="158"/>
      <c r="M60" s="158"/>
      <c r="N60" s="158"/>
      <c r="O60" s="158"/>
      <c r="P60" s="158"/>
      <c r="Q60" s="158"/>
      <c r="R60" s="158"/>
      <c r="S60" s="158"/>
      <c r="T60" s="158"/>
    </row>
    <row r="61" spans="1:20">
      <c r="A61" s="306">
        <v>58</v>
      </c>
      <c r="B61" s="306"/>
      <c r="C61" s="302" t="s">
        <v>1282</v>
      </c>
      <c r="D61" s="158"/>
      <c r="E61" s="158"/>
      <c r="F61" s="158"/>
      <c r="G61" s="158"/>
      <c r="H61" s="158"/>
      <c r="I61" s="158"/>
      <c r="J61" s="158"/>
      <c r="K61" s="158"/>
      <c r="L61" s="158"/>
      <c r="M61" s="158"/>
      <c r="N61" s="158"/>
      <c r="O61" s="158"/>
      <c r="P61" s="158"/>
      <c r="Q61" s="158"/>
      <c r="R61" s="158"/>
      <c r="S61" s="158"/>
      <c r="T61" s="158"/>
    </row>
    <row r="62" spans="1:20">
      <c r="A62" s="306">
        <v>59</v>
      </c>
      <c r="B62" s="306"/>
      <c r="C62" s="302" t="s">
        <v>1283</v>
      </c>
      <c r="D62" s="158"/>
      <c r="E62" s="158"/>
      <c r="F62" s="158"/>
      <c r="G62" s="158"/>
      <c r="H62" s="158"/>
      <c r="I62" s="158"/>
      <c r="J62" s="158"/>
      <c r="K62" s="158"/>
      <c r="L62" s="158"/>
      <c r="M62" s="158"/>
      <c r="N62" s="158"/>
      <c r="O62" s="158"/>
      <c r="P62" s="158"/>
      <c r="Q62" s="158"/>
      <c r="R62" s="158"/>
      <c r="S62" s="158"/>
      <c r="T62" s="158"/>
    </row>
    <row r="63" spans="1:20">
      <c r="A63" s="306">
        <v>60</v>
      </c>
      <c r="B63" s="306"/>
      <c r="C63" s="302" t="s">
        <v>1284</v>
      </c>
      <c r="D63" s="158"/>
      <c r="E63" s="158"/>
      <c r="F63" s="158"/>
      <c r="G63" s="158"/>
      <c r="H63" s="158"/>
      <c r="I63" s="158"/>
      <c r="J63" s="158"/>
      <c r="K63" s="158"/>
      <c r="L63" s="158"/>
      <c r="M63" s="158"/>
      <c r="N63" s="158"/>
      <c r="O63" s="158"/>
      <c r="P63" s="158"/>
      <c r="Q63" s="158"/>
      <c r="R63" s="158"/>
      <c r="S63" s="158"/>
      <c r="T63" s="158"/>
    </row>
    <row r="64" spans="1:20">
      <c r="A64" s="306">
        <v>61</v>
      </c>
      <c r="B64" s="306"/>
      <c r="C64" s="302" t="s">
        <v>1285</v>
      </c>
      <c r="D64" s="158"/>
      <c r="E64" s="158"/>
      <c r="F64" s="158"/>
      <c r="G64" s="158"/>
      <c r="H64" s="158"/>
      <c r="I64" s="158"/>
      <c r="J64" s="158"/>
      <c r="K64" s="158"/>
      <c r="L64" s="158"/>
      <c r="M64" s="158"/>
      <c r="N64" s="158"/>
      <c r="O64" s="158"/>
      <c r="P64" s="158"/>
      <c r="Q64" s="158"/>
      <c r="R64" s="158"/>
      <c r="S64" s="158"/>
      <c r="T64" s="158"/>
    </row>
    <row r="65" spans="1:20">
      <c r="A65" s="306">
        <v>62</v>
      </c>
      <c r="B65" s="306"/>
      <c r="C65" s="302" t="s">
        <v>1286</v>
      </c>
      <c r="D65" s="158"/>
      <c r="E65" s="158"/>
      <c r="F65" s="158"/>
      <c r="G65" s="158"/>
      <c r="H65" s="158"/>
      <c r="I65" s="158"/>
      <c r="J65" s="158"/>
      <c r="K65" s="158"/>
      <c r="L65" s="158"/>
      <c r="M65" s="158"/>
      <c r="N65" s="158"/>
      <c r="O65" s="158"/>
      <c r="P65" s="158"/>
      <c r="Q65" s="158"/>
      <c r="R65" s="158"/>
      <c r="S65" s="158"/>
      <c r="T65" s="158"/>
    </row>
    <row r="66" spans="1:20">
      <c r="A66" s="306">
        <v>63</v>
      </c>
      <c r="B66" s="306"/>
      <c r="C66" s="302" t="s">
        <v>1287</v>
      </c>
      <c r="D66" s="158"/>
      <c r="E66" s="158"/>
      <c r="F66" s="158"/>
      <c r="G66" s="158"/>
      <c r="H66" s="158"/>
      <c r="I66" s="158"/>
      <c r="J66" s="158"/>
      <c r="K66" s="158"/>
      <c r="L66" s="158"/>
      <c r="M66" s="158"/>
      <c r="N66" s="158"/>
      <c r="O66" s="158"/>
      <c r="P66" s="158"/>
      <c r="Q66" s="158"/>
      <c r="R66" s="158"/>
      <c r="S66" s="158"/>
      <c r="T66" s="158"/>
    </row>
    <row r="67" spans="1:20">
      <c r="A67" s="306">
        <v>64</v>
      </c>
      <c r="B67" s="306"/>
      <c r="C67" s="302" t="s">
        <v>1288</v>
      </c>
      <c r="D67" s="158"/>
      <c r="E67" s="158"/>
      <c r="F67" s="158"/>
      <c r="G67" s="158"/>
      <c r="H67" s="158"/>
      <c r="I67" s="158"/>
      <c r="J67" s="158"/>
      <c r="K67" s="158"/>
      <c r="L67" s="158"/>
      <c r="M67" s="158"/>
      <c r="N67" s="158"/>
      <c r="O67" s="158"/>
      <c r="P67" s="158"/>
      <c r="Q67" s="158"/>
      <c r="R67" s="158"/>
      <c r="S67" s="158"/>
      <c r="T67" s="158"/>
    </row>
    <row r="68" spans="1:20">
      <c r="A68" s="306"/>
      <c r="B68" s="306"/>
      <c r="C68" s="302" t="s">
        <v>1289</v>
      </c>
      <c r="D68" s="158"/>
      <c r="E68" s="158"/>
      <c r="F68" s="158"/>
      <c r="G68" s="158"/>
      <c r="H68" s="158"/>
      <c r="I68" s="158"/>
      <c r="J68" s="158"/>
      <c r="K68" s="158"/>
      <c r="L68" s="158"/>
      <c r="M68" s="158"/>
      <c r="N68" s="158"/>
      <c r="O68" s="158"/>
      <c r="P68" s="158"/>
      <c r="Q68" s="158"/>
      <c r="R68" s="158"/>
      <c r="S68" s="158"/>
      <c r="T68" s="158"/>
    </row>
    <row r="69" spans="1:20">
      <c r="A69" s="306"/>
      <c r="B69" s="306"/>
      <c r="C69" s="302" t="s">
        <v>1290</v>
      </c>
      <c r="D69" s="158"/>
      <c r="E69" s="158"/>
      <c r="F69" s="158"/>
      <c r="G69" s="158"/>
      <c r="H69" s="158"/>
      <c r="I69" s="158"/>
      <c r="J69" s="158"/>
      <c r="K69" s="158"/>
      <c r="L69" s="158"/>
      <c r="M69" s="158"/>
      <c r="N69" s="158"/>
      <c r="O69" s="158"/>
      <c r="P69" s="158"/>
      <c r="Q69" s="158"/>
      <c r="R69" s="158"/>
      <c r="S69" s="158"/>
      <c r="T69" s="158"/>
    </row>
    <row r="70" spans="1:20">
      <c r="A70" s="306"/>
      <c r="B70" s="306"/>
      <c r="C70" s="302" t="s">
        <v>1291</v>
      </c>
      <c r="D70" s="158"/>
      <c r="E70" s="158"/>
      <c r="F70" s="158"/>
      <c r="G70" s="158"/>
      <c r="H70" s="158"/>
      <c r="I70" s="158"/>
      <c r="J70" s="158"/>
      <c r="K70" s="158"/>
      <c r="L70" s="158"/>
      <c r="M70" s="158"/>
      <c r="N70" s="158"/>
      <c r="O70" s="158"/>
      <c r="P70" s="158"/>
      <c r="Q70" s="158"/>
      <c r="R70" s="158"/>
      <c r="S70" s="158"/>
      <c r="T70" s="158"/>
    </row>
    <row r="71" spans="1:20">
      <c r="A71" s="306"/>
      <c r="B71" s="306"/>
      <c r="C71" s="302" t="s">
        <v>1292</v>
      </c>
      <c r="D71" s="158"/>
      <c r="E71" s="158"/>
      <c r="F71" s="158"/>
      <c r="G71" s="158"/>
      <c r="H71" s="158"/>
      <c r="I71" s="158"/>
      <c r="J71" s="158"/>
      <c r="K71" s="158"/>
      <c r="L71" s="158"/>
      <c r="M71" s="158"/>
      <c r="N71" s="158"/>
      <c r="O71" s="158"/>
      <c r="P71" s="158"/>
      <c r="Q71" s="158"/>
      <c r="R71" s="158"/>
      <c r="S71" s="158"/>
      <c r="T71" s="158"/>
    </row>
    <row r="72" spans="1:20">
      <c r="A72" s="306"/>
      <c r="B72" s="306"/>
      <c r="C72" s="302" t="s">
        <v>1293</v>
      </c>
      <c r="D72" s="158"/>
      <c r="E72" s="158"/>
      <c r="F72" s="158"/>
      <c r="G72" s="158"/>
      <c r="H72" s="158"/>
      <c r="I72" s="158"/>
      <c r="J72" s="158"/>
      <c r="K72" s="158"/>
      <c r="L72" s="158"/>
      <c r="M72" s="158"/>
      <c r="N72" s="158"/>
      <c r="O72" s="158"/>
      <c r="P72" s="158"/>
      <c r="Q72" s="158"/>
      <c r="R72" s="158"/>
      <c r="S72" s="158"/>
      <c r="T72" s="158"/>
    </row>
    <row r="73" spans="1:20">
      <c r="A73" s="306"/>
      <c r="B73" s="306"/>
      <c r="C73" s="302" t="s">
        <v>1294</v>
      </c>
      <c r="D73" s="158"/>
      <c r="E73" s="158"/>
      <c r="F73" s="158"/>
      <c r="G73" s="158"/>
      <c r="H73" s="158"/>
      <c r="I73" s="158"/>
      <c r="J73" s="158"/>
      <c r="K73" s="158"/>
      <c r="L73" s="158"/>
      <c r="M73" s="158"/>
      <c r="N73" s="158"/>
      <c r="O73" s="158"/>
      <c r="P73" s="158"/>
      <c r="Q73" s="158"/>
      <c r="R73" s="158"/>
      <c r="S73" s="158"/>
      <c r="T73" s="158"/>
    </row>
    <row r="74" spans="1:20">
      <c r="A74" s="306"/>
      <c r="B74" s="306"/>
      <c r="C74" s="302" t="s">
        <v>1295</v>
      </c>
      <c r="D74" s="158"/>
      <c r="E74" s="158"/>
      <c r="F74" s="158"/>
      <c r="G74" s="158"/>
      <c r="H74" s="158"/>
      <c r="I74" s="158"/>
      <c r="J74" s="158"/>
      <c r="K74" s="158"/>
      <c r="L74" s="158"/>
      <c r="M74" s="158"/>
      <c r="N74" s="158"/>
      <c r="O74" s="158"/>
      <c r="P74" s="158"/>
      <c r="Q74" s="158"/>
      <c r="R74" s="158"/>
      <c r="S74" s="158"/>
      <c r="T74" s="158"/>
    </row>
    <row r="75" spans="1:20">
      <c r="A75" s="306"/>
      <c r="B75" s="306"/>
      <c r="C75" s="302" t="s">
        <v>1296</v>
      </c>
      <c r="D75" s="158"/>
      <c r="E75" s="158"/>
      <c r="F75" s="158"/>
      <c r="G75" s="158"/>
      <c r="H75" s="158"/>
      <c r="I75" s="158"/>
      <c r="J75" s="158"/>
      <c r="K75" s="158"/>
      <c r="L75" s="158"/>
      <c r="M75" s="158"/>
      <c r="N75" s="158"/>
      <c r="O75" s="158"/>
      <c r="P75" s="158"/>
      <c r="Q75" s="158"/>
      <c r="R75" s="158"/>
      <c r="S75" s="158"/>
      <c r="T75" s="158"/>
    </row>
    <row r="76" spans="1:20">
      <c r="A76" s="306"/>
      <c r="B76" s="306"/>
      <c r="C76" s="302" t="s">
        <v>1297</v>
      </c>
      <c r="D76" s="158"/>
      <c r="E76" s="158"/>
      <c r="F76" s="158"/>
      <c r="G76" s="158"/>
      <c r="H76" s="158"/>
      <c r="I76" s="158"/>
      <c r="J76" s="158"/>
      <c r="K76" s="158"/>
      <c r="L76" s="158"/>
      <c r="M76" s="158"/>
      <c r="N76" s="158"/>
      <c r="O76" s="158"/>
      <c r="P76" s="158"/>
      <c r="Q76" s="158"/>
      <c r="R76" s="158"/>
      <c r="S76" s="158"/>
      <c r="T76" s="158"/>
    </row>
    <row r="77" spans="1:20">
      <c r="A77" s="306"/>
      <c r="B77" s="306"/>
      <c r="C77" s="302" t="s">
        <v>1298</v>
      </c>
      <c r="D77" s="158"/>
      <c r="E77" s="158"/>
      <c r="F77" s="158"/>
      <c r="G77" s="158"/>
      <c r="H77" s="158"/>
      <c r="I77" s="158"/>
      <c r="J77" s="158"/>
      <c r="K77" s="158"/>
      <c r="L77" s="158"/>
      <c r="M77" s="158"/>
      <c r="N77" s="158"/>
      <c r="O77" s="158"/>
      <c r="P77" s="158"/>
      <c r="Q77" s="158"/>
      <c r="R77" s="158"/>
      <c r="S77" s="158"/>
      <c r="T77" s="158"/>
    </row>
    <row r="78" spans="1:20">
      <c r="A78" s="306"/>
      <c r="B78" s="306"/>
      <c r="C78" s="302" t="s">
        <v>1299</v>
      </c>
      <c r="D78" s="158"/>
      <c r="E78" s="158"/>
      <c r="F78" s="158"/>
      <c r="G78" s="158"/>
      <c r="H78" s="158"/>
      <c r="I78" s="158"/>
      <c r="J78" s="158"/>
      <c r="K78" s="158"/>
      <c r="L78" s="158"/>
      <c r="M78" s="158"/>
      <c r="N78" s="158"/>
      <c r="O78" s="158"/>
      <c r="P78" s="158"/>
      <c r="Q78" s="158"/>
      <c r="R78" s="158"/>
      <c r="S78" s="158"/>
      <c r="T78" s="158"/>
    </row>
    <row r="79" spans="1:20">
      <c r="A79" s="306"/>
      <c r="B79" s="306"/>
      <c r="C79" s="302" t="s">
        <v>1300</v>
      </c>
      <c r="D79" s="158"/>
      <c r="E79" s="158"/>
      <c r="F79" s="158"/>
      <c r="G79" s="158"/>
      <c r="H79" s="158"/>
      <c r="I79" s="158"/>
      <c r="J79" s="158"/>
      <c r="K79" s="158"/>
      <c r="L79" s="158"/>
      <c r="M79" s="158"/>
      <c r="N79" s="158"/>
      <c r="O79" s="158"/>
      <c r="P79" s="158"/>
      <c r="Q79" s="158"/>
      <c r="R79" s="158"/>
      <c r="S79" s="158"/>
      <c r="T79" s="158"/>
    </row>
    <row r="80" spans="1:20">
      <c r="A80" s="306"/>
      <c r="B80" s="306"/>
      <c r="C80" s="302" t="s">
        <v>1301</v>
      </c>
      <c r="D80" s="158"/>
      <c r="E80" s="158"/>
      <c r="F80" s="158"/>
      <c r="G80" s="158"/>
      <c r="H80" s="158"/>
      <c r="I80" s="158"/>
      <c r="J80" s="158"/>
      <c r="K80" s="158"/>
      <c r="L80" s="158"/>
      <c r="M80" s="158"/>
      <c r="N80" s="158"/>
      <c r="O80" s="158"/>
      <c r="P80" s="158"/>
      <c r="Q80" s="158"/>
      <c r="R80" s="158"/>
      <c r="S80" s="158"/>
      <c r="T80" s="158"/>
    </row>
    <row r="81" spans="1:20">
      <c r="A81" s="306"/>
      <c r="B81" s="306"/>
      <c r="C81" s="302" t="s">
        <v>1302</v>
      </c>
      <c r="D81" s="158"/>
      <c r="E81" s="158"/>
      <c r="F81" s="158"/>
      <c r="G81" s="158"/>
      <c r="H81" s="158"/>
      <c r="I81" s="158"/>
      <c r="J81" s="158"/>
      <c r="K81" s="158"/>
      <c r="L81" s="158"/>
      <c r="M81" s="158"/>
      <c r="N81" s="158"/>
      <c r="O81" s="158"/>
      <c r="P81" s="158"/>
      <c r="Q81" s="158"/>
      <c r="R81" s="158"/>
      <c r="S81" s="158"/>
      <c r="T81" s="158"/>
    </row>
    <row r="82" spans="1:20">
      <c r="A82" s="306"/>
      <c r="B82" s="306"/>
      <c r="C82" s="302" t="s">
        <v>1303</v>
      </c>
      <c r="D82" s="158"/>
      <c r="E82" s="158"/>
      <c r="F82" s="158"/>
      <c r="G82" s="158"/>
      <c r="H82" s="158"/>
      <c r="I82" s="158"/>
      <c r="J82" s="158"/>
      <c r="K82" s="158"/>
      <c r="L82" s="158"/>
      <c r="M82" s="158"/>
      <c r="N82" s="158"/>
      <c r="O82" s="158"/>
      <c r="P82" s="158"/>
      <c r="Q82" s="158"/>
      <c r="R82" s="158"/>
      <c r="S82" s="158"/>
      <c r="T82" s="158"/>
    </row>
    <row r="83" spans="1:20">
      <c r="A83" s="306"/>
      <c r="B83" s="306"/>
      <c r="C83" s="302" t="s">
        <v>1304</v>
      </c>
      <c r="D83" s="158"/>
      <c r="E83" s="158"/>
      <c r="F83" s="158"/>
      <c r="G83" s="158"/>
      <c r="H83" s="158"/>
      <c r="I83" s="158"/>
      <c r="J83" s="158"/>
      <c r="K83" s="158"/>
      <c r="L83" s="158"/>
      <c r="M83" s="158"/>
      <c r="N83" s="158"/>
      <c r="O83" s="158"/>
      <c r="P83" s="158"/>
      <c r="Q83" s="158"/>
      <c r="R83" s="158"/>
      <c r="S83" s="158"/>
      <c r="T83" s="158"/>
    </row>
    <row r="84" spans="1:20">
      <c r="A84" s="306"/>
      <c r="B84" s="306"/>
      <c r="C84" s="302" t="s">
        <v>1305</v>
      </c>
      <c r="D84" s="158"/>
      <c r="E84" s="158"/>
      <c r="F84" s="158"/>
      <c r="G84" s="158"/>
      <c r="H84" s="158"/>
      <c r="I84" s="158"/>
      <c r="J84" s="158"/>
      <c r="K84" s="158"/>
      <c r="L84" s="158"/>
      <c r="M84" s="158"/>
      <c r="N84" s="158"/>
      <c r="O84" s="158"/>
      <c r="P84" s="158"/>
      <c r="Q84" s="158"/>
      <c r="R84" s="158"/>
      <c r="S84" s="158"/>
      <c r="T84" s="158"/>
    </row>
    <row r="85" spans="1:20">
      <c r="A85" s="306"/>
      <c r="B85" s="306"/>
      <c r="C85" s="302" t="s">
        <v>1306</v>
      </c>
      <c r="D85" s="158"/>
      <c r="E85" s="158"/>
      <c r="F85" s="158"/>
      <c r="G85" s="158"/>
      <c r="H85" s="158"/>
      <c r="I85" s="158"/>
      <c r="J85" s="158"/>
      <c r="K85" s="158"/>
      <c r="L85" s="158"/>
      <c r="M85" s="158"/>
      <c r="N85" s="158"/>
      <c r="O85" s="158"/>
      <c r="P85" s="158"/>
      <c r="Q85" s="158"/>
      <c r="R85" s="158"/>
      <c r="S85" s="158"/>
      <c r="T85" s="158"/>
    </row>
    <row r="86" spans="1:20">
      <c r="A86" s="306"/>
      <c r="B86" s="306"/>
      <c r="C86" s="302" t="s">
        <v>1307</v>
      </c>
      <c r="D86" s="158"/>
      <c r="E86" s="158"/>
      <c r="F86" s="158"/>
      <c r="G86" s="158"/>
      <c r="H86" s="158"/>
      <c r="I86" s="158"/>
      <c r="J86" s="158"/>
      <c r="K86" s="158"/>
      <c r="L86" s="158"/>
      <c r="M86" s="158"/>
      <c r="N86" s="158"/>
      <c r="O86" s="158"/>
      <c r="P86" s="158"/>
      <c r="Q86" s="158"/>
      <c r="R86" s="158"/>
      <c r="S86" s="158"/>
      <c r="T86" s="158"/>
    </row>
    <row r="87" spans="1:20">
      <c r="A87" s="306"/>
      <c r="B87" s="306"/>
      <c r="C87" s="302" t="s">
        <v>1308</v>
      </c>
      <c r="D87" s="158"/>
      <c r="E87" s="158"/>
      <c r="F87" s="158"/>
      <c r="G87" s="158"/>
      <c r="H87" s="158"/>
      <c r="I87" s="158"/>
      <c r="J87" s="158"/>
      <c r="K87" s="158"/>
      <c r="L87" s="158"/>
      <c r="M87" s="158"/>
      <c r="N87" s="158"/>
      <c r="O87" s="158"/>
      <c r="P87" s="158"/>
      <c r="Q87" s="158"/>
      <c r="R87" s="158"/>
      <c r="S87" s="158"/>
      <c r="T87" s="158"/>
    </row>
    <row r="88" spans="1:20">
      <c r="A88" s="306"/>
      <c r="B88" s="306"/>
      <c r="C88" s="302" t="s">
        <v>1309</v>
      </c>
      <c r="D88" s="158"/>
      <c r="E88" s="158"/>
      <c r="F88" s="158"/>
      <c r="G88" s="158"/>
      <c r="H88" s="158"/>
      <c r="I88" s="158"/>
      <c r="J88" s="158"/>
      <c r="K88" s="158"/>
      <c r="L88" s="158"/>
      <c r="M88" s="158"/>
      <c r="N88" s="158"/>
      <c r="O88" s="158"/>
      <c r="P88" s="158"/>
      <c r="Q88" s="158"/>
      <c r="R88" s="158"/>
      <c r="S88" s="158"/>
      <c r="T88" s="158"/>
    </row>
    <row r="89" spans="1:20">
      <c r="A89" s="306"/>
      <c r="B89" s="306"/>
      <c r="C89" s="302" t="s">
        <v>1310</v>
      </c>
      <c r="D89" s="158"/>
      <c r="E89" s="158"/>
      <c r="F89" s="158"/>
      <c r="G89" s="158"/>
      <c r="H89" s="158"/>
      <c r="I89" s="158"/>
      <c r="J89" s="158"/>
      <c r="K89" s="158"/>
      <c r="L89" s="158"/>
      <c r="M89" s="158"/>
      <c r="N89" s="158"/>
      <c r="O89" s="158"/>
      <c r="P89" s="158"/>
      <c r="Q89" s="158"/>
      <c r="R89" s="158"/>
      <c r="S89" s="158"/>
      <c r="T89" s="158"/>
    </row>
    <row r="90" spans="1:20">
      <c r="A90" s="306"/>
      <c r="B90" s="306"/>
      <c r="C90" s="302" t="s">
        <v>1311</v>
      </c>
      <c r="D90" s="158"/>
      <c r="E90" s="158"/>
      <c r="F90" s="158"/>
      <c r="G90" s="158"/>
      <c r="H90" s="158"/>
      <c r="I90" s="158"/>
      <c r="J90" s="158"/>
      <c r="K90" s="158"/>
      <c r="L90" s="158"/>
      <c r="M90" s="158"/>
      <c r="N90" s="158"/>
      <c r="O90" s="158"/>
      <c r="P90" s="158"/>
      <c r="Q90" s="158"/>
      <c r="R90" s="158"/>
      <c r="S90" s="158"/>
      <c r="T90" s="158"/>
    </row>
    <row r="91" spans="1:20">
      <c r="A91" s="306"/>
      <c r="B91" s="306"/>
      <c r="C91" s="302" t="s">
        <v>1312</v>
      </c>
      <c r="D91" s="158"/>
      <c r="E91" s="158"/>
      <c r="F91" s="158"/>
      <c r="G91" s="158"/>
      <c r="H91" s="158"/>
      <c r="I91" s="158"/>
      <c r="J91" s="158"/>
      <c r="K91" s="158"/>
      <c r="L91" s="158"/>
      <c r="M91" s="158"/>
      <c r="N91" s="158"/>
      <c r="O91" s="158"/>
      <c r="P91" s="158"/>
      <c r="Q91" s="158"/>
      <c r="R91" s="158"/>
      <c r="S91" s="158"/>
      <c r="T91" s="158"/>
    </row>
    <row r="92" spans="1:20">
      <c r="A92" s="306"/>
      <c r="B92" s="306"/>
      <c r="C92" s="302" t="s">
        <v>1313</v>
      </c>
      <c r="D92" s="158"/>
      <c r="E92" s="158"/>
      <c r="F92" s="158"/>
      <c r="G92" s="158"/>
      <c r="H92" s="158"/>
      <c r="I92" s="158"/>
      <c r="J92" s="158"/>
      <c r="K92" s="158"/>
      <c r="L92" s="158"/>
      <c r="M92" s="158"/>
      <c r="N92" s="158"/>
      <c r="O92" s="158"/>
      <c r="P92" s="158"/>
      <c r="Q92" s="158"/>
      <c r="R92" s="158"/>
      <c r="S92" s="158"/>
      <c r="T92" s="158"/>
    </row>
    <row r="93" spans="1:20">
      <c r="A93" s="306"/>
      <c r="B93" s="306"/>
      <c r="C93" s="302" t="s">
        <v>1314</v>
      </c>
      <c r="D93" s="158"/>
      <c r="E93" s="158"/>
      <c r="F93" s="158"/>
      <c r="G93" s="158"/>
      <c r="H93" s="158"/>
      <c r="I93" s="158"/>
      <c r="J93" s="158"/>
      <c r="K93" s="158"/>
      <c r="L93" s="158"/>
      <c r="M93" s="158"/>
      <c r="N93" s="158"/>
      <c r="O93" s="158"/>
      <c r="P93" s="158"/>
      <c r="Q93" s="158"/>
      <c r="R93" s="158"/>
      <c r="S93" s="158"/>
      <c r="T93" s="158"/>
    </row>
    <row r="94" spans="1:20">
      <c r="A94" s="306"/>
      <c r="B94" s="306"/>
      <c r="C94" s="302" t="s">
        <v>1315</v>
      </c>
      <c r="D94" s="158"/>
      <c r="E94" s="158"/>
      <c r="F94" s="158"/>
      <c r="G94" s="158"/>
      <c r="H94" s="158"/>
      <c r="I94" s="158"/>
      <c r="J94" s="158"/>
      <c r="K94" s="158"/>
      <c r="L94" s="158"/>
      <c r="M94" s="158"/>
      <c r="N94" s="158"/>
      <c r="O94" s="158"/>
      <c r="P94" s="158"/>
      <c r="Q94" s="158"/>
      <c r="R94" s="158"/>
      <c r="S94" s="158"/>
      <c r="T94" s="158"/>
    </row>
    <row r="95" spans="1:20">
      <c r="A95" s="306"/>
      <c r="B95" s="306"/>
      <c r="C95" s="302" t="s">
        <v>1316</v>
      </c>
      <c r="D95" s="158"/>
      <c r="E95" s="158"/>
      <c r="F95" s="158"/>
      <c r="G95" s="158"/>
      <c r="H95" s="158"/>
      <c r="I95" s="158"/>
      <c r="J95" s="158"/>
      <c r="K95" s="158"/>
      <c r="L95" s="158"/>
      <c r="M95" s="158"/>
      <c r="N95" s="158"/>
      <c r="O95" s="158"/>
      <c r="P95" s="158"/>
      <c r="Q95" s="158"/>
      <c r="R95" s="158"/>
      <c r="S95" s="158"/>
      <c r="T95" s="158"/>
    </row>
    <row r="96" spans="1:20">
      <c r="A96" s="306"/>
      <c r="B96" s="306"/>
      <c r="C96" s="302" t="s">
        <v>1317</v>
      </c>
      <c r="D96" s="158"/>
      <c r="E96" s="158"/>
      <c r="F96" s="158"/>
      <c r="G96" s="158"/>
      <c r="H96" s="158"/>
      <c r="I96" s="158"/>
      <c r="J96" s="158"/>
      <c r="K96" s="158"/>
      <c r="L96" s="158"/>
      <c r="M96" s="158"/>
      <c r="N96" s="158"/>
      <c r="O96" s="158"/>
      <c r="P96" s="158"/>
      <c r="Q96" s="158"/>
      <c r="R96" s="158"/>
      <c r="S96" s="158"/>
      <c r="T96" s="158"/>
    </row>
    <row r="97" spans="1:20">
      <c r="A97" s="306"/>
      <c r="B97" s="306"/>
      <c r="C97" s="302" t="s">
        <v>1318</v>
      </c>
      <c r="D97" s="158"/>
      <c r="E97" s="158"/>
      <c r="F97" s="158"/>
      <c r="G97" s="158"/>
      <c r="H97" s="158"/>
      <c r="I97" s="158"/>
      <c r="J97" s="158"/>
      <c r="K97" s="158"/>
      <c r="L97" s="158"/>
      <c r="M97" s="158"/>
      <c r="N97" s="158"/>
      <c r="O97" s="158"/>
      <c r="P97" s="158"/>
      <c r="Q97" s="158"/>
      <c r="R97" s="158"/>
      <c r="S97" s="158"/>
      <c r="T97" s="158"/>
    </row>
    <row r="98" spans="1:20">
      <c r="A98" s="306"/>
      <c r="B98" s="306"/>
      <c r="C98" s="302" t="s">
        <v>1319</v>
      </c>
      <c r="D98" s="158"/>
      <c r="E98" s="158"/>
      <c r="F98" s="158"/>
      <c r="G98" s="158"/>
      <c r="H98" s="158"/>
      <c r="I98" s="158"/>
      <c r="J98" s="158"/>
      <c r="K98" s="158"/>
      <c r="L98" s="158"/>
      <c r="M98" s="158"/>
      <c r="N98" s="158"/>
      <c r="O98" s="158"/>
      <c r="P98" s="158"/>
      <c r="Q98" s="158"/>
      <c r="R98" s="158"/>
      <c r="S98" s="158"/>
      <c r="T98" s="158"/>
    </row>
    <row r="99" spans="1:20">
      <c r="A99" s="306"/>
      <c r="B99" s="306"/>
      <c r="C99" s="302" t="s">
        <v>1320</v>
      </c>
      <c r="D99" s="158"/>
      <c r="E99" s="158"/>
      <c r="F99" s="158"/>
      <c r="G99" s="158"/>
      <c r="H99" s="158"/>
      <c r="I99" s="158"/>
      <c r="J99" s="158"/>
      <c r="K99" s="158"/>
      <c r="L99" s="158"/>
      <c r="M99" s="158"/>
      <c r="N99" s="158"/>
      <c r="O99" s="158"/>
      <c r="P99" s="158"/>
      <c r="Q99" s="158"/>
      <c r="R99" s="158"/>
      <c r="S99" s="158"/>
      <c r="T99" s="158"/>
    </row>
    <row r="100" spans="1:20">
      <c r="A100" s="306"/>
      <c r="B100" s="306"/>
      <c r="C100" s="302" t="s">
        <v>1321</v>
      </c>
      <c r="D100" s="158"/>
      <c r="E100" s="158"/>
      <c r="F100" s="158"/>
      <c r="G100" s="158"/>
      <c r="H100" s="158"/>
      <c r="I100" s="158"/>
      <c r="J100" s="158"/>
      <c r="K100" s="158"/>
      <c r="L100" s="158"/>
      <c r="M100" s="158"/>
      <c r="N100" s="158"/>
      <c r="O100" s="158"/>
      <c r="P100" s="158"/>
      <c r="Q100" s="158"/>
      <c r="R100" s="158"/>
      <c r="S100" s="158"/>
      <c r="T100" s="158"/>
    </row>
    <row r="101" spans="1:20">
      <c r="A101" s="306"/>
      <c r="B101" s="306"/>
      <c r="C101" s="302" t="s">
        <v>1322</v>
      </c>
      <c r="D101" s="158"/>
      <c r="E101" s="158"/>
      <c r="F101" s="158"/>
      <c r="G101" s="158"/>
      <c r="H101" s="158"/>
      <c r="I101" s="158"/>
      <c r="J101" s="158"/>
      <c r="K101" s="158"/>
      <c r="L101" s="158"/>
      <c r="M101" s="158"/>
      <c r="N101" s="158"/>
      <c r="O101" s="158"/>
      <c r="P101" s="158"/>
      <c r="Q101" s="158"/>
      <c r="R101" s="158"/>
      <c r="S101" s="158"/>
      <c r="T101" s="158"/>
    </row>
    <row r="102" spans="1:20">
      <c r="A102" s="306"/>
      <c r="B102" s="306"/>
      <c r="C102" s="302" t="s">
        <v>1323</v>
      </c>
      <c r="D102" s="158"/>
      <c r="E102" s="158"/>
      <c r="F102" s="158"/>
      <c r="G102" s="158"/>
      <c r="H102" s="158"/>
      <c r="I102" s="158"/>
      <c r="J102" s="158"/>
      <c r="K102" s="158"/>
      <c r="L102" s="158"/>
      <c r="M102" s="158"/>
      <c r="N102" s="158"/>
      <c r="O102" s="158"/>
      <c r="P102" s="158"/>
      <c r="Q102" s="158"/>
      <c r="R102" s="158"/>
      <c r="S102" s="158"/>
      <c r="T102" s="158"/>
    </row>
    <row r="103" spans="1:20">
      <c r="A103" s="158"/>
      <c r="B103" s="158"/>
      <c r="C103" s="158"/>
      <c r="D103" s="158"/>
      <c r="E103" s="158"/>
      <c r="F103" s="158"/>
      <c r="G103" s="158"/>
      <c r="H103" s="158"/>
      <c r="I103" s="158"/>
      <c r="J103" s="158"/>
      <c r="K103" s="158"/>
      <c r="L103" s="158"/>
      <c r="M103" s="158"/>
      <c r="N103" s="158"/>
      <c r="O103" s="158"/>
      <c r="P103" s="158"/>
      <c r="Q103" s="158"/>
      <c r="R103" s="158"/>
      <c r="S103" s="158"/>
      <c r="T103" s="158"/>
    </row>
  </sheetData>
  <mergeCells count="1">
    <mergeCell ref="A2:C2"/>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DK1035"/>
  <sheetViews>
    <sheetView showGridLines="0" showRowColHeaders="0" view="pageBreakPreview" zoomScaleNormal="100" zoomScaleSheetLayoutView="100" workbookViewId="0">
      <selection activeCell="H54" sqref="H54:AO56"/>
    </sheetView>
  </sheetViews>
  <sheetFormatPr defaultColWidth="1.6640625" defaultRowHeight="13.2"/>
  <cols>
    <col min="2" max="101" width="1" customWidth="1"/>
  </cols>
  <sheetData>
    <row r="1" spans="2:100" ht="9.6" customHeight="1">
      <c r="B1" s="1"/>
      <c r="C1" s="1"/>
      <c r="D1" s="1"/>
      <c r="E1" s="1"/>
      <c r="F1" s="1"/>
      <c r="G1" s="1"/>
      <c r="H1" s="2"/>
      <c r="I1" s="2"/>
      <c r="J1" s="2"/>
      <c r="K1" s="2"/>
      <c r="L1" s="2"/>
      <c r="M1" s="2"/>
      <c r="N1" s="2"/>
      <c r="O1" s="2"/>
      <c r="P1" s="2"/>
      <c r="Q1" s="1"/>
      <c r="R1" s="1"/>
      <c r="S1" s="1"/>
      <c r="T1" s="1"/>
      <c r="U1" s="1"/>
      <c r="V1" s="1"/>
      <c r="W1" s="1"/>
      <c r="X1" s="1"/>
      <c r="Y1" s="1"/>
      <c r="Z1" s="1"/>
      <c r="AA1" s="1"/>
      <c r="AB1" s="1"/>
      <c r="AC1" s="1"/>
      <c r="AD1" s="1"/>
      <c r="AE1" s="1"/>
      <c r="AF1" s="1"/>
      <c r="AG1" s="1"/>
      <c r="AH1" s="1"/>
      <c r="AI1" s="1"/>
      <c r="AJ1" s="1"/>
      <c r="AK1" s="1"/>
      <c r="AL1" s="1"/>
      <c r="AM1" s="1"/>
      <c r="AN1" s="1"/>
      <c r="AO1" s="1"/>
      <c r="AP1" s="1"/>
      <c r="AQ1" s="1"/>
      <c r="AS1" s="2"/>
      <c r="AT1" s="2"/>
      <c r="BT1" s="2"/>
      <c r="BU1" s="2"/>
      <c r="BV1" s="2"/>
      <c r="BW1" s="2"/>
      <c r="BX1" s="2"/>
      <c r="BY1" s="2"/>
      <c r="BZ1" s="2"/>
      <c r="CA1" s="2"/>
      <c r="CB1" s="1"/>
      <c r="CC1" s="1"/>
      <c r="CD1" s="1"/>
      <c r="CE1" s="1"/>
      <c r="CF1" s="1"/>
      <c r="CG1" s="1"/>
    </row>
    <row r="2" spans="2:100" ht="9.6" customHeight="1">
      <c r="B2" s="1"/>
      <c r="C2" s="1"/>
      <c r="D2" s="1"/>
      <c r="E2" s="1"/>
      <c r="F2" s="1"/>
      <c r="G2" s="1"/>
      <c r="H2" s="2"/>
      <c r="I2" s="2"/>
      <c r="J2" s="2"/>
      <c r="K2" s="2"/>
      <c r="L2" s="2"/>
      <c r="M2" s="2"/>
      <c r="N2" s="2"/>
      <c r="O2" s="2"/>
      <c r="P2" s="2"/>
      <c r="Q2" s="1"/>
      <c r="R2" s="1"/>
      <c r="S2" s="1"/>
      <c r="T2" s="1"/>
      <c r="U2" s="1"/>
      <c r="V2" s="1"/>
      <c r="W2" s="1"/>
      <c r="X2" s="1"/>
      <c r="Y2" s="1"/>
      <c r="Z2" s="1"/>
      <c r="AA2" s="1"/>
      <c r="AB2" s="1"/>
      <c r="AC2" s="1"/>
      <c r="AD2" s="1"/>
      <c r="AE2" s="1"/>
      <c r="AF2" s="1"/>
      <c r="AG2" s="1"/>
      <c r="AH2" s="1"/>
      <c r="AI2" s="1"/>
      <c r="AJ2" s="1"/>
      <c r="AK2" s="1"/>
      <c r="AL2" s="1"/>
      <c r="AM2" s="1"/>
      <c r="AN2" s="1"/>
      <c r="AO2" s="1"/>
      <c r="AP2" s="1"/>
      <c r="AQ2" s="1"/>
      <c r="AR2" s="2"/>
      <c r="AS2" s="2"/>
      <c r="AT2" s="2"/>
      <c r="BT2" s="2"/>
      <c r="BU2" s="2"/>
      <c r="BV2" s="2"/>
      <c r="CA2" s="2"/>
      <c r="CB2" s="2"/>
      <c r="CC2" s="2"/>
      <c r="CD2" s="2"/>
      <c r="CE2" s="2"/>
      <c r="CF2" s="2"/>
      <c r="CG2" s="2"/>
      <c r="CH2" s="1210" t="s">
        <v>8</v>
      </c>
      <c r="CI2" s="1211"/>
      <c r="CJ2" s="1211"/>
      <c r="CK2" s="1211"/>
      <c r="CL2" s="1211"/>
      <c r="CM2" s="1211"/>
      <c r="CN2" s="1211"/>
      <c r="CO2" s="1211"/>
      <c r="CP2" s="1211"/>
      <c r="CQ2" s="1211"/>
      <c r="CR2" s="1211"/>
      <c r="CS2" s="1211"/>
      <c r="CT2" s="1211"/>
      <c r="CU2" s="1211"/>
      <c r="CV2" s="1212"/>
    </row>
    <row r="3" spans="2:100" ht="9.6" customHeight="1">
      <c r="B3" s="1"/>
      <c r="C3" s="1"/>
      <c r="D3" s="1"/>
      <c r="E3" s="1"/>
      <c r="F3" s="1"/>
      <c r="G3" s="1"/>
      <c r="H3" s="2"/>
      <c r="I3" s="2"/>
      <c r="J3" s="2"/>
      <c r="K3" s="2"/>
      <c r="L3" s="2"/>
      <c r="M3" s="2"/>
      <c r="N3" s="2"/>
      <c r="W3" s="2"/>
      <c r="X3" s="2"/>
      <c r="Y3" s="2"/>
      <c r="Z3" s="2"/>
      <c r="AA3" s="2"/>
      <c r="AB3" s="2"/>
      <c r="AC3" s="1216" t="s">
        <v>84</v>
      </c>
      <c r="AD3" s="1216"/>
      <c r="AE3" s="1216"/>
      <c r="AF3" s="1216"/>
      <c r="AG3" s="1216"/>
      <c r="AH3" s="1216"/>
      <c r="AI3" s="1216"/>
      <c r="AJ3" s="1216"/>
      <c r="AK3" s="1216"/>
      <c r="AL3" s="1216"/>
      <c r="AM3" s="1216"/>
      <c r="AN3" s="1216"/>
      <c r="AO3" s="1216"/>
      <c r="AP3" s="1216"/>
      <c r="AQ3" s="1216"/>
      <c r="AR3" s="1216"/>
      <c r="AS3" s="1216"/>
      <c r="AT3" s="1216"/>
      <c r="AU3" s="1216"/>
      <c r="AV3" s="1199" t="str">
        <f>IF(入力画面!$H$25="","",入力画面!$H$25)</f>
        <v/>
      </c>
      <c r="AW3" s="1199"/>
      <c r="AX3" s="1199"/>
      <c r="AY3" s="1199"/>
      <c r="AZ3" s="1199"/>
      <c r="BA3" s="1199"/>
      <c r="BB3" s="1199"/>
      <c r="BC3" s="1199"/>
      <c r="BD3" s="1199"/>
      <c r="BE3" s="1199"/>
      <c r="BF3" s="1199"/>
      <c r="BG3" s="1217" t="s">
        <v>85</v>
      </c>
      <c r="BH3" s="1217"/>
      <c r="BI3" s="1217"/>
      <c r="BJ3" s="1217"/>
      <c r="BK3" s="1217"/>
      <c r="BL3" s="1217"/>
      <c r="BM3" s="1217"/>
      <c r="BN3" s="1217"/>
      <c r="BO3" s="1217"/>
      <c r="BP3" s="1217"/>
      <c r="BQ3" s="1217"/>
      <c r="BR3" s="1217"/>
      <c r="BS3" s="1217"/>
      <c r="BT3" s="1217"/>
      <c r="BU3" s="1217"/>
      <c r="BV3" s="1217"/>
      <c r="BW3" s="1217"/>
      <c r="BZ3" s="2"/>
      <c r="CA3" s="2"/>
      <c r="CB3" s="2"/>
      <c r="CC3" s="2"/>
      <c r="CD3" s="2"/>
      <c r="CE3" s="2"/>
      <c r="CF3" s="2"/>
      <c r="CG3" s="2"/>
      <c r="CH3" s="1213"/>
      <c r="CI3" s="1214"/>
      <c r="CJ3" s="1214"/>
      <c r="CK3" s="1214"/>
      <c r="CL3" s="1214"/>
      <c r="CM3" s="1214"/>
      <c r="CN3" s="1214"/>
      <c r="CO3" s="1214"/>
      <c r="CP3" s="1214"/>
      <c r="CQ3" s="1214"/>
      <c r="CR3" s="1214"/>
      <c r="CS3" s="1214"/>
      <c r="CT3" s="1214"/>
      <c r="CU3" s="1214"/>
      <c r="CV3" s="1215"/>
    </row>
    <row r="4" spans="2:100" ht="9.6" customHeight="1">
      <c r="B4" s="1"/>
      <c r="C4" s="1"/>
      <c r="D4" s="1"/>
      <c r="E4" s="1"/>
      <c r="F4" s="1"/>
      <c r="G4" s="1"/>
      <c r="H4" s="1"/>
      <c r="I4" s="1"/>
      <c r="J4" s="1"/>
      <c r="K4" s="1"/>
      <c r="L4" s="1"/>
      <c r="M4" s="1"/>
      <c r="N4" s="1"/>
      <c r="V4" s="2"/>
      <c r="W4" s="2"/>
      <c r="X4" s="2"/>
      <c r="Y4" s="2"/>
      <c r="Z4" s="2"/>
      <c r="AA4" s="2"/>
      <c r="AB4" s="2"/>
      <c r="AC4" s="1216"/>
      <c r="AD4" s="1216"/>
      <c r="AE4" s="1216"/>
      <c r="AF4" s="1216"/>
      <c r="AG4" s="1216"/>
      <c r="AH4" s="1216"/>
      <c r="AI4" s="1216"/>
      <c r="AJ4" s="1216"/>
      <c r="AK4" s="1216"/>
      <c r="AL4" s="1216"/>
      <c r="AM4" s="1216"/>
      <c r="AN4" s="1216"/>
      <c r="AO4" s="1216"/>
      <c r="AP4" s="1216"/>
      <c r="AQ4" s="1216"/>
      <c r="AR4" s="1216"/>
      <c r="AS4" s="1216"/>
      <c r="AT4" s="1216"/>
      <c r="AU4" s="1216"/>
      <c r="AV4" s="1199"/>
      <c r="AW4" s="1199"/>
      <c r="AX4" s="1199"/>
      <c r="AY4" s="1199"/>
      <c r="AZ4" s="1199"/>
      <c r="BA4" s="1199"/>
      <c r="BB4" s="1199"/>
      <c r="BC4" s="1199"/>
      <c r="BD4" s="1199"/>
      <c r="BE4" s="1199"/>
      <c r="BF4" s="1199"/>
      <c r="BG4" s="1217"/>
      <c r="BH4" s="1217"/>
      <c r="BI4" s="1217"/>
      <c r="BJ4" s="1217"/>
      <c r="BK4" s="1217"/>
      <c r="BL4" s="1217"/>
      <c r="BM4" s="1217"/>
      <c r="BN4" s="1217"/>
      <c r="BO4" s="1217"/>
      <c r="BP4" s="1217"/>
      <c r="BQ4" s="1217"/>
      <c r="BR4" s="1217"/>
      <c r="BS4" s="1217"/>
      <c r="BT4" s="1217"/>
      <c r="BU4" s="1217"/>
      <c r="BV4" s="1217"/>
      <c r="BW4" s="1217"/>
      <c r="BX4" s="1"/>
      <c r="BY4" s="1"/>
      <c r="BZ4" s="1"/>
      <c r="CA4" s="1"/>
      <c r="CB4" s="1"/>
      <c r="CC4" s="1"/>
      <c r="CD4" s="1"/>
      <c r="CE4" s="1"/>
      <c r="CF4" s="1"/>
      <c r="CG4" s="1"/>
      <c r="CH4" s="1"/>
    </row>
    <row r="5" spans="2:100" ht="9.6" customHeight="1">
      <c r="B5" s="1193" t="s">
        <v>14</v>
      </c>
      <c r="C5" s="1194"/>
      <c r="D5" s="1194"/>
      <c r="E5" s="1194"/>
      <c r="F5" s="1194"/>
      <c r="G5" s="1194"/>
      <c r="H5" s="1194"/>
      <c r="I5" s="1194"/>
      <c r="J5" s="1194"/>
      <c r="K5" s="1194"/>
      <c r="L5" s="1194"/>
      <c r="M5" s="1195"/>
      <c r="N5" s="1"/>
      <c r="V5" s="2"/>
      <c r="W5" s="2"/>
      <c r="X5" s="2"/>
      <c r="Y5" s="2"/>
      <c r="Z5" s="2"/>
      <c r="AA5" s="2"/>
      <c r="AB5" s="2"/>
      <c r="AC5" s="1199" t="s">
        <v>1150</v>
      </c>
      <c r="AD5" s="1199"/>
      <c r="AE5" s="1199"/>
      <c r="AF5" s="1199"/>
      <c r="AG5" s="1199"/>
      <c r="AH5" s="1199"/>
      <c r="AI5" s="1199"/>
      <c r="AJ5" s="1199"/>
      <c r="AK5" s="1199"/>
      <c r="AL5" s="1199"/>
      <c r="AM5" s="1199"/>
      <c r="AN5" s="1199"/>
      <c r="AO5" s="1199"/>
      <c r="AP5" s="1199"/>
      <c r="AQ5" s="1199"/>
      <c r="AR5" s="1199"/>
      <c r="AS5" s="1199"/>
      <c r="AT5" s="1199"/>
      <c r="AU5" s="1199"/>
      <c r="AV5" s="1199"/>
      <c r="AW5" s="1199"/>
      <c r="AX5" s="1199"/>
      <c r="AY5" s="1199"/>
      <c r="AZ5" s="1199"/>
      <c r="BA5" s="1199"/>
      <c r="BB5" s="1199"/>
      <c r="BC5" s="1199"/>
      <c r="BD5" s="1199"/>
      <c r="BE5" s="1199"/>
      <c r="BF5" s="1199"/>
      <c r="BG5" s="1199"/>
      <c r="BH5" s="1199"/>
      <c r="BI5" s="1199"/>
      <c r="BJ5" s="1199"/>
      <c r="BK5" s="1199"/>
      <c r="BL5" s="1199"/>
      <c r="BM5" s="1199"/>
      <c r="BN5" s="1199"/>
      <c r="BO5" s="1199"/>
      <c r="BP5" s="1199"/>
      <c r="BQ5" s="1199"/>
      <c r="BR5" s="1199"/>
      <c r="BS5" s="1199"/>
      <c r="BT5" s="1199"/>
      <c r="BU5" s="1199"/>
      <c r="BV5" s="1199"/>
      <c r="BW5" s="1199"/>
      <c r="BX5" s="1"/>
      <c r="BY5" s="1"/>
      <c r="BZ5" s="1"/>
      <c r="CA5" s="1"/>
      <c r="CB5" s="1"/>
      <c r="CC5" s="1"/>
      <c r="CN5" s="1200" t="s">
        <v>12</v>
      </c>
      <c r="CO5" s="1201"/>
      <c r="CP5" s="1201"/>
      <c r="CQ5" s="1201"/>
      <c r="CR5" s="1201"/>
      <c r="CS5" s="1201"/>
      <c r="CT5" s="1201"/>
      <c r="CU5" s="1201"/>
      <c r="CV5" s="1202"/>
    </row>
    <row r="6" spans="2:100" ht="9.6" customHeight="1">
      <c r="B6" s="1196"/>
      <c r="C6" s="1197"/>
      <c r="D6" s="1197"/>
      <c r="E6" s="1197"/>
      <c r="F6" s="1197"/>
      <c r="G6" s="1197"/>
      <c r="H6" s="1197"/>
      <c r="I6" s="1197"/>
      <c r="J6" s="1197"/>
      <c r="K6" s="1197"/>
      <c r="L6" s="1197"/>
      <c r="M6" s="1198"/>
      <c r="N6" s="1"/>
      <c r="V6" s="2"/>
      <c r="W6" s="2"/>
      <c r="X6" s="2"/>
      <c r="Y6" s="2"/>
      <c r="Z6" s="2"/>
      <c r="AA6" s="2"/>
      <c r="AB6" s="2"/>
      <c r="AC6" s="1199"/>
      <c r="AD6" s="1199"/>
      <c r="AE6" s="1199"/>
      <c r="AF6" s="1199"/>
      <c r="AG6" s="1199"/>
      <c r="AH6" s="1199"/>
      <c r="AI6" s="1199"/>
      <c r="AJ6" s="1199"/>
      <c r="AK6" s="1199"/>
      <c r="AL6" s="1199"/>
      <c r="AM6" s="1199"/>
      <c r="AN6" s="1199"/>
      <c r="AO6" s="1199"/>
      <c r="AP6" s="1199"/>
      <c r="AQ6" s="1199"/>
      <c r="AR6" s="1199"/>
      <c r="AS6" s="1199"/>
      <c r="AT6" s="1199"/>
      <c r="AU6" s="1199"/>
      <c r="AV6" s="1199"/>
      <c r="AW6" s="1199"/>
      <c r="AX6" s="1199"/>
      <c r="AY6" s="1199"/>
      <c r="AZ6" s="1199"/>
      <c r="BA6" s="1199"/>
      <c r="BB6" s="1199"/>
      <c r="BC6" s="1199"/>
      <c r="BD6" s="1199"/>
      <c r="BE6" s="1199"/>
      <c r="BF6" s="1199"/>
      <c r="BG6" s="1199"/>
      <c r="BH6" s="1199"/>
      <c r="BI6" s="1199"/>
      <c r="BJ6" s="1199"/>
      <c r="BK6" s="1199"/>
      <c r="BL6" s="1199"/>
      <c r="BM6" s="1199"/>
      <c r="BN6" s="1199"/>
      <c r="BO6" s="1199"/>
      <c r="BP6" s="1199"/>
      <c r="BQ6" s="1199"/>
      <c r="BR6" s="1199"/>
      <c r="BS6" s="1199"/>
      <c r="BT6" s="1199"/>
      <c r="BU6" s="1199"/>
      <c r="BV6" s="1199"/>
      <c r="BW6" s="1199"/>
      <c r="BX6" s="1"/>
      <c r="BY6" s="1"/>
      <c r="BZ6" s="1"/>
      <c r="CA6" s="1"/>
      <c r="CB6" s="1"/>
      <c r="CC6" s="1"/>
      <c r="CN6" s="1203"/>
      <c r="CO6" s="1204"/>
      <c r="CP6" s="1204"/>
      <c r="CQ6" s="1204"/>
      <c r="CR6" s="1204"/>
      <c r="CS6" s="1204"/>
      <c r="CT6" s="1204"/>
      <c r="CU6" s="1204"/>
      <c r="CV6" s="1205"/>
    </row>
    <row r="7" spans="2:100" ht="4.5" customHeight="1">
      <c r="B7" s="1"/>
      <c r="C7" s="1"/>
      <c r="D7" s="2"/>
      <c r="E7" s="2"/>
      <c r="F7" s="2"/>
      <c r="G7" s="2"/>
      <c r="H7" s="2"/>
      <c r="I7" s="2"/>
      <c r="J7" s="2"/>
      <c r="K7" s="1"/>
      <c r="L7" s="1"/>
      <c r="M7" s="1"/>
      <c r="N7" s="1"/>
      <c r="O7" s="1"/>
      <c r="P7" s="1"/>
      <c r="Q7" s="1"/>
      <c r="R7" s="1"/>
      <c r="S7" s="1"/>
      <c r="V7" s="1"/>
      <c r="AF7" s="1"/>
      <c r="AI7" s="1"/>
      <c r="AJ7" s="1"/>
      <c r="AK7" s="1"/>
      <c r="AL7" s="1"/>
      <c r="AM7" s="1"/>
      <c r="AN7" s="1"/>
      <c r="AO7" s="1"/>
      <c r="AP7" s="1"/>
      <c r="AQ7" s="1"/>
      <c r="AR7" s="1"/>
      <c r="AS7" s="1"/>
      <c r="AT7" s="1"/>
    </row>
    <row r="8" spans="2:100" s="7" customFormat="1" ht="9.9" customHeight="1">
      <c r="B8" s="1068" t="s">
        <v>7</v>
      </c>
      <c r="C8" s="1069"/>
      <c r="D8" s="1069"/>
      <c r="E8" s="1069"/>
      <c r="F8" s="1069"/>
      <c r="G8" s="1069"/>
      <c r="H8" s="1069"/>
      <c r="I8" s="1069"/>
      <c r="J8" s="1069"/>
      <c r="K8" s="1069"/>
      <c r="L8" s="1069"/>
      <c r="M8" s="1069"/>
      <c r="N8" s="1069"/>
      <c r="O8" s="835" t="s">
        <v>80</v>
      </c>
      <c r="P8" s="837"/>
      <c r="Q8" s="814"/>
      <c r="R8" s="86"/>
      <c r="S8" s="86"/>
      <c r="T8" s="86"/>
      <c r="U8" s="1206" t="s">
        <v>81</v>
      </c>
      <c r="V8" s="1207"/>
      <c r="W8" s="1207"/>
      <c r="X8" s="87"/>
      <c r="Y8" s="86"/>
      <c r="Z8" s="86"/>
      <c r="AA8" s="1206" t="s">
        <v>82</v>
      </c>
      <c r="AB8" s="1207"/>
      <c r="AC8" s="1208"/>
      <c r="AD8" s="86"/>
      <c r="AE8" s="86"/>
      <c r="AF8" s="86"/>
      <c r="AG8" s="1206" t="s">
        <v>83</v>
      </c>
      <c r="AH8" s="1207"/>
      <c r="AI8" s="1208"/>
      <c r="AJ8" s="6"/>
      <c r="AK8" s="24"/>
      <c r="AL8" s="24"/>
      <c r="AM8" s="24"/>
      <c r="AN8" s="24"/>
      <c r="AO8" s="5"/>
      <c r="AR8" s="5"/>
      <c r="AS8" s="5"/>
      <c r="AT8" s="5"/>
      <c r="AU8" s="5"/>
      <c r="AV8" s="5"/>
      <c r="AW8" s="5"/>
      <c r="AX8" s="5"/>
      <c r="AY8" s="5"/>
      <c r="AZ8" s="5"/>
      <c r="BA8" s="5"/>
      <c r="BB8" s="5"/>
      <c r="BC8" s="5"/>
      <c r="BE8" s="5"/>
      <c r="BF8" s="5"/>
      <c r="BG8" s="5"/>
      <c r="BH8" s="5"/>
      <c r="BI8" s="5"/>
      <c r="BJ8" s="5"/>
      <c r="BK8" s="5"/>
      <c r="BL8" s="5"/>
      <c r="BM8" s="5"/>
      <c r="BN8" s="5"/>
      <c r="BO8" s="5"/>
      <c r="BP8" s="5"/>
      <c r="BQ8" s="5"/>
      <c r="BR8" s="5"/>
      <c r="BS8" s="5"/>
      <c r="BT8" s="5"/>
      <c r="BU8" s="5"/>
      <c r="BV8" s="5"/>
      <c r="BW8" s="5"/>
      <c r="BX8" s="5"/>
      <c r="BY8" s="5"/>
      <c r="BZ8" s="5"/>
      <c r="CA8" s="5"/>
      <c r="CB8" s="5"/>
      <c r="CC8" s="208"/>
      <c r="CD8" s="209"/>
      <c r="CE8" s="209"/>
      <c r="CF8" s="209"/>
      <c r="CG8" s="209"/>
      <c r="CH8" s="209"/>
      <c r="CI8" s="209"/>
      <c r="CJ8" s="209"/>
      <c r="CK8" s="209"/>
      <c r="CL8" s="209"/>
      <c r="CM8" s="209"/>
      <c r="CN8" s="209"/>
      <c r="CO8" s="209"/>
      <c r="CP8" s="209"/>
      <c r="CQ8" s="209"/>
      <c r="CR8" s="209"/>
      <c r="CS8" s="209"/>
      <c r="CT8" s="209"/>
      <c r="CU8" s="209"/>
      <c r="CV8" s="210"/>
    </row>
    <row r="9" spans="2:100" s="7" customFormat="1" ht="9.9" customHeight="1">
      <c r="B9" s="1071"/>
      <c r="C9" s="1072"/>
      <c r="D9" s="1072"/>
      <c r="E9" s="1072"/>
      <c r="F9" s="1072"/>
      <c r="G9" s="1072"/>
      <c r="H9" s="1072"/>
      <c r="I9" s="1072"/>
      <c r="J9" s="1072"/>
      <c r="K9" s="1072"/>
      <c r="L9" s="1072"/>
      <c r="M9" s="1072"/>
      <c r="N9" s="1072"/>
      <c r="O9" s="1076" t="str">
        <f>入力画面!$B$52</f>
        <v>R</v>
      </c>
      <c r="P9" s="656"/>
      <c r="Q9" s="1084"/>
      <c r="R9" s="656" t="str">
        <f ca="1">入力画面!C52</f>
        <v>0</v>
      </c>
      <c r="S9" s="656"/>
      <c r="T9" s="656"/>
      <c r="U9" s="1209" t="str">
        <f ca="1">入力画面!$D$52</f>
        <v>7</v>
      </c>
      <c r="V9" s="656"/>
      <c r="W9" s="656"/>
      <c r="X9" s="1076" t="str">
        <f ca="1">入力画面!$E$52</f>
        <v>0</v>
      </c>
      <c r="Y9" s="656"/>
      <c r="Z9" s="656"/>
      <c r="AA9" s="1209" t="str">
        <f ca="1">入力画面!$F$52</f>
        <v>5</v>
      </c>
      <c r="AB9" s="656"/>
      <c r="AC9" s="1084"/>
      <c r="AD9" s="656" t="str">
        <f ca="1">入力画面!$G$52</f>
        <v>0</v>
      </c>
      <c r="AE9" s="656"/>
      <c r="AF9" s="656"/>
      <c r="AG9" s="1209" t="str">
        <f ca="1">入力画面!$H$52</f>
        <v>1</v>
      </c>
      <c r="AH9" s="656"/>
      <c r="AI9" s="1084"/>
      <c r="AJ9" s="6"/>
      <c r="AK9" s="6"/>
      <c r="AL9" s="6"/>
      <c r="AM9" s="6"/>
      <c r="AN9" s="6"/>
      <c r="AO9" s="5"/>
      <c r="AP9" s="5"/>
      <c r="AQ9" s="5"/>
      <c r="AR9" s="5"/>
      <c r="AS9" s="5"/>
      <c r="AT9" s="5"/>
      <c r="AU9" s="5"/>
      <c r="AV9" s="5"/>
      <c r="AW9" s="5"/>
      <c r="AX9" s="5"/>
      <c r="AY9" s="5"/>
      <c r="AZ9" s="5"/>
      <c r="BA9" s="5"/>
      <c r="BB9" s="5"/>
      <c r="BC9" s="5"/>
      <c r="BE9" s="5"/>
      <c r="BF9" s="5"/>
      <c r="BG9" s="5"/>
      <c r="BH9" s="5"/>
      <c r="BI9" s="5"/>
      <c r="BJ9" s="5"/>
      <c r="BK9" s="5"/>
      <c r="BL9" s="5"/>
      <c r="BM9" s="5"/>
      <c r="BN9" s="5"/>
      <c r="BO9" s="5"/>
      <c r="BP9" s="5"/>
      <c r="BQ9" s="5"/>
      <c r="BR9" s="5"/>
      <c r="BS9" s="5"/>
      <c r="BT9" s="5"/>
      <c r="BU9" s="5"/>
      <c r="BV9" s="5"/>
      <c r="BW9" s="5"/>
      <c r="BX9" s="5"/>
      <c r="BY9" s="5"/>
      <c r="BZ9" s="5"/>
      <c r="CA9" s="5"/>
      <c r="CB9" s="5"/>
      <c r="CC9" s="211"/>
      <c r="CD9" s="212"/>
      <c r="CE9" s="212"/>
      <c r="CF9" s="212"/>
      <c r="CG9" s="212"/>
      <c r="CH9" s="212"/>
      <c r="CI9" s="212"/>
      <c r="CJ9" s="212"/>
      <c r="CK9" s="212"/>
      <c r="CL9" s="212"/>
      <c r="CM9" s="212"/>
      <c r="CN9" s="212"/>
      <c r="CO9" s="212"/>
      <c r="CP9" s="212"/>
      <c r="CQ9" s="212"/>
      <c r="CR9" s="212"/>
      <c r="CS9" s="212"/>
      <c r="CT9" s="212"/>
      <c r="CU9" s="212"/>
      <c r="CV9" s="213"/>
    </row>
    <row r="10" spans="2:100" s="5" customFormat="1" ht="9.9" customHeight="1">
      <c r="B10" s="1073"/>
      <c r="C10" s="1074"/>
      <c r="D10" s="1074"/>
      <c r="E10" s="1074"/>
      <c r="F10" s="1074"/>
      <c r="G10" s="1074"/>
      <c r="H10" s="1074"/>
      <c r="I10" s="1074"/>
      <c r="J10" s="1074"/>
      <c r="K10" s="1074"/>
      <c r="L10" s="1074"/>
      <c r="M10" s="1074"/>
      <c r="N10" s="1074"/>
      <c r="O10" s="1078"/>
      <c r="P10" s="1079"/>
      <c r="Q10" s="1085"/>
      <c r="R10" s="1079"/>
      <c r="S10" s="1079"/>
      <c r="T10" s="1079"/>
      <c r="U10" s="1172"/>
      <c r="V10" s="1079"/>
      <c r="W10" s="1079"/>
      <c r="X10" s="1078"/>
      <c r="Y10" s="1079"/>
      <c r="Z10" s="1079"/>
      <c r="AA10" s="1172"/>
      <c r="AB10" s="1079"/>
      <c r="AC10" s="1085"/>
      <c r="AD10" s="1079"/>
      <c r="AE10" s="1079"/>
      <c r="AF10" s="1079"/>
      <c r="AG10" s="1172"/>
      <c r="AH10" s="1079"/>
      <c r="AI10" s="1085"/>
      <c r="AJ10" s="6"/>
      <c r="AK10" s="6"/>
      <c r="AL10" s="6"/>
      <c r="AM10" s="6"/>
      <c r="AN10" s="6"/>
      <c r="CC10" s="211"/>
      <c r="CD10" s="212"/>
      <c r="CE10" s="212"/>
      <c r="CF10" s="212"/>
      <c r="CG10" s="212"/>
      <c r="CH10" s="212"/>
      <c r="CI10" s="212"/>
      <c r="CJ10" s="212"/>
      <c r="CK10" s="212"/>
      <c r="CL10" s="212"/>
      <c r="CM10" s="212"/>
      <c r="CN10" s="212"/>
      <c r="CO10" s="212"/>
      <c r="CP10" s="212"/>
      <c r="CQ10" s="212"/>
      <c r="CR10" s="212"/>
      <c r="CS10" s="212"/>
      <c r="CT10" s="212"/>
      <c r="CU10" s="212"/>
      <c r="CV10" s="213"/>
    </row>
    <row r="11" spans="2:100" s="7" customFormat="1" ht="4.5" customHeight="1">
      <c r="N11" s="5"/>
      <c r="AA11" s="5"/>
      <c r="AB11" s="5"/>
      <c r="AM11" s="5"/>
      <c r="AN11" s="5"/>
      <c r="AO11" s="5"/>
      <c r="AP11" s="5"/>
      <c r="AQ11" s="5"/>
      <c r="AR11" s="5"/>
      <c r="AS11" s="5"/>
      <c r="AT11" s="5"/>
      <c r="AU11" s="5"/>
      <c r="AV11" s="5"/>
      <c r="AW11" s="5"/>
      <c r="AX11" s="5"/>
      <c r="AY11" s="5"/>
      <c r="AZ11" s="5"/>
      <c r="BA11" s="5"/>
      <c r="BB11" s="5"/>
      <c r="BC11" s="5"/>
      <c r="BE11" s="5"/>
      <c r="BF11" s="5"/>
      <c r="BG11" s="5"/>
      <c r="BH11" s="5"/>
      <c r="BI11" s="5"/>
      <c r="BJ11" s="5"/>
      <c r="BK11" s="5"/>
      <c r="BL11" s="5"/>
      <c r="BM11" s="5"/>
      <c r="BN11" s="5"/>
      <c r="BO11" s="5"/>
      <c r="BP11" s="5"/>
      <c r="BQ11" s="5"/>
      <c r="BR11" s="5"/>
      <c r="BS11" s="5"/>
      <c r="BT11" s="5"/>
      <c r="BU11" s="5"/>
      <c r="BV11" s="5"/>
      <c r="BW11" s="5"/>
      <c r="BX11" s="5"/>
      <c r="BY11" s="5"/>
      <c r="BZ11" s="5"/>
      <c r="CA11" s="5"/>
      <c r="CB11" s="5"/>
      <c r="CC11" s="211"/>
      <c r="CD11" s="212"/>
      <c r="CE11" s="212"/>
      <c r="CF11" s="212"/>
      <c r="CG11" s="212"/>
      <c r="CH11" s="212"/>
      <c r="CI11" s="212"/>
      <c r="CJ11" s="212"/>
      <c r="CK11" s="212"/>
      <c r="CL11" s="212"/>
      <c r="CM11" s="212"/>
      <c r="CN11" s="212"/>
      <c r="CO11" s="212"/>
      <c r="CP11" s="212"/>
      <c r="CQ11" s="212"/>
      <c r="CR11" s="212"/>
      <c r="CS11" s="212"/>
      <c r="CT11" s="212"/>
      <c r="CU11" s="212"/>
      <c r="CV11" s="213"/>
    </row>
    <row r="12" spans="2:100" s="7" customFormat="1" ht="9.9" customHeight="1">
      <c r="B12" s="1019" t="s">
        <v>4</v>
      </c>
      <c r="C12" s="1020"/>
      <c r="D12" s="1020"/>
      <c r="E12" s="1020"/>
      <c r="F12" s="1020"/>
      <c r="G12" s="1020"/>
      <c r="H12" s="1020"/>
      <c r="I12" s="1020"/>
      <c r="J12" s="1020"/>
      <c r="K12" s="1020"/>
      <c r="L12" s="1020"/>
      <c r="M12" s="1021"/>
      <c r="S12" s="26"/>
      <c r="T12" s="26"/>
      <c r="U12" s="26"/>
      <c r="V12" s="26"/>
      <c r="W12" s="26"/>
      <c r="X12" s="26"/>
      <c r="Y12" s="72"/>
      <c r="AA12" s="72"/>
      <c r="AB12" s="72"/>
      <c r="AC12" s="72"/>
      <c r="AD12" s="72"/>
      <c r="AE12" s="72"/>
      <c r="AF12" s="1191" t="s">
        <v>1179</v>
      </c>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191"/>
      <c r="BH12" s="1191"/>
      <c r="BI12" s="1191"/>
      <c r="BJ12" s="1191"/>
      <c r="BK12" s="1191"/>
      <c r="BL12" s="1191"/>
      <c r="BM12" s="1191"/>
      <c r="BN12" s="1191"/>
      <c r="BO12" s="1191"/>
      <c r="BP12" s="1191"/>
      <c r="BQ12" s="1191"/>
      <c r="BR12" s="1191"/>
      <c r="BS12" s="1191"/>
      <c r="BT12" s="1191"/>
      <c r="BU12" s="1191"/>
      <c r="BV12" s="26"/>
      <c r="BW12" s="5"/>
      <c r="BX12" s="26"/>
      <c r="BY12" s="26"/>
      <c r="BZ12" s="5"/>
      <c r="CA12" s="26"/>
      <c r="CB12" s="26"/>
      <c r="CC12" s="211"/>
      <c r="CD12" s="212"/>
      <c r="CE12" s="212"/>
      <c r="CF12" s="212"/>
      <c r="CG12" s="212"/>
      <c r="CH12" s="212"/>
      <c r="CI12" s="212"/>
      <c r="CJ12" s="212"/>
      <c r="CK12" s="212"/>
      <c r="CL12" s="212"/>
      <c r="CM12" s="212"/>
      <c r="CN12" s="212"/>
      <c r="CO12" s="212"/>
      <c r="CP12" s="212"/>
      <c r="CQ12" s="212"/>
      <c r="CR12" s="212"/>
      <c r="CS12" s="212"/>
      <c r="CT12" s="212"/>
      <c r="CU12" s="212"/>
      <c r="CV12" s="213"/>
    </row>
    <row r="13" spans="2:100" s="7" customFormat="1" ht="9.9" customHeight="1">
      <c r="B13" s="794" t="s">
        <v>6</v>
      </c>
      <c r="C13" s="795"/>
      <c r="D13" s="795"/>
      <c r="E13" s="795"/>
      <c r="F13" s="795"/>
      <c r="G13" s="796"/>
      <c r="H13" s="794" t="s">
        <v>5</v>
      </c>
      <c r="I13" s="795"/>
      <c r="J13" s="795"/>
      <c r="K13" s="795"/>
      <c r="L13" s="795"/>
      <c r="M13" s="796"/>
      <c r="N13" s="5"/>
      <c r="O13" s="5"/>
      <c r="P13" s="5"/>
      <c r="Q13" s="5"/>
      <c r="R13" s="26"/>
      <c r="S13" s="26"/>
      <c r="T13" s="26"/>
      <c r="U13" s="26"/>
      <c r="V13" s="26"/>
      <c r="W13" s="26"/>
      <c r="X13" s="26"/>
      <c r="Y13" s="72"/>
      <c r="Z13" s="72"/>
      <c r="AA13" s="72"/>
      <c r="AB13" s="72"/>
      <c r="AC13" s="72"/>
      <c r="AD13" s="72"/>
      <c r="AE13" s="72"/>
      <c r="AF13" s="1191"/>
      <c r="AG13" s="1191"/>
      <c r="AH13" s="1191"/>
      <c r="AI13" s="1191"/>
      <c r="AJ13" s="1191"/>
      <c r="AK13" s="1191"/>
      <c r="AL13" s="1191"/>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191"/>
      <c r="BH13" s="1191"/>
      <c r="BI13" s="1191"/>
      <c r="BJ13" s="1191"/>
      <c r="BK13" s="1191"/>
      <c r="BL13" s="1191"/>
      <c r="BM13" s="1191"/>
      <c r="BN13" s="1191"/>
      <c r="BO13" s="1191"/>
      <c r="BP13" s="1191"/>
      <c r="BQ13" s="1191"/>
      <c r="BR13" s="1191"/>
      <c r="BS13" s="1191"/>
      <c r="BT13" s="1191"/>
      <c r="BU13" s="1191"/>
      <c r="BV13" s="26"/>
      <c r="BW13" s="5"/>
      <c r="BX13" s="26"/>
      <c r="BY13" s="26"/>
      <c r="BZ13" s="5"/>
      <c r="CA13" s="26"/>
      <c r="CB13" s="26"/>
      <c r="CC13" s="211"/>
      <c r="CD13" s="212"/>
      <c r="CE13" s="212"/>
      <c r="CF13" s="212"/>
      <c r="CG13" s="212"/>
      <c r="CH13" s="212"/>
      <c r="CI13" s="212"/>
      <c r="CJ13" s="212"/>
      <c r="CK13" s="212"/>
      <c r="CL13" s="212"/>
      <c r="CM13" s="212"/>
      <c r="CN13" s="212"/>
      <c r="CO13" s="212"/>
      <c r="CP13" s="212"/>
      <c r="CQ13" s="212"/>
      <c r="CR13" s="212"/>
      <c r="CS13" s="212"/>
      <c r="CT13" s="212"/>
      <c r="CU13" s="212"/>
      <c r="CV13" s="213"/>
    </row>
    <row r="14" spans="2:100" s="7" customFormat="1" ht="15.6" customHeight="1">
      <c r="B14" s="79"/>
      <c r="C14" s="80"/>
      <c r="D14" s="80"/>
      <c r="E14" s="80"/>
      <c r="F14" s="80"/>
      <c r="G14" s="81"/>
      <c r="H14" s="79"/>
      <c r="I14" s="80"/>
      <c r="J14" s="80"/>
      <c r="K14" s="80"/>
      <c r="L14" s="80"/>
      <c r="M14" s="81"/>
      <c r="N14" s="5"/>
      <c r="R14" s="26"/>
      <c r="S14" s="26"/>
      <c r="T14" s="26"/>
      <c r="U14" s="26"/>
      <c r="V14" s="26"/>
      <c r="W14" s="26"/>
      <c r="X14" s="26"/>
      <c r="Y14" s="72"/>
      <c r="Z14" s="72"/>
      <c r="AA14" s="72"/>
      <c r="AB14" s="72"/>
      <c r="AC14" s="72"/>
      <c r="AD14" s="72"/>
      <c r="AE14" s="72"/>
      <c r="AF14" s="1191"/>
      <c r="AG14" s="1191"/>
      <c r="AH14" s="1191"/>
      <c r="AI14" s="1191"/>
      <c r="AJ14" s="1191"/>
      <c r="AK14" s="1191"/>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191"/>
      <c r="BH14" s="1191"/>
      <c r="BI14" s="1191"/>
      <c r="BJ14" s="1191"/>
      <c r="BK14" s="1191"/>
      <c r="BL14" s="1191"/>
      <c r="BM14" s="1191"/>
      <c r="BN14" s="1191"/>
      <c r="BO14" s="1191"/>
      <c r="BP14" s="1191"/>
      <c r="BQ14" s="1191"/>
      <c r="BR14" s="1191"/>
      <c r="BS14" s="1191"/>
      <c r="BT14" s="1191"/>
      <c r="BU14" s="1191"/>
      <c r="BV14" s="26"/>
      <c r="BW14" s="5"/>
      <c r="BX14" s="26"/>
      <c r="BY14" s="26"/>
      <c r="BZ14" s="5"/>
      <c r="CA14" s="26"/>
      <c r="CB14" s="26"/>
      <c r="CC14" s="211"/>
      <c r="CD14" s="212"/>
      <c r="CE14" s="212"/>
      <c r="CF14" s="212"/>
      <c r="CG14" s="212"/>
      <c r="CH14" s="212"/>
      <c r="CI14" s="212"/>
      <c r="CJ14" s="212"/>
      <c r="CK14" s="212"/>
      <c r="CL14" s="212"/>
      <c r="CM14" s="212"/>
      <c r="CN14" s="212"/>
      <c r="CO14" s="212"/>
      <c r="CP14" s="212"/>
      <c r="CQ14" s="212"/>
      <c r="CR14" s="212"/>
      <c r="CS14" s="212"/>
      <c r="CT14" s="212"/>
      <c r="CU14" s="212"/>
      <c r="CV14" s="213"/>
    </row>
    <row r="15" spans="2:100" s="7" customFormat="1" ht="9.9" customHeight="1">
      <c r="B15" s="9"/>
      <c r="C15" s="6"/>
      <c r="D15" s="6"/>
      <c r="E15" s="6"/>
      <c r="F15" s="6"/>
      <c r="G15" s="37"/>
      <c r="H15" s="9"/>
      <c r="I15" s="6"/>
      <c r="J15" s="6"/>
      <c r="K15" s="6"/>
      <c r="L15" s="6"/>
      <c r="M15" s="37"/>
      <c r="N15" s="5"/>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6"/>
      <c r="BK15" s="6"/>
      <c r="BL15" s="6"/>
      <c r="BM15" s="6"/>
      <c r="BN15" s="6"/>
      <c r="BO15" s="6"/>
      <c r="BP15" s="6"/>
      <c r="BQ15" s="6"/>
      <c r="BR15" s="6"/>
      <c r="BS15" s="6"/>
      <c r="BT15" s="6"/>
      <c r="BU15" s="6"/>
      <c r="BV15" s="6"/>
      <c r="BW15" s="6"/>
      <c r="BX15" s="6"/>
      <c r="BY15" s="6"/>
      <c r="BZ15" s="6"/>
      <c r="CA15" s="6"/>
      <c r="CB15" s="6"/>
      <c r="CC15" s="214"/>
      <c r="CD15" s="215"/>
      <c r="CE15" s="215"/>
      <c r="CF15" s="215"/>
      <c r="CG15" s="215"/>
      <c r="CH15" s="215"/>
      <c r="CI15" s="215"/>
      <c r="CJ15" s="215"/>
      <c r="CK15" s="215"/>
      <c r="CL15" s="215"/>
      <c r="CM15" s="215"/>
      <c r="CN15" s="215"/>
      <c r="CO15" s="215"/>
      <c r="CP15" s="215"/>
      <c r="CQ15" s="215"/>
      <c r="CR15" s="215"/>
      <c r="CS15" s="215"/>
      <c r="CT15" s="215"/>
      <c r="CU15" s="215"/>
      <c r="CV15" s="216"/>
    </row>
    <row r="16" spans="2:100" s="7" customFormat="1" ht="9.9" customHeight="1">
      <c r="B16" s="82"/>
      <c r="C16" s="83"/>
      <c r="D16" s="83"/>
      <c r="E16" s="83"/>
      <c r="F16" s="83"/>
      <c r="G16" s="84"/>
      <c r="H16" s="82"/>
      <c r="I16" s="83"/>
      <c r="J16" s="83"/>
      <c r="K16" s="83"/>
      <c r="L16" s="83"/>
      <c r="M16" s="84"/>
      <c r="N16" s="5"/>
      <c r="W16" s="7" t="s">
        <v>86</v>
      </c>
      <c r="AA16" s="5"/>
      <c r="AB16" s="5"/>
      <c r="AC16" s="5"/>
      <c r="AD16" s="5"/>
      <c r="AE16" s="26"/>
      <c r="AF16" s="26"/>
      <c r="AG16" s="26"/>
      <c r="AH16" s="26"/>
      <c r="AI16" s="26"/>
      <c r="AJ16" s="26"/>
      <c r="AK16" s="26"/>
      <c r="AL16" s="26"/>
      <c r="AM16" s="26"/>
      <c r="AN16" s="26"/>
      <c r="AO16" s="26"/>
      <c r="AP16" s="26"/>
      <c r="AQ16" s="26"/>
      <c r="AR16" s="26"/>
      <c r="AS16" s="26"/>
      <c r="AT16" s="26"/>
      <c r="AU16" s="26"/>
      <c r="AV16" s="5"/>
      <c r="AY16" s="5"/>
      <c r="BI16" s="5"/>
      <c r="BV16" s="5"/>
      <c r="BY16" s="5"/>
      <c r="CB16" s="5"/>
      <c r="CC16" s="1348" t="s">
        <v>79</v>
      </c>
      <c r="CD16" s="1348"/>
      <c r="CE16" s="1348"/>
      <c r="CF16" s="1348"/>
      <c r="CG16" s="1348"/>
      <c r="CH16" s="1348"/>
      <c r="CI16" s="1348"/>
      <c r="CJ16" s="1348"/>
      <c r="CK16" s="1348"/>
      <c r="CL16" s="1348"/>
      <c r="CM16" s="1348"/>
      <c r="CN16" s="1348"/>
      <c r="CO16" s="1348"/>
      <c r="CP16" s="1348"/>
      <c r="CQ16" s="1348"/>
      <c r="CR16" s="1348"/>
      <c r="CS16" s="1348"/>
      <c r="CT16" s="1348"/>
      <c r="CU16" s="1348"/>
      <c r="CV16" s="1348"/>
    </row>
    <row r="17" spans="2:102" s="7" customFormat="1" ht="4.5" customHeight="1">
      <c r="N17" s="5"/>
      <c r="O17" s="5"/>
      <c r="AA17" s="5"/>
      <c r="AB17" s="5"/>
      <c r="AC17" s="5"/>
      <c r="AD17" s="5"/>
      <c r="AE17" s="26"/>
      <c r="AF17" s="26"/>
      <c r="AG17" s="26"/>
      <c r="AH17" s="26"/>
      <c r="AI17" s="26"/>
      <c r="AJ17" s="26"/>
      <c r="AK17" s="26"/>
      <c r="AL17" s="26"/>
      <c r="AM17" s="26"/>
      <c r="AN17" s="26"/>
      <c r="AO17" s="26"/>
      <c r="AP17" s="26"/>
      <c r="AQ17" s="26"/>
      <c r="AR17" s="26"/>
      <c r="AS17" s="26"/>
      <c r="AT17" s="26"/>
      <c r="AU17" s="26"/>
      <c r="AV17" s="5"/>
      <c r="AY17" s="5"/>
      <c r="BI17" s="5"/>
      <c r="BL17" s="5"/>
      <c r="BO17" s="5"/>
      <c r="BR17" s="5"/>
    </row>
    <row r="18" spans="2:102" s="7" customFormat="1" ht="9.9" customHeight="1">
      <c r="B18" s="1019" t="s">
        <v>1151</v>
      </c>
      <c r="C18" s="1020"/>
      <c r="D18" s="1020"/>
      <c r="E18" s="1020"/>
      <c r="F18" s="1020"/>
      <c r="G18" s="1020"/>
      <c r="H18" s="1020"/>
      <c r="I18" s="1020"/>
      <c r="J18" s="1020"/>
      <c r="K18" s="1020"/>
      <c r="L18" s="1020"/>
      <c r="M18" s="1020"/>
      <c r="N18" s="1020"/>
      <c r="O18" s="1020"/>
      <c r="P18" s="1021"/>
      <c r="Q18" s="1019" t="s">
        <v>32</v>
      </c>
      <c r="R18" s="1020"/>
      <c r="S18" s="1020"/>
      <c r="T18" s="1020"/>
      <c r="U18" s="1020"/>
      <c r="V18" s="1020"/>
      <c r="W18" s="1020"/>
      <c r="X18" s="1020"/>
      <c r="Y18" s="1020"/>
      <c r="Z18" s="1020"/>
      <c r="AA18" s="1020"/>
      <c r="AB18" s="1020"/>
      <c r="AC18" s="1020"/>
      <c r="AD18" s="1020"/>
      <c r="AE18" s="1020"/>
      <c r="AF18" s="1020"/>
      <c r="AG18" s="1020"/>
      <c r="AH18" s="1020"/>
      <c r="AI18" s="1020"/>
      <c r="AJ18" s="1020"/>
      <c r="AK18" s="1020"/>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1020"/>
      <c r="BH18" s="1020"/>
      <c r="BI18" s="1020"/>
      <c r="BJ18" s="1020"/>
      <c r="BK18" s="1020"/>
      <c r="BL18" s="1020"/>
      <c r="BM18" s="1020"/>
      <c r="BN18" s="1020"/>
      <c r="BO18" s="1020"/>
      <c r="BP18" s="1020"/>
      <c r="BQ18" s="1020"/>
      <c r="BR18" s="1020"/>
      <c r="BS18" s="1020"/>
      <c r="BT18" s="1020"/>
      <c r="BU18" s="1020"/>
      <c r="BV18" s="1020"/>
      <c r="BW18" s="1020"/>
      <c r="BX18" s="1020"/>
      <c r="BY18" s="1020"/>
      <c r="BZ18" s="1020"/>
      <c r="CA18" s="1020"/>
      <c r="CB18" s="1020"/>
      <c r="CC18" s="1021"/>
      <c r="CD18" s="1019" t="s">
        <v>34</v>
      </c>
      <c r="CE18" s="1020"/>
      <c r="CF18" s="1020"/>
      <c r="CG18" s="1020"/>
      <c r="CH18" s="1020"/>
      <c r="CI18" s="1020"/>
      <c r="CJ18" s="1020"/>
      <c r="CK18" s="1020"/>
      <c r="CL18" s="1020"/>
      <c r="CM18" s="1020"/>
      <c r="CN18" s="1020"/>
      <c r="CO18" s="1020"/>
      <c r="CP18" s="1020"/>
      <c r="CQ18" s="1020"/>
      <c r="CR18" s="1020"/>
      <c r="CS18" s="1020"/>
      <c r="CT18" s="1020"/>
      <c r="CU18" s="1020"/>
      <c r="CV18" s="1021"/>
    </row>
    <row r="19" spans="2:102" s="5" customFormat="1" ht="9.9" customHeight="1">
      <c r="B19" s="678" t="str">
        <f>MID(入力画面!$H$10,1,1)</f>
        <v/>
      </c>
      <c r="C19" s="679"/>
      <c r="D19" s="1171"/>
      <c r="E19" s="1170" t="str">
        <f>MID(入力画面!$H$10,2,1)</f>
        <v/>
      </c>
      <c r="F19" s="679"/>
      <c r="G19" s="1171"/>
      <c r="H19" s="1170" t="str">
        <f>MID(入力画面!$H$10,3,1)</f>
        <v/>
      </c>
      <c r="I19" s="679"/>
      <c r="J19" s="1171"/>
      <c r="K19" s="1170" t="str">
        <f>MID(入力画面!$H$10,4,1)</f>
        <v/>
      </c>
      <c r="L19" s="679"/>
      <c r="M19" s="1171"/>
      <c r="N19" s="1170" t="str">
        <f>MID(入力画面!$H$10,5,1)</f>
        <v/>
      </c>
      <c r="O19" s="679"/>
      <c r="P19" s="680"/>
      <c r="Q19" s="1192" t="str">
        <f>IF(入力画面!$H$10="","",入力画面!$H$11)</f>
        <v/>
      </c>
      <c r="R19" s="1183"/>
      <c r="S19" s="1183"/>
      <c r="T19" s="1183"/>
      <c r="U19" s="1183"/>
      <c r="V19" s="1183"/>
      <c r="W19" s="1183"/>
      <c r="X19" s="1183"/>
      <c r="Y19" s="1183"/>
      <c r="Z19" s="1183"/>
      <c r="AA19" s="1183"/>
      <c r="AB19" s="1183"/>
      <c r="AC19" s="1183"/>
      <c r="AD19" s="1183"/>
      <c r="AE19" s="1183"/>
      <c r="AF19" s="1183"/>
      <c r="AG19" s="1183"/>
      <c r="AH19" s="1183"/>
      <c r="AI19" s="1183"/>
      <c r="AJ19" s="1183"/>
      <c r="AK19" s="1183"/>
      <c r="AL19" s="1183"/>
      <c r="AM19" s="1183"/>
      <c r="AN19" s="1183"/>
      <c r="AO19" s="1183"/>
      <c r="AP19" s="1183"/>
      <c r="AQ19" s="1183"/>
      <c r="AR19" s="1183"/>
      <c r="AS19" s="1183"/>
      <c r="AT19" s="1183"/>
      <c r="AU19" s="1183"/>
      <c r="AV19" s="1183"/>
      <c r="AW19" s="1183"/>
      <c r="AX19" s="1183"/>
      <c r="AY19" s="1183"/>
      <c r="AZ19" s="1183"/>
      <c r="BA19" s="1183"/>
      <c r="BB19" s="1183"/>
      <c r="BC19" s="1183"/>
      <c r="BD19" s="1183"/>
      <c r="BE19" s="1183"/>
      <c r="BF19" s="1183"/>
      <c r="BG19" s="1183"/>
      <c r="BH19" s="1183"/>
      <c r="BI19" s="1183"/>
      <c r="BJ19" s="1183"/>
      <c r="BK19" s="1183"/>
      <c r="BL19" s="1183"/>
      <c r="BM19" s="1183"/>
      <c r="BN19" s="1183"/>
      <c r="BO19" s="1183"/>
      <c r="BP19" s="1183"/>
      <c r="BQ19" s="1183"/>
      <c r="BR19" s="1183"/>
      <c r="BS19" s="1183"/>
      <c r="BT19" s="1183"/>
      <c r="BU19" s="1183"/>
      <c r="BV19" s="1183"/>
      <c r="BW19" s="1183"/>
      <c r="BX19" s="1183"/>
      <c r="BY19" s="1183"/>
      <c r="BZ19" s="1183"/>
      <c r="CA19" s="1183"/>
      <c r="CB19" s="1183"/>
      <c r="CC19" s="1184"/>
      <c r="CD19" s="1192" t="str">
        <f>IF(入力画面!$H$12="","",入力画面!$H$12)</f>
        <v/>
      </c>
      <c r="CE19" s="1183"/>
      <c r="CF19" s="1183"/>
      <c r="CG19" s="1183"/>
      <c r="CH19" s="1183"/>
      <c r="CI19" s="1183"/>
      <c r="CJ19" s="1183"/>
      <c r="CK19" s="1183"/>
      <c r="CL19" s="1183"/>
      <c r="CM19" s="1183"/>
      <c r="CN19" s="1183"/>
      <c r="CO19" s="1183"/>
      <c r="CP19" s="1183"/>
      <c r="CQ19" s="1183"/>
      <c r="CR19" s="1183"/>
      <c r="CS19" s="1183"/>
      <c r="CT19" s="1183"/>
      <c r="CU19" s="1183"/>
      <c r="CV19" s="1184"/>
    </row>
    <row r="20" spans="2:102" s="7" customFormat="1" ht="9.9" customHeight="1">
      <c r="B20" s="1078"/>
      <c r="C20" s="1079"/>
      <c r="D20" s="1173"/>
      <c r="E20" s="1172"/>
      <c r="F20" s="1079"/>
      <c r="G20" s="1173"/>
      <c r="H20" s="1172"/>
      <c r="I20" s="1079"/>
      <c r="J20" s="1173"/>
      <c r="K20" s="1172"/>
      <c r="L20" s="1079"/>
      <c r="M20" s="1173"/>
      <c r="N20" s="1172"/>
      <c r="O20" s="1079"/>
      <c r="P20" s="1085"/>
      <c r="Q20" s="1188"/>
      <c r="R20" s="1189"/>
      <c r="S20" s="1189"/>
      <c r="T20" s="1189"/>
      <c r="U20" s="1189"/>
      <c r="V20" s="1189"/>
      <c r="W20" s="1189"/>
      <c r="X20" s="1189"/>
      <c r="Y20" s="1189"/>
      <c r="Z20" s="1189"/>
      <c r="AA20" s="1189"/>
      <c r="AB20" s="1189"/>
      <c r="AC20" s="1189"/>
      <c r="AD20" s="1189"/>
      <c r="AE20" s="1189"/>
      <c r="AF20" s="1189"/>
      <c r="AG20" s="1189"/>
      <c r="AH20" s="1189"/>
      <c r="AI20" s="1189"/>
      <c r="AJ20" s="1189"/>
      <c r="AK20" s="1189"/>
      <c r="AL20" s="1189"/>
      <c r="AM20" s="1189"/>
      <c r="AN20" s="1189"/>
      <c r="AO20" s="1189"/>
      <c r="AP20" s="1189"/>
      <c r="AQ20" s="1189"/>
      <c r="AR20" s="1189"/>
      <c r="AS20" s="1189"/>
      <c r="AT20" s="1189"/>
      <c r="AU20" s="1189"/>
      <c r="AV20" s="1189"/>
      <c r="AW20" s="1189"/>
      <c r="AX20" s="1189"/>
      <c r="AY20" s="1189"/>
      <c r="AZ20" s="1189"/>
      <c r="BA20" s="1189"/>
      <c r="BB20" s="1189"/>
      <c r="BC20" s="1189"/>
      <c r="BD20" s="1189"/>
      <c r="BE20" s="1189"/>
      <c r="BF20" s="1189"/>
      <c r="BG20" s="1189"/>
      <c r="BH20" s="1189"/>
      <c r="BI20" s="1189"/>
      <c r="BJ20" s="1189"/>
      <c r="BK20" s="1189"/>
      <c r="BL20" s="1189"/>
      <c r="BM20" s="1189"/>
      <c r="BN20" s="1189"/>
      <c r="BO20" s="1189"/>
      <c r="BP20" s="1189"/>
      <c r="BQ20" s="1189"/>
      <c r="BR20" s="1189"/>
      <c r="BS20" s="1189"/>
      <c r="BT20" s="1189"/>
      <c r="BU20" s="1189"/>
      <c r="BV20" s="1189"/>
      <c r="BW20" s="1189"/>
      <c r="BX20" s="1189"/>
      <c r="BY20" s="1189"/>
      <c r="BZ20" s="1189"/>
      <c r="CA20" s="1189"/>
      <c r="CB20" s="1189"/>
      <c r="CC20" s="1190"/>
      <c r="CD20" s="1188"/>
      <c r="CE20" s="1189"/>
      <c r="CF20" s="1189"/>
      <c r="CG20" s="1189"/>
      <c r="CH20" s="1189"/>
      <c r="CI20" s="1189"/>
      <c r="CJ20" s="1189"/>
      <c r="CK20" s="1189"/>
      <c r="CL20" s="1189"/>
      <c r="CM20" s="1189"/>
      <c r="CN20" s="1189"/>
      <c r="CO20" s="1189"/>
      <c r="CP20" s="1189"/>
      <c r="CQ20" s="1189"/>
      <c r="CR20" s="1189"/>
      <c r="CS20" s="1189"/>
      <c r="CT20" s="1189"/>
      <c r="CU20" s="1189"/>
      <c r="CV20" s="1190"/>
    </row>
    <row r="21" spans="2:102" s="7" customFormat="1" ht="9.9" customHeight="1">
      <c r="B21" s="1019" t="s">
        <v>26</v>
      </c>
      <c r="C21" s="1020"/>
      <c r="D21" s="1020"/>
      <c r="E21" s="1020"/>
      <c r="F21" s="1020"/>
      <c r="G21" s="1020"/>
      <c r="H21" s="1020"/>
      <c r="I21" s="1020"/>
      <c r="J21" s="1020"/>
      <c r="K21" s="1020"/>
      <c r="L21" s="1020"/>
      <c r="M21" s="1020"/>
      <c r="N21" s="1020"/>
      <c r="O21" s="1020"/>
      <c r="P21" s="1020"/>
      <c r="Q21" s="1020"/>
      <c r="R21" s="1020"/>
      <c r="S21" s="1021"/>
      <c r="T21" s="1019" t="s">
        <v>1184</v>
      </c>
      <c r="U21" s="1020"/>
      <c r="V21" s="1020"/>
      <c r="W21" s="1020"/>
      <c r="X21" s="1020"/>
      <c r="Y21" s="1020"/>
      <c r="Z21" s="1020"/>
      <c r="AA21" s="1020"/>
      <c r="AB21" s="1020"/>
      <c r="AC21" s="1020"/>
      <c r="AD21" s="1020"/>
      <c r="AE21" s="1020"/>
      <c r="AF21" s="1020"/>
      <c r="AG21" s="1020"/>
      <c r="AH21" s="1020"/>
      <c r="AI21" s="1020"/>
      <c r="AJ21" s="1020"/>
      <c r="AK21" s="1020"/>
      <c r="AL21" s="1020"/>
      <c r="AM21" s="1020"/>
      <c r="AN21" s="1020"/>
      <c r="AO21" s="1020"/>
      <c r="AP21" s="1020"/>
      <c r="AQ21" s="1020"/>
      <c r="AR21" s="1020"/>
      <c r="AS21" s="1020"/>
      <c r="AT21" s="1020"/>
      <c r="AU21" s="1020"/>
      <c r="AV21" s="1020"/>
      <c r="AW21" s="1020"/>
      <c r="AX21" s="1020"/>
      <c r="AY21" s="1020"/>
      <c r="AZ21" s="1020"/>
      <c r="BA21" s="1020"/>
      <c r="BB21" s="1020"/>
      <c r="BC21" s="1020"/>
      <c r="BD21" s="1020"/>
      <c r="BE21" s="1020"/>
      <c r="BF21" s="1020"/>
      <c r="BG21" s="1020"/>
      <c r="BH21" s="1020"/>
      <c r="BI21" s="1020"/>
      <c r="BJ21" s="1020"/>
      <c r="BK21" s="1020"/>
      <c r="BL21" s="1020"/>
      <c r="BM21" s="1020"/>
      <c r="BN21" s="1020"/>
      <c r="BO21" s="1020"/>
      <c r="BP21" s="1020"/>
      <c r="BQ21" s="1020"/>
      <c r="BR21" s="1020"/>
      <c r="BS21" s="1020"/>
      <c r="BT21" s="1020"/>
      <c r="BU21" s="1020"/>
      <c r="BV21" s="1020"/>
      <c r="BW21" s="1020"/>
      <c r="BX21" s="1020"/>
      <c r="BY21" s="1020"/>
      <c r="BZ21" s="1020"/>
      <c r="CA21" s="1020"/>
      <c r="CB21" s="1020"/>
      <c r="CC21" s="1021"/>
      <c r="CD21" s="1019" t="s">
        <v>34</v>
      </c>
      <c r="CE21" s="1020"/>
      <c r="CF21" s="1020"/>
      <c r="CG21" s="1020"/>
      <c r="CH21" s="1020"/>
      <c r="CI21" s="1020"/>
      <c r="CJ21" s="1020"/>
      <c r="CK21" s="1020"/>
      <c r="CL21" s="1020"/>
      <c r="CM21" s="1020"/>
      <c r="CN21" s="1020"/>
      <c r="CO21" s="1020"/>
      <c r="CP21" s="1020"/>
      <c r="CQ21" s="1020"/>
      <c r="CR21" s="1020"/>
      <c r="CS21" s="1020"/>
      <c r="CT21" s="1020"/>
      <c r="CU21" s="1020"/>
      <c r="CV21" s="1021"/>
    </row>
    <row r="22" spans="2:102" s="7" customFormat="1" ht="9.9" customHeight="1">
      <c r="B22" s="678" t="str">
        <f>MID(入力画面!$H$13,1,1)</f>
        <v/>
      </c>
      <c r="C22" s="679"/>
      <c r="D22" s="1075"/>
      <c r="E22" s="1081" t="str">
        <f>MID(入力画面!$H$13,2,1)</f>
        <v/>
      </c>
      <c r="F22" s="679"/>
      <c r="G22" s="1075"/>
      <c r="H22" s="1081" t="str">
        <f>MID(入力画面!$H$13,3,1)</f>
        <v/>
      </c>
      <c r="I22" s="679"/>
      <c r="J22" s="1075"/>
      <c r="K22" s="1081" t="str">
        <f>MID(入力画面!$H$13,4,1)</f>
        <v/>
      </c>
      <c r="L22" s="679"/>
      <c r="M22" s="1075"/>
      <c r="N22" s="1081" t="str">
        <f>MID(入力画面!$H$13,5,1)</f>
        <v/>
      </c>
      <c r="O22" s="679"/>
      <c r="P22" s="1075"/>
      <c r="Q22" s="1081" t="str">
        <f>MID(入力画面!$H$13,6,1)</f>
        <v/>
      </c>
      <c r="R22" s="679"/>
      <c r="S22" s="680"/>
      <c r="T22" s="1177" t="s">
        <v>87</v>
      </c>
      <c r="U22" s="1178"/>
      <c r="V22" s="1180" t="str">
        <f>IF(入力画面!$H$14="","",入力画面!$H$14)</f>
        <v/>
      </c>
      <c r="W22" s="1180"/>
      <c r="X22" s="1180"/>
      <c r="Y22" s="1180"/>
      <c r="Z22" s="1180"/>
      <c r="AA22" s="1180" t="s">
        <v>88</v>
      </c>
      <c r="AB22" s="1180"/>
      <c r="AC22" s="1178" t="str">
        <f>IF(入力画面!$L$14="","",入力画面!$L$14)</f>
        <v/>
      </c>
      <c r="AD22" s="1178"/>
      <c r="AE22" s="1178"/>
      <c r="AF22" s="1178"/>
      <c r="AG22" s="1178"/>
      <c r="AH22" s="1178"/>
      <c r="AI22" s="1178"/>
      <c r="AJ22" s="202"/>
      <c r="AK22" s="785" t="str">
        <f>IF(入力画面!$H$15="","","（フリガナ）")</f>
        <v/>
      </c>
      <c r="AL22" s="785"/>
      <c r="AM22" s="785"/>
      <c r="AN22" s="785"/>
      <c r="AO22" s="785"/>
      <c r="AP22" s="785"/>
      <c r="AQ22" s="786" t="str">
        <f>IF(入力画面!$H$15="","",入力画面!$H$15)</f>
        <v/>
      </c>
      <c r="AR22" s="786"/>
      <c r="AS22" s="786"/>
      <c r="AT22" s="786"/>
      <c r="AU22" s="786"/>
      <c r="AV22" s="786"/>
      <c r="AW22" s="786"/>
      <c r="AX22" s="786"/>
      <c r="AY22" s="786"/>
      <c r="AZ22" s="786"/>
      <c r="BA22" s="786"/>
      <c r="BB22" s="786"/>
      <c r="BC22" s="786"/>
      <c r="BD22" s="786"/>
      <c r="BE22" s="786"/>
      <c r="BF22" s="786"/>
      <c r="BG22" s="786"/>
      <c r="BH22" s="786"/>
      <c r="BI22" s="786"/>
      <c r="BJ22" s="786"/>
      <c r="BK22" s="786"/>
      <c r="BL22" s="786"/>
      <c r="BM22" s="786"/>
      <c r="BN22" s="786"/>
      <c r="BO22" s="786"/>
      <c r="BP22" s="786"/>
      <c r="BQ22" s="786"/>
      <c r="BR22" s="786"/>
      <c r="BS22" s="786"/>
      <c r="BT22" s="786"/>
      <c r="BU22" s="786"/>
      <c r="BV22" s="786"/>
      <c r="BW22" s="786"/>
      <c r="BX22" s="786"/>
      <c r="BY22" s="786"/>
      <c r="BZ22" s="786"/>
      <c r="CA22" s="786"/>
      <c r="CB22" s="786"/>
      <c r="CC22" s="787"/>
      <c r="CD22" s="1192" t="str">
        <f>IF(入力画面!$H$17="","",入力画面!$H$17)</f>
        <v/>
      </c>
      <c r="CE22" s="1183"/>
      <c r="CF22" s="1183"/>
      <c r="CG22" s="1183"/>
      <c r="CH22" s="1183"/>
      <c r="CI22" s="1183"/>
      <c r="CJ22" s="1183"/>
      <c r="CK22" s="1183"/>
      <c r="CL22" s="1183"/>
      <c r="CM22" s="1183"/>
      <c r="CN22" s="1183"/>
      <c r="CO22" s="1183"/>
      <c r="CP22" s="1183"/>
      <c r="CQ22" s="1183"/>
      <c r="CR22" s="1183"/>
      <c r="CS22" s="1183"/>
      <c r="CT22" s="1183"/>
      <c r="CU22" s="1183"/>
      <c r="CV22" s="1184"/>
    </row>
    <row r="23" spans="2:102" s="7" customFormat="1" ht="9.9" customHeight="1">
      <c r="B23" s="1076"/>
      <c r="C23" s="656"/>
      <c r="D23" s="1077"/>
      <c r="E23" s="1082"/>
      <c r="F23" s="656"/>
      <c r="G23" s="1077"/>
      <c r="H23" s="1082"/>
      <c r="I23" s="656"/>
      <c r="J23" s="1077"/>
      <c r="K23" s="1082"/>
      <c r="L23" s="656"/>
      <c r="M23" s="1077"/>
      <c r="N23" s="1082"/>
      <c r="O23" s="656"/>
      <c r="P23" s="1077"/>
      <c r="Q23" s="1082"/>
      <c r="R23" s="656"/>
      <c r="S23" s="1084"/>
      <c r="T23" s="1185" t="str">
        <f>IF(入力画面!$H$16="","",入力画面!$H$16)</f>
        <v/>
      </c>
      <c r="U23" s="1186"/>
      <c r="V23" s="1186"/>
      <c r="W23" s="1186"/>
      <c r="X23" s="1186"/>
      <c r="Y23" s="1186"/>
      <c r="Z23" s="1186"/>
      <c r="AA23" s="1186"/>
      <c r="AB23" s="1186"/>
      <c r="AC23" s="1186"/>
      <c r="AD23" s="1186"/>
      <c r="AE23" s="1186"/>
      <c r="AF23" s="1186"/>
      <c r="AG23" s="1186"/>
      <c r="AH23" s="1186"/>
      <c r="AI23" s="1186"/>
      <c r="AJ23" s="1186"/>
      <c r="AK23" s="1186"/>
      <c r="AL23" s="1186"/>
      <c r="AM23" s="1186"/>
      <c r="AN23" s="1186"/>
      <c r="AO23" s="1186"/>
      <c r="AP23" s="1186"/>
      <c r="AQ23" s="1186"/>
      <c r="AR23" s="1186"/>
      <c r="AS23" s="1186"/>
      <c r="AT23" s="1186"/>
      <c r="AU23" s="1186"/>
      <c r="AV23" s="1186"/>
      <c r="AW23" s="1186"/>
      <c r="AX23" s="1186"/>
      <c r="AY23" s="1186"/>
      <c r="AZ23" s="1186"/>
      <c r="BA23" s="1186"/>
      <c r="BB23" s="1186"/>
      <c r="BC23" s="1186"/>
      <c r="BD23" s="1186"/>
      <c r="BE23" s="1186"/>
      <c r="BF23" s="1186"/>
      <c r="BG23" s="1186"/>
      <c r="BH23" s="1186"/>
      <c r="BI23" s="1186"/>
      <c r="BJ23" s="1186"/>
      <c r="BK23" s="1186"/>
      <c r="BL23" s="1186"/>
      <c r="BM23" s="1186"/>
      <c r="BN23" s="1186"/>
      <c r="BO23" s="1186"/>
      <c r="BP23" s="1186"/>
      <c r="BQ23" s="1186"/>
      <c r="BR23" s="1186"/>
      <c r="BS23" s="1186"/>
      <c r="BT23" s="1186"/>
      <c r="BU23" s="1186"/>
      <c r="BV23" s="1186"/>
      <c r="BW23" s="1186"/>
      <c r="BX23" s="1186"/>
      <c r="BY23" s="1186"/>
      <c r="BZ23" s="1186"/>
      <c r="CA23" s="1186"/>
      <c r="CB23" s="1186"/>
      <c r="CC23" s="1187"/>
      <c r="CD23" s="1185"/>
      <c r="CE23" s="1186"/>
      <c r="CF23" s="1186"/>
      <c r="CG23" s="1186"/>
      <c r="CH23" s="1186"/>
      <c r="CI23" s="1186"/>
      <c r="CJ23" s="1186"/>
      <c r="CK23" s="1186"/>
      <c r="CL23" s="1186"/>
      <c r="CM23" s="1186"/>
      <c r="CN23" s="1186"/>
      <c r="CO23" s="1186"/>
      <c r="CP23" s="1186"/>
      <c r="CQ23" s="1186"/>
      <c r="CR23" s="1186"/>
      <c r="CS23" s="1186"/>
      <c r="CT23" s="1186"/>
      <c r="CU23" s="1186"/>
      <c r="CV23" s="1187"/>
    </row>
    <row r="24" spans="2:102" s="7" customFormat="1" ht="9.9" customHeight="1">
      <c r="B24" s="1078"/>
      <c r="C24" s="1079"/>
      <c r="D24" s="1080"/>
      <c r="E24" s="1083"/>
      <c r="F24" s="1079"/>
      <c r="G24" s="1080"/>
      <c r="H24" s="1083"/>
      <c r="I24" s="1079"/>
      <c r="J24" s="1080"/>
      <c r="K24" s="1083"/>
      <c r="L24" s="1079"/>
      <c r="M24" s="1080"/>
      <c r="N24" s="1083"/>
      <c r="O24" s="1079"/>
      <c r="P24" s="1080"/>
      <c r="Q24" s="1083"/>
      <c r="R24" s="1079"/>
      <c r="S24" s="1085"/>
      <c r="T24" s="1188"/>
      <c r="U24" s="1189"/>
      <c r="V24" s="1189"/>
      <c r="W24" s="1189"/>
      <c r="X24" s="1189"/>
      <c r="Y24" s="1189"/>
      <c r="Z24" s="1189"/>
      <c r="AA24" s="1189"/>
      <c r="AB24" s="1189"/>
      <c r="AC24" s="1189"/>
      <c r="AD24" s="1189"/>
      <c r="AE24" s="1189"/>
      <c r="AF24" s="1189"/>
      <c r="AG24" s="1189"/>
      <c r="AH24" s="1189"/>
      <c r="AI24" s="1189"/>
      <c r="AJ24" s="1189"/>
      <c r="AK24" s="1189"/>
      <c r="AL24" s="1189"/>
      <c r="AM24" s="1189"/>
      <c r="AN24" s="1189"/>
      <c r="AO24" s="1189"/>
      <c r="AP24" s="1189"/>
      <c r="AQ24" s="1189"/>
      <c r="AR24" s="1189"/>
      <c r="AS24" s="1189"/>
      <c r="AT24" s="1189"/>
      <c r="AU24" s="1189"/>
      <c r="AV24" s="1189"/>
      <c r="AW24" s="1189"/>
      <c r="AX24" s="1189"/>
      <c r="AY24" s="1189"/>
      <c r="AZ24" s="1189"/>
      <c r="BA24" s="1189"/>
      <c r="BB24" s="1189"/>
      <c r="BC24" s="1189"/>
      <c r="BD24" s="1189"/>
      <c r="BE24" s="1189"/>
      <c r="BF24" s="1189"/>
      <c r="BG24" s="1189"/>
      <c r="BH24" s="1189"/>
      <c r="BI24" s="1189"/>
      <c r="BJ24" s="1189"/>
      <c r="BK24" s="1189"/>
      <c r="BL24" s="1189"/>
      <c r="BM24" s="1189"/>
      <c r="BN24" s="1189"/>
      <c r="BO24" s="1189"/>
      <c r="BP24" s="1189"/>
      <c r="BQ24" s="1189"/>
      <c r="BR24" s="1189"/>
      <c r="BS24" s="1189"/>
      <c r="BT24" s="1189"/>
      <c r="BU24" s="1189"/>
      <c r="BV24" s="1189"/>
      <c r="BW24" s="1189"/>
      <c r="BX24" s="1189"/>
      <c r="BY24" s="1189"/>
      <c r="BZ24" s="1189"/>
      <c r="CA24" s="1189"/>
      <c r="CB24" s="1189"/>
      <c r="CC24" s="1190"/>
      <c r="CD24" s="1188"/>
      <c r="CE24" s="1189"/>
      <c r="CF24" s="1189"/>
      <c r="CG24" s="1189"/>
      <c r="CH24" s="1189"/>
      <c r="CI24" s="1189"/>
      <c r="CJ24" s="1189"/>
      <c r="CK24" s="1189"/>
      <c r="CL24" s="1189"/>
      <c r="CM24" s="1189"/>
      <c r="CN24" s="1189"/>
      <c r="CO24" s="1189"/>
      <c r="CP24" s="1189"/>
      <c r="CQ24" s="1189"/>
      <c r="CR24" s="1189"/>
      <c r="CS24" s="1189"/>
      <c r="CT24" s="1189"/>
      <c r="CU24" s="1189"/>
      <c r="CV24" s="1190"/>
    </row>
    <row r="25" spans="2:102" s="7" customFormat="1" ht="9.9" customHeight="1">
      <c r="B25" s="1161" t="s">
        <v>105</v>
      </c>
      <c r="C25" s="1162"/>
      <c r="D25" s="1162"/>
      <c r="E25" s="1162"/>
      <c r="F25" s="1162"/>
      <c r="G25" s="1162"/>
      <c r="H25" s="1162"/>
      <c r="I25" s="1162"/>
      <c r="J25" s="1162"/>
      <c r="K25" s="1162"/>
      <c r="L25" s="1162"/>
      <c r="M25" s="1162"/>
      <c r="N25" s="1162"/>
      <c r="O25" s="1162"/>
      <c r="P25" s="1162"/>
      <c r="Q25" s="1162"/>
      <c r="R25" s="1162"/>
      <c r="S25" s="1162"/>
      <c r="T25" s="1162"/>
      <c r="U25" s="1162"/>
      <c r="V25" s="1162"/>
      <c r="W25" s="1162"/>
      <c r="X25" s="1162"/>
      <c r="Y25" s="1162"/>
      <c r="Z25" s="1162"/>
      <c r="AA25" s="1162"/>
      <c r="AB25" s="1162"/>
      <c r="AC25" s="1162"/>
      <c r="AD25" s="1162"/>
      <c r="AE25" s="1162"/>
      <c r="AF25" s="1162"/>
      <c r="AG25" s="1162"/>
      <c r="AH25" s="1162"/>
      <c r="AI25" s="1162"/>
      <c r="AJ25" s="1162"/>
      <c r="AK25" s="1162"/>
      <c r="AL25" s="1162"/>
      <c r="AM25" s="1162"/>
      <c r="AN25" s="1162"/>
      <c r="AO25" s="1162"/>
      <c r="AP25" s="1162"/>
      <c r="AQ25" s="1162"/>
      <c r="AR25" s="1162"/>
      <c r="AS25" s="1162"/>
      <c r="AT25" s="1163"/>
      <c r="AU25" s="788" t="s">
        <v>25</v>
      </c>
      <c r="AV25" s="789"/>
      <c r="AW25" s="789"/>
      <c r="AX25" s="789"/>
      <c r="AY25" s="789"/>
      <c r="AZ25" s="789"/>
      <c r="BA25" s="789"/>
      <c r="BB25" s="789"/>
      <c r="BC25" s="789"/>
      <c r="BD25" s="789"/>
      <c r="BE25" s="789"/>
      <c r="BF25" s="789"/>
      <c r="BG25" s="789"/>
      <c r="BH25" s="789"/>
      <c r="BI25" s="789"/>
      <c r="BJ25" s="789"/>
      <c r="BK25" s="789"/>
      <c r="BL25" s="789"/>
      <c r="BM25" s="789"/>
      <c r="BN25" s="789"/>
      <c r="BO25" s="790"/>
      <c r="BP25" s="1164" t="s">
        <v>2</v>
      </c>
      <c r="BQ25" s="1165"/>
      <c r="BR25" s="1165"/>
      <c r="BS25" s="1165"/>
      <c r="BT25" s="1165"/>
      <c r="BU25" s="1165"/>
      <c r="BV25" s="1165"/>
      <c r="BW25" s="1165"/>
      <c r="BX25" s="1165"/>
      <c r="BY25" s="1165"/>
      <c r="BZ25" s="1165"/>
      <c r="CA25" s="1165"/>
      <c r="CB25" s="1165"/>
      <c r="CC25" s="1166"/>
      <c r="CD25" s="1125" t="s">
        <v>89</v>
      </c>
      <c r="CE25" s="1126"/>
      <c r="CF25" s="1126"/>
      <c r="CG25" s="1126"/>
      <c r="CH25" s="1126"/>
      <c r="CI25" s="1126"/>
      <c r="CJ25" s="1126"/>
      <c r="CK25" s="1126"/>
      <c r="CL25" s="1126"/>
      <c r="CM25" s="1126"/>
      <c r="CN25" s="1126"/>
      <c r="CO25" s="1126"/>
      <c r="CP25" s="1126"/>
      <c r="CQ25" s="1126"/>
      <c r="CR25" s="1126"/>
      <c r="CS25" s="1126"/>
      <c r="CT25" s="1126"/>
      <c r="CU25" s="1126"/>
      <c r="CV25" s="1127"/>
      <c r="CW25" s="71"/>
      <c r="CX25" s="71"/>
    </row>
    <row r="26" spans="2:102" s="7" customFormat="1" ht="9.9" customHeight="1" thickBot="1">
      <c r="B26" s="678" t="str">
        <f>MID(入力画面!$H$18,1,1)</f>
        <v/>
      </c>
      <c r="C26" s="679"/>
      <c r="D26" s="1171"/>
      <c r="E26" s="1170" t="str">
        <f>MID(入力画面!$H$18,2,1)</f>
        <v/>
      </c>
      <c r="F26" s="679"/>
      <c r="G26" s="1171"/>
      <c r="H26" s="1170" t="str">
        <f>MID(入力画面!$H$18,3,1)</f>
        <v/>
      </c>
      <c r="I26" s="679"/>
      <c r="J26" s="1171"/>
      <c r="K26" s="1170" t="str">
        <f>MID(入力画面!$H$18,4,1)</f>
        <v/>
      </c>
      <c r="L26" s="679"/>
      <c r="M26" s="1171"/>
      <c r="N26" s="1170" t="str">
        <f>MID(入力画面!$H$18,5,1)</f>
        <v/>
      </c>
      <c r="O26" s="679"/>
      <c r="P26" s="1171"/>
      <c r="Q26" s="1170" t="str">
        <f>MID(入力画面!$H$18,6,1)</f>
        <v/>
      </c>
      <c r="R26" s="679"/>
      <c r="S26" s="1171"/>
      <c r="T26" s="1170" t="str">
        <f>MID(入力画面!$H$18,7,1)</f>
        <v/>
      </c>
      <c r="U26" s="679"/>
      <c r="V26" s="1171"/>
      <c r="W26" s="1170" t="str">
        <f>MID(入力画面!$H$18,8,1)</f>
        <v/>
      </c>
      <c r="X26" s="679"/>
      <c r="Y26" s="1171"/>
      <c r="Z26" s="1170" t="str">
        <f>MID(入力画面!$H$18,9,1)</f>
        <v/>
      </c>
      <c r="AA26" s="679"/>
      <c r="AB26" s="1171"/>
      <c r="AC26" s="1170" t="str">
        <f>MID(入力画面!$H$18,10,1)</f>
        <v/>
      </c>
      <c r="AD26" s="679"/>
      <c r="AE26" s="1171"/>
      <c r="AF26" s="1170" t="str">
        <f>MID(入力画面!$H$18,11,1)</f>
        <v/>
      </c>
      <c r="AG26" s="679"/>
      <c r="AH26" s="1171"/>
      <c r="AI26" s="1170" t="str">
        <f>MID(入力画面!$H$18,12,1)</f>
        <v/>
      </c>
      <c r="AJ26" s="679"/>
      <c r="AK26" s="1171"/>
      <c r="AL26" s="1170" t="str">
        <f>MID(入力画面!$H$18,13,1)</f>
        <v/>
      </c>
      <c r="AM26" s="679"/>
      <c r="AN26" s="1171"/>
      <c r="AO26" s="1170" t="str">
        <f>MID(入力画面!$H$18,14,1)</f>
        <v/>
      </c>
      <c r="AP26" s="679"/>
      <c r="AQ26" s="1171"/>
      <c r="AR26" s="1170" t="str">
        <f>MID(入力画面!$H$18,15,1)</f>
        <v/>
      </c>
      <c r="AS26" s="679"/>
      <c r="AT26" s="680"/>
      <c r="AU26" s="794"/>
      <c r="AV26" s="795"/>
      <c r="AW26" s="795"/>
      <c r="AX26" s="795"/>
      <c r="AY26" s="795"/>
      <c r="AZ26" s="795"/>
      <c r="BA26" s="795"/>
      <c r="BB26" s="795"/>
      <c r="BC26" s="795"/>
      <c r="BD26" s="795"/>
      <c r="BE26" s="795"/>
      <c r="BF26" s="795"/>
      <c r="BG26" s="795"/>
      <c r="BH26" s="795"/>
      <c r="BI26" s="795"/>
      <c r="BJ26" s="795"/>
      <c r="BK26" s="795"/>
      <c r="BL26" s="795"/>
      <c r="BM26" s="795"/>
      <c r="BN26" s="795"/>
      <c r="BO26" s="796"/>
      <c r="BP26" s="1349" t="s">
        <v>90</v>
      </c>
      <c r="BQ26" s="1350"/>
      <c r="BR26" s="1350"/>
      <c r="BS26" s="1350"/>
      <c r="BT26" s="1350"/>
      <c r="BU26" s="1350"/>
      <c r="BV26" s="1350"/>
      <c r="BW26" s="1350"/>
      <c r="BX26" s="1350"/>
      <c r="BY26" s="1350"/>
      <c r="BZ26" s="1350"/>
      <c r="CA26" s="1350"/>
      <c r="CB26" s="1350"/>
      <c r="CC26" s="1351"/>
      <c r="CD26" s="1131"/>
      <c r="CE26" s="1132"/>
      <c r="CF26" s="1132"/>
      <c r="CG26" s="1132"/>
      <c r="CH26" s="1132"/>
      <c r="CI26" s="1132"/>
      <c r="CJ26" s="1132"/>
      <c r="CK26" s="1132"/>
      <c r="CL26" s="1132"/>
      <c r="CM26" s="1132"/>
      <c r="CN26" s="1132"/>
      <c r="CO26" s="1132"/>
      <c r="CP26" s="1132"/>
      <c r="CQ26" s="1132"/>
      <c r="CR26" s="1132"/>
      <c r="CS26" s="1132"/>
      <c r="CT26" s="1132"/>
      <c r="CU26" s="1132"/>
      <c r="CV26" s="1133"/>
      <c r="CW26" s="32"/>
      <c r="CX26" s="32"/>
    </row>
    <row r="27" spans="2:102" s="7" customFormat="1" ht="9.9" customHeight="1" thickTop="1" thickBot="1">
      <c r="B27" s="1076"/>
      <c r="C27" s="656"/>
      <c r="D27" s="1331"/>
      <c r="E27" s="1209"/>
      <c r="F27" s="656"/>
      <c r="G27" s="1331"/>
      <c r="H27" s="1209"/>
      <c r="I27" s="656"/>
      <c r="J27" s="1331"/>
      <c r="K27" s="1209"/>
      <c r="L27" s="656"/>
      <c r="M27" s="1331"/>
      <c r="N27" s="1209"/>
      <c r="O27" s="656"/>
      <c r="P27" s="1331"/>
      <c r="Q27" s="1209"/>
      <c r="R27" s="656"/>
      <c r="S27" s="1331"/>
      <c r="T27" s="1209"/>
      <c r="U27" s="656"/>
      <c r="V27" s="1331"/>
      <c r="W27" s="1209"/>
      <c r="X27" s="656"/>
      <c r="Y27" s="1331"/>
      <c r="Z27" s="1209"/>
      <c r="AA27" s="656"/>
      <c r="AB27" s="1331"/>
      <c r="AC27" s="1209"/>
      <c r="AD27" s="656"/>
      <c r="AE27" s="1331"/>
      <c r="AF27" s="1209"/>
      <c r="AG27" s="656"/>
      <c r="AH27" s="1331"/>
      <c r="AI27" s="1209"/>
      <c r="AJ27" s="656"/>
      <c r="AK27" s="1331"/>
      <c r="AL27" s="1209"/>
      <c r="AM27" s="656"/>
      <c r="AN27" s="1331"/>
      <c r="AO27" s="1209"/>
      <c r="AP27" s="656"/>
      <c r="AQ27" s="1331"/>
      <c r="AR27" s="1209"/>
      <c r="AS27" s="656"/>
      <c r="AT27" s="1084"/>
      <c r="AU27" s="835" t="s">
        <v>80</v>
      </c>
      <c r="AV27" s="837"/>
      <c r="AW27" s="814"/>
      <c r="AX27" s="80"/>
      <c r="AY27" s="80"/>
      <c r="AZ27" s="80"/>
      <c r="BA27" s="1031" t="s">
        <v>81</v>
      </c>
      <c r="BB27" s="963"/>
      <c r="BC27" s="964"/>
      <c r="BD27" s="76"/>
      <c r="BE27" s="18"/>
      <c r="BF27" s="77"/>
      <c r="BG27" s="1031" t="s">
        <v>82</v>
      </c>
      <c r="BH27" s="963"/>
      <c r="BI27" s="964"/>
      <c r="BJ27" s="80"/>
      <c r="BK27" s="34"/>
      <c r="BL27" s="35"/>
      <c r="BM27" s="1031" t="s">
        <v>83</v>
      </c>
      <c r="BN27" s="963"/>
      <c r="BO27" s="963"/>
      <c r="BP27" s="1352"/>
      <c r="BQ27" s="1353"/>
      <c r="BR27" s="1353"/>
      <c r="BS27" s="1353"/>
      <c r="BT27" s="1353"/>
      <c r="BU27" s="1353"/>
      <c r="BV27" s="1353"/>
      <c r="BW27" s="1353"/>
      <c r="BX27" s="1353"/>
      <c r="BY27" s="1353"/>
      <c r="BZ27" s="1353"/>
      <c r="CA27" s="1353"/>
      <c r="CB27" s="1353"/>
      <c r="CC27" s="1354"/>
      <c r="CD27" s="1106" t="s">
        <v>78</v>
      </c>
      <c r="CE27" s="1106"/>
      <c r="CF27" s="1106"/>
      <c r="CG27" s="1106"/>
      <c r="CH27" s="1106"/>
      <c r="CI27" s="1106"/>
      <c r="CJ27" s="1106"/>
      <c r="CK27" s="1106"/>
      <c r="CL27" s="1106"/>
      <c r="CM27" s="1106"/>
      <c r="CN27" s="1106"/>
      <c r="CO27" s="1106"/>
      <c r="CP27" s="1106"/>
      <c r="CQ27" s="1106"/>
      <c r="CR27" s="1106"/>
      <c r="CS27" s="1106"/>
      <c r="CT27" s="1106"/>
      <c r="CU27" s="1106"/>
      <c r="CV27" s="1107"/>
      <c r="CW27" s="32"/>
      <c r="CX27" s="32"/>
    </row>
    <row r="28" spans="2:102" s="7" customFormat="1" ht="9.9" customHeight="1">
      <c r="B28" s="1332"/>
      <c r="C28" s="1333"/>
      <c r="D28" s="1333"/>
      <c r="E28" s="1333"/>
      <c r="F28" s="1333"/>
      <c r="G28" s="1333"/>
      <c r="H28" s="1333"/>
      <c r="I28" s="1333"/>
      <c r="J28" s="1333"/>
      <c r="K28" s="1333"/>
      <c r="L28" s="1333"/>
      <c r="M28" s="1333"/>
      <c r="N28" s="1333"/>
      <c r="O28" s="1333"/>
      <c r="P28" s="1333"/>
      <c r="Q28" s="1333"/>
      <c r="R28" s="1333"/>
      <c r="S28" s="1333"/>
      <c r="T28" s="1333"/>
      <c r="U28" s="1333"/>
      <c r="V28" s="1333"/>
      <c r="W28" s="1333"/>
      <c r="X28" s="1333"/>
      <c r="Y28" s="1333"/>
      <c r="Z28" s="1333"/>
      <c r="AA28" s="1333"/>
      <c r="AB28" s="1333"/>
      <c r="AC28" s="1333"/>
      <c r="AD28" s="1333"/>
      <c r="AE28" s="1333"/>
      <c r="AF28" s="1333"/>
      <c r="AG28" s="1333"/>
      <c r="AH28" s="1333"/>
      <c r="AI28" s="1333"/>
      <c r="AJ28" s="1333"/>
      <c r="AK28" s="1333"/>
      <c r="AL28" s="1333"/>
      <c r="AM28" s="1333"/>
      <c r="AN28" s="1333"/>
      <c r="AO28" s="1333"/>
      <c r="AP28" s="1333"/>
      <c r="AQ28" s="1333"/>
      <c r="AR28" s="1333"/>
      <c r="AS28" s="1333"/>
      <c r="AT28" s="1334"/>
      <c r="AU28" s="656" t="str">
        <f>IF(入力画面!$H$21="","",入力画面!$H$21)</f>
        <v/>
      </c>
      <c r="AV28" s="656"/>
      <c r="AW28" s="1084"/>
      <c r="AX28" s="1076" t="str">
        <f>MID(入力画面!I21,1,1)</f>
        <v/>
      </c>
      <c r="AY28" s="656"/>
      <c r="AZ28" s="1331"/>
      <c r="BA28" s="1209" t="str">
        <f>MID(入力画面!I21,2,1)</f>
        <v/>
      </c>
      <c r="BB28" s="656"/>
      <c r="BC28" s="1077"/>
      <c r="BD28" s="1209" t="str">
        <f>MID(入力画面!K21,1,1)</f>
        <v/>
      </c>
      <c r="BE28" s="656"/>
      <c r="BF28" s="1077"/>
      <c r="BG28" s="1209" t="str">
        <f>MID(入力画面!K21,2,1)</f>
        <v/>
      </c>
      <c r="BH28" s="656"/>
      <c r="BI28" s="1077"/>
      <c r="BJ28" s="1209" t="str">
        <f>MID(入力画面!$N$21,1,1)</f>
        <v/>
      </c>
      <c r="BK28" s="656"/>
      <c r="BL28" s="1077"/>
      <c r="BM28" s="1082" t="str">
        <f>MID(入力画面!$N$21,2,1)</f>
        <v/>
      </c>
      <c r="BN28" s="656"/>
      <c r="BO28" s="656"/>
      <c r="BP28" s="1355"/>
      <c r="BQ28" s="1356"/>
      <c r="BR28" s="1356"/>
      <c r="BS28" s="1356"/>
      <c r="BT28" s="1356"/>
      <c r="BU28" s="1356"/>
      <c r="BV28" s="1356"/>
      <c r="BW28" s="1356"/>
      <c r="BX28" s="1356"/>
      <c r="BY28" s="1356"/>
      <c r="BZ28" s="1356"/>
      <c r="CA28" s="1356"/>
      <c r="CB28" s="1356"/>
      <c r="CC28" s="1357"/>
      <c r="CD28" s="1106"/>
      <c r="CE28" s="1106"/>
      <c r="CF28" s="1106"/>
      <c r="CG28" s="1106"/>
      <c r="CH28" s="1106"/>
      <c r="CI28" s="1106"/>
      <c r="CJ28" s="1106"/>
      <c r="CK28" s="1106"/>
      <c r="CL28" s="1106"/>
      <c r="CM28" s="1106"/>
      <c r="CN28" s="1106"/>
      <c r="CO28" s="1106"/>
      <c r="CP28" s="1106"/>
      <c r="CQ28" s="1106"/>
      <c r="CR28" s="1106"/>
      <c r="CS28" s="1106"/>
      <c r="CT28" s="1106"/>
      <c r="CU28" s="1106"/>
      <c r="CV28" s="1107"/>
      <c r="CW28" s="32"/>
      <c r="CX28" s="32"/>
    </row>
    <row r="29" spans="2:102" s="7" customFormat="1" ht="9.9" customHeight="1">
      <c r="B29" s="1335"/>
      <c r="C29" s="1336"/>
      <c r="D29" s="1336"/>
      <c r="E29" s="1336"/>
      <c r="F29" s="1336"/>
      <c r="G29" s="1336"/>
      <c r="H29" s="1336"/>
      <c r="I29" s="1336"/>
      <c r="J29" s="1336"/>
      <c r="K29" s="1336"/>
      <c r="L29" s="1336"/>
      <c r="M29" s="1336"/>
      <c r="N29" s="1336"/>
      <c r="O29" s="1336"/>
      <c r="P29" s="1336"/>
      <c r="Q29" s="1336"/>
      <c r="R29" s="1336"/>
      <c r="S29" s="1336"/>
      <c r="T29" s="1336"/>
      <c r="U29" s="1336"/>
      <c r="V29" s="1336"/>
      <c r="W29" s="1336"/>
      <c r="X29" s="1336"/>
      <c r="Y29" s="1336"/>
      <c r="Z29" s="1336"/>
      <c r="AA29" s="1336"/>
      <c r="AB29" s="1336"/>
      <c r="AC29" s="1336"/>
      <c r="AD29" s="1336"/>
      <c r="AE29" s="1336"/>
      <c r="AF29" s="1336"/>
      <c r="AG29" s="1336"/>
      <c r="AH29" s="1336"/>
      <c r="AI29" s="1336"/>
      <c r="AJ29" s="1336"/>
      <c r="AK29" s="1336"/>
      <c r="AL29" s="1336"/>
      <c r="AM29" s="1336"/>
      <c r="AN29" s="1336"/>
      <c r="AO29" s="1336"/>
      <c r="AP29" s="1336"/>
      <c r="AQ29" s="1336"/>
      <c r="AR29" s="1336"/>
      <c r="AS29" s="1336"/>
      <c r="AT29" s="1337"/>
      <c r="AU29" s="656"/>
      <c r="AV29" s="656"/>
      <c r="AW29" s="1084"/>
      <c r="AX29" s="1076"/>
      <c r="AY29" s="656"/>
      <c r="AZ29" s="1331"/>
      <c r="BA29" s="1209"/>
      <c r="BB29" s="656"/>
      <c r="BC29" s="1077"/>
      <c r="BD29" s="1209"/>
      <c r="BE29" s="656"/>
      <c r="BF29" s="1077"/>
      <c r="BG29" s="1209"/>
      <c r="BH29" s="656"/>
      <c r="BI29" s="1077"/>
      <c r="BJ29" s="1209"/>
      <c r="BK29" s="656"/>
      <c r="BL29" s="1077"/>
      <c r="BM29" s="1082"/>
      <c r="BN29" s="656"/>
      <c r="BO29" s="656"/>
      <c r="BP29" s="1355"/>
      <c r="BQ29" s="1356"/>
      <c r="BR29" s="1356"/>
      <c r="BS29" s="1356"/>
      <c r="BT29" s="1356"/>
      <c r="BU29" s="1356"/>
      <c r="BV29" s="1356"/>
      <c r="BW29" s="1356"/>
      <c r="BX29" s="1356"/>
      <c r="BY29" s="1356"/>
      <c r="BZ29" s="1356"/>
      <c r="CA29" s="1356"/>
      <c r="CB29" s="1356"/>
      <c r="CC29" s="1357"/>
      <c r="CD29" s="1106"/>
      <c r="CE29" s="1106"/>
      <c r="CF29" s="1106"/>
      <c r="CG29" s="1106"/>
      <c r="CH29" s="1106"/>
      <c r="CI29" s="1106"/>
      <c r="CJ29" s="1106"/>
      <c r="CK29" s="1106"/>
      <c r="CL29" s="1106"/>
      <c r="CM29" s="1106"/>
      <c r="CN29" s="1106"/>
      <c r="CO29" s="1106"/>
      <c r="CP29" s="1106"/>
      <c r="CQ29" s="1106"/>
      <c r="CR29" s="1106"/>
      <c r="CS29" s="1106"/>
      <c r="CT29" s="1106"/>
      <c r="CU29" s="1106"/>
      <c r="CV29" s="1107"/>
      <c r="CW29" s="32"/>
      <c r="CX29" s="32"/>
    </row>
    <row r="30" spans="2:102" s="7" customFormat="1" ht="9.9" customHeight="1">
      <c r="B30" s="1335"/>
      <c r="C30" s="1336"/>
      <c r="D30" s="1336"/>
      <c r="E30" s="1336"/>
      <c r="F30" s="1336"/>
      <c r="G30" s="1336"/>
      <c r="H30" s="1336"/>
      <c r="I30" s="1336"/>
      <c r="J30" s="1336"/>
      <c r="K30" s="1336"/>
      <c r="L30" s="1336"/>
      <c r="M30" s="1336"/>
      <c r="N30" s="1336"/>
      <c r="O30" s="1336"/>
      <c r="P30" s="1336"/>
      <c r="Q30" s="1336"/>
      <c r="R30" s="1336"/>
      <c r="S30" s="1336"/>
      <c r="T30" s="1336"/>
      <c r="U30" s="1336"/>
      <c r="V30" s="1336"/>
      <c r="W30" s="1336"/>
      <c r="X30" s="1336"/>
      <c r="Y30" s="1336"/>
      <c r="Z30" s="1336"/>
      <c r="AA30" s="1336"/>
      <c r="AB30" s="1336"/>
      <c r="AC30" s="1336"/>
      <c r="AD30" s="1336"/>
      <c r="AE30" s="1336"/>
      <c r="AF30" s="1336"/>
      <c r="AG30" s="1336"/>
      <c r="AH30" s="1336"/>
      <c r="AI30" s="1336"/>
      <c r="AJ30" s="1336"/>
      <c r="AK30" s="1336"/>
      <c r="AL30" s="1336"/>
      <c r="AM30" s="1336"/>
      <c r="AN30" s="1336"/>
      <c r="AO30" s="1336"/>
      <c r="AP30" s="1336"/>
      <c r="AQ30" s="1336"/>
      <c r="AR30" s="1336"/>
      <c r="AS30" s="1336"/>
      <c r="AT30" s="1337"/>
      <c r="AU30" s="656"/>
      <c r="AV30" s="656"/>
      <c r="AW30" s="1084"/>
      <c r="AX30" s="1076"/>
      <c r="AY30" s="656"/>
      <c r="AZ30" s="1331"/>
      <c r="BA30" s="1209"/>
      <c r="BB30" s="656"/>
      <c r="BC30" s="1077"/>
      <c r="BD30" s="1209"/>
      <c r="BE30" s="656"/>
      <c r="BF30" s="1077"/>
      <c r="BG30" s="1209"/>
      <c r="BH30" s="656"/>
      <c r="BI30" s="1077"/>
      <c r="BJ30" s="1209"/>
      <c r="BK30" s="656"/>
      <c r="BL30" s="1077"/>
      <c r="BM30" s="1082"/>
      <c r="BN30" s="656"/>
      <c r="BO30" s="656"/>
      <c r="BP30" s="1355"/>
      <c r="BQ30" s="1356"/>
      <c r="BR30" s="1356"/>
      <c r="BS30" s="1356"/>
      <c r="BT30" s="1356"/>
      <c r="BU30" s="1356"/>
      <c r="BV30" s="1356"/>
      <c r="BW30" s="1356"/>
      <c r="BX30" s="1356"/>
      <c r="BY30" s="1356"/>
      <c r="BZ30" s="1356"/>
      <c r="CA30" s="1356"/>
      <c r="CB30" s="1356"/>
      <c r="CC30" s="1357"/>
      <c r="CD30" s="1106"/>
      <c r="CE30" s="1106"/>
      <c r="CF30" s="1106"/>
      <c r="CG30" s="1106"/>
      <c r="CH30" s="1106"/>
      <c r="CI30" s="1106"/>
      <c r="CJ30" s="1106"/>
      <c r="CK30" s="1106"/>
      <c r="CL30" s="1106"/>
      <c r="CM30" s="1106"/>
      <c r="CN30" s="1106"/>
      <c r="CO30" s="1106"/>
      <c r="CP30" s="1106"/>
      <c r="CQ30" s="1106"/>
      <c r="CR30" s="1106"/>
      <c r="CS30" s="1106"/>
      <c r="CT30" s="1106"/>
      <c r="CU30" s="1106"/>
      <c r="CV30" s="1107"/>
      <c r="CW30" s="32"/>
      <c r="CX30" s="32"/>
    </row>
    <row r="31" spans="2:102" s="7" customFormat="1" ht="9.9" customHeight="1" thickBot="1">
      <c r="B31" s="1338"/>
      <c r="C31" s="1339"/>
      <c r="D31" s="1339"/>
      <c r="E31" s="1339"/>
      <c r="F31" s="1339"/>
      <c r="G31" s="1339"/>
      <c r="H31" s="1339"/>
      <c r="I31" s="1339"/>
      <c r="J31" s="1339"/>
      <c r="K31" s="1339"/>
      <c r="L31" s="1339"/>
      <c r="M31" s="1339"/>
      <c r="N31" s="1339"/>
      <c r="O31" s="1339"/>
      <c r="P31" s="1339"/>
      <c r="Q31" s="1339"/>
      <c r="R31" s="1339"/>
      <c r="S31" s="1339"/>
      <c r="T31" s="1339"/>
      <c r="U31" s="1339"/>
      <c r="V31" s="1339"/>
      <c r="W31" s="1339"/>
      <c r="X31" s="1339"/>
      <c r="Y31" s="1339"/>
      <c r="Z31" s="1339"/>
      <c r="AA31" s="1339"/>
      <c r="AB31" s="1339"/>
      <c r="AC31" s="1339"/>
      <c r="AD31" s="1339"/>
      <c r="AE31" s="1339"/>
      <c r="AF31" s="1339"/>
      <c r="AG31" s="1339"/>
      <c r="AH31" s="1339"/>
      <c r="AI31" s="1339"/>
      <c r="AJ31" s="1339"/>
      <c r="AK31" s="1339"/>
      <c r="AL31" s="1339"/>
      <c r="AM31" s="1339"/>
      <c r="AN31" s="1339"/>
      <c r="AO31" s="1339"/>
      <c r="AP31" s="1339"/>
      <c r="AQ31" s="1339"/>
      <c r="AR31" s="1339"/>
      <c r="AS31" s="1339"/>
      <c r="AT31" s="1340"/>
      <c r="AU31" s="1079"/>
      <c r="AV31" s="1079"/>
      <c r="AW31" s="1085"/>
      <c r="AX31" s="1078"/>
      <c r="AY31" s="1079"/>
      <c r="AZ31" s="1173"/>
      <c r="BA31" s="1172"/>
      <c r="BB31" s="1079"/>
      <c r="BC31" s="1080"/>
      <c r="BD31" s="1172"/>
      <c r="BE31" s="1079"/>
      <c r="BF31" s="1080"/>
      <c r="BG31" s="1172"/>
      <c r="BH31" s="1079"/>
      <c r="BI31" s="1080"/>
      <c r="BJ31" s="1172"/>
      <c r="BK31" s="1079"/>
      <c r="BL31" s="1080"/>
      <c r="BM31" s="1083"/>
      <c r="BN31" s="1079"/>
      <c r="BO31" s="1079"/>
      <c r="BP31" s="1358"/>
      <c r="BQ31" s="1359"/>
      <c r="BR31" s="1359"/>
      <c r="BS31" s="1359"/>
      <c r="BT31" s="1359"/>
      <c r="BU31" s="1359"/>
      <c r="BV31" s="1359"/>
      <c r="BW31" s="1359"/>
      <c r="BX31" s="1359"/>
      <c r="BY31" s="1359"/>
      <c r="BZ31" s="1359"/>
      <c r="CA31" s="1359"/>
      <c r="CB31" s="1359"/>
      <c r="CC31" s="1360"/>
      <c r="CD31" s="1109"/>
      <c r="CE31" s="1109"/>
      <c r="CF31" s="1109"/>
      <c r="CG31" s="1109"/>
      <c r="CH31" s="1109"/>
      <c r="CI31" s="1109"/>
      <c r="CJ31" s="1109"/>
      <c r="CK31" s="1109"/>
      <c r="CL31" s="1109"/>
      <c r="CM31" s="1109"/>
      <c r="CN31" s="1109"/>
      <c r="CO31" s="1109"/>
      <c r="CP31" s="1109"/>
      <c r="CQ31" s="1109"/>
      <c r="CR31" s="1109"/>
      <c r="CS31" s="1109"/>
      <c r="CT31" s="1109"/>
      <c r="CU31" s="1109"/>
      <c r="CV31" s="1110"/>
    </row>
    <row r="32" spans="2:102" s="7" customFormat="1" ht="4.5" customHeight="1">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20"/>
      <c r="AX32" s="5"/>
      <c r="AY32" s="5"/>
      <c r="AZ32" s="5"/>
      <c r="BA32" s="5"/>
      <c r="BB32" s="5"/>
      <c r="BC32" s="5"/>
      <c r="BD32" s="5"/>
      <c r="BE32" s="5"/>
      <c r="BF32" s="5"/>
      <c r="BG32" s="5"/>
      <c r="BH32" s="5"/>
      <c r="BI32" s="5"/>
      <c r="BJ32" s="5"/>
      <c r="BK32" s="5"/>
      <c r="BL32" s="5"/>
      <c r="BM32" s="5"/>
      <c r="BN32" s="5"/>
      <c r="BO32" s="5"/>
      <c r="BP32" s="5"/>
      <c r="BQ32" s="5"/>
      <c r="BR32" s="5"/>
      <c r="BS32" s="5"/>
      <c r="BT32" s="5"/>
      <c r="BU32" s="5"/>
      <c r="BV32" s="5"/>
    </row>
    <row r="33" spans="2:100" s="7" customFormat="1" ht="9.9" customHeight="1">
      <c r="B33" s="20" t="s">
        <v>92</v>
      </c>
      <c r="W33" s="5"/>
      <c r="X33" s="5"/>
      <c r="Y33" s="20"/>
      <c r="Z33" s="5"/>
      <c r="AC33" s="38"/>
      <c r="AD33" s="38"/>
      <c r="AE33" s="38"/>
      <c r="AF33" s="38"/>
      <c r="AG33" s="38"/>
      <c r="AH33" s="38"/>
      <c r="AI33" s="38"/>
      <c r="AJ33" s="38"/>
      <c r="AK33" s="38"/>
      <c r="AL33" s="38"/>
      <c r="AM33" s="38"/>
      <c r="AN33" s="38"/>
      <c r="AO33" s="44"/>
      <c r="AP33" s="44"/>
      <c r="AQ33" s="44"/>
      <c r="AR33" s="6"/>
      <c r="AS33" s="6"/>
      <c r="AT33" s="6"/>
      <c r="AU33" s="44"/>
      <c r="AV33" s="20"/>
      <c r="AW33" s="44"/>
      <c r="AX33" s="20"/>
      <c r="AY33" s="20"/>
      <c r="AZ33" s="44"/>
      <c r="BA33" s="44"/>
      <c r="BB33" s="20"/>
      <c r="BC33" s="44"/>
      <c r="BD33" s="44"/>
      <c r="BE33" s="20"/>
      <c r="BF33" s="44"/>
      <c r="BG33" s="164"/>
      <c r="BH33" s="20"/>
      <c r="BI33" s="20"/>
      <c r="BJ33" s="20"/>
      <c r="BL33" s="196"/>
      <c r="BM33" s="196"/>
      <c r="BN33" s="196"/>
      <c r="BO33" s="196"/>
      <c r="BQ33" s="196"/>
      <c r="BR33" s="196"/>
      <c r="BS33" s="23" t="s">
        <v>1145</v>
      </c>
      <c r="BT33" s="196"/>
      <c r="BU33" s="196"/>
      <c r="BV33" s="196"/>
      <c r="BW33" s="196"/>
    </row>
    <row r="34" spans="2:100" s="7" customFormat="1" ht="9.9" customHeight="1">
      <c r="B34" s="803" t="s">
        <v>19</v>
      </c>
      <c r="C34" s="804"/>
      <c r="D34" s="804"/>
      <c r="E34" s="804"/>
      <c r="F34" s="804"/>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5"/>
      <c r="AP34" s="38"/>
      <c r="AQ34" s="38"/>
      <c r="AR34" s="38"/>
      <c r="AS34" s="85"/>
      <c r="AT34" s="85"/>
      <c r="AU34" s="38"/>
      <c r="AV34" s="38"/>
      <c r="AW34" s="38"/>
      <c r="AX34" s="38"/>
      <c r="AY34" s="11"/>
      <c r="AZ34" s="11"/>
      <c r="BA34" s="4"/>
      <c r="BB34" s="11"/>
      <c r="BC34" s="11"/>
      <c r="BD34" s="11"/>
      <c r="BE34" s="11"/>
      <c r="BF34" s="11"/>
      <c r="BG34" s="197"/>
      <c r="BH34" s="197"/>
      <c r="BI34" s="197"/>
      <c r="BJ34" s="164"/>
      <c r="BK34" s="20"/>
      <c r="BL34" s="164"/>
      <c r="BM34" s="164"/>
      <c r="BN34" s="20"/>
      <c r="BO34" s="164"/>
      <c r="BP34" s="164"/>
      <c r="BQ34" s="20"/>
      <c r="BR34" s="164"/>
      <c r="BS34" s="164"/>
      <c r="BT34" s="20"/>
      <c r="BU34" s="164"/>
      <c r="BV34" s="164"/>
      <c r="BW34" s="20"/>
      <c r="BX34" s="20"/>
      <c r="CA34" s="196"/>
      <c r="CB34" s="196"/>
      <c r="CC34" s="196"/>
      <c r="CD34" s="196"/>
      <c r="CE34" s="196"/>
      <c r="CF34" s="196"/>
      <c r="CG34" s="196"/>
      <c r="CH34" s="196"/>
      <c r="CI34" s="196"/>
      <c r="CJ34" s="196"/>
      <c r="CK34" s="196"/>
      <c r="CL34" s="196"/>
    </row>
    <row r="35" spans="2:100" s="7" customFormat="1" ht="9.9" customHeight="1">
      <c r="B35" s="803">
        <v>1</v>
      </c>
      <c r="C35" s="804"/>
      <c r="D35" s="804"/>
      <c r="E35" s="805"/>
      <c r="F35" s="803">
        <v>2</v>
      </c>
      <c r="G35" s="804"/>
      <c r="H35" s="804"/>
      <c r="I35" s="805"/>
      <c r="J35" s="803">
        <v>3</v>
      </c>
      <c r="K35" s="804"/>
      <c r="L35" s="804"/>
      <c r="M35" s="805"/>
      <c r="N35" s="803">
        <v>4</v>
      </c>
      <c r="O35" s="804"/>
      <c r="P35" s="804"/>
      <c r="Q35" s="805"/>
      <c r="R35" s="803">
        <v>5</v>
      </c>
      <c r="S35" s="804"/>
      <c r="T35" s="804"/>
      <c r="U35" s="805"/>
      <c r="V35" s="803">
        <v>6</v>
      </c>
      <c r="W35" s="804"/>
      <c r="X35" s="804"/>
      <c r="Y35" s="805"/>
      <c r="Z35" s="803">
        <v>7</v>
      </c>
      <c r="AA35" s="804"/>
      <c r="AB35" s="804"/>
      <c r="AC35" s="805"/>
      <c r="AD35" s="803">
        <v>8</v>
      </c>
      <c r="AE35" s="804"/>
      <c r="AF35" s="804"/>
      <c r="AG35" s="805"/>
      <c r="AH35" s="803">
        <v>9</v>
      </c>
      <c r="AI35" s="804"/>
      <c r="AJ35" s="804"/>
      <c r="AK35" s="805"/>
      <c r="AL35" s="803">
        <v>10</v>
      </c>
      <c r="AM35" s="804"/>
      <c r="AN35" s="804"/>
      <c r="AO35" s="805"/>
      <c r="AY35" s="1115" t="s">
        <v>1</v>
      </c>
      <c r="AZ35" s="1115"/>
      <c r="BA35" s="1115"/>
      <c r="BB35" s="1116" t="s">
        <v>0</v>
      </c>
      <c r="BC35" s="1117"/>
      <c r="BD35" s="1118"/>
      <c r="BE35" s="1125" t="s">
        <v>93</v>
      </c>
      <c r="BF35" s="1126"/>
      <c r="BG35" s="1126"/>
      <c r="BH35" s="1126"/>
      <c r="BI35" s="1126"/>
      <c r="BJ35" s="1126"/>
      <c r="BK35" s="1126"/>
      <c r="BL35" s="1126"/>
      <c r="BM35" s="1126"/>
      <c r="BN35" s="1126"/>
      <c r="BO35" s="1126"/>
      <c r="BP35" s="1127"/>
      <c r="BQ35" s="1134" t="s">
        <v>91</v>
      </c>
      <c r="BR35" s="1135"/>
      <c r="BS35" s="1135"/>
      <c r="BT35" s="1135"/>
      <c r="BU35" s="1135"/>
      <c r="BV35" s="1135"/>
      <c r="BW35" s="1135"/>
      <c r="BX35" s="1135"/>
      <c r="BY35" s="1135"/>
      <c r="BZ35" s="1135"/>
      <c r="CA35" s="1135"/>
      <c r="CB35" s="1135"/>
      <c r="CC35" s="1135"/>
      <c r="CD35" s="1135"/>
      <c r="CE35" s="1135"/>
      <c r="CF35" s="1135"/>
      <c r="CG35" s="1135"/>
      <c r="CH35" s="1135"/>
      <c r="CI35" s="1135"/>
      <c r="CJ35" s="1135"/>
      <c r="CK35" s="1135"/>
      <c r="CL35" s="1135"/>
      <c r="CM35" s="1135"/>
      <c r="CN35" s="1135"/>
      <c r="CO35" s="1135"/>
      <c r="CP35" s="1135"/>
      <c r="CQ35" s="1135"/>
      <c r="CR35" s="1135"/>
      <c r="CS35" s="1135"/>
      <c r="CT35" s="1135"/>
      <c r="CU35" s="1135"/>
      <c r="CV35" s="1136"/>
    </row>
    <row r="36" spans="2:100" s="7" customFormat="1" ht="9.9" customHeight="1">
      <c r="B36" s="1143" t="s">
        <v>1178</v>
      </c>
      <c r="C36" s="1144"/>
      <c r="D36" s="1144"/>
      <c r="E36" s="1145"/>
      <c r="F36" s="1058"/>
      <c r="G36" s="1059"/>
      <c r="H36" s="1059"/>
      <c r="I36" s="1060"/>
      <c r="J36" s="1058"/>
      <c r="K36" s="1059"/>
      <c r="L36" s="1059"/>
      <c r="M36" s="1060"/>
      <c r="N36" s="1152"/>
      <c r="O36" s="1153"/>
      <c r="P36" s="1153"/>
      <c r="Q36" s="1154"/>
      <c r="R36" s="1152"/>
      <c r="S36" s="1153"/>
      <c r="T36" s="1153"/>
      <c r="U36" s="1154"/>
      <c r="V36" s="1058"/>
      <c r="W36" s="1059"/>
      <c r="X36" s="1059"/>
      <c r="Y36" s="1060"/>
      <c r="Z36" s="1058"/>
      <c r="AA36" s="1059"/>
      <c r="AB36" s="1059"/>
      <c r="AC36" s="1060"/>
      <c r="AD36" s="1058"/>
      <c r="AE36" s="1059"/>
      <c r="AF36" s="1059"/>
      <c r="AG36" s="1060"/>
      <c r="AH36" s="1058"/>
      <c r="AI36" s="1059"/>
      <c r="AJ36" s="1059"/>
      <c r="AK36" s="1060"/>
      <c r="AL36" s="1058"/>
      <c r="AM36" s="1059"/>
      <c r="AN36" s="1059"/>
      <c r="AO36" s="1060"/>
      <c r="AY36" s="1115"/>
      <c r="AZ36" s="1115"/>
      <c r="BA36" s="1115"/>
      <c r="BB36" s="1119"/>
      <c r="BC36" s="1120"/>
      <c r="BD36" s="1121"/>
      <c r="BE36" s="1128"/>
      <c r="BF36" s="1129"/>
      <c r="BG36" s="1129"/>
      <c r="BH36" s="1129"/>
      <c r="BI36" s="1129"/>
      <c r="BJ36" s="1129"/>
      <c r="BK36" s="1129"/>
      <c r="BL36" s="1129"/>
      <c r="BM36" s="1129"/>
      <c r="BN36" s="1129"/>
      <c r="BO36" s="1129"/>
      <c r="BP36" s="1130"/>
      <c r="BQ36" s="1137"/>
      <c r="BR36" s="1138"/>
      <c r="BS36" s="1138"/>
      <c r="BT36" s="1138"/>
      <c r="BU36" s="1138"/>
      <c r="BV36" s="1138"/>
      <c r="BW36" s="1138"/>
      <c r="BX36" s="1138"/>
      <c r="BY36" s="1138"/>
      <c r="BZ36" s="1138"/>
      <c r="CA36" s="1138"/>
      <c r="CB36" s="1138"/>
      <c r="CC36" s="1138"/>
      <c r="CD36" s="1138"/>
      <c r="CE36" s="1138"/>
      <c r="CF36" s="1138"/>
      <c r="CG36" s="1138"/>
      <c r="CH36" s="1138"/>
      <c r="CI36" s="1138"/>
      <c r="CJ36" s="1138"/>
      <c r="CK36" s="1138"/>
      <c r="CL36" s="1138"/>
      <c r="CM36" s="1138"/>
      <c r="CN36" s="1138"/>
      <c r="CO36" s="1138"/>
      <c r="CP36" s="1138"/>
      <c r="CQ36" s="1138"/>
      <c r="CR36" s="1138"/>
      <c r="CS36" s="1138"/>
      <c r="CT36" s="1138"/>
      <c r="CU36" s="1138"/>
      <c r="CV36" s="1139"/>
    </row>
    <row r="37" spans="2:100" s="7" customFormat="1" ht="9.9" customHeight="1">
      <c r="B37" s="1146"/>
      <c r="C37" s="1147"/>
      <c r="D37" s="1147"/>
      <c r="E37" s="1148"/>
      <c r="F37" s="1061"/>
      <c r="G37" s="1062"/>
      <c r="H37" s="1062"/>
      <c r="I37" s="1063"/>
      <c r="J37" s="1061"/>
      <c r="K37" s="1062"/>
      <c r="L37" s="1062"/>
      <c r="M37" s="1063"/>
      <c r="N37" s="1155"/>
      <c r="O37" s="1156"/>
      <c r="P37" s="1156"/>
      <c r="Q37" s="1157"/>
      <c r="R37" s="1155"/>
      <c r="S37" s="1156"/>
      <c r="T37" s="1156"/>
      <c r="U37" s="1157"/>
      <c r="V37" s="1061"/>
      <c r="W37" s="1062"/>
      <c r="X37" s="1062"/>
      <c r="Y37" s="1063"/>
      <c r="Z37" s="1061"/>
      <c r="AA37" s="1062"/>
      <c r="AB37" s="1062"/>
      <c r="AC37" s="1063"/>
      <c r="AD37" s="1061"/>
      <c r="AE37" s="1062"/>
      <c r="AF37" s="1062"/>
      <c r="AG37" s="1063"/>
      <c r="AH37" s="1061"/>
      <c r="AI37" s="1062"/>
      <c r="AJ37" s="1062"/>
      <c r="AK37" s="1063"/>
      <c r="AL37" s="1061"/>
      <c r="AM37" s="1062"/>
      <c r="AN37" s="1062"/>
      <c r="AO37" s="1063"/>
      <c r="AY37" s="1115"/>
      <c r="AZ37" s="1115"/>
      <c r="BA37" s="1115"/>
      <c r="BB37" s="1122"/>
      <c r="BC37" s="1123"/>
      <c r="BD37" s="1124"/>
      <c r="BE37" s="1131"/>
      <c r="BF37" s="1132"/>
      <c r="BG37" s="1132"/>
      <c r="BH37" s="1132"/>
      <c r="BI37" s="1132"/>
      <c r="BJ37" s="1132"/>
      <c r="BK37" s="1132"/>
      <c r="BL37" s="1132"/>
      <c r="BM37" s="1132"/>
      <c r="BN37" s="1132"/>
      <c r="BO37" s="1132"/>
      <c r="BP37" s="1133"/>
      <c r="BQ37" s="1140"/>
      <c r="BR37" s="1141"/>
      <c r="BS37" s="1141"/>
      <c r="BT37" s="1141"/>
      <c r="BU37" s="1141"/>
      <c r="BV37" s="1141"/>
      <c r="BW37" s="1141"/>
      <c r="BX37" s="1141"/>
      <c r="BY37" s="1141"/>
      <c r="BZ37" s="1141"/>
      <c r="CA37" s="1141"/>
      <c r="CB37" s="1141"/>
      <c r="CC37" s="1141"/>
      <c r="CD37" s="1141"/>
      <c r="CE37" s="1141"/>
      <c r="CF37" s="1141"/>
      <c r="CG37" s="1141"/>
      <c r="CH37" s="1141"/>
      <c r="CI37" s="1141"/>
      <c r="CJ37" s="1141"/>
      <c r="CK37" s="1141"/>
      <c r="CL37" s="1141"/>
      <c r="CM37" s="1141"/>
      <c r="CN37" s="1141"/>
      <c r="CO37" s="1141"/>
      <c r="CP37" s="1141"/>
      <c r="CQ37" s="1141"/>
      <c r="CR37" s="1141"/>
      <c r="CS37" s="1141"/>
      <c r="CT37" s="1141"/>
      <c r="CU37" s="1141"/>
      <c r="CV37" s="1142"/>
    </row>
    <row r="38" spans="2:100" s="7" customFormat="1" ht="9.9" customHeight="1">
      <c r="B38" s="1146"/>
      <c r="C38" s="1147"/>
      <c r="D38" s="1147"/>
      <c r="E38" s="1148"/>
      <c r="F38" s="1061"/>
      <c r="G38" s="1062"/>
      <c r="H38" s="1062"/>
      <c r="I38" s="1063"/>
      <c r="J38" s="1061"/>
      <c r="K38" s="1062"/>
      <c r="L38" s="1062"/>
      <c r="M38" s="1063"/>
      <c r="N38" s="1155"/>
      <c r="O38" s="1156"/>
      <c r="P38" s="1156"/>
      <c r="Q38" s="1157"/>
      <c r="R38" s="1155"/>
      <c r="S38" s="1156"/>
      <c r="T38" s="1156"/>
      <c r="U38" s="1157"/>
      <c r="V38" s="1061"/>
      <c r="W38" s="1062"/>
      <c r="X38" s="1062"/>
      <c r="Y38" s="1063"/>
      <c r="Z38" s="1061"/>
      <c r="AA38" s="1062"/>
      <c r="AB38" s="1062"/>
      <c r="AC38" s="1063"/>
      <c r="AD38" s="1061"/>
      <c r="AE38" s="1062"/>
      <c r="AF38" s="1062"/>
      <c r="AG38" s="1063"/>
      <c r="AH38" s="1061"/>
      <c r="AI38" s="1062"/>
      <c r="AJ38" s="1062"/>
      <c r="AK38" s="1063"/>
      <c r="AL38" s="1061"/>
      <c r="AM38" s="1062"/>
      <c r="AN38" s="1062"/>
      <c r="AO38" s="1063"/>
      <c r="AY38" s="1067" t="str">
        <f>IF(入力画面!$H$25="","",入力画面!H25)</f>
        <v/>
      </c>
      <c r="AZ38" s="1067"/>
      <c r="BA38" s="1067"/>
      <c r="BB38" s="1068">
        <v>3</v>
      </c>
      <c r="BC38" s="1069"/>
      <c r="BD38" s="1070"/>
      <c r="BE38" s="678" t="str">
        <f>MID(入力画面!$H$23,1,1)</f>
        <v/>
      </c>
      <c r="BF38" s="679"/>
      <c r="BG38" s="1075"/>
      <c r="BH38" s="1081" t="str">
        <f>MID(入力画面!$H$23,2,1)</f>
        <v/>
      </c>
      <c r="BI38" s="679"/>
      <c r="BJ38" s="1075"/>
      <c r="BK38" s="1081" t="str">
        <f>MID(入力画面!$H$23,3,1)</f>
        <v/>
      </c>
      <c r="BL38" s="679"/>
      <c r="BM38" s="1075"/>
      <c r="BN38" s="1081" t="str">
        <f>MID(入力画面!$H$23,4,1)</f>
        <v/>
      </c>
      <c r="BO38" s="679"/>
      <c r="BP38" s="680"/>
      <c r="BQ38" s="1192" t="str">
        <f>IF(入力画面!$H$23="","",入力画面!$H$24)</f>
        <v/>
      </c>
      <c r="BR38" s="1183"/>
      <c r="BS38" s="1183"/>
      <c r="BT38" s="1183"/>
      <c r="BU38" s="1183"/>
      <c r="BV38" s="1183"/>
      <c r="BW38" s="1183"/>
      <c r="BX38" s="1183"/>
      <c r="BY38" s="1183"/>
      <c r="BZ38" s="1183"/>
      <c r="CA38" s="1183"/>
      <c r="CB38" s="1183"/>
      <c r="CC38" s="1183"/>
      <c r="CD38" s="1183"/>
      <c r="CE38" s="1183"/>
      <c r="CF38" s="1183"/>
      <c r="CG38" s="1183"/>
      <c r="CH38" s="1183"/>
      <c r="CI38" s="1183"/>
      <c r="CJ38" s="1183"/>
      <c r="CK38" s="1183"/>
      <c r="CL38" s="1183"/>
      <c r="CM38" s="1183"/>
      <c r="CN38" s="1183"/>
      <c r="CO38" s="1183"/>
      <c r="CP38" s="1183"/>
      <c r="CQ38" s="1183"/>
      <c r="CR38" s="1183"/>
      <c r="CS38" s="1183"/>
      <c r="CT38" s="1183"/>
      <c r="CU38" s="1183"/>
      <c r="CV38" s="1184"/>
    </row>
    <row r="39" spans="2:100" s="5" customFormat="1" ht="9.9" customHeight="1">
      <c r="B39" s="1146"/>
      <c r="C39" s="1147"/>
      <c r="D39" s="1147"/>
      <c r="E39" s="1148"/>
      <c r="F39" s="1061"/>
      <c r="G39" s="1062"/>
      <c r="H39" s="1062"/>
      <c r="I39" s="1063"/>
      <c r="J39" s="1061"/>
      <c r="K39" s="1062"/>
      <c r="L39" s="1062"/>
      <c r="M39" s="1063"/>
      <c r="N39" s="1155"/>
      <c r="O39" s="1156"/>
      <c r="P39" s="1156"/>
      <c r="Q39" s="1157"/>
      <c r="R39" s="1155"/>
      <c r="S39" s="1156"/>
      <c r="T39" s="1156"/>
      <c r="U39" s="1157"/>
      <c r="V39" s="1061"/>
      <c r="W39" s="1062"/>
      <c r="X39" s="1062"/>
      <c r="Y39" s="1063"/>
      <c r="Z39" s="1061"/>
      <c r="AA39" s="1062"/>
      <c r="AB39" s="1062"/>
      <c r="AC39" s="1063"/>
      <c r="AD39" s="1061"/>
      <c r="AE39" s="1062"/>
      <c r="AF39" s="1062"/>
      <c r="AG39" s="1063"/>
      <c r="AH39" s="1061"/>
      <c r="AI39" s="1062"/>
      <c r="AJ39" s="1062"/>
      <c r="AK39" s="1063"/>
      <c r="AL39" s="1061"/>
      <c r="AM39" s="1062"/>
      <c r="AN39" s="1062"/>
      <c r="AO39" s="1063"/>
      <c r="AY39" s="1067"/>
      <c r="AZ39" s="1067"/>
      <c r="BA39" s="1067"/>
      <c r="BB39" s="1071"/>
      <c r="BC39" s="1072"/>
      <c r="BD39" s="1041"/>
      <c r="BE39" s="1076"/>
      <c r="BF39" s="656"/>
      <c r="BG39" s="1077"/>
      <c r="BH39" s="1082"/>
      <c r="BI39" s="656"/>
      <c r="BJ39" s="1077"/>
      <c r="BK39" s="1082"/>
      <c r="BL39" s="656"/>
      <c r="BM39" s="1077"/>
      <c r="BN39" s="1082"/>
      <c r="BO39" s="656"/>
      <c r="BP39" s="1084"/>
      <c r="BQ39" s="1185"/>
      <c r="BR39" s="1186"/>
      <c r="BS39" s="1186"/>
      <c r="BT39" s="1186"/>
      <c r="BU39" s="1186"/>
      <c r="BV39" s="1186"/>
      <c r="BW39" s="1186"/>
      <c r="BX39" s="1186"/>
      <c r="BY39" s="1186"/>
      <c r="BZ39" s="1186"/>
      <c r="CA39" s="1186"/>
      <c r="CB39" s="1186"/>
      <c r="CC39" s="1186"/>
      <c r="CD39" s="1186"/>
      <c r="CE39" s="1186"/>
      <c r="CF39" s="1186"/>
      <c r="CG39" s="1186"/>
      <c r="CH39" s="1186"/>
      <c r="CI39" s="1186"/>
      <c r="CJ39" s="1186"/>
      <c r="CK39" s="1186"/>
      <c r="CL39" s="1186"/>
      <c r="CM39" s="1186"/>
      <c r="CN39" s="1186"/>
      <c r="CO39" s="1186"/>
      <c r="CP39" s="1186"/>
      <c r="CQ39" s="1186"/>
      <c r="CR39" s="1186"/>
      <c r="CS39" s="1186"/>
      <c r="CT39" s="1186"/>
      <c r="CU39" s="1186"/>
      <c r="CV39" s="1187"/>
    </row>
    <row r="40" spans="2:100" s="7" customFormat="1" ht="4.5" customHeight="1">
      <c r="B40" s="1149"/>
      <c r="C40" s="1150"/>
      <c r="D40" s="1150"/>
      <c r="E40" s="1151"/>
      <c r="F40" s="1064"/>
      <c r="G40" s="1065"/>
      <c r="H40" s="1065"/>
      <c r="I40" s="1066"/>
      <c r="J40" s="1064"/>
      <c r="K40" s="1065"/>
      <c r="L40" s="1065"/>
      <c r="M40" s="1066"/>
      <c r="N40" s="1158"/>
      <c r="O40" s="1159"/>
      <c r="P40" s="1159"/>
      <c r="Q40" s="1160"/>
      <c r="R40" s="1158"/>
      <c r="S40" s="1159"/>
      <c r="T40" s="1159"/>
      <c r="U40" s="1160"/>
      <c r="V40" s="1064"/>
      <c r="W40" s="1065"/>
      <c r="X40" s="1065"/>
      <c r="Y40" s="1066"/>
      <c r="Z40" s="1064"/>
      <c r="AA40" s="1065"/>
      <c r="AB40" s="1065"/>
      <c r="AC40" s="1066"/>
      <c r="AD40" s="1064"/>
      <c r="AE40" s="1065"/>
      <c r="AF40" s="1065"/>
      <c r="AG40" s="1066"/>
      <c r="AH40" s="1064"/>
      <c r="AI40" s="1065"/>
      <c r="AJ40" s="1065"/>
      <c r="AK40" s="1066"/>
      <c r="AL40" s="1064"/>
      <c r="AM40" s="1065"/>
      <c r="AN40" s="1065"/>
      <c r="AO40" s="1066"/>
      <c r="AY40" s="1067"/>
      <c r="AZ40" s="1067"/>
      <c r="BA40" s="1067"/>
      <c r="BB40" s="1073"/>
      <c r="BC40" s="1074"/>
      <c r="BD40" s="1042"/>
      <c r="BE40" s="1078"/>
      <c r="BF40" s="1079"/>
      <c r="BG40" s="1080"/>
      <c r="BH40" s="1083"/>
      <c r="BI40" s="1079"/>
      <c r="BJ40" s="1080"/>
      <c r="BK40" s="1083"/>
      <c r="BL40" s="1079"/>
      <c r="BM40" s="1080"/>
      <c r="BN40" s="1083"/>
      <c r="BO40" s="1079"/>
      <c r="BP40" s="1085"/>
      <c r="BQ40" s="1188"/>
      <c r="BR40" s="1189"/>
      <c r="BS40" s="1189"/>
      <c r="BT40" s="1189"/>
      <c r="BU40" s="1189"/>
      <c r="BV40" s="1189"/>
      <c r="BW40" s="1189"/>
      <c r="BX40" s="1189"/>
      <c r="BY40" s="1189"/>
      <c r="BZ40" s="1189"/>
      <c r="CA40" s="1189"/>
      <c r="CB40" s="1189"/>
      <c r="CC40" s="1189"/>
      <c r="CD40" s="1189"/>
      <c r="CE40" s="1189"/>
      <c r="CF40" s="1189"/>
      <c r="CG40" s="1189"/>
      <c r="CH40" s="1189"/>
      <c r="CI40" s="1189"/>
      <c r="CJ40" s="1189"/>
      <c r="CK40" s="1189"/>
      <c r="CL40" s="1189"/>
      <c r="CM40" s="1189"/>
      <c r="CN40" s="1189"/>
      <c r="CO40" s="1189"/>
      <c r="CP40" s="1189"/>
      <c r="CQ40" s="1189"/>
      <c r="CR40" s="1189"/>
      <c r="CS40" s="1189"/>
      <c r="CT40" s="1189"/>
      <c r="CU40" s="1189"/>
      <c r="CV40" s="1190"/>
    </row>
    <row r="41" spans="2:100" s="7" customFormat="1" ht="4.5" customHeight="1">
      <c r="BH41" s="8"/>
      <c r="BI41" s="39"/>
    </row>
    <row r="42" spans="2:100" s="7" customFormat="1" ht="9.9" customHeight="1">
      <c r="B42" s="850" t="s">
        <v>101</v>
      </c>
      <c r="C42" s="840"/>
      <c r="D42" s="841"/>
      <c r="E42" s="803" t="s">
        <v>27</v>
      </c>
      <c r="F42" s="804"/>
      <c r="G42" s="804"/>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5"/>
      <c r="AO42" s="803" t="s">
        <v>28</v>
      </c>
      <c r="AP42" s="804"/>
      <c r="AQ42" s="804"/>
      <c r="AR42" s="804"/>
      <c r="AS42" s="804"/>
      <c r="AT42" s="804"/>
      <c r="AU42" s="804"/>
      <c r="AV42" s="804"/>
      <c r="AW42" s="804"/>
      <c r="AX42" s="804"/>
      <c r="AY42" s="804"/>
      <c r="AZ42" s="804"/>
      <c r="BA42" s="804"/>
      <c r="BB42" s="804"/>
      <c r="BC42" s="804"/>
      <c r="BD42" s="804"/>
      <c r="BE42" s="804"/>
      <c r="BF42" s="804"/>
      <c r="BG42" s="804"/>
      <c r="BH42" s="804"/>
      <c r="BI42" s="804"/>
      <c r="BJ42" s="804"/>
      <c r="BK42" s="804"/>
      <c r="BL42" s="804"/>
      <c r="BM42" s="804"/>
      <c r="BN42" s="804"/>
      <c r="BO42" s="804"/>
      <c r="BP42" s="804"/>
      <c r="BQ42" s="804"/>
      <c r="BR42" s="804"/>
      <c r="BS42" s="804"/>
      <c r="BT42" s="804"/>
      <c r="BU42" s="804"/>
      <c r="BV42" s="804"/>
      <c r="BW42" s="804"/>
      <c r="BX42" s="805"/>
      <c r="BY42" s="1095">
        <v>2</v>
      </c>
      <c r="BZ42" s="1096"/>
      <c r="CA42" s="1096"/>
      <c r="CB42" s="973" t="s">
        <v>20</v>
      </c>
      <c r="CC42" s="973"/>
      <c r="CD42" s="973"/>
      <c r="CE42" s="973"/>
      <c r="CF42" s="973"/>
      <c r="CG42" s="973"/>
      <c r="CH42" s="973"/>
      <c r="CI42" s="973"/>
      <c r="CJ42" s="973"/>
      <c r="CK42" s="973"/>
      <c r="CL42" s="973"/>
      <c r="CM42" s="973"/>
      <c r="CN42" s="973"/>
      <c r="CO42" s="973"/>
      <c r="CP42" s="973"/>
      <c r="CQ42" s="973"/>
      <c r="CR42" s="973"/>
      <c r="CS42" s="1099"/>
    </row>
    <row r="43" spans="2:100" s="7" customFormat="1" ht="9.9" customHeight="1">
      <c r="B43" s="842"/>
      <c r="C43" s="843"/>
      <c r="D43" s="844"/>
      <c r="E43" s="1100" t="s">
        <v>22</v>
      </c>
      <c r="F43" s="1101"/>
      <c r="G43" s="1101"/>
      <c r="H43" s="1101"/>
      <c r="I43" s="1101"/>
      <c r="J43" s="1101"/>
      <c r="K43" s="1101"/>
      <c r="L43" s="1101"/>
      <c r="M43" s="1101"/>
      <c r="N43" s="1101"/>
      <c r="O43" s="1101"/>
      <c r="P43" s="1102"/>
      <c r="Q43" s="1100" t="s">
        <v>96</v>
      </c>
      <c r="R43" s="1101"/>
      <c r="S43" s="1101"/>
      <c r="T43" s="1101"/>
      <c r="U43" s="1101"/>
      <c r="V43" s="1101"/>
      <c r="W43" s="1101"/>
      <c r="X43" s="1101"/>
      <c r="Y43" s="1101"/>
      <c r="Z43" s="1101"/>
      <c r="AA43" s="1101"/>
      <c r="AB43" s="1102"/>
      <c r="AC43" s="1100" t="s">
        <v>97</v>
      </c>
      <c r="AD43" s="1101"/>
      <c r="AE43" s="1101"/>
      <c r="AF43" s="1101"/>
      <c r="AG43" s="1101"/>
      <c r="AH43" s="1101"/>
      <c r="AI43" s="1101"/>
      <c r="AJ43" s="1101"/>
      <c r="AK43" s="1101"/>
      <c r="AL43" s="1101"/>
      <c r="AM43" s="1101"/>
      <c r="AN43" s="1102"/>
      <c r="AO43" s="1100" t="s">
        <v>22</v>
      </c>
      <c r="AP43" s="1101"/>
      <c r="AQ43" s="1101"/>
      <c r="AR43" s="1101"/>
      <c r="AS43" s="1101"/>
      <c r="AT43" s="1101"/>
      <c r="AU43" s="1101"/>
      <c r="AV43" s="1101"/>
      <c r="AW43" s="1101"/>
      <c r="AX43" s="1101"/>
      <c r="AY43" s="1101"/>
      <c r="AZ43" s="1102"/>
      <c r="BA43" s="1100" t="s">
        <v>96</v>
      </c>
      <c r="BB43" s="1101"/>
      <c r="BC43" s="1101"/>
      <c r="BD43" s="1101"/>
      <c r="BE43" s="1101"/>
      <c r="BF43" s="1101"/>
      <c r="BG43" s="1101"/>
      <c r="BH43" s="1101"/>
      <c r="BI43" s="1101"/>
      <c r="BJ43" s="1101"/>
      <c r="BK43" s="1101"/>
      <c r="BL43" s="1102"/>
      <c r="BM43" s="1100" t="s">
        <v>97</v>
      </c>
      <c r="BN43" s="1101"/>
      <c r="BO43" s="1101"/>
      <c r="BP43" s="1101"/>
      <c r="BQ43" s="1101"/>
      <c r="BR43" s="1101"/>
      <c r="BS43" s="1101"/>
      <c r="BT43" s="1101"/>
      <c r="BU43" s="1101"/>
      <c r="BV43" s="1101"/>
      <c r="BW43" s="1101"/>
      <c r="BX43" s="1102"/>
      <c r="BY43" s="1097"/>
      <c r="BZ43" s="1098"/>
      <c r="CA43" s="1098"/>
      <c r="CB43" s="1103" t="s">
        <v>94</v>
      </c>
      <c r="CC43" s="1103"/>
      <c r="CD43" s="1103"/>
      <c r="CE43" s="1103"/>
      <c r="CF43" s="1103"/>
      <c r="CG43" s="1103"/>
      <c r="CH43" s="1103"/>
      <c r="CI43" s="1103"/>
      <c r="CJ43" s="1103"/>
      <c r="CK43" s="1103"/>
      <c r="CL43" s="1103"/>
      <c r="CM43" s="1103"/>
      <c r="CN43" s="1103"/>
      <c r="CO43" s="1103"/>
      <c r="CP43" s="1103"/>
      <c r="CQ43" s="1103"/>
      <c r="CR43" s="1103"/>
      <c r="CS43" s="1104"/>
    </row>
    <row r="44" spans="2:100" s="7" customFormat="1" ht="9.9" customHeight="1">
      <c r="B44" s="842"/>
      <c r="C44" s="843"/>
      <c r="D44" s="844"/>
      <c r="E44" s="30"/>
      <c r="F44" s="40"/>
      <c r="G44" s="41"/>
      <c r="H44" s="40"/>
      <c r="I44" s="1031" t="s">
        <v>10</v>
      </c>
      <c r="J44" s="964"/>
      <c r="K44" s="28"/>
      <c r="L44" s="42"/>
      <c r="M44" s="28"/>
      <c r="N44" s="42"/>
      <c r="O44" s="1031" t="s">
        <v>11</v>
      </c>
      <c r="P44" s="1033"/>
      <c r="Q44" s="36"/>
      <c r="R44" s="42"/>
      <c r="S44" s="28"/>
      <c r="T44" s="42"/>
      <c r="U44" s="1031" t="s">
        <v>10</v>
      </c>
      <c r="V44" s="964"/>
      <c r="W44" s="28"/>
      <c r="X44" s="42"/>
      <c r="Y44" s="28"/>
      <c r="Z44" s="42"/>
      <c r="AA44" s="1031" t="s">
        <v>11</v>
      </c>
      <c r="AB44" s="1033"/>
      <c r="AC44" s="36"/>
      <c r="AD44" s="42"/>
      <c r="AE44" s="28"/>
      <c r="AF44" s="42"/>
      <c r="AG44" s="1031" t="s">
        <v>10</v>
      </c>
      <c r="AH44" s="964"/>
      <c r="AI44" s="28"/>
      <c r="AJ44" s="42"/>
      <c r="AK44" s="28"/>
      <c r="AL44" s="42"/>
      <c r="AM44" s="1031" t="s">
        <v>11</v>
      </c>
      <c r="AN44" s="1033"/>
      <c r="AO44" s="30"/>
      <c r="AP44" s="40"/>
      <c r="AQ44" s="41"/>
      <c r="AR44" s="40"/>
      <c r="AS44" s="1031" t="s">
        <v>10</v>
      </c>
      <c r="AT44" s="964"/>
      <c r="AU44" s="28"/>
      <c r="AV44" s="42"/>
      <c r="AW44" s="28"/>
      <c r="AX44" s="42"/>
      <c r="AY44" s="1031" t="s">
        <v>11</v>
      </c>
      <c r="AZ44" s="1033"/>
      <c r="BA44" s="36"/>
      <c r="BB44" s="42"/>
      <c r="BC44" s="28"/>
      <c r="BD44" s="42"/>
      <c r="BE44" s="1031" t="s">
        <v>10</v>
      </c>
      <c r="BF44" s="964"/>
      <c r="BG44" s="28"/>
      <c r="BH44" s="42"/>
      <c r="BI44" s="28"/>
      <c r="BJ44" s="42"/>
      <c r="BK44" s="1031" t="s">
        <v>11</v>
      </c>
      <c r="BL44" s="1033"/>
      <c r="BM44" s="36"/>
      <c r="BN44" s="42"/>
      <c r="BO44" s="28"/>
      <c r="BP44" s="42"/>
      <c r="BQ44" s="1031" t="s">
        <v>10</v>
      </c>
      <c r="BR44" s="964"/>
      <c r="BS44" s="28"/>
      <c r="BT44" s="42"/>
      <c r="BU44" s="28"/>
      <c r="BV44" s="42"/>
      <c r="BW44" s="1031" t="s">
        <v>11</v>
      </c>
      <c r="BX44" s="1033"/>
      <c r="BY44" s="835" t="s">
        <v>95</v>
      </c>
      <c r="BZ44" s="837"/>
      <c r="CA44" s="814"/>
      <c r="CB44" s="36"/>
      <c r="CC44" s="29"/>
      <c r="CD44" s="29"/>
      <c r="CE44" s="1031" t="s">
        <v>15</v>
      </c>
      <c r="CF44" s="963"/>
      <c r="CG44" s="964"/>
      <c r="CH44" s="43"/>
      <c r="CI44" s="34"/>
      <c r="CJ44" s="35"/>
      <c r="CK44" s="1031" t="s">
        <v>16</v>
      </c>
      <c r="CL44" s="963"/>
      <c r="CM44" s="964"/>
      <c r="CN44" s="29"/>
      <c r="CO44" s="34"/>
      <c r="CP44" s="35"/>
      <c r="CQ44" s="1031" t="s">
        <v>17</v>
      </c>
      <c r="CR44" s="963"/>
      <c r="CS44" s="1033"/>
    </row>
    <row r="45" spans="2:100" s="7" customFormat="1" ht="9.9" customHeight="1">
      <c r="B45" s="842"/>
      <c r="C45" s="843"/>
      <c r="D45" s="844"/>
      <c r="E45" s="1045" t="str">
        <f>IF(入力画面!$E$31="","",入力画面!$E$31)</f>
        <v/>
      </c>
      <c r="F45" s="1045"/>
      <c r="G45" s="1054" t="str">
        <f>IF(入力画面!$F$31="","",入力画面!$F$31)</f>
        <v/>
      </c>
      <c r="H45" s="1055"/>
      <c r="I45" s="1045" t="str">
        <f>IF(入力画面!$G$31="","",入力画面!$G$31)</f>
        <v/>
      </c>
      <c r="J45" s="1045"/>
      <c r="K45" s="1037">
        <v>0</v>
      </c>
      <c r="L45" s="1038"/>
      <c r="M45" s="1037">
        <v>0</v>
      </c>
      <c r="N45" s="1038"/>
      <c r="O45" s="1037">
        <v>0</v>
      </c>
      <c r="P45" s="1041"/>
      <c r="Q45" s="1045" t="str">
        <f>IF(入力画面!$D$62=TRUE,"0",IF(入力画面!$K$31="","",入力画面!$K$31))</f>
        <v/>
      </c>
      <c r="R45" s="1045"/>
      <c r="S45" s="1054" t="str">
        <f>IF(入力画面!$D$62=TRUE,"0",IF(入力画面!$L$31="","",入力画面!$L$31))</f>
        <v/>
      </c>
      <c r="T45" s="1055"/>
      <c r="U45" s="1054" t="str">
        <f>IF(入力画面!$D$62=TRUE,"0",IF(入力画面!$M$31="","",入力画面!$M$31))</f>
        <v/>
      </c>
      <c r="V45" s="1055"/>
      <c r="W45" s="1037">
        <v>0</v>
      </c>
      <c r="X45" s="1038"/>
      <c r="Y45" s="1037">
        <v>0</v>
      </c>
      <c r="Z45" s="1038"/>
      <c r="AA45" s="1037">
        <v>0</v>
      </c>
      <c r="AB45" s="1041"/>
      <c r="AC45" s="1045" t="str">
        <f>IF(入力画面!$F$62=TRUE,"0",IF(入力画面!$Q$31="","",入力画面!$Q$31))</f>
        <v/>
      </c>
      <c r="AD45" s="1045"/>
      <c r="AE45" s="1054" t="str">
        <f>IF(入力画面!$F$62=TRUE,"0",IF(入力画面!$R$31="","",入力画面!$R$31))</f>
        <v/>
      </c>
      <c r="AF45" s="1055"/>
      <c r="AG45" s="1045" t="str">
        <f>IF(入力画面!$F$62=TRUE,"0",IF(入力画面!$S$31="","",入力画面!$S$31))</f>
        <v/>
      </c>
      <c r="AH45" s="1045"/>
      <c r="AI45" s="1037">
        <v>0</v>
      </c>
      <c r="AJ45" s="1038"/>
      <c r="AK45" s="1037">
        <v>0</v>
      </c>
      <c r="AL45" s="1038"/>
      <c r="AM45" s="1037">
        <v>0</v>
      </c>
      <c r="AN45" s="1041"/>
      <c r="AO45" s="1045" t="str">
        <f>IF(入力画面!$E$34="","",入力画面!$E$34)</f>
        <v/>
      </c>
      <c r="AP45" s="1045"/>
      <c r="AQ45" s="1054" t="str">
        <f>IF(入力画面!$F$34="","",入力画面!$F$34)</f>
        <v/>
      </c>
      <c r="AR45" s="1055"/>
      <c r="AS45" s="1045" t="str">
        <f>IF(入力画面!$G$34="","",入力画面!$G$34)</f>
        <v/>
      </c>
      <c r="AT45" s="1045"/>
      <c r="AU45" s="1037">
        <v>0</v>
      </c>
      <c r="AV45" s="1038"/>
      <c r="AW45" s="1037">
        <v>0</v>
      </c>
      <c r="AX45" s="1038"/>
      <c r="AY45" s="1037">
        <v>0</v>
      </c>
      <c r="AZ45" s="1041"/>
      <c r="BA45" s="1045" t="str">
        <f>IF(入力画面!$D$63=TRUE,"0",IF(入力画面!$K$34="","",入力画面!$K$34))</f>
        <v/>
      </c>
      <c r="BB45" s="1045"/>
      <c r="BC45" s="1054" t="str">
        <f>IF(入力画面!$D$63=TRUE,"0",IF(入力画面!$L$34="","",入力画面!$L$34))</f>
        <v/>
      </c>
      <c r="BD45" s="1055"/>
      <c r="BE45" s="1045" t="str">
        <f>IF(入力画面!$D$63=TRUE,"0",IF(入力画面!$M$34="","",入力画面!$M$34))</f>
        <v/>
      </c>
      <c r="BF45" s="1045"/>
      <c r="BG45" s="1037">
        <v>0</v>
      </c>
      <c r="BH45" s="1038"/>
      <c r="BI45" s="1037">
        <v>0</v>
      </c>
      <c r="BJ45" s="1038"/>
      <c r="BK45" s="1037">
        <v>0</v>
      </c>
      <c r="BL45" s="1041"/>
      <c r="BM45" s="1045" t="str">
        <f>IF(入力画面!$F$63=TRUE,"0",IF(入力画面!$Q$34="","",入力画面!$Q$34))</f>
        <v/>
      </c>
      <c r="BN45" s="1045"/>
      <c r="BO45" s="1054" t="str">
        <f>IF(入力画面!$F$63=TRUE,"0",IF(入力画面!$R$34="","",入力画面!$R$34))</f>
        <v/>
      </c>
      <c r="BP45" s="1055"/>
      <c r="BQ45" s="1045" t="str">
        <f>IF(入力画面!$F$63=TRUE,"0",IF(入力画面!$S$34="","",入力画面!$S$34))</f>
        <v/>
      </c>
      <c r="BR45" s="1045"/>
      <c r="BS45" s="1037">
        <v>0</v>
      </c>
      <c r="BT45" s="1038"/>
      <c r="BU45" s="1037">
        <v>0</v>
      </c>
      <c r="BV45" s="1038"/>
      <c r="BW45" s="1037">
        <v>0</v>
      </c>
      <c r="BX45" s="1041"/>
      <c r="BY45" s="1043"/>
      <c r="BZ45" s="657"/>
      <c r="CA45" s="997"/>
      <c r="CB45" s="1043"/>
      <c r="CC45" s="657"/>
      <c r="CD45" s="955"/>
      <c r="CE45" s="954"/>
      <c r="CF45" s="657"/>
      <c r="CG45" s="1053"/>
      <c r="CH45" s="996"/>
      <c r="CI45" s="657"/>
      <c r="CJ45" s="1053"/>
      <c r="CK45" s="996"/>
      <c r="CL45" s="657"/>
      <c r="CM45" s="1053"/>
      <c r="CN45" s="996"/>
      <c r="CO45" s="657"/>
      <c r="CP45" s="1053"/>
      <c r="CQ45" s="996"/>
      <c r="CR45" s="657"/>
      <c r="CS45" s="997"/>
    </row>
    <row r="46" spans="2:100" s="7" customFormat="1" ht="9.9" customHeight="1">
      <c r="B46" s="845"/>
      <c r="C46" s="846"/>
      <c r="D46" s="847"/>
      <c r="E46" s="1046"/>
      <c r="F46" s="1046"/>
      <c r="G46" s="1056"/>
      <c r="H46" s="1057"/>
      <c r="I46" s="1046"/>
      <c r="J46" s="1046"/>
      <c r="K46" s="1039"/>
      <c r="L46" s="1040"/>
      <c r="M46" s="1039"/>
      <c r="N46" s="1040"/>
      <c r="O46" s="1039"/>
      <c r="P46" s="1042"/>
      <c r="Q46" s="1046"/>
      <c r="R46" s="1046"/>
      <c r="S46" s="1056"/>
      <c r="T46" s="1057"/>
      <c r="U46" s="1056"/>
      <c r="V46" s="1057"/>
      <c r="W46" s="1039"/>
      <c r="X46" s="1040"/>
      <c r="Y46" s="1039"/>
      <c r="Z46" s="1040"/>
      <c r="AA46" s="1039"/>
      <c r="AB46" s="1042"/>
      <c r="AC46" s="1046"/>
      <c r="AD46" s="1046"/>
      <c r="AE46" s="1056"/>
      <c r="AF46" s="1057"/>
      <c r="AG46" s="1046"/>
      <c r="AH46" s="1046"/>
      <c r="AI46" s="1039"/>
      <c r="AJ46" s="1040"/>
      <c r="AK46" s="1039"/>
      <c r="AL46" s="1040"/>
      <c r="AM46" s="1039"/>
      <c r="AN46" s="1042"/>
      <c r="AO46" s="1046"/>
      <c r="AP46" s="1046"/>
      <c r="AQ46" s="1056"/>
      <c r="AR46" s="1057"/>
      <c r="AS46" s="1046"/>
      <c r="AT46" s="1046"/>
      <c r="AU46" s="1039"/>
      <c r="AV46" s="1040"/>
      <c r="AW46" s="1039"/>
      <c r="AX46" s="1040"/>
      <c r="AY46" s="1039"/>
      <c r="AZ46" s="1042"/>
      <c r="BA46" s="1046"/>
      <c r="BB46" s="1046"/>
      <c r="BC46" s="1056"/>
      <c r="BD46" s="1057"/>
      <c r="BE46" s="1046"/>
      <c r="BF46" s="1046"/>
      <c r="BG46" s="1039"/>
      <c r="BH46" s="1040"/>
      <c r="BI46" s="1039"/>
      <c r="BJ46" s="1040"/>
      <c r="BK46" s="1039"/>
      <c r="BL46" s="1042"/>
      <c r="BM46" s="1046"/>
      <c r="BN46" s="1046"/>
      <c r="BO46" s="1056"/>
      <c r="BP46" s="1057"/>
      <c r="BQ46" s="1046"/>
      <c r="BR46" s="1046"/>
      <c r="BS46" s="1039"/>
      <c r="BT46" s="1040"/>
      <c r="BU46" s="1039"/>
      <c r="BV46" s="1040"/>
      <c r="BW46" s="1039"/>
      <c r="BX46" s="1042"/>
      <c r="BY46" s="1044"/>
      <c r="BZ46" s="648"/>
      <c r="CA46" s="999"/>
      <c r="CB46" s="1044"/>
      <c r="CC46" s="648"/>
      <c r="CD46" s="957"/>
      <c r="CE46" s="956"/>
      <c r="CF46" s="648"/>
      <c r="CG46" s="649"/>
      <c r="CH46" s="998"/>
      <c r="CI46" s="648"/>
      <c r="CJ46" s="649"/>
      <c r="CK46" s="998"/>
      <c r="CL46" s="648"/>
      <c r="CM46" s="649"/>
      <c r="CN46" s="998"/>
      <c r="CO46" s="648"/>
      <c r="CP46" s="649"/>
      <c r="CQ46" s="998"/>
      <c r="CR46" s="648"/>
      <c r="CS46" s="999"/>
    </row>
    <row r="47" spans="2:100" s="7" customFormat="1" ht="9.9" customHeight="1">
      <c r="B47" s="803" t="s">
        <v>98</v>
      </c>
      <c r="C47" s="804"/>
      <c r="D47" s="804"/>
      <c r="E47" s="804"/>
      <c r="F47" s="804"/>
      <c r="G47" s="804"/>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5"/>
      <c r="AH47" s="1000" t="s">
        <v>99</v>
      </c>
      <c r="AI47" s="1001"/>
      <c r="AJ47" s="1001"/>
      <c r="AK47" s="1001"/>
      <c r="AL47" s="1001"/>
      <c r="AM47" s="1001"/>
      <c r="AN47" s="1001"/>
      <c r="AO47" s="1001"/>
      <c r="AP47" s="1001"/>
      <c r="AQ47" s="1002"/>
      <c r="AR47" s="1006"/>
      <c r="AS47" s="1007"/>
      <c r="AT47" s="1007"/>
      <c r="AU47" s="1007"/>
      <c r="AV47" s="1007"/>
      <c r="AW47" s="1007"/>
      <c r="AX47" s="1007"/>
      <c r="AY47" s="1007"/>
      <c r="AZ47" s="1007"/>
      <c r="BA47" s="1007"/>
      <c r="BB47" s="1008"/>
      <c r="BC47" s="978">
        <v>6</v>
      </c>
      <c r="BD47" s="984"/>
      <c r="BE47" s="1012" t="s">
        <v>21</v>
      </c>
      <c r="BF47" s="1013"/>
      <c r="BG47" s="1016" t="s">
        <v>35</v>
      </c>
      <c r="BH47" s="1017"/>
      <c r="BI47" s="1017"/>
      <c r="BJ47" s="1017"/>
      <c r="BK47" s="1017"/>
      <c r="BL47" s="1017"/>
      <c r="BM47" s="1017"/>
      <c r="BN47" s="1017"/>
      <c r="BO47" s="1017"/>
      <c r="BP47" s="1017"/>
      <c r="BQ47" s="1018"/>
      <c r="BR47" s="1019" t="s">
        <v>36</v>
      </c>
      <c r="BS47" s="1020"/>
      <c r="BT47" s="1020"/>
      <c r="BU47" s="1020"/>
      <c r="BV47" s="1020"/>
      <c r="BW47" s="1020"/>
      <c r="BX47" s="1020"/>
      <c r="BY47" s="1021"/>
      <c r="BZ47" s="1019" t="s">
        <v>37</v>
      </c>
      <c r="CA47" s="1020"/>
      <c r="CB47" s="1020"/>
      <c r="CC47" s="1020"/>
      <c r="CD47" s="1020"/>
      <c r="CE47" s="1020"/>
      <c r="CF47" s="1020"/>
      <c r="CG47" s="1021"/>
      <c r="CH47" s="978">
        <v>7</v>
      </c>
      <c r="CI47" s="984"/>
      <c r="CJ47" s="905" t="s">
        <v>38</v>
      </c>
      <c r="CK47" s="906"/>
      <c r="CL47" s="906"/>
      <c r="CM47" s="906"/>
      <c r="CN47" s="906"/>
      <c r="CO47" s="906"/>
      <c r="CP47" s="906"/>
      <c r="CQ47" s="906"/>
      <c r="CR47" s="906"/>
      <c r="CS47" s="906"/>
      <c r="CT47" s="906"/>
      <c r="CU47" s="907"/>
    </row>
    <row r="48" spans="2:100" s="7" customFormat="1" ht="9.9" customHeight="1">
      <c r="B48" s="803" t="s">
        <v>30</v>
      </c>
      <c r="C48" s="804"/>
      <c r="D48" s="804"/>
      <c r="E48" s="804"/>
      <c r="F48" s="804"/>
      <c r="G48" s="804"/>
      <c r="H48" s="804"/>
      <c r="I48" s="804"/>
      <c r="J48" s="804"/>
      <c r="K48" s="804"/>
      <c r="L48" s="804"/>
      <c r="M48" s="804"/>
      <c r="N48" s="804"/>
      <c r="O48" s="804"/>
      <c r="P48" s="804"/>
      <c r="Q48" s="805"/>
      <c r="R48" s="803" t="s">
        <v>31</v>
      </c>
      <c r="S48" s="804"/>
      <c r="T48" s="804"/>
      <c r="U48" s="804"/>
      <c r="V48" s="804"/>
      <c r="W48" s="804"/>
      <c r="X48" s="804"/>
      <c r="Y48" s="804"/>
      <c r="Z48" s="804"/>
      <c r="AA48" s="804"/>
      <c r="AB48" s="804"/>
      <c r="AC48" s="804"/>
      <c r="AD48" s="804"/>
      <c r="AE48" s="804"/>
      <c r="AF48" s="804"/>
      <c r="AG48" s="805"/>
      <c r="AH48" s="1003"/>
      <c r="AI48" s="1004"/>
      <c r="AJ48" s="1004"/>
      <c r="AK48" s="1004"/>
      <c r="AL48" s="1004"/>
      <c r="AM48" s="1004"/>
      <c r="AN48" s="1004"/>
      <c r="AO48" s="1004"/>
      <c r="AP48" s="1004"/>
      <c r="AQ48" s="1005"/>
      <c r="AR48" s="1009"/>
      <c r="AS48" s="1010"/>
      <c r="AT48" s="1010"/>
      <c r="AU48" s="1010"/>
      <c r="AV48" s="1010"/>
      <c r="AW48" s="1010"/>
      <c r="AX48" s="1010"/>
      <c r="AY48" s="1010"/>
      <c r="AZ48" s="1010"/>
      <c r="BA48" s="1010"/>
      <c r="BB48" s="1011"/>
      <c r="BC48" s="980"/>
      <c r="BD48" s="985"/>
      <c r="BE48" s="1014"/>
      <c r="BF48" s="1015"/>
      <c r="BG48" s="1022"/>
      <c r="BH48" s="1023"/>
      <c r="BI48" s="1023"/>
      <c r="BJ48" s="1023"/>
      <c r="BK48" s="1023"/>
      <c r="BL48" s="1023"/>
      <c r="BM48" s="1023"/>
      <c r="BN48" s="1023"/>
      <c r="BO48" s="1023"/>
      <c r="BP48" s="1023"/>
      <c r="BQ48" s="1024"/>
      <c r="BR48" s="788"/>
      <c r="BS48" s="789"/>
      <c r="BT48" s="789"/>
      <c r="BU48" s="789"/>
      <c r="BV48" s="789"/>
      <c r="BW48" s="789"/>
      <c r="BX48" s="789"/>
      <c r="BY48" s="790"/>
      <c r="BZ48" s="788"/>
      <c r="CA48" s="789"/>
      <c r="CB48" s="789"/>
      <c r="CC48" s="789"/>
      <c r="CD48" s="789"/>
      <c r="CE48" s="789"/>
      <c r="CF48" s="789"/>
      <c r="CG48" s="790"/>
      <c r="CH48" s="980"/>
      <c r="CI48" s="985"/>
      <c r="CJ48" s="899" t="s">
        <v>102</v>
      </c>
      <c r="CK48" s="900"/>
      <c r="CL48" s="900"/>
      <c r="CM48" s="900"/>
      <c r="CN48" s="900"/>
      <c r="CO48" s="900"/>
      <c r="CP48" s="900"/>
      <c r="CQ48" s="900"/>
      <c r="CR48" s="900"/>
      <c r="CS48" s="900"/>
      <c r="CT48" s="900"/>
      <c r="CU48" s="1028"/>
    </row>
    <row r="49" spans="1:115" s="7" customFormat="1" ht="9.9" customHeight="1">
      <c r="B49" s="30"/>
      <c r="C49" s="40"/>
      <c r="D49" s="1029" t="s">
        <v>29</v>
      </c>
      <c r="E49" s="1030"/>
      <c r="F49" s="1031"/>
      <c r="G49" s="964"/>
      <c r="H49" s="28"/>
      <c r="I49" s="42"/>
      <c r="J49" s="1031" t="s">
        <v>10</v>
      </c>
      <c r="K49" s="964"/>
      <c r="L49" s="28"/>
      <c r="M49" s="42"/>
      <c r="N49" s="28"/>
      <c r="O49" s="42"/>
      <c r="P49" s="1032" t="s">
        <v>11</v>
      </c>
      <c r="Q49" s="1033"/>
      <c r="R49" s="30"/>
      <c r="S49" s="40"/>
      <c r="T49" s="1029" t="s">
        <v>29</v>
      </c>
      <c r="U49" s="1030"/>
      <c r="V49" s="1031"/>
      <c r="W49" s="964"/>
      <c r="X49" s="28"/>
      <c r="Y49" s="42"/>
      <c r="Z49" s="1031" t="s">
        <v>10</v>
      </c>
      <c r="AA49" s="964"/>
      <c r="AB49" s="28"/>
      <c r="AC49" s="42"/>
      <c r="AD49" s="28"/>
      <c r="AE49" s="42"/>
      <c r="AF49" s="1032" t="s">
        <v>11</v>
      </c>
      <c r="AG49" s="1033"/>
      <c r="AH49" s="46"/>
      <c r="AI49" s="20"/>
      <c r="AJ49" s="20"/>
      <c r="AK49" s="20"/>
      <c r="AL49" s="20"/>
      <c r="AM49" s="20"/>
      <c r="AN49" s="20"/>
      <c r="AO49" s="20"/>
      <c r="AP49" s="20"/>
      <c r="AQ49" s="20"/>
      <c r="AR49" s="203"/>
      <c r="AS49" s="204"/>
      <c r="AT49" s="204"/>
      <c r="AU49" s="204"/>
      <c r="AV49" s="204"/>
      <c r="AW49" s="204"/>
      <c r="AX49" s="204"/>
      <c r="AY49" s="204"/>
      <c r="AZ49" s="204"/>
      <c r="BA49" s="205"/>
      <c r="BB49" s="205"/>
      <c r="BC49" s="980"/>
      <c r="BD49" s="985"/>
      <c r="BE49" s="1014"/>
      <c r="BF49" s="1015"/>
      <c r="BG49" s="1022"/>
      <c r="BH49" s="1023"/>
      <c r="BI49" s="1023"/>
      <c r="BJ49" s="1023"/>
      <c r="BK49" s="1023"/>
      <c r="BL49" s="1023"/>
      <c r="BM49" s="1023"/>
      <c r="BN49" s="1023"/>
      <c r="BO49" s="1023"/>
      <c r="BP49" s="1023"/>
      <c r="BQ49" s="1024"/>
      <c r="BR49" s="791"/>
      <c r="BS49" s="792"/>
      <c r="BT49" s="792"/>
      <c r="BU49" s="792"/>
      <c r="BV49" s="792"/>
      <c r="BW49" s="792"/>
      <c r="BX49" s="792"/>
      <c r="BY49" s="793"/>
      <c r="BZ49" s="791"/>
      <c r="CA49" s="792"/>
      <c r="CB49" s="792"/>
      <c r="CC49" s="792"/>
      <c r="CD49" s="792"/>
      <c r="CE49" s="792"/>
      <c r="CF49" s="792"/>
      <c r="CG49" s="793"/>
      <c r="CH49" s="980"/>
      <c r="CI49" s="985"/>
      <c r="CJ49" s="803" t="s">
        <v>30</v>
      </c>
      <c r="CK49" s="804"/>
      <c r="CL49" s="804"/>
      <c r="CM49" s="804"/>
      <c r="CN49" s="804"/>
      <c r="CO49" s="805"/>
      <c r="CP49" s="803" t="s">
        <v>31</v>
      </c>
      <c r="CQ49" s="804"/>
      <c r="CR49" s="804"/>
      <c r="CS49" s="804"/>
      <c r="CT49" s="804"/>
      <c r="CU49" s="805"/>
    </row>
    <row r="50" spans="1:115" s="7" customFormat="1" ht="9.9" customHeight="1">
      <c r="B50" s="1089"/>
      <c r="C50" s="1365"/>
      <c r="D50" s="882"/>
      <c r="E50" s="888"/>
      <c r="F50" s="882"/>
      <c r="G50" s="888"/>
      <c r="H50" s="882"/>
      <c r="I50" s="888"/>
      <c r="J50" s="867">
        <v>0</v>
      </c>
      <c r="K50" s="864"/>
      <c r="L50" s="867">
        <v>0</v>
      </c>
      <c r="M50" s="864"/>
      <c r="N50" s="867">
        <v>0</v>
      </c>
      <c r="O50" s="864"/>
      <c r="P50" s="867">
        <v>0</v>
      </c>
      <c r="Q50" s="958"/>
      <c r="R50" s="1361"/>
      <c r="S50" s="1362"/>
      <c r="T50" s="882"/>
      <c r="U50" s="888"/>
      <c r="V50" s="882"/>
      <c r="W50" s="888"/>
      <c r="X50" s="882"/>
      <c r="Y50" s="888"/>
      <c r="Z50" s="867">
        <v>0</v>
      </c>
      <c r="AA50" s="864"/>
      <c r="AB50" s="867">
        <v>0</v>
      </c>
      <c r="AC50" s="864"/>
      <c r="AD50" s="867">
        <v>0</v>
      </c>
      <c r="AE50" s="864"/>
      <c r="AF50" s="867">
        <v>0</v>
      </c>
      <c r="AG50" s="958"/>
      <c r="AH50" s="1047" t="s">
        <v>100</v>
      </c>
      <c r="AI50" s="1048"/>
      <c r="AJ50" s="1048"/>
      <c r="AK50" s="1048"/>
      <c r="AL50" s="1048"/>
      <c r="AM50" s="1048"/>
      <c r="AN50" s="1048"/>
      <c r="AO50" s="1048"/>
      <c r="AP50" s="1048"/>
      <c r="AQ50" s="1049"/>
      <c r="AR50" s="1050"/>
      <c r="AS50" s="1051"/>
      <c r="AT50" s="1051"/>
      <c r="AU50" s="1051"/>
      <c r="AV50" s="1051"/>
      <c r="AW50" s="1051"/>
      <c r="AX50" s="1051"/>
      <c r="AY50" s="1051"/>
      <c r="AZ50" s="1051"/>
      <c r="BA50" s="1051"/>
      <c r="BB50" s="1052"/>
      <c r="BC50" s="980"/>
      <c r="BD50" s="985"/>
      <c r="BE50" s="1014"/>
      <c r="BF50" s="1015"/>
      <c r="BG50" s="1022"/>
      <c r="BH50" s="1023"/>
      <c r="BI50" s="1023"/>
      <c r="BJ50" s="1023"/>
      <c r="BK50" s="1023"/>
      <c r="BL50" s="1023"/>
      <c r="BM50" s="1023"/>
      <c r="BN50" s="1023"/>
      <c r="BO50" s="1023"/>
      <c r="BP50" s="1023"/>
      <c r="BQ50" s="1024"/>
      <c r="BR50" s="791"/>
      <c r="BS50" s="792"/>
      <c r="BT50" s="792"/>
      <c r="BU50" s="792"/>
      <c r="BV50" s="792"/>
      <c r="BW50" s="792"/>
      <c r="BX50" s="792"/>
      <c r="BY50" s="793"/>
      <c r="BZ50" s="791"/>
      <c r="CA50" s="792"/>
      <c r="CB50" s="792"/>
      <c r="CC50" s="792"/>
      <c r="CD50" s="792"/>
      <c r="CE50" s="792"/>
      <c r="CF50" s="792"/>
      <c r="CG50" s="793"/>
      <c r="CH50" s="980"/>
      <c r="CI50" s="985"/>
      <c r="CJ50" s="48"/>
      <c r="CK50" s="34"/>
      <c r="CL50" s="34"/>
      <c r="CM50" s="963" t="s">
        <v>106</v>
      </c>
      <c r="CN50" s="963"/>
      <c r="CO50" s="964"/>
      <c r="CP50" s="43"/>
      <c r="CQ50" s="34"/>
      <c r="CR50" s="34"/>
      <c r="CS50" s="963" t="s">
        <v>106</v>
      </c>
      <c r="CT50" s="963"/>
      <c r="CU50" s="1033"/>
    </row>
    <row r="51" spans="1:115" s="5" customFormat="1" ht="9.9" customHeight="1">
      <c r="B51" s="1092"/>
      <c r="C51" s="1366"/>
      <c r="D51" s="885"/>
      <c r="E51" s="889"/>
      <c r="F51" s="885"/>
      <c r="G51" s="889"/>
      <c r="H51" s="885"/>
      <c r="I51" s="889"/>
      <c r="J51" s="868"/>
      <c r="K51" s="866"/>
      <c r="L51" s="868"/>
      <c r="M51" s="866"/>
      <c r="N51" s="868"/>
      <c r="O51" s="866"/>
      <c r="P51" s="868"/>
      <c r="Q51" s="872"/>
      <c r="R51" s="1363"/>
      <c r="S51" s="1364"/>
      <c r="T51" s="885"/>
      <c r="U51" s="889"/>
      <c r="V51" s="885"/>
      <c r="W51" s="889"/>
      <c r="X51" s="885"/>
      <c r="Y51" s="889"/>
      <c r="Z51" s="868"/>
      <c r="AA51" s="866"/>
      <c r="AB51" s="868"/>
      <c r="AC51" s="866"/>
      <c r="AD51" s="868"/>
      <c r="AE51" s="866"/>
      <c r="AF51" s="868"/>
      <c r="AG51" s="872"/>
      <c r="AH51" s="1047"/>
      <c r="AI51" s="1048"/>
      <c r="AJ51" s="1048"/>
      <c r="AK51" s="1048"/>
      <c r="AL51" s="1048"/>
      <c r="AM51" s="1048"/>
      <c r="AN51" s="1048"/>
      <c r="AO51" s="1048"/>
      <c r="AP51" s="1048"/>
      <c r="AQ51" s="1049"/>
      <c r="AR51" s="1050"/>
      <c r="AS51" s="1051"/>
      <c r="AT51" s="1051"/>
      <c r="AU51" s="1051"/>
      <c r="AV51" s="1051"/>
      <c r="AW51" s="1051"/>
      <c r="AX51" s="1051"/>
      <c r="AY51" s="1051"/>
      <c r="AZ51" s="1051"/>
      <c r="BA51" s="1051"/>
      <c r="BB51" s="1052"/>
      <c r="BC51" s="980"/>
      <c r="BD51" s="985"/>
      <c r="BE51" s="1014"/>
      <c r="BF51" s="1015"/>
      <c r="BG51" s="1025"/>
      <c r="BH51" s="1026"/>
      <c r="BI51" s="1026"/>
      <c r="BJ51" s="1026"/>
      <c r="BK51" s="1026"/>
      <c r="BL51" s="1026"/>
      <c r="BM51" s="1026"/>
      <c r="BN51" s="1026"/>
      <c r="BO51" s="1026"/>
      <c r="BP51" s="1026"/>
      <c r="BQ51" s="1027"/>
      <c r="BR51" s="794"/>
      <c r="BS51" s="795"/>
      <c r="BT51" s="795"/>
      <c r="BU51" s="795"/>
      <c r="BV51" s="795"/>
      <c r="BW51" s="795"/>
      <c r="BX51" s="795"/>
      <c r="BY51" s="796"/>
      <c r="BZ51" s="794"/>
      <c r="CA51" s="795"/>
      <c r="CB51" s="795"/>
      <c r="CC51" s="795"/>
      <c r="CD51" s="795"/>
      <c r="CE51" s="795"/>
      <c r="CF51" s="795"/>
      <c r="CG51" s="796"/>
      <c r="CH51" s="980"/>
      <c r="CI51" s="985"/>
      <c r="CJ51" s="1034"/>
      <c r="CK51" s="1035"/>
      <c r="CL51" s="1035"/>
      <c r="CM51" s="1035"/>
      <c r="CN51" s="1035"/>
      <c r="CO51" s="154"/>
      <c r="CP51" s="1036"/>
      <c r="CQ51" s="1035"/>
      <c r="CR51" s="1035"/>
      <c r="CS51" s="1035"/>
      <c r="CT51" s="1035"/>
      <c r="CU51" s="54"/>
    </row>
    <row r="52" spans="1:115" s="7" customFormat="1" ht="9.9" customHeight="1">
      <c r="B52" s="978">
        <v>8</v>
      </c>
      <c r="C52" s="979"/>
      <c r="D52" s="49"/>
      <c r="E52" s="50"/>
      <c r="F52" s="50"/>
      <c r="G52" s="50"/>
      <c r="H52" s="803" t="s">
        <v>103</v>
      </c>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805"/>
      <c r="AP52" s="978">
        <v>9</v>
      </c>
      <c r="AQ52" s="984"/>
      <c r="AR52" s="50"/>
      <c r="AS52" s="50"/>
      <c r="AT52" s="50"/>
      <c r="AU52" s="50"/>
      <c r="AV52" s="803" t="s">
        <v>104</v>
      </c>
      <c r="AW52" s="804"/>
      <c r="AX52" s="804"/>
      <c r="AY52" s="804"/>
      <c r="AZ52" s="804"/>
      <c r="BA52" s="804"/>
      <c r="BB52" s="804"/>
      <c r="BC52" s="804"/>
      <c r="BD52" s="804"/>
      <c r="BE52" s="804"/>
      <c r="BF52" s="804"/>
      <c r="BG52" s="804"/>
      <c r="BH52" s="804"/>
      <c r="BI52" s="804"/>
      <c r="BJ52" s="804"/>
      <c r="BK52" s="804"/>
      <c r="BL52" s="804"/>
      <c r="BM52" s="804"/>
      <c r="BN52" s="804"/>
      <c r="BO52" s="804"/>
      <c r="BP52" s="804"/>
      <c r="BQ52" s="804"/>
      <c r="BR52" s="804"/>
      <c r="BS52" s="804"/>
      <c r="BT52" s="804"/>
      <c r="BU52" s="804"/>
      <c r="BV52" s="804"/>
      <c r="BW52" s="804"/>
      <c r="BX52" s="804"/>
      <c r="BY52" s="804"/>
      <c r="BZ52" s="804"/>
      <c r="CA52" s="804"/>
      <c r="CB52" s="804"/>
      <c r="CC52" s="804"/>
      <c r="CD52" s="804"/>
      <c r="CE52" s="804"/>
      <c r="CF52" s="804"/>
      <c r="CG52" s="804"/>
      <c r="CH52" s="804"/>
      <c r="CI52" s="804"/>
      <c r="CJ52" s="804"/>
      <c r="CK52" s="804"/>
      <c r="CL52" s="804"/>
      <c r="CM52" s="804"/>
      <c r="CN52" s="804"/>
      <c r="CO52" s="804"/>
      <c r="CP52" s="804"/>
      <c r="CQ52" s="804"/>
      <c r="CR52" s="804"/>
      <c r="CS52" s="804"/>
      <c r="CT52" s="804"/>
      <c r="CU52" s="805"/>
    </row>
    <row r="53" spans="1:115" s="7" customFormat="1" ht="9.9" customHeight="1">
      <c r="B53" s="980"/>
      <c r="C53" s="981"/>
      <c r="D53" s="987" t="s">
        <v>39</v>
      </c>
      <c r="E53" s="988"/>
      <c r="F53" s="988"/>
      <c r="G53" s="989"/>
      <c r="H53" s="990"/>
      <c r="I53" s="991"/>
      <c r="J53" s="991"/>
      <c r="K53" s="991"/>
      <c r="L53" s="991"/>
      <c r="M53" s="991"/>
      <c r="N53" s="991"/>
      <c r="O53" s="991"/>
      <c r="P53" s="991"/>
      <c r="Q53" s="991"/>
      <c r="R53" s="991"/>
      <c r="S53" s="991"/>
      <c r="T53" s="991"/>
      <c r="U53" s="991"/>
      <c r="V53" s="991"/>
      <c r="W53" s="991"/>
      <c r="X53" s="991"/>
      <c r="Y53" s="991"/>
      <c r="Z53" s="991"/>
      <c r="AA53" s="991"/>
      <c r="AB53" s="991"/>
      <c r="AC53" s="991"/>
      <c r="AD53" s="991"/>
      <c r="AE53" s="991"/>
      <c r="AF53" s="991"/>
      <c r="AG53" s="991"/>
      <c r="AH53" s="991"/>
      <c r="AI53" s="991"/>
      <c r="AJ53" s="991"/>
      <c r="AK53" s="991"/>
      <c r="AL53" s="991"/>
      <c r="AM53" s="991"/>
      <c r="AN53" s="991"/>
      <c r="AO53" s="992"/>
      <c r="AP53" s="980"/>
      <c r="AQ53" s="985"/>
      <c r="AR53" s="988" t="s">
        <v>39</v>
      </c>
      <c r="AS53" s="988"/>
      <c r="AT53" s="988"/>
      <c r="AU53" s="989"/>
      <c r="AV53" s="990"/>
      <c r="AW53" s="991"/>
      <c r="AX53" s="991"/>
      <c r="AY53" s="991"/>
      <c r="AZ53" s="991"/>
      <c r="BA53" s="991"/>
      <c r="BB53" s="991"/>
      <c r="BC53" s="991"/>
      <c r="BD53" s="991"/>
      <c r="BE53" s="991"/>
      <c r="BF53" s="991"/>
      <c r="BG53" s="991"/>
      <c r="BH53" s="991"/>
      <c r="BI53" s="991"/>
      <c r="BJ53" s="991"/>
      <c r="BK53" s="991"/>
      <c r="BL53" s="991"/>
      <c r="BM53" s="991"/>
      <c r="BN53" s="991"/>
      <c r="BO53" s="991"/>
      <c r="BP53" s="991"/>
      <c r="BQ53" s="991"/>
      <c r="BR53" s="991"/>
      <c r="BS53" s="991"/>
      <c r="BT53" s="991"/>
      <c r="BU53" s="991"/>
      <c r="BV53" s="991"/>
      <c r="BW53" s="991"/>
      <c r="BX53" s="991"/>
      <c r="BY53" s="991"/>
      <c r="BZ53" s="991"/>
      <c r="CA53" s="991"/>
      <c r="CB53" s="991"/>
      <c r="CC53" s="991"/>
      <c r="CD53" s="991"/>
      <c r="CE53" s="991"/>
      <c r="CF53" s="991"/>
      <c r="CG53" s="991"/>
      <c r="CH53" s="991"/>
      <c r="CI53" s="991"/>
      <c r="CJ53" s="991"/>
      <c r="CK53" s="991"/>
      <c r="CL53" s="991"/>
      <c r="CM53" s="991"/>
      <c r="CN53" s="991"/>
      <c r="CO53" s="991"/>
      <c r="CP53" s="991"/>
      <c r="CQ53" s="991"/>
      <c r="CR53" s="991"/>
      <c r="CS53" s="991"/>
      <c r="CT53" s="991"/>
      <c r="CU53" s="992"/>
    </row>
    <row r="54" spans="1:115" s="7" customFormat="1" ht="9.9" customHeight="1">
      <c r="B54" s="980"/>
      <c r="C54" s="981"/>
      <c r="D54" s="862" t="s">
        <v>51</v>
      </c>
      <c r="E54" s="816"/>
      <c r="F54" s="816"/>
      <c r="G54" s="817"/>
      <c r="H54" s="993"/>
      <c r="I54" s="994"/>
      <c r="J54" s="994"/>
      <c r="K54" s="994"/>
      <c r="L54" s="994"/>
      <c r="M54" s="994"/>
      <c r="N54" s="994"/>
      <c r="O54" s="994"/>
      <c r="P54" s="994"/>
      <c r="Q54" s="994"/>
      <c r="R54" s="994"/>
      <c r="S54" s="994"/>
      <c r="T54" s="994"/>
      <c r="U54" s="994"/>
      <c r="V54" s="994"/>
      <c r="W54" s="994"/>
      <c r="X54" s="994"/>
      <c r="Y54" s="994"/>
      <c r="Z54" s="994"/>
      <c r="AA54" s="994"/>
      <c r="AB54" s="994"/>
      <c r="AC54" s="994"/>
      <c r="AD54" s="994"/>
      <c r="AE54" s="994"/>
      <c r="AF54" s="994"/>
      <c r="AG54" s="994"/>
      <c r="AH54" s="994"/>
      <c r="AI54" s="994"/>
      <c r="AJ54" s="994"/>
      <c r="AK54" s="994"/>
      <c r="AL54" s="994"/>
      <c r="AM54" s="994"/>
      <c r="AN54" s="994"/>
      <c r="AO54" s="995"/>
      <c r="AP54" s="980"/>
      <c r="AQ54" s="985"/>
      <c r="AR54" s="862" t="s">
        <v>52</v>
      </c>
      <c r="AS54" s="816"/>
      <c r="AT54" s="816"/>
      <c r="AU54" s="817"/>
      <c r="AV54" s="45"/>
      <c r="AW54" s="45"/>
      <c r="AX54" s="45"/>
      <c r="AY54" s="45"/>
      <c r="AZ54" s="45"/>
      <c r="BA54" s="45"/>
      <c r="BB54" s="45"/>
      <c r="BC54" s="45"/>
      <c r="BD54" s="45"/>
      <c r="BE54" s="45"/>
      <c r="BF54" s="45"/>
      <c r="BG54" s="45"/>
      <c r="BH54" s="45"/>
      <c r="BI54" s="45"/>
      <c r="BJ54" s="45"/>
      <c r="BK54" s="45"/>
      <c r="BL54" s="45"/>
      <c r="BM54" s="45"/>
      <c r="BN54" s="45"/>
      <c r="BO54" s="45"/>
      <c r="BP54" s="45"/>
      <c r="BR54" s="45"/>
      <c r="BS54" s="45"/>
      <c r="BT54" s="45"/>
      <c r="BU54" s="45"/>
      <c r="BV54" s="92"/>
      <c r="BW54" s="45"/>
      <c r="BX54" s="45"/>
      <c r="BY54" s="45"/>
      <c r="BZ54" s="45"/>
      <c r="CA54" s="45"/>
      <c r="CB54" s="45"/>
      <c r="CC54" s="45"/>
      <c r="CD54" s="45"/>
      <c r="CE54" s="93" t="s">
        <v>107</v>
      </c>
      <c r="CF54" s="924"/>
      <c r="CG54" s="924"/>
      <c r="CH54" s="924"/>
      <c r="CI54" s="924"/>
      <c r="CJ54" s="924"/>
      <c r="CK54" s="924"/>
      <c r="CL54" s="924"/>
      <c r="CM54" s="924"/>
      <c r="CN54" s="924"/>
      <c r="CO54" s="924"/>
      <c r="CP54" s="924"/>
      <c r="CQ54" s="924"/>
      <c r="CR54" s="924"/>
      <c r="CS54" s="924"/>
      <c r="CT54" s="924"/>
      <c r="CU54" s="925"/>
    </row>
    <row r="55" spans="1:115" s="7" customFormat="1" ht="9.9" customHeight="1">
      <c r="B55" s="980"/>
      <c r="C55" s="981"/>
      <c r="D55" s="862"/>
      <c r="E55" s="816"/>
      <c r="F55" s="816"/>
      <c r="G55" s="817"/>
      <c r="H55" s="894"/>
      <c r="I55" s="895"/>
      <c r="J55" s="895"/>
      <c r="K55" s="895"/>
      <c r="L55" s="895"/>
      <c r="M55" s="895"/>
      <c r="N55" s="895"/>
      <c r="O55" s="895"/>
      <c r="P55" s="895"/>
      <c r="Q55" s="895"/>
      <c r="R55" s="895"/>
      <c r="S55" s="895"/>
      <c r="T55" s="895"/>
      <c r="U55" s="895"/>
      <c r="V55" s="895"/>
      <c r="W55" s="895"/>
      <c r="X55" s="895"/>
      <c r="Y55" s="895"/>
      <c r="Z55" s="895"/>
      <c r="AA55" s="895"/>
      <c r="AB55" s="895"/>
      <c r="AC55" s="895"/>
      <c r="AD55" s="895"/>
      <c r="AE55" s="895"/>
      <c r="AF55" s="895"/>
      <c r="AG55" s="895"/>
      <c r="AH55" s="895"/>
      <c r="AI55" s="895"/>
      <c r="AJ55" s="895"/>
      <c r="AK55" s="895"/>
      <c r="AL55" s="895"/>
      <c r="AM55" s="895"/>
      <c r="AN55" s="895"/>
      <c r="AO55" s="896"/>
      <c r="AP55" s="980"/>
      <c r="AQ55" s="985"/>
      <c r="AR55" s="862"/>
      <c r="AS55" s="816"/>
      <c r="AT55" s="816"/>
      <c r="AU55" s="817"/>
      <c r="AV55" s="926"/>
      <c r="AW55" s="895"/>
      <c r="AX55" s="895"/>
      <c r="AY55" s="895"/>
      <c r="AZ55" s="895"/>
      <c r="BA55" s="895"/>
      <c r="BB55" s="895"/>
      <c r="BC55" s="895"/>
      <c r="BD55" s="895"/>
      <c r="BE55" s="895"/>
      <c r="BF55" s="895"/>
      <c r="BG55" s="895"/>
      <c r="BH55" s="895"/>
      <c r="BI55" s="895"/>
      <c r="BJ55" s="895"/>
      <c r="BK55" s="895"/>
      <c r="BL55" s="895"/>
      <c r="BM55" s="895"/>
      <c r="BN55" s="895"/>
      <c r="BO55" s="895"/>
      <c r="BP55" s="895"/>
      <c r="BQ55" s="895"/>
      <c r="BR55" s="895"/>
      <c r="BS55" s="895"/>
      <c r="BT55" s="895"/>
      <c r="BU55" s="895"/>
      <c r="BV55" s="895"/>
      <c r="BW55" s="895"/>
      <c r="BX55" s="895"/>
      <c r="BY55" s="895"/>
      <c r="BZ55" s="895"/>
      <c r="CA55" s="895"/>
      <c r="CB55" s="895"/>
      <c r="CC55" s="895"/>
      <c r="CD55" s="895"/>
      <c r="CE55" s="895"/>
      <c r="CF55" s="895"/>
      <c r="CG55" s="895"/>
      <c r="CH55" s="895"/>
      <c r="CI55" s="895"/>
      <c r="CJ55" s="895"/>
      <c r="CK55" s="895"/>
      <c r="CL55" s="895"/>
      <c r="CM55" s="895"/>
      <c r="CN55" s="895"/>
      <c r="CO55" s="895"/>
      <c r="CP55" s="895"/>
      <c r="CQ55" s="895"/>
      <c r="CR55" s="895"/>
      <c r="CS55" s="895"/>
      <c r="CT55" s="895"/>
      <c r="CU55" s="896"/>
    </row>
    <row r="56" spans="1:115" s="7" customFormat="1" ht="9.9" customHeight="1">
      <c r="B56" s="982"/>
      <c r="C56" s="983"/>
      <c r="D56" s="833"/>
      <c r="E56" s="818"/>
      <c r="F56" s="818"/>
      <c r="G56" s="819"/>
      <c r="H56" s="855"/>
      <c r="I56" s="856"/>
      <c r="J56" s="856"/>
      <c r="K56" s="856"/>
      <c r="L56" s="856"/>
      <c r="M56" s="856"/>
      <c r="N56" s="856"/>
      <c r="O56" s="856"/>
      <c r="P56" s="856"/>
      <c r="Q56" s="856"/>
      <c r="R56" s="856"/>
      <c r="S56" s="856"/>
      <c r="T56" s="856"/>
      <c r="U56" s="856"/>
      <c r="V56" s="856"/>
      <c r="W56" s="856"/>
      <c r="X56" s="856"/>
      <c r="Y56" s="856"/>
      <c r="Z56" s="856"/>
      <c r="AA56" s="856"/>
      <c r="AB56" s="856"/>
      <c r="AC56" s="856"/>
      <c r="AD56" s="856"/>
      <c r="AE56" s="856"/>
      <c r="AF56" s="856"/>
      <c r="AG56" s="856"/>
      <c r="AH56" s="856"/>
      <c r="AI56" s="856"/>
      <c r="AJ56" s="856"/>
      <c r="AK56" s="856"/>
      <c r="AL56" s="856"/>
      <c r="AM56" s="856"/>
      <c r="AN56" s="856"/>
      <c r="AO56" s="857"/>
      <c r="AP56" s="982"/>
      <c r="AQ56" s="986"/>
      <c r="AR56" s="833"/>
      <c r="AS56" s="818"/>
      <c r="AT56" s="818"/>
      <c r="AU56" s="819"/>
      <c r="AV56" s="855"/>
      <c r="AW56" s="856"/>
      <c r="AX56" s="856"/>
      <c r="AY56" s="856"/>
      <c r="AZ56" s="856"/>
      <c r="BA56" s="856"/>
      <c r="BB56" s="856"/>
      <c r="BC56" s="856"/>
      <c r="BD56" s="856"/>
      <c r="BE56" s="856"/>
      <c r="BF56" s="856"/>
      <c r="BG56" s="856"/>
      <c r="BH56" s="856"/>
      <c r="BI56" s="856"/>
      <c r="BJ56" s="856"/>
      <c r="BK56" s="856"/>
      <c r="BL56" s="856"/>
      <c r="BM56" s="856"/>
      <c r="BN56" s="856"/>
      <c r="BO56" s="856"/>
      <c r="BP56" s="856"/>
      <c r="BQ56" s="856"/>
      <c r="BR56" s="856"/>
      <c r="BS56" s="856"/>
      <c r="BT56" s="856"/>
      <c r="BU56" s="856"/>
      <c r="BV56" s="856"/>
      <c r="BW56" s="856"/>
      <c r="BX56" s="856"/>
      <c r="BY56" s="856"/>
      <c r="BZ56" s="856"/>
      <c r="CA56" s="856"/>
      <c r="CB56" s="856"/>
      <c r="CC56" s="856"/>
      <c r="CD56" s="856"/>
      <c r="CE56" s="856"/>
      <c r="CF56" s="856"/>
      <c r="CG56" s="856"/>
      <c r="CH56" s="856"/>
      <c r="CI56" s="856"/>
      <c r="CJ56" s="856"/>
      <c r="CK56" s="856"/>
      <c r="CL56" s="856"/>
      <c r="CM56" s="856"/>
      <c r="CN56" s="856"/>
      <c r="CO56" s="856"/>
      <c r="CP56" s="856"/>
      <c r="CQ56" s="856"/>
      <c r="CR56" s="856"/>
      <c r="CS56" s="856"/>
      <c r="CT56" s="856"/>
      <c r="CU56" s="857"/>
    </row>
    <row r="57" spans="1:115" s="7" customFormat="1" ht="9.9" customHeight="1">
      <c r="B57" s="940" t="s">
        <v>108</v>
      </c>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1"/>
      <c r="AY57" s="941"/>
      <c r="AZ57" s="941"/>
      <c r="BA57" s="941"/>
      <c r="BB57" s="941"/>
      <c r="BC57" s="941"/>
      <c r="BD57" s="941"/>
      <c r="BE57" s="941"/>
      <c r="BF57" s="941"/>
      <c r="BG57" s="941"/>
      <c r="BH57" s="941"/>
      <c r="BI57" s="941"/>
      <c r="BJ57" s="941"/>
      <c r="BK57" s="941"/>
      <c r="BL57" s="941"/>
      <c r="BM57" s="941"/>
      <c r="BN57" s="941"/>
      <c r="BO57" s="941"/>
      <c r="BP57" s="941"/>
      <c r="BQ57" s="941"/>
      <c r="BR57" s="941"/>
      <c r="BS57" s="941"/>
      <c r="BT57" s="941"/>
      <c r="BU57" s="941"/>
      <c r="BV57" s="941"/>
      <c r="BW57" s="941"/>
      <c r="BX57" s="941"/>
      <c r="BY57" s="941"/>
      <c r="BZ57" s="941"/>
      <c r="CA57" s="941"/>
      <c r="CB57" s="941"/>
      <c r="CC57" s="941"/>
      <c r="CD57" s="941"/>
      <c r="CE57" s="941"/>
      <c r="CF57" s="941"/>
      <c r="CG57" s="941"/>
      <c r="CH57" s="941"/>
      <c r="CI57" s="941"/>
      <c r="CJ57" s="941"/>
      <c r="CK57" s="941"/>
      <c r="CL57" s="941"/>
      <c r="CM57" s="941"/>
      <c r="CN57" s="941"/>
      <c r="CO57" s="941"/>
      <c r="CP57" s="941"/>
      <c r="CQ57" s="941"/>
      <c r="CR57" s="941"/>
      <c r="CS57" s="941"/>
      <c r="CT57" s="941"/>
      <c r="CU57" s="942"/>
      <c r="CX57" s="51"/>
      <c r="CY57" s="51"/>
      <c r="CZ57" s="51"/>
      <c r="DA57" s="51"/>
      <c r="DB57" s="51"/>
      <c r="DC57" s="51"/>
      <c r="DD57" s="51"/>
      <c r="DE57" s="51"/>
      <c r="DF57" s="51"/>
      <c r="DG57" s="51"/>
      <c r="DH57" s="51"/>
      <c r="DI57" s="51"/>
      <c r="DJ57" s="51"/>
    </row>
    <row r="58" spans="1:115" s="7" customFormat="1" ht="9.9" customHeight="1">
      <c r="B58" s="1385" t="s">
        <v>109</v>
      </c>
      <c r="C58" s="1386"/>
      <c r="D58" s="1386"/>
      <c r="E58" s="1386"/>
      <c r="F58" s="1386"/>
      <c r="G58" s="1386"/>
      <c r="H58" s="1386"/>
      <c r="I58" s="1386"/>
      <c r="J58" s="1387"/>
      <c r="K58" s="930"/>
      <c r="L58" s="931"/>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931"/>
      <c r="AL58" s="931"/>
      <c r="AM58" s="931"/>
      <c r="AN58" s="931"/>
      <c r="AO58" s="931"/>
      <c r="AP58" s="931"/>
      <c r="AQ58" s="931"/>
      <c r="AR58" s="931"/>
      <c r="AS58" s="931"/>
      <c r="AT58" s="931"/>
      <c r="AU58" s="931"/>
      <c r="AV58" s="931"/>
      <c r="AW58" s="931"/>
      <c r="AX58" s="932"/>
      <c r="AY58" s="933" t="s">
        <v>112</v>
      </c>
      <c r="AZ58" s="934"/>
      <c r="BA58" s="934"/>
      <c r="BB58" s="934"/>
      <c r="BC58" s="934"/>
      <c r="BD58" s="934"/>
      <c r="BE58" s="934"/>
      <c r="BF58" s="934"/>
      <c r="BG58" s="935"/>
      <c r="BH58" s="930"/>
      <c r="BI58" s="931"/>
      <c r="BJ58" s="931"/>
      <c r="BK58" s="931"/>
      <c r="BL58" s="931"/>
      <c r="BM58" s="931"/>
      <c r="BN58" s="931"/>
      <c r="BO58" s="931"/>
      <c r="BP58" s="931"/>
      <c r="BQ58" s="931"/>
      <c r="BR58" s="931"/>
      <c r="BS58" s="931"/>
      <c r="BT58" s="931"/>
      <c r="BU58" s="931"/>
      <c r="BV58" s="931"/>
      <c r="BW58" s="931"/>
      <c r="BX58" s="931"/>
      <c r="BY58" s="931"/>
      <c r="BZ58" s="931"/>
      <c r="CA58" s="931"/>
      <c r="CB58" s="931"/>
      <c r="CC58" s="931"/>
      <c r="CD58" s="931"/>
      <c r="CE58" s="931"/>
      <c r="CF58" s="931"/>
      <c r="CG58" s="931"/>
      <c r="CH58" s="931"/>
      <c r="CI58" s="931"/>
      <c r="CJ58" s="931"/>
      <c r="CK58" s="931"/>
      <c r="CL58" s="931"/>
      <c r="CM58" s="931"/>
      <c r="CN58" s="931"/>
      <c r="CO58" s="931"/>
      <c r="CP58" s="931"/>
      <c r="CQ58" s="931"/>
      <c r="CR58" s="931"/>
      <c r="CS58" s="931"/>
      <c r="CT58" s="931"/>
      <c r="CU58" s="932"/>
      <c r="CV58" s="5"/>
      <c r="CW58" s="51"/>
      <c r="CX58" s="51"/>
      <c r="CY58" s="51"/>
      <c r="CZ58" s="51"/>
      <c r="DA58" s="51"/>
      <c r="DB58" s="51"/>
      <c r="DC58" s="51"/>
      <c r="DD58" s="51"/>
      <c r="DE58" s="51"/>
      <c r="DF58" s="51"/>
      <c r="DG58" s="51"/>
      <c r="DH58" s="51"/>
      <c r="DI58" s="51"/>
      <c r="DJ58" s="51"/>
    </row>
    <row r="59" spans="1:115" s="7" customFormat="1" ht="9.9" customHeight="1">
      <c r="B59" s="927" t="s">
        <v>110</v>
      </c>
      <c r="C59" s="928"/>
      <c r="D59" s="928"/>
      <c r="E59" s="928"/>
      <c r="F59" s="928"/>
      <c r="G59" s="928"/>
      <c r="H59" s="928"/>
      <c r="I59" s="928"/>
      <c r="J59" s="929"/>
      <c r="K59" s="930"/>
      <c r="L59" s="931"/>
      <c r="M59" s="931"/>
      <c r="N59" s="931"/>
      <c r="O59" s="931"/>
      <c r="P59" s="931"/>
      <c r="Q59" s="931"/>
      <c r="R59" s="931"/>
      <c r="S59" s="931"/>
      <c r="T59" s="931"/>
      <c r="U59" s="931"/>
      <c r="V59" s="931"/>
      <c r="W59" s="931"/>
      <c r="X59" s="931"/>
      <c r="Y59" s="931"/>
      <c r="Z59" s="931"/>
      <c r="AA59" s="931"/>
      <c r="AB59" s="931"/>
      <c r="AC59" s="931"/>
      <c r="AD59" s="931"/>
      <c r="AE59" s="931"/>
      <c r="AF59" s="931"/>
      <c r="AG59" s="931"/>
      <c r="AH59" s="931"/>
      <c r="AI59" s="931"/>
      <c r="AJ59" s="931"/>
      <c r="AK59" s="931"/>
      <c r="AL59" s="931"/>
      <c r="AM59" s="931"/>
      <c r="AN59" s="931"/>
      <c r="AO59" s="931"/>
      <c r="AP59" s="931"/>
      <c r="AQ59" s="931"/>
      <c r="AR59" s="931"/>
      <c r="AS59" s="931"/>
      <c r="AT59" s="931"/>
      <c r="AU59" s="931"/>
      <c r="AV59" s="931"/>
      <c r="AW59" s="931"/>
      <c r="AX59" s="932"/>
      <c r="AY59" s="933" t="s">
        <v>113</v>
      </c>
      <c r="AZ59" s="934"/>
      <c r="BA59" s="934"/>
      <c r="BB59" s="934"/>
      <c r="BC59" s="934"/>
      <c r="BD59" s="934"/>
      <c r="BE59" s="934"/>
      <c r="BF59" s="934"/>
      <c r="BG59" s="935"/>
      <c r="BH59" s="930"/>
      <c r="BI59" s="931"/>
      <c r="BJ59" s="931"/>
      <c r="BK59" s="931"/>
      <c r="BL59" s="931"/>
      <c r="BM59" s="931"/>
      <c r="BN59" s="931"/>
      <c r="BO59" s="931"/>
      <c r="BP59" s="931"/>
      <c r="BQ59" s="931"/>
      <c r="BR59" s="931"/>
      <c r="BS59" s="931"/>
      <c r="BT59" s="931"/>
      <c r="BU59" s="931"/>
      <c r="BV59" s="931"/>
      <c r="BW59" s="931"/>
      <c r="BX59" s="931"/>
      <c r="BY59" s="931"/>
      <c r="BZ59" s="931"/>
      <c r="CA59" s="931"/>
      <c r="CB59" s="931"/>
      <c r="CC59" s="931"/>
      <c r="CD59" s="931"/>
      <c r="CE59" s="931"/>
      <c r="CF59" s="931"/>
      <c r="CG59" s="931"/>
      <c r="CH59" s="931"/>
      <c r="CI59" s="931"/>
      <c r="CJ59" s="931"/>
      <c r="CK59" s="931"/>
      <c r="CL59" s="931"/>
      <c r="CM59" s="931"/>
      <c r="CN59" s="931"/>
      <c r="CO59" s="931"/>
      <c r="CP59" s="931"/>
      <c r="CQ59" s="931"/>
      <c r="CR59" s="931"/>
      <c r="CS59" s="931"/>
      <c r="CT59" s="931"/>
      <c r="CU59" s="932"/>
      <c r="CV59" s="5"/>
      <c r="CW59" s="90"/>
      <c r="CX59" s="90"/>
      <c r="CY59" s="90"/>
      <c r="CZ59" s="90"/>
      <c r="DA59" s="90"/>
      <c r="DB59" s="90"/>
      <c r="DC59" s="90"/>
      <c r="DD59" s="90"/>
      <c r="DE59" s="90"/>
      <c r="DF59" s="90"/>
      <c r="DG59" s="90"/>
      <c r="DH59" s="90"/>
      <c r="DI59" s="90"/>
      <c r="DJ59" s="90"/>
    </row>
    <row r="60" spans="1:115" s="7" customFormat="1" ht="9.9" customHeight="1">
      <c r="B60" s="927" t="s">
        <v>111</v>
      </c>
      <c r="C60" s="928"/>
      <c r="D60" s="928"/>
      <c r="E60" s="928"/>
      <c r="F60" s="928"/>
      <c r="G60" s="928"/>
      <c r="H60" s="928"/>
      <c r="I60" s="928"/>
      <c r="J60" s="929"/>
      <c r="K60" s="930"/>
      <c r="L60" s="931"/>
      <c r="M60" s="931"/>
      <c r="N60" s="931"/>
      <c r="O60" s="931"/>
      <c r="P60" s="931"/>
      <c r="Q60" s="931"/>
      <c r="R60" s="931"/>
      <c r="S60" s="931"/>
      <c r="T60" s="931"/>
      <c r="U60" s="931"/>
      <c r="V60" s="931"/>
      <c r="W60" s="931"/>
      <c r="X60" s="931"/>
      <c r="Y60" s="931"/>
      <c r="Z60" s="931"/>
      <c r="AA60" s="931"/>
      <c r="AB60" s="931"/>
      <c r="AC60" s="931"/>
      <c r="AD60" s="931"/>
      <c r="AE60" s="931"/>
      <c r="AF60" s="931"/>
      <c r="AG60" s="931"/>
      <c r="AH60" s="931"/>
      <c r="AI60" s="931"/>
      <c r="AJ60" s="931"/>
      <c r="AK60" s="931"/>
      <c r="AL60" s="931"/>
      <c r="AM60" s="931"/>
      <c r="AN60" s="931"/>
      <c r="AO60" s="931"/>
      <c r="AP60" s="931"/>
      <c r="AQ60" s="931"/>
      <c r="AR60" s="931"/>
      <c r="AS60" s="931"/>
      <c r="AT60" s="931"/>
      <c r="AU60" s="931"/>
      <c r="AV60" s="931"/>
      <c r="AW60" s="931"/>
      <c r="AX60" s="932"/>
      <c r="AY60" s="933" t="s">
        <v>114</v>
      </c>
      <c r="AZ60" s="934"/>
      <c r="BA60" s="934"/>
      <c r="BB60" s="934"/>
      <c r="BC60" s="934"/>
      <c r="BD60" s="934"/>
      <c r="BE60" s="934"/>
      <c r="BF60" s="934"/>
      <c r="BG60" s="935"/>
      <c r="BH60" s="930"/>
      <c r="BI60" s="931"/>
      <c r="BJ60" s="931"/>
      <c r="BK60" s="931"/>
      <c r="BL60" s="931"/>
      <c r="BM60" s="931"/>
      <c r="BN60" s="931"/>
      <c r="BO60" s="931"/>
      <c r="BP60" s="931"/>
      <c r="BQ60" s="931"/>
      <c r="BR60" s="931"/>
      <c r="BS60" s="931"/>
      <c r="BT60" s="931"/>
      <c r="BU60" s="931"/>
      <c r="BV60" s="931"/>
      <c r="BW60" s="931"/>
      <c r="BX60" s="931"/>
      <c r="BY60" s="931"/>
      <c r="BZ60" s="931"/>
      <c r="CA60" s="931"/>
      <c r="CB60" s="931"/>
      <c r="CC60" s="931"/>
      <c r="CD60" s="931"/>
      <c r="CE60" s="931"/>
      <c r="CF60" s="931"/>
      <c r="CG60" s="931"/>
      <c r="CH60" s="931"/>
      <c r="CI60" s="931"/>
      <c r="CJ60" s="931"/>
      <c r="CK60" s="931"/>
      <c r="CL60" s="931"/>
      <c r="CM60" s="931"/>
      <c r="CN60" s="931"/>
      <c r="CO60" s="931"/>
      <c r="CP60" s="931"/>
      <c r="CQ60" s="931"/>
      <c r="CR60" s="931"/>
      <c r="CS60" s="931"/>
      <c r="CT60" s="931"/>
      <c r="CU60" s="932"/>
      <c r="CV60" s="5"/>
      <c r="CW60" s="51"/>
      <c r="CX60" s="51"/>
      <c r="CY60" s="51"/>
      <c r="CZ60" s="51"/>
      <c r="DA60" s="51"/>
      <c r="DB60" s="51"/>
      <c r="DC60" s="51"/>
      <c r="DD60" s="51"/>
      <c r="DE60" s="51"/>
      <c r="DF60" s="51"/>
      <c r="DG60" s="51"/>
      <c r="DH60" s="51"/>
      <c r="DI60" s="51"/>
      <c r="DJ60" s="51"/>
    </row>
    <row r="61" spans="1:115" s="7" customFormat="1" ht="4.5" customHeight="1">
      <c r="A61" s="5"/>
      <c r="B61" s="96"/>
      <c r="C61" s="96"/>
      <c r="D61" s="61"/>
      <c r="E61" s="61"/>
      <c r="F61" s="61"/>
      <c r="G61" s="61"/>
      <c r="H61" s="20"/>
      <c r="I61" s="20"/>
      <c r="J61" s="20"/>
      <c r="K61" s="20"/>
      <c r="L61" s="20"/>
      <c r="M61" s="20"/>
      <c r="N61" s="20"/>
      <c r="O61" s="20"/>
      <c r="P61" s="20"/>
      <c r="Q61" s="20"/>
      <c r="R61" s="20"/>
      <c r="S61" s="20"/>
      <c r="T61" s="20"/>
      <c r="U61" s="20"/>
      <c r="V61" s="20"/>
      <c r="W61" s="20"/>
      <c r="X61" s="20"/>
      <c r="Y61" s="20"/>
      <c r="Z61" s="20"/>
      <c r="AA61" s="20"/>
      <c r="AB61" s="20"/>
      <c r="AC61" s="89"/>
      <c r="AE61" s="5"/>
      <c r="AF61" s="5"/>
      <c r="AG61" s="5"/>
      <c r="AH61" s="5"/>
      <c r="AI61" s="5"/>
      <c r="AJ61" s="5"/>
      <c r="AK61" s="5"/>
      <c r="AL61" s="5"/>
      <c r="AM61" s="5"/>
      <c r="AN61" s="5"/>
      <c r="AO61" s="5"/>
      <c r="AP61" s="5"/>
      <c r="AQ61" s="5"/>
      <c r="AR61" s="5"/>
      <c r="AS61" s="5"/>
      <c r="AT61" s="5"/>
      <c r="AU61" s="5"/>
      <c r="AV61" s="5"/>
      <c r="AW61" s="45"/>
      <c r="AX61" s="45"/>
      <c r="AY61" s="45"/>
      <c r="AZ61" s="45"/>
      <c r="BA61" s="45"/>
      <c r="BB61" s="45"/>
      <c r="BC61" s="5"/>
      <c r="BD61" s="47"/>
      <c r="BE61" s="47"/>
      <c r="BF61" s="47"/>
      <c r="BG61" s="71"/>
      <c r="BH61" s="71"/>
      <c r="BI61" s="71"/>
      <c r="BJ61" s="71"/>
      <c r="BK61" s="71"/>
      <c r="BL61" s="71"/>
      <c r="CI61" s="52"/>
      <c r="CJ61" s="52"/>
      <c r="CK61" s="52"/>
      <c r="CL61" s="52"/>
      <c r="CM61" s="52"/>
      <c r="CN61" s="5"/>
      <c r="CO61" s="5"/>
      <c r="CP61" s="27"/>
      <c r="CQ61" s="27"/>
      <c r="CR61" s="27"/>
      <c r="CS61" s="27"/>
      <c r="CT61" s="27"/>
      <c r="CU61" s="27"/>
      <c r="CV61" s="27"/>
      <c r="CW61" s="27"/>
      <c r="CX61" s="51"/>
      <c r="CY61" s="51"/>
      <c r="CZ61" s="51"/>
      <c r="DA61" s="51"/>
      <c r="DB61" s="51"/>
      <c r="DC61" s="51"/>
      <c r="DD61" s="51"/>
      <c r="DE61" s="51"/>
      <c r="DF61" s="51"/>
      <c r="DG61" s="51"/>
      <c r="DH61" s="51"/>
      <c r="DI61" s="51"/>
      <c r="DJ61" s="51"/>
      <c r="DK61" s="51"/>
    </row>
    <row r="62" spans="1:115" s="7" customFormat="1" ht="4.5" customHeight="1">
      <c r="A62" s="5"/>
      <c r="B62" s="936" t="s">
        <v>128</v>
      </c>
      <c r="C62" s="936"/>
      <c r="D62" s="936"/>
      <c r="E62" s="936"/>
      <c r="F62" s="936"/>
      <c r="G62" s="936"/>
      <c r="H62" s="936"/>
      <c r="I62" s="936"/>
      <c r="J62" s="936"/>
      <c r="K62" s="936"/>
      <c r="L62" s="20"/>
      <c r="M62" s="20"/>
      <c r="N62" s="20"/>
      <c r="O62" s="20"/>
      <c r="P62" s="20"/>
      <c r="Q62" s="20"/>
      <c r="R62" s="20"/>
      <c r="S62" s="20"/>
      <c r="T62" s="20"/>
      <c r="U62" s="20"/>
      <c r="V62" s="20"/>
      <c r="W62" s="20"/>
      <c r="X62" s="20"/>
      <c r="Y62" s="20"/>
      <c r="Z62" s="20"/>
      <c r="AA62" s="20"/>
      <c r="AB62" s="20"/>
      <c r="AC62" s="89"/>
      <c r="AE62" s="25"/>
      <c r="AF62" s="22"/>
      <c r="AG62" s="22"/>
      <c r="AH62" s="22"/>
      <c r="AI62" s="22"/>
      <c r="AJ62" s="22"/>
      <c r="AK62" s="22"/>
      <c r="AL62" s="22"/>
      <c r="AM62" s="22"/>
      <c r="AN62" s="22"/>
      <c r="AO62" s="22"/>
      <c r="AP62" s="22"/>
      <c r="AQ62" s="22"/>
      <c r="AR62" s="22"/>
      <c r="AS62" s="22"/>
      <c r="AT62" s="22"/>
      <c r="AU62" s="22"/>
      <c r="AV62" s="22"/>
      <c r="AW62" s="92"/>
      <c r="AX62" s="92"/>
      <c r="AY62" s="92"/>
      <c r="AZ62" s="92"/>
      <c r="BA62" s="92"/>
      <c r="BB62" s="92"/>
      <c r="BC62" s="22"/>
      <c r="BD62" s="97"/>
      <c r="BE62" s="97"/>
      <c r="BF62" s="97"/>
      <c r="BG62" s="98"/>
      <c r="BH62" s="98"/>
      <c r="BI62" s="98"/>
      <c r="BJ62" s="98"/>
      <c r="BK62" s="98"/>
      <c r="BL62" s="98"/>
      <c r="BM62" s="22"/>
      <c r="BN62" s="22"/>
      <c r="BO62" s="22"/>
      <c r="BP62" s="22"/>
      <c r="BQ62" s="22"/>
      <c r="BR62" s="22"/>
      <c r="BS62" s="22"/>
      <c r="BT62" s="22"/>
      <c r="BU62" s="22"/>
      <c r="BV62" s="22"/>
      <c r="BW62" s="22"/>
      <c r="BX62" s="22"/>
      <c r="BY62" s="22"/>
      <c r="BZ62" s="22"/>
      <c r="CA62" s="22"/>
      <c r="CB62" s="22"/>
      <c r="CC62" s="22"/>
      <c r="CD62" s="22"/>
      <c r="CE62" s="22"/>
      <c r="CF62" s="22"/>
      <c r="CG62" s="22"/>
      <c r="CH62" s="22"/>
      <c r="CI62" s="99"/>
      <c r="CJ62" s="99"/>
      <c r="CK62" s="99"/>
      <c r="CL62" s="99"/>
      <c r="CM62" s="99"/>
      <c r="CN62" s="22"/>
      <c r="CO62" s="22"/>
      <c r="CP62" s="5"/>
      <c r="CQ62" s="5"/>
      <c r="CR62" s="5"/>
      <c r="CS62" s="5"/>
      <c r="CT62" s="5"/>
      <c r="CU62" s="5"/>
      <c r="CV62" s="5"/>
      <c r="CW62" s="5"/>
      <c r="CX62" s="90"/>
      <c r="CY62" s="90"/>
      <c r="CZ62" s="90"/>
      <c r="DA62" s="90"/>
      <c r="DB62" s="90"/>
      <c r="DC62" s="90"/>
      <c r="DD62" s="90"/>
      <c r="DE62" s="90"/>
      <c r="DF62" s="90"/>
      <c r="DG62" s="90"/>
      <c r="DH62" s="90"/>
      <c r="DI62" s="90"/>
      <c r="DJ62" s="90"/>
      <c r="DK62" s="90"/>
    </row>
    <row r="63" spans="1:115" s="7" customFormat="1" ht="9.9" customHeight="1">
      <c r="A63" s="5"/>
      <c r="B63" s="936"/>
      <c r="C63" s="936"/>
      <c r="D63" s="936"/>
      <c r="E63" s="936"/>
      <c r="F63" s="936"/>
      <c r="G63" s="936"/>
      <c r="H63" s="936"/>
      <c r="I63" s="936"/>
      <c r="J63" s="936"/>
      <c r="K63" s="936"/>
      <c r="L63" s="88"/>
      <c r="M63" s="88"/>
      <c r="N63" s="88"/>
      <c r="O63" s="88"/>
      <c r="P63" s="88"/>
      <c r="Q63" s="88"/>
      <c r="R63" s="88"/>
      <c r="S63" s="88"/>
      <c r="T63" s="88"/>
      <c r="U63" s="88"/>
      <c r="V63" s="88"/>
      <c r="W63" s="88"/>
      <c r="X63" s="88"/>
      <c r="Y63" s="88"/>
      <c r="Z63" s="88"/>
      <c r="AA63" s="88"/>
      <c r="AB63" s="88"/>
      <c r="AC63" s="88"/>
      <c r="AE63" s="21"/>
      <c r="AF63" s="937" t="s">
        <v>1127</v>
      </c>
      <c r="AG63" s="937"/>
      <c r="AH63" s="937"/>
      <c r="AI63" s="937"/>
      <c r="AJ63" s="937"/>
      <c r="AK63" s="937"/>
      <c r="AL63" s="937"/>
      <c r="AM63" s="937"/>
      <c r="AN63" s="937"/>
      <c r="AO63" s="937"/>
      <c r="AP63" s="937"/>
      <c r="AQ63" s="937"/>
      <c r="AR63" s="937"/>
      <c r="AS63" s="937"/>
      <c r="AT63" s="937"/>
      <c r="AU63" s="937"/>
      <c r="AV63" s="937"/>
      <c r="AW63" s="937"/>
      <c r="AX63" s="937"/>
      <c r="AY63" s="937"/>
      <c r="AZ63" s="937"/>
      <c r="BA63" s="938" t="s">
        <v>55</v>
      </c>
      <c r="BB63" s="938"/>
      <c r="BC63" s="938"/>
      <c r="BD63" s="938"/>
      <c r="BE63" s="938"/>
      <c r="BF63" s="938"/>
      <c r="BG63" s="938"/>
      <c r="BH63" s="938"/>
      <c r="BI63" s="938"/>
      <c r="BJ63" s="938"/>
      <c r="BK63" s="938"/>
      <c r="BL63" s="938"/>
      <c r="BM63" s="938"/>
      <c r="BN63" s="938"/>
      <c r="BO63" s="938"/>
      <c r="BP63" s="938"/>
      <c r="BQ63" s="939" t="s">
        <v>56</v>
      </c>
      <c r="BR63" s="939"/>
      <c r="BS63" s="939"/>
      <c r="BT63" s="939"/>
      <c r="BU63" s="939"/>
      <c r="BV63" s="939"/>
      <c r="BW63" s="5"/>
      <c r="BX63" s="5"/>
      <c r="BY63" s="5"/>
      <c r="CU63" s="53"/>
      <c r="CV63" s="53"/>
      <c r="CW63" s="53"/>
      <c r="CX63" s="53"/>
    </row>
    <row r="64" spans="1:115" s="5" customFormat="1" ht="9.9" customHeight="1">
      <c r="B64" s="55" t="s">
        <v>13</v>
      </c>
      <c r="C64" s="7"/>
      <c r="D64" s="851" t="s">
        <v>40</v>
      </c>
      <c r="E64" s="851"/>
      <c r="F64" s="851"/>
      <c r="G64" s="851"/>
      <c r="H64" s="851"/>
      <c r="I64" s="851"/>
      <c r="J64" s="851"/>
      <c r="K64" s="851"/>
      <c r="L64" s="851"/>
      <c r="M64" s="851"/>
      <c r="N64" s="851"/>
      <c r="O64" s="851"/>
      <c r="P64" s="851"/>
      <c r="Q64" s="851"/>
      <c r="R64" s="851"/>
      <c r="S64" s="851"/>
      <c r="T64" s="851"/>
      <c r="U64" s="851"/>
      <c r="V64" s="851"/>
      <c r="W64" s="851"/>
      <c r="X64" s="851"/>
      <c r="Y64" s="851"/>
      <c r="Z64" s="851"/>
      <c r="AA64" s="851"/>
      <c r="AB64" s="851"/>
      <c r="AC64" s="851"/>
      <c r="AE64" s="21"/>
      <c r="AF64" s="937" t="s">
        <v>1128</v>
      </c>
      <c r="AG64" s="937"/>
      <c r="AH64" s="937"/>
      <c r="AI64" s="937"/>
      <c r="AJ64" s="937"/>
      <c r="AK64" s="937"/>
      <c r="AL64" s="937"/>
      <c r="AM64" s="937"/>
      <c r="AN64" s="937"/>
      <c r="AO64" s="937"/>
      <c r="AP64" s="937"/>
      <c r="AQ64" s="937"/>
      <c r="AR64" s="937"/>
      <c r="AS64" s="937"/>
      <c r="AT64" s="937"/>
      <c r="AU64" s="937"/>
      <c r="AV64" s="937"/>
      <c r="AW64" s="937"/>
      <c r="AX64" s="937"/>
      <c r="AY64" s="937"/>
      <c r="AZ64" s="937"/>
      <c r="BA64" s="938" t="s">
        <v>1129</v>
      </c>
      <c r="BB64" s="938"/>
      <c r="BC64" s="938"/>
      <c r="BD64" s="938"/>
      <c r="BE64" s="938"/>
      <c r="BF64" s="938"/>
      <c r="BG64" s="938"/>
      <c r="BH64" s="938"/>
      <c r="BI64" s="938"/>
      <c r="BJ64" s="938"/>
      <c r="BK64" s="938"/>
      <c r="BL64" s="938"/>
      <c r="BM64" s="938"/>
      <c r="BN64" s="938"/>
      <c r="BO64" s="938"/>
      <c r="BP64" s="938"/>
      <c r="BQ64" s="939"/>
      <c r="BR64" s="939"/>
      <c r="BS64" s="939"/>
      <c r="BT64" s="939"/>
      <c r="BU64" s="939"/>
      <c r="BV64" s="939"/>
      <c r="BY64" s="830" t="s">
        <v>115</v>
      </c>
      <c r="BZ64" s="831"/>
      <c r="CA64" s="831"/>
      <c r="CB64" s="832"/>
      <c r="CC64" s="143"/>
      <c r="CD64" s="144"/>
      <c r="CE64" s="144"/>
      <c r="CF64" s="144"/>
      <c r="CG64" s="144"/>
      <c r="CH64" s="206"/>
      <c r="CI64" s="144"/>
      <c r="CJ64" s="144"/>
      <c r="CK64" s="144"/>
      <c r="CL64" s="144"/>
      <c r="CM64" s="144"/>
      <c r="CN64" s="144"/>
      <c r="CO64" s="144"/>
      <c r="CP64" s="144"/>
      <c r="CQ64" s="144"/>
      <c r="CR64" s="144"/>
      <c r="CS64" s="144"/>
      <c r="CT64" s="144"/>
      <c r="CU64" s="144"/>
      <c r="CV64" s="151"/>
      <c r="CW64" s="53"/>
      <c r="CX64" s="53"/>
      <c r="CY64" s="53"/>
    </row>
    <row r="65" spans="1:114" s="5" customFormat="1" ht="9.9" customHeight="1">
      <c r="B65" s="55"/>
      <c r="C65" s="7"/>
      <c r="D65" s="851"/>
      <c r="E65" s="851"/>
      <c r="F65" s="851"/>
      <c r="G65" s="851"/>
      <c r="H65" s="851"/>
      <c r="I65" s="851"/>
      <c r="J65" s="851"/>
      <c r="K65" s="851"/>
      <c r="L65" s="851"/>
      <c r="M65" s="851"/>
      <c r="N65" s="851"/>
      <c r="O65" s="851"/>
      <c r="P65" s="851"/>
      <c r="Q65" s="851"/>
      <c r="R65" s="851"/>
      <c r="S65" s="851"/>
      <c r="T65" s="851"/>
      <c r="U65" s="851"/>
      <c r="V65" s="851"/>
      <c r="W65" s="851"/>
      <c r="X65" s="851"/>
      <c r="Y65" s="851"/>
      <c r="Z65" s="851"/>
      <c r="AA65" s="851"/>
      <c r="AB65" s="851"/>
      <c r="AC65" s="851"/>
      <c r="AE65" s="21"/>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9"/>
      <c r="BE65" s="149"/>
      <c r="BF65" s="149"/>
      <c r="BG65" s="149"/>
      <c r="BH65" s="149"/>
      <c r="BI65" s="149"/>
      <c r="BJ65" s="149"/>
      <c r="BK65" s="149"/>
      <c r="BL65" s="149"/>
      <c r="BM65" s="149"/>
      <c r="BN65" s="149"/>
      <c r="BO65" s="149"/>
      <c r="BP65" s="149"/>
      <c r="BQ65" s="147"/>
      <c r="BR65" s="147"/>
      <c r="BS65" s="147"/>
      <c r="BT65" s="147"/>
      <c r="BU65" s="147"/>
      <c r="BV65" s="147"/>
      <c r="BY65" s="833" t="s">
        <v>116</v>
      </c>
      <c r="BZ65" s="818"/>
      <c r="CA65" s="818"/>
      <c r="CB65" s="819"/>
      <c r="CC65" s="145"/>
      <c r="CD65" s="146"/>
      <c r="CE65" s="146"/>
      <c r="CF65" s="146"/>
      <c r="CG65" s="146"/>
      <c r="CH65" s="146"/>
      <c r="CI65" s="146"/>
      <c r="CJ65" s="146"/>
      <c r="CK65" s="146"/>
      <c r="CL65" s="146"/>
      <c r="CM65" s="146"/>
      <c r="CN65" s="146"/>
      <c r="CO65" s="146"/>
      <c r="CP65" s="146"/>
      <c r="CQ65" s="146"/>
      <c r="CR65" s="146"/>
      <c r="CS65" s="146"/>
      <c r="CT65" s="146"/>
      <c r="CU65" s="146"/>
      <c r="CV65" s="152"/>
      <c r="CW65" s="150"/>
      <c r="CX65" s="150"/>
      <c r="CY65" s="150"/>
    </row>
    <row r="66" spans="1:114" s="7" customFormat="1" ht="9.9" customHeight="1">
      <c r="A66" s="5"/>
      <c r="C66" s="57" t="s">
        <v>41</v>
      </c>
      <c r="D66" s="965" t="s">
        <v>42</v>
      </c>
      <c r="E66" s="965"/>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E66" s="21"/>
      <c r="AF66" s="5"/>
      <c r="AG66" s="45" t="s">
        <v>1117</v>
      </c>
      <c r="AH66" s="5"/>
      <c r="AI66" s="5"/>
      <c r="AJ66" s="5"/>
      <c r="AK66" s="5"/>
      <c r="AL66" s="5"/>
      <c r="AM66" s="5"/>
      <c r="AN66" s="5"/>
      <c r="AO66" s="5"/>
      <c r="AP66" s="5"/>
      <c r="AQ66" s="5"/>
      <c r="AR66" s="5"/>
      <c r="AS66" s="5"/>
      <c r="BA66" s="146"/>
      <c r="BB66" s="146"/>
      <c r="BC66" s="904"/>
      <c r="BD66" s="904"/>
      <c r="BE66" s="904"/>
      <c r="BF66" s="904"/>
      <c r="BG66" s="904"/>
      <c r="BH66" s="818" t="s">
        <v>1118</v>
      </c>
      <c r="BI66" s="818"/>
      <c r="BJ66" s="904"/>
      <c r="BK66" s="904"/>
      <c r="BL66" s="904"/>
      <c r="BM66" s="818" t="s">
        <v>1119</v>
      </c>
      <c r="BN66" s="818"/>
      <c r="BO66" s="904"/>
      <c r="BP66" s="904"/>
      <c r="BQ66" s="904"/>
      <c r="BR66" s="818" t="s">
        <v>1120</v>
      </c>
      <c r="BS66" s="818"/>
      <c r="BT66" s="55"/>
      <c r="BU66" s="55"/>
      <c r="BV66" s="55"/>
      <c r="CK66" s="5"/>
      <c r="CL66" s="5"/>
      <c r="CM66" s="5"/>
      <c r="CN66" s="5"/>
      <c r="CO66" s="5"/>
      <c r="CP66" s="5"/>
      <c r="CQ66" s="5"/>
      <c r="CR66" s="5"/>
      <c r="CS66" s="5"/>
      <c r="CT66" s="5"/>
      <c r="CU66" s="5"/>
      <c r="CV66" s="5"/>
      <c r="CX66" s="53"/>
      <c r="CY66" s="53"/>
      <c r="CZ66" s="53"/>
      <c r="DA66" s="53"/>
      <c r="DB66" s="53"/>
      <c r="DC66" s="53"/>
      <c r="DD66" s="53"/>
      <c r="DE66" s="53"/>
      <c r="DF66" s="53"/>
      <c r="DG66" s="53"/>
      <c r="DH66" s="53"/>
      <c r="DI66" s="53"/>
      <c r="DJ66" s="53"/>
    </row>
    <row r="67" spans="1:114" s="7" customFormat="1" ht="9.9" customHeight="1">
      <c r="A67" s="5"/>
      <c r="D67" s="965"/>
      <c r="E67" s="965"/>
      <c r="F67" s="965"/>
      <c r="G67" s="965"/>
      <c r="H67" s="965"/>
      <c r="I67" s="965"/>
      <c r="J67" s="965"/>
      <c r="K67" s="965"/>
      <c r="L67" s="965"/>
      <c r="M67" s="965"/>
      <c r="N67" s="965"/>
      <c r="O67" s="965"/>
      <c r="P67" s="965"/>
      <c r="Q67" s="965"/>
      <c r="R67" s="965"/>
      <c r="S67" s="965"/>
      <c r="T67" s="965"/>
      <c r="U67" s="965"/>
      <c r="V67" s="965"/>
      <c r="W67" s="965"/>
      <c r="X67" s="965"/>
      <c r="Y67" s="965"/>
      <c r="Z67" s="965"/>
      <c r="AA67" s="965"/>
      <c r="AB67" s="965"/>
      <c r="AC67" s="965"/>
      <c r="AE67" s="21"/>
      <c r="AF67" s="905" t="s">
        <v>57</v>
      </c>
      <c r="AG67" s="906"/>
      <c r="AH67" s="906"/>
      <c r="AI67" s="906"/>
      <c r="AJ67" s="906"/>
      <c r="AK67" s="906"/>
      <c r="AL67" s="906"/>
      <c r="AM67" s="907"/>
      <c r="AN67" s="908"/>
      <c r="AO67" s="909"/>
      <c r="AP67" s="909"/>
      <c r="AQ67" s="909"/>
      <c r="AR67" s="909"/>
      <c r="AS67" s="909"/>
      <c r="AT67" s="909"/>
      <c r="AU67" s="909"/>
      <c r="AV67" s="909"/>
      <c r="AW67" s="909"/>
      <c r="AX67" s="909"/>
      <c r="AY67" s="909"/>
      <c r="AZ67" s="909"/>
      <c r="BA67" s="909"/>
      <c r="BB67" s="909"/>
      <c r="BC67" s="909"/>
      <c r="BD67" s="909"/>
      <c r="BE67" s="909"/>
      <c r="BF67" s="909"/>
      <c r="BG67" s="909"/>
      <c r="BH67" s="909"/>
      <c r="BI67" s="909"/>
      <c r="BJ67" s="909"/>
      <c r="BK67" s="909"/>
      <c r="BL67" s="909"/>
      <c r="BM67" s="909"/>
      <c r="BN67" s="909"/>
      <c r="BO67" s="909"/>
      <c r="BP67" s="909"/>
      <c r="BQ67" s="909"/>
      <c r="BR67" s="909"/>
      <c r="BS67" s="910" t="s">
        <v>1121</v>
      </c>
      <c r="BT67" s="911"/>
      <c r="BU67" s="911"/>
      <c r="BV67" s="911"/>
      <c r="BW67" s="912"/>
      <c r="BY67" s="830" t="s">
        <v>60</v>
      </c>
      <c r="BZ67" s="831"/>
      <c r="CA67" s="831"/>
      <c r="CB67" s="831"/>
      <c r="CC67" s="966" t="s">
        <v>117</v>
      </c>
      <c r="CD67" s="967"/>
      <c r="CE67" s="967"/>
      <c r="CF67" s="967"/>
      <c r="CG67" s="967"/>
      <c r="CH67" s="967"/>
      <c r="CI67" s="967"/>
      <c r="CJ67" s="967"/>
      <c r="CK67" s="967"/>
      <c r="CL67" s="967"/>
      <c r="CM67" s="967"/>
      <c r="CN67" s="967"/>
      <c r="CO67" s="967"/>
      <c r="CP67" s="967"/>
      <c r="CQ67" s="967"/>
      <c r="CR67" s="967"/>
      <c r="CS67" s="967"/>
      <c r="CT67" s="967"/>
      <c r="CU67" s="967"/>
      <c r="CV67" s="968"/>
      <c r="CX67" s="53"/>
      <c r="CY67" s="53"/>
    </row>
    <row r="68" spans="1:114" s="7" customFormat="1" ht="9.9" customHeight="1">
      <c r="A68" s="5"/>
      <c r="C68" s="57" t="s">
        <v>41</v>
      </c>
      <c r="D68" s="965" t="s">
        <v>43</v>
      </c>
      <c r="E68" s="965"/>
      <c r="F68" s="965"/>
      <c r="G68" s="965"/>
      <c r="H68" s="965"/>
      <c r="I68" s="965"/>
      <c r="J68" s="965"/>
      <c r="K68" s="965"/>
      <c r="L68" s="965"/>
      <c r="M68" s="965"/>
      <c r="N68" s="965"/>
      <c r="O68" s="965"/>
      <c r="P68" s="965"/>
      <c r="Q68" s="965"/>
      <c r="R68" s="965"/>
      <c r="S68" s="965"/>
      <c r="T68" s="965"/>
      <c r="U68" s="965"/>
      <c r="V68" s="965"/>
      <c r="W68" s="965"/>
      <c r="X68" s="965"/>
      <c r="Y68" s="965"/>
      <c r="Z68" s="965"/>
      <c r="AA68" s="965"/>
      <c r="AB68" s="965"/>
      <c r="AC68" s="965"/>
      <c r="AE68" s="21"/>
      <c r="AF68" s="862" t="s">
        <v>58</v>
      </c>
      <c r="AG68" s="816"/>
      <c r="AH68" s="816"/>
      <c r="AI68" s="816"/>
      <c r="AJ68" s="816"/>
      <c r="AK68" s="816"/>
      <c r="AL68" s="816"/>
      <c r="AM68" s="817"/>
      <c r="AN68" s="1344"/>
      <c r="AO68" s="1345"/>
      <c r="AP68" s="1345"/>
      <c r="AQ68" s="1345"/>
      <c r="AR68" s="1345"/>
      <c r="AS68" s="1345"/>
      <c r="AT68" s="1345"/>
      <c r="AU68" s="1345"/>
      <c r="AV68" s="1345"/>
      <c r="AW68" s="1345"/>
      <c r="AX68" s="1345"/>
      <c r="AY68" s="1345"/>
      <c r="AZ68" s="1345"/>
      <c r="BA68" s="1345"/>
      <c r="BB68" s="1345"/>
      <c r="BC68" s="1345"/>
      <c r="BD68" s="1345"/>
      <c r="BE68" s="1345"/>
      <c r="BF68" s="1345"/>
      <c r="BG68" s="1345"/>
      <c r="BH68" s="1345"/>
      <c r="BI68" s="1345"/>
      <c r="BJ68" s="1345"/>
      <c r="BK68" s="1345"/>
      <c r="BL68" s="1345"/>
      <c r="BM68" s="1345"/>
      <c r="BN68" s="1345"/>
      <c r="BO68" s="1345"/>
      <c r="BP68" s="1345"/>
      <c r="BQ68" s="1345"/>
      <c r="BR68" s="1345"/>
      <c r="BS68" s="913"/>
      <c r="BT68" s="914"/>
      <c r="BU68" s="914"/>
      <c r="BV68" s="914"/>
      <c r="BW68" s="915"/>
      <c r="BY68" s="833"/>
      <c r="BZ68" s="818"/>
      <c r="CA68" s="818"/>
      <c r="CB68" s="818"/>
      <c r="CC68" s="969" t="s">
        <v>118</v>
      </c>
      <c r="CD68" s="970"/>
      <c r="CE68" s="970"/>
      <c r="CF68" s="970"/>
      <c r="CG68" s="970"/>
      <c r="CH68" s="970"/>
      <c r="CI68" s="970"/>
      <c r="CJ68" s="970"/>
      <c r="CK68" s="970"/>
      <c r="CL68" s="970"/>
      <c r="CM68" s="970"/>
      <c r="CN68" s="970"/>
      <c r="CO68" s="970"/>
      <c r="CP68" s="970"/>
      <c r="CQ68" s="970"/>
      <c r="CR68" s="970"/>
      <c r="CS68" s="970"/>
      <c r="CT68" s="970"/>
      <c r="CU68" s="970"/>
      <c r="CV68" s="971"/>
      <c r="CX68" s="53"/>
      <c r="CY68" s="53"/>
    </row>
    <row r="69" spans="1:114" s="7" customFormat="1" ht="9.9" customHeight="1">
      <c r="A69" s="5"/>
      <c r="D69" s="965"/>
      <c r="E69" s="965"/>
      <c r="F69" s="965"/>
      <c r="G69" s="965"/>
      <c r="H69" s="965"/>
      <c r="I69" s="965"/>
      <c r="J69" s="965"/>
      <c r="K69" s="965"/>
      <c r="L69" s="965"/>
      <c r="M69" s="965"/>
      <c r="N69" s="965"/>
      <c r="O69" s="965"/>
      <c r="P69" s="965"/>
      <c r="Q69" s="965"/>
      <c r="R69" s="965"/>
      <c r="S69" s="965"/>
      <c r="T69" s="965"/>
      <c r="U69" s="965"/>
      <c r="V69" s="965"/>
      <c r="W69" s="965"/>
      <c r="X69" s="965"/>
      <c r="Y69" s="965"/>
      <c r="Z69" s="965"/>
      <c r="AA69" s="965"/>
      <c r="AB69" s="965"/>
      <c r="AC69" s="965"/>
      <c r="AE69" s="21"/>
      <c r="AF69" s="833"/>
      <c r="AG69" s="818"/>
      <c r="AH69" s="818"/>
      <c r="AI69" s="818"/>
      <c r="AJ69" s="818"/>
      <c r="AK69" s="818"/>
      <c r="AL69" s="818"/>
      <c r="AM69" s="819"/>
      <c r="AN69" s="1346"/>
      <c r="AO69" s="1347"/>
      <c r="AP69" s="1347"/>
      <c r="AQ69" s="1347"/>
      <c r="AR69" s="1347"/>
      <c r="AS69" s="1347"/>
      <c r="AT69" s="1347"/>
      <c r="AU69" s="1347"/>
      <c r="AV69" s="1347"/>
      <c r="AW69" s="1347"/>
      <c r="AX69" s="1347"/>
      <c r="AY69" s="1347"/>
      <c r="AZ69" s="1347"/>
      <c r="BA69" s="1347"/>
      <c r="BB69" s="1347"/>
      <c r="BC69" s="1347"/>
      <c r="BD69" s="1347"/>
      <c r="BE69" s="1347"/>
      <c r="BF69" s="1347"/>
      <c r="BG69" s="1347"/>
      <c r="BH69" s="1347"/>
      <c r="BI69" s="1347"/>
      <c r="BJ69" s="1347"/>
      <c r="BK69" s="1347"/>
      <c r="BL69" s="1347"/>
      <c r="BM69" s="1347"/>
      <c r="BN69" s="1347"/>
      <c r="BO69" s="1347"/>
      <c r="BP69" s="1347"/>
      <c r="BQ69" s="1347"/>
      <c r="BR69" s="1347"/>
      <c r="BS69" s="916"/>
      <c r="BT69" s="917"/>
      <c r="BU69" s="917"/>
      <c r="BV69" s="917"/>
      <c r="BW69" s="918"/>
      <c r="BY69" s="972" t="s">
        <v>63</v>
      </c>
      <c r="BZ69" s="973"/>
      <c r="CA69" s="973"/>
      <c r="CB69" s="973"/>
      <c r="CC69" s="974"/>
      <c r="CD69" s="974"/>
      <c r="CE69" s="974"/>
      <c r="CF69" s="974"/>
      <c r="CG69" s="974"/>
      <c r="CH69" s="974"/>
      <c r="CI69" s="974"/>
      <c r="CJ69" s="974"/>
      <c r="CK69" s="974"/>
      <c r="CL69" s="974"/>
      <c r="CM69" s="974"/>
      <c r="CN69" s="974"/>
      <c r="CO69" s="976" t="s">
        <v>119</v>
      </c>
      <c r="CP69" s="976"/>
      <c r="CQ69" s="976"/>
      <c r="CR69" s="976"/>
      <c r="CS69" s="976"/>
      <c r="CT69" s="976"/>
      <c r="CU69" s="976"/>
      <c r="CV69" s="16"/>
      <c r="CX69" s="53"/>
      <c r="CY69" s="53"/>
    </row>
    <row r="70" spans="1:114" s="7" customFormat="1" ht="9.9" customHeight="1">
      <c r="A70" s="5"/>
      <c r="C70" s="56"/>
      <c r="D70" s="965"/>
      <c r="E70" s="965"/>
      <c r="F70" s="965"/>
      <c r="G70" s="965"/>
      <c r="H70" s="965"/>
      <c r="I70" s="965"/>
      <c r="J70" s="965"/>
      <c r="K70" s="965"/>
      <c r="L70" s="965"/>
      <c r="M70" s="965"/>
      <c r="N70" s="965"/>
      <c r="O70" s="965"/>
      <c r="P70" s="965"/>
      <c r="Q70" s="965"/>
      <c r="R70" s="965"/>
      <c r="S70" s="965"/>
      <c r="T70" s="965"/>
      <c r="U70" s="965"/>
      <c r="V70" s="965"/>
      <c r="W70" s="965"/>
      <c r="X70" s="965"/>
      <c r="Y70" s="965"/>
      <c r="Z70" s="965"/>
      <c r="AA70" s="965"/>
      <c r="AB70" s="965"/>
      <c r="AC70" s="965"/>
      <c r="AE70" s="21"/>
      <c r="AF70" s="830" t="s">
        <v>61</v>
      </c>
      <c r="AG70" s="831"/>
      <c r="AH70" s="831"/>
      <c r="AI70" s="831"/>
      <c r="AJ70" s="831"/>
      <c r="AK70" s="831"/>
      <c r="AL70" s="831"/>
      <c r="AM70" s="832"/>
      <c r="AN70" s="852"/>
      <c r="AO70" s="853"/>
      <c r="AP70" s="853"/>
      <c r="AQ70" s="853"/>
      <c r="AR70" s="853"/>
      <c r="AS70" s="853"/>
      <c r="AT70" s="853"/>
      <c r="AU70" s="853"/>
      <c r="AV70" s="853"/>
      <c r="AW70" s="853"/>
      <c r="AX70" s="853"/>
      <c r="AY70" s="853"/>
      <c r="AZ70" s="853"/>
      <c r="BA70" s="853"/>
      <c r="BB70" s="853"/>
      <c r="BC70" s="853"/>
      <c r="BD70" s="853"/>
      <c r="BE70" s="853"/>
      <c r="BF70" s="853"/>
      <c r="BG70" s="853"/>
      <c r="BH70" s="853"/>
      <c r="BI70" s="853"/>
      <c r="BJ70" s="853"/>
      <c r="BK70" s="853"/>
      <c r="BL70" s="853"/>
      <c r="BM70" s="853"/>
      <c r="BN70" s="853"/>
      <c r="BO70" s="853"/>
      <c r="BP70" s="853"/>
      <c r="BQ70" s="853"/>
      <c r="BR70" s="853"/>
      <c r="BS70" s="853"/>
      <c r="BT70" s="853"/>
      <c r="BU70" s="853"/>
      <c r="BV70" s="853"/>
      <c r="BW70" s="854"/>
      <c r="BY70" s="975"/>
      <c r="BZ70" s="974"/>
      <c r="CA70" s="974"/>
      <c r="CB70" s="974"/>
      <c r="CC70" s="974"/>
      <c r="CD70" s="974"/>
      <c r="CE70" s="974"/>
      <c r="CF70" s="974"/>
      <c r="CG70" s="974"/>
      <c r="CH70" s="974"/>
      <c r="CI70" s="974"/>
      <c r="CJ70" s="974"/>
      <c r="CK70" s="974"/>
      <c r="CL70" s="974"/>
      <c r="CM70" s="974"/>
      <c r="CN70" s="974"/>
      <c r="CO70" s="977"/>
      <c r="CP70" s="977"/>
      <c r="CQ70" s="977"/>
      <c r="CR70" s="977"/>
      <c r="CS70" s="977"/>
      <c r="CT70" s="977"/>
      <c r="CU70" s="977"/>
      <c r="CV70" s="10"/>
      <c r="CX70" s="53"/>
      <c r="CY70" s="53"/>
      <c r="CZ70" s="53"/>
      <c r="DA70" s="53"/>
      <c r="DB70" s="53"/>
      <c r="DC70" s="53"/>
      <c r="DD70" s="53"/>
      <c r="DE70" s="53"/>
      <c r="DF70" s="53"/>
      <c r="DG70" s="53"/>
      <c r="DH70" s="53"/>
      <c r="DI70" s="53"/>
    </row>
    <row r="71" spans="1:114" s="7" customFormat="1" ht="9.9" customHeight="1">
      <c r="A71" s="5"/>
      <c r="C71" s="56"/>
      <c r="D71" s="965"/>
      <c r="E71" s="965"/>
      <c r="F71" s="965"/>
      <c r="G71" s="965"/>
      <c r="H71" s="965"/>
      <c r="I71" s="965"/>
      <c r="J71" s="965"/>
      <c r="K71" s="965"/>
      <c r="L71" s="965"/>
      <c r="M71" s="965"/>
      <c r="N71" s="965"/>
      <c r="O71" s="965"/>
      <c r="P71" s="965"/>
      <c r="Q71" s="965"/>
      <c r="R71" s="965"/>
      <c r="S71" s="965"/>
      <c r="T71" s="965"/>
      <c r="U71" s="965"/>
      <c r="V71" s="965"/>
      <c r="W71" s="965"/>
      <c r="X71" s="965"/>
      <c r="Y71" s="965"/>
      <c r="Z71" s="965"/>
      <c r="AA71" s="965"/>
      <c r="AB71" s="965"/>
      <c r="AC71" s="965"/>
      <c r="AE71" s="21"/>
      <c r="AF71" s="862"/>
      <c r="AG71" s="816"/>
      <c r="AH71" s="816"/>
      <c r="AI71" s="816"/>
      <c r="AJ71" s="816"/>
      <c r="AK71" s="816"/>
      <c r="AL71" s="816"/>
      <c r="AM71" s="817"/>
      <c r="AN71" s="894"/>
      <c r="AO71" s="895"/>
      <c r="AP71" s="895"/>
      <c r="AQ71" s="895"/>
      <c r="AR71" s="895"/>
      <c r="AS71" s="895"/>
      <c r="AT71" s="895"/>
      <c r="AU71" s="895"/>
      <c r="AV71" s="895"/>
      <c r="AW71" s="895"/>
      <c r="AX71" s="895"/>
      <c r="AY71" s="895"/>
      <c r="AZ71" s="895"/>
      <c r="BA71" s="895"/>
      <c r="BB71" s="895"/>
      <c r="BC71" s="895"/>
      <c r="BD71" s="895"/>
      <c r="BE71" s="895"/>
      <c r="BF71" s="895"/>
      <c r="BG71" s="895"/>
      <c r="BH71" s="895"/>
      <c r="BI71" s="895"/>
      <c r="BJ71" s="895"/>
      <c r="BK71" s="895"/>
      <c r="BL71" s="895"/>
      <c r="BM71" s="895"/>
      <c r="BN71" s="895"/>
      <c r="BO71" s="895"/>
      <c r="BP71" s="895"/>
      <c r="BQ71" s="895"/>
      <c r="BR71" s="895"/>
      <c r="BS71" s="895"/>
      <c r="BT71" s="895"/>
      <c r="BU71" s="895"/>
      <c r="BV71" s="895"/>
      <c r="BW71" s="896"/>
      <c r="BX71" s="5"/>
      <c r="BY71" s="975"/>
      <c r="BZ71" s="974"/>
      <c r="CA71" s="974"/>
      <c r="CB71" s="974"/>
      <c r="CC71" s="974"/>
      <c r="CD71" s="974"/>
      <c r="CE71" s="974"/>
      <c r="CF71" s="974"/>
      <c r="CG71" s="974"/>
      <c r="CH71" s="974"/>
      <c r="CI71" s="974"/>
      <c r="CJ71" s="974"/>
      <c r="CK71" s="974"/>
      <c r="CL71" s="974"/>
      <c r="CM71" s="974"/>
      <c r="CN71" s="974"/>
      <c r="CO71" s="977"/>
      <c r="CP71" s="977"/>
      <c r="CQ71" s="977"/>
      <c r="CR71" s="977"/>
      <c r="CS71" s="977"/>
      <c r="CT71" s="977"/>
      <c r="CU71" s="977"/>
      <c r="CV71" s="10"/>
      <c r="CX71" s="53"/>
      <c r="CY71" s="53"/>
      <c r="CZ71" s="53"/>
      <c r="DA71" s="53"/>
      <c r="DB71" s="53"/>
      <c r="DC71" s="53"/>
      <c r="DD71" s="53"/>
      <c r="DE71" s="53"/>
      <c r="DF71" s="53"/>
      <c r="DG71" s="53"/>
      <c r="DH71" s="53"/>
      <c r="DI71" s="53"/>
    </row>
    <row r="72" spans="1:114" s="7" customFormat="1" ht="9.9" customHeight="1">
      <c r="A72" s="5"/>
      <c r="C72" s="56"/>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E72" s="21"/>
      <c r="AF72" s="833"/>
      <c r="AG72" s="818"/>
      <c r="AH72" s="818"/>
      <c r="AI72" s="818"/>
      <c r="AJ72" s="818"/>
      <c r="AK72" s="818"/>
      <c r="AL72" s="818"/>
      <c r="AM72" s="819"/>
      <c r="AN72" s="855"/>
      <c r="AO72" s="856"/>
      <c r="AP72" s="856"/>
      <c r="AQ72" s="856"/>
      <c r="AR72" s="856"/>
      <c r="AS72" s="856"/>
      <c r="AT72" s="856"/>
      <c r="AU72" s="856"/>
      <c r="AV72" s="856"/>
      <c r="AW72" s="856"/>
      <c r="AX72" s="856"/>
      <c r="AY72" s="856"/>
      <c r="AZ72" s="856"/>
      <c r="BA72" s="856"/>
      <c r="BB72" s="856"/>
      <c r="BC72" s="856"/>
      <c r="BD72" s="856"/>
      <c r="BE72" s="856"/>
      <c r="BF72" s="856"/>
      <c r="BG72" s="856"/>
      <c r="BH72" s="856"/>
      <c r="BI72" s="856"/>
      <c r="BJ72" s="856"/>
      <c r="BK72" s="856"/>
      <c r="BL72" s="856"/>
      <c r="BM72" s="856"/>
      <c r="BN72" s="856"/>
      <c r="BO72" s="856"/>
      <c r="BP72" s="856"/>
      <c r="BQ72" s="856"/>
      <c r="BR72" s="856"/>
      <c r="BS72" s="856"/>
      <c r="BT72" s="856"/>
      <c r="BU72" s="856"/>
      <c r="BV72" s="856"/>
      <c r="BW72" s="857"/>
      <c r="BX72" s="5"/>
      <c r="BY72" s="897" t="s">
        <v>121</v>
      </c>
      <c r="BZ72" s="898"/>
      <c r="CA72" s="898"/>
      <c r="CB72" s="898"/>
      <c r="CC72" s="898"/>
      <c r="CD72" s="898"/>
      <c r="CE72" s="898"/>
      <c r="CF72" s="898"/>
      <c r="CG72" s="898"/>
      <c r="CH72" s="898"/>
      <c r="CI72" s="898"/>
      <c r="CJ72" s="898"/>
      <c r="CK72" s="898"/>
      <c r="CL72" s="898"/>
      <c r="CM72" s="898"/>
      <c r="CN72" s="898"/>
      <c r="CO72" s="5"/>
      <c r="CP72" s="901" t="s">
        <v>120</v>
      </c>
      <c r="CQ72" s="902"/>
      <c r="CR72" s="902"/>
      <c r="CS72" s="902"/>
      <c r="CT72" s="903"/>
      <c r="CU72" s="5"/>
      <c r="CV72" s="10"/>
      <c r="CX72" s="53"/>
      <c r="CY72" s="53"/>
      <c r="CZ72" s="53"/>
      <c r="DA72" s="53"/>
      <c r="DB72" s="53"/>
      <c r="DC72" s="53"/>
      <c r="DD72" s="53"/>
      <c r="DE72" s="53"/>
      <c r="DF72" s="53"/>
      <c r="DG72" s="53"/>
      <c r="DH72" s="53"/>
      <c r="DI72" s="53"/>
    </row>
    <row r="73" spans="1:114" s="7" customFormat="1" ht="4.5" customHeight="1">
      <c r="A73" s="5"/>
      <c r="AE73" s="21"/>
      <c r="AF73" s="5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899"/>
      <c r="BZ73" s="900"/>
      <c r="CA73" s="900"/>
      <c r="CB73" s="900"/>
      <c r="CC73" s="900"/>
      <c r="CD73" s="900"/>
      <c r="CE73" s="900"/>
      <c r="CF73" s="900"/>
      <c r="CG73" s="900"/>
      <c r="CH73" s="900"/>
      <c r="CI73" s="900"/>
      <c r="CJ73" s="900"/>
      <c r="CK73" s="900"/>
      <c r="CL73" s="900"/>
      <c r="CM73" s="900"/>
      <c r="CN73" s="900"/>
      <c r="CO73" s="12"/>
      <c r="CP73" s="12"/>
      <c r="CQ73" s="12"/>
      <c r="CR73" s="12"/>
      <c r="CS73" s="12"/>
      <c r="CT73" s="12"/>
      <c r="CU73" s="12"/>
      <c r="CV73" s="13"/>
      <c r="CX73" s="53"/>
      <c r="CY73" s="53"/>
      <c r="CZ73" s="53"/>
      <c r="DA73" s="53"/>
      <c r="DB73" s="53"/>
      <c r="DC73" s="53"/>
      <c r="DD73" s="53"/>
      <c r="DE73" s="53"/>
      <c r="DF73" s="53"/>
      <c r="DG73" s="53"/>
      <c r="DH73" s="53"/>
      <c r="DI73" s="53"/>
    </row>
    <row r="74" spans="1:114" s="7" customFormat="1" ht="9.9" customHeight="1">
      <c r="A74" s="5"/>
      <c r="B74" s="55" t="s">
        <v>13</v>
      </c>
      <c r="D74" s="851" t="s">
        <v>129</v>
      </c>
      <c r="E74" s="851"/>
      <c r="F74" s="851"/>
      <c r="G74" s="851"/>
      <c r="H74" s="851"/>
      <c r="I74" s="851"/>
      <c r="J74" s="851"/>
      <c r="K74" s="851"/>
      <c r="L74" s="851"/>
      <c r="M74" s="851"/>
      <c r="N74" s="851"/>
      <c r="O74" s="851"/>
      <c r="P74" s="851"/>
      <c r="Q74" s="851"/>
      <c r="R74" s="851"/>
      <c r="S74" s="851"/>
      <c r="T74" s="851"/>
      <c r="U74" s="851"/>
      <c r="V74" s="851"/>
      <c r="W74" s="851"/>
      <c r="X74" s="851"/>
      <c r="Y74" s="851"/>
      <c r="Z74" s="851"/>
      <c r="AA74" s="851"/>
      <c r="AB74" s="851"/>
      <c r="AC74" s="851"/>
      <c r="AE74" s="21"/>
      <c r="AF74" s="55" t="s">
        <v>62</v>
      </c>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X74" s="53"/>
      <c r="CY74" s="53"/>
      <c r="CZ74" s="53"/>
      <c r="DA74" s="53"/>
      <c r="DB74" s="53"/>
      <c r="DC74" s="53"/>
      <c r="DD74" s="53"/>
      <c r="DE74" s="53"/>
      <c r="DF74" s="53"/>
      <c r="DG74" s="53"/>
      <c r="DH74" s="53"/>
      <c r="DI74" s="53"/>
      <c r="DJ74" s="53"/>
    </row>
    <row r="75" spans="1:114" s="7" customFormat="1" ht="9.9" customHeight="1">
      <c r="A75" s="5"/>
      <c r="C75" s="8"/>
      <c r="D75" s="851"/>
      <c r="E75" s="851"/>
      <c r="F75" s="851"/>
      <c r="G75" s="851"/>
      <c r="H75" s="851"/>
      <c r="I75" s="851"/>
      <c r="J75" s="851"/>
      <c r="K75" s="851"/>
      <c r="L75" s="851"/>
      <c r="M75" s="851"/>
      <c r="N75" s="851"/>
      <c r="O75" s="851"/>
      <c r="P75" s="851"/>
      <c r="Q75" s="851"/>
      <c r="R75" s="851"/>
      <c r="S75" s="851"/>
      <c r="T75" s="851"/>
      <c r="U75" s="851"/>
      <c r="V75" s="851"/>
      <c r="W75" s="851"/>
      <c r="X75" s="851"/>
      <c r="Y75" s="851"/>
      <c r="Z75" s="851"/>
      <c r="AA75" s="851"/>
      <c r="AB75" s="851"/>
      <c r="AC75" s="851"/>
      <c r="AE75" s="21"/>
      <c r="AF75" s="803" t="s">
        <v>64</v>
      </c>
      <c r="AG75" s="804"/>
      <c r="AH75" s="804"/>
      <c r="AI75" s="804"/>
      <c r="AJ75" s="804"/>
      <c r="AK75" s="804"/>
      <c r="AL75" s="804"/>
      <c r="AM75" s="804"/>
      <c r="AN75" s="803" t="s">
        <v>54</v>
      </c>
      <c r="AO75" s="804"/>
      <c r="AP75" s="804"/>
      <c r="AQ75" s="804"/>
      <c r="AR75" s="804"/>
      <c r="AS75" s="804"/>
      <c r="AT75" s="804"/>
      <c r="AU75" s="804"/>
      <c r="AV75" s="804"/>
      <c r="AW75" s="804"/>
      <c r="AX75" s="804"/>
      <c r="AY75" s="804"/>
      <c r="AZ75" s="804"/>
      <c r="BA75" s="804"/>
      <c r="BB75" s="804"/>
      <c r="BC75" s="804"/>
      <c r="BD75" s="804"/>
      <c r="BE75" s="804"/>
      <c r="BF75" s="804"/>
      <c r="BG75" s="804"/>
      <c r="BH75" s="804"/>
      <c r="BI75" s="804"/>
      <c r="BJ75" s="804"/>
      <c r="BK75" s="805"/>
      <c r="BL75" s="803" t="s">
        <v>53</v>
      </c>
      <c r="BM75" s="804"/>
      <c r="BN75" s="804"/>
      <c r="BO75" s="804"/>
      <c r="BP75" s="804"/>
      <c r="BQ75" s="804"/>
      <c r="BR75" s="804"/>
      <c r="BS75" s="804"/>
      <c r="BT75" s="804"/>
      <c r="BU75" s="804"/>
      <c r="BV75" s="804"/>
      <c r="BW75" s="804"/>
      <c r="BX75" s="804"/>
      <c r="BY75" s="804"/>
      <c r="BZ75" s="804"/>
      <c r="CA75" s="804"/>
      <c r="CB75" s="804"/>
      <c r="CC75" s="804"/>
      <c r="CD75" s="804"/>
      <c r="CE75" s="804"/>
      <c r="CF75" s="804"/>
      <c r="CG75" s="804"/>
      <c r="CH75" s="804"/>
      <c r="CI75" s="805"/>
      <c r="CJ75" s="830" t="s">
        <v>125</v>
      </c>
      <c r="CK75" s="831"/>
      <c r="CL75" s="831"/>
      <c r="CM75" s="831"/>
      <c r="CN75" s="831"/>
      <c r="CO75" s="831"/>
      <c r="CP75" s="831"/>
      <c r="CQ75" s="831"/>
      <c r="CR75" s="831"/>
      <c r="CS75" s="831"/>
      <c r="CT75" s="831"/>
      <c r="CU75" s="831"/>
      <c r="CV75" s="832"/>
      <c r="CW75" s="5"/>
    </row>
    <row r="76" spans="1:114" s="7" customFormat="1" ht="9.9" customHeight="1">
      <c r="A76" s="5"/>
      <c r="C76" s="8"/>
      <c r="D76" s="851"/>
      <c r="E76" s="851"/>
      <c r="F76" s="851"/>
      <c r="G76" s="851"/>
      <c r="H76" s="851"/>
      <c r="I76" s="851"/>
      <c r="J76" s="851"/>
      <c r="K76" s="851"/>
      <c r="L76" s="851"/>
      <c r="M76" s="851"/>
      <c r="N76" s="851"/>
      <c r="O76" s="851"/>
      <c r="P76" s="851"/>
      <c r="Q76" s="851"/>
      <c r="R76" s="851"/>
      <c r="S76" s="851"/>
      <c r="T76" s="851"/>
      <c r="U76" s="851"/>
      <c r="V76" s="851"/>
      <c r="W76" s="851"/>
      <c r="X76" s="851"/>
      <c r="Y76" s="851"/>
      <c r="Z76" s="851"/>
      <c r="AA76" s="851"/>
      <c r="AB76" s="851"/>
      <c r="AC76" s="851"/>
      <c r="AE76" s="21"/>
      <c r="AF76" s="78"/>
      <c r="AG76" s="73"/>
      <c r="AH76" s="73"/>
      <c r="AI76" s="73"/>
      <c r="AJ76" s="73"/>
      <c r="AK76" s="73"/>
      <c r="AL76" s="73"/>
      <c r="AM76" s="73"/>
      <c r="AN76" s="946"/>
      <c r="AO76" s="1218"/>
      <c r="AP76" s="947"/>
      <c r="AQ76" s="922"/>
      <c r="AR76" s="550"/>
      <c r="AS76" s="923"/>
      <c r="AT76" s="883"/>
      <c r="AU76" s="887"/>
      <c r="AV76" s="888"/>
      <c r="AW76" s="882"/>
      <c r="AX76" s="887"/>
      <c r="AY76" s="888"/>
      <c r="AZ76" s="869">
        <v>0</v>
      </c>
      <c r="BA76" s="870"/>
      <c r="BB76" s="871"/>
      <c r="BC76" s="863">
        <v>0</v>
      </c>
      <c r="BD76" s="863"/>
      <c r="BE76" s="864"/>
      <c r="BF76" s="867">
        <v>0</v>
      </c>
      <c r="BG76" s="863"/>
      <c r="BH76" s="864"/>
      <c r="BI76" s="869">
        <v>0</v>
      </c>
      <c r="BJ76" s="870"/>
      <c r="BK76" s="871"/>
      <c r="BL76" s="946"/>
      <c r="BM76" s="1218"/>
      <c r="BN76" s="947"/>
      <c r="BO76" s="922"/>
      <c r="BP76" s="550"/>
      <c r="BQ76" s="923"/>
      <c r="BR76" s="883"/>
      <c r="BS76" s="887"/>
      <c r="BT76" s="888"/>
      <c r="BU76" s="882"/>
      <c r="BV76" s="887"/>
      <c r="BW76" s="888"/>
      <c r="BX76" s="869">
        <v>0</v>
      </c>
      <c r="BY76" s="870"/>
      <c r="BZ76" s="871"/>
      <c r="CA76" s="863">
        <v>0</v>
      </c>
      <c r="CB76" s="863"/>
      <c r="CC76" s="864"/>
      <c r="CD76" s="867">
        <v>0</v>
      </c>
      <c r="CE76" s="863"/>
      <c r="CF76" s="864"/>
      <c r="CG76" s="869">
        <v>0</v>
      </c>
      <c r="CH76" s="870"/>
      <c r="CI76" s="871"/>
      <c r="CJ76" s="862"/>
      <c r="CK76" s="816"/>
      <c r="CL76" s="816"/>
      <c r="CM76" s="816"/>
      <c r="CN76" s="816"/>
      <c r="CO76" s="816"/>
      <c r="CP76" s="816"/>
      <c r="CQ76" s="816"/>
      <c r="CR76" s="816"/>
      <c r="CS76" s="816"/>
      <c r="CT76" s="816"/>
      <c r="CU76" s="816"/>
      <c r="CV76" s="817"/>
      <c r="CW76" s="5"/>
    </row>
    <row r="77" spans="1:114" s="7" customFormat="1" ht="9.9" customHeight="1">
      <c r="A77" s="5"/>
      <c r="AE77" s="21"/>
      <c r="AF77" s="862" t="s">
        <v>124</v>
      </c>
      <c r="AG77" s="816"/>
      <c r="AH77" s="816"/>
      <c r="AI77" s="816"/>
      <c r="AJ77" s="816"/>
      <c r="AK77" s="816"/>
      <c r="AL77" s="816"/>
      <c r="AM77" s="817"/>
      <c r="AN77" s="948"/>
      <c r="AO77" s="1219"/>
      <c r="AP77" s="949"/>
      <c r="AQ77" s="885"/>
      <c r="AR77" s="719"/>
      <c r="AS77" s="886"/>
      <c r="AT77" s="719"/>
      <c r="AU77" s="719"/>
      <c r="AV77" s="889"/>
      <c r="AW77" s="885"/>
      <c r="AX77" s="719"/>
      <c r="AY77" s="889"/>
      <c r="AZ77" s="868"/>
      <c r="BA77" s="865"/>
      <c r="BB77" s="872"/>
      <c r="BC77" s="865"/>
      <c r="BD77" s="865"/>
      <c r="BE77" s="866"/>
      <c r="BF77" s="868"/>
      <c r="BG77" s="865"/>
      <c r="BH77" s="866"/>
      <c r="BI77" s="868"/>
      <c r="BJ77" s="865"/>
      <c r="BK77" s="872"/>
      <c r="BL77" s="948"/>
      <c r="BM77" s="1219"/>
      <c r="BN77" s="949"/>
      <c r="BO77" s="885"/>
      <c r="BP77" s="719"/>
      <c r="BQ77" s="886"/>
      <c r="BR77" s="719"/>
      <c r="BS77" s="719"/>
      <c r="BT77" s="889"/>
      <c r="BU77" s="885"/>
      <c r="BV77" s="719"/>
      <c r="BW77" s="889"/>
      <c r="BX77" s="868"/>
      <c r="BY77" s="865"/>
      <c r="BZ77" s="872"/>
      <c r="CA77" s="865"/>
      <c r="CB77" s="865"/>
      <c r="CC77" s="866"/>
      <c r="CD77" s="868"/>
      <c r="CE77" s="865"/>
      <c r="CF77" s="866"/>
      <c r="CG77" s="868"/>
      <c r="CH77" s="865"/>
      <c r="CI77" s="872"/>
      <c r="CJ77" s="862"/>
      <c r="CK77" s="816"/>
      <c r="CL77" s="816"/>
      <c r="CM77" s="816"/>
      <c r="CN77" s="816"/>
      <c r="CO77" s="816"/>
      <c r="CP77" s="816"/>
      <c r="CQ77" s="816"/>
      <c r="CR77" s="816"/>
      <c r="CS77" s="816"/>
      <c r="CT77" s="816"/>
      <c r="CU77" s="816"/>
      <c r="CV77" s="817"/>
      <c r="CW77" s="5"/>
    </row>
    <row r="78" spans="1:114" s="7" customFormat="1" ht="9.9" customHeight="1">
      <c r="A78" s="5"/>
      <c r="B78" s="55" t="s">
        <v>13</v>
      </c>
      <c r="D78" s="851" t="s">
        <v>130</v>
      </c>
      <c r="E78" s="851"/>
      <c r="F78" s="851"/>
      <c r="G78" s="851"/>
      <c r="H78" s="851"/>
      <c r="I78" s="851"/>
      <c r="J78" s="851"/>
      <c r="K78" s="851"/>
      <c r="L78" s="851"/>
      <c r="M78" s="851"/>
      <c r="N78" s="851"/>
      <c r="O78" s="851"/>
      <c r="P78" s="851"/>
      <c r="Q78" s="851"/>
      <c r="R78" s="851"/>
      <c r="S78" s="851"/>
      <c r="T78" s="851"/>
      <c r="U78" s="851"/>
      <c r="V78" s="851"/>
      <c r="W78" s="851"/>
      <c r="X78" s="851"/>
      <c r="Y78" s="851"/>
      <c r="Z78" s="851"/>
      <c r="AA78" s="851"/>
      <c r="AB78" s="851"/>
      <c r="AC78" s="851"/>
      <c r="AE78" s="21"/>
      <c r="AF78" s="862"/>
      <c r="AG78" s="816"/>
      <c r="AH78" s="816"/>
      <c r="AI78" s="816"/>
      <c r="AJ78" s="816"/>
      <c r="AK78" s="816"/>
      <c r="AL78" s="816"/>
      <c r="AM78" s="817"/>
      <c r="AN78" s="873" t="s">
        <v>122</v>
      </c>
      <c r="AO78" s="874"/>
      <c r="AP78" s="874"/>
      <c r="AQ78" s="874"/>
      <c r="AR78" s="874"/>
      <c r="AS78" s="874"/>
      <c r="AT78" s="874"/>
      <c r="AU78" s="874"/>
      <c r="AV78" s="874"/>
      <c r="AW78" s="874"/>
      <c r="AX78" s="874"/>
      <c r="AY78" s="874"/>
      <c r="AZ78" s="874"/>
      <c r="BA78" s="874"/>
      <c r="BB78" s="874"/>
      <c r="BC78" s="874"/>
      <c r="BD78" s="874"/>
      <c r="BE78" s="874"/>
      <c r="BF78" s="874"/>
      <c r="BG78" s="874"/>
      <c r="BH78" s="874"/>
      <c r="BI78" s="874"/>
      <c r="BJ78" s="874"/>
      <c r="BK78" s="875"/>
      <c r="BL78" s="1341"/>
      <c r="BM78" s="1342"/>
      <c r="BN78" s="1343"/>
      <c r="BO78" s="882"/>
      <c r="BP78" s="883"/>
      <c r="BQ78" s="884"/>
      <c r="BR78" s="883"/>
      <c r="BS78" s="887"/>
      <c r="BT78" s="888"/>
      <c r="BU78" s="882"/>
      <c r="BV78" s="887"/>
      <c r="BW78" s="888"/>
      <c r="BX78" s="869" t="str">
        <f>IF(AND(入力画面!$E$34="",入力画面!$F$34="",入力画面!$G$34=""),"","0")</f>
        <v/>
      </c>
      <c r="BY78" s="870"/>
      <c r="BZ78" s="871"/>
      <c r="CA78" s="870" t="str">
        <f>IF(AND(入力画面!$E$34="",入力画面!$F$34="",入力画面!$G$34=""),"","0")</f>
        <v/>
      </c>
      <c r="CB78" s="870"/>
      <c r="CC78" s="890"/>
      <c r="CD78" s="869" t="str">
        <f>IF(AND(入力画面!$E$34="",入力画面!$F$34="",入力画面!$G$34=""),"","0")</f>
        <v/>
      </c>
      <c r="CE78" s="870"/>
      <c r="CF78" s="890"/>
      <c r="CG78" s="869" t="str">
        <f>IF(AND(入力画面!$E$34="",入力画面!$F$34="",入力画面!$G$34=""),"","0")</f>
        <v/>
      </c>
      <c r="CH78" s="870"/>
      <c r="CI78" s="871"/>
      <c r="CJ78" s="862"/>
      <c r="CK78" s="816"/>
      <c r="CL78" s="816"/>
      <c r="CM78" s="816"/>
      <c r="CN78" s="816"/>
      <c r="CO78" s="816"/>
      <c r="CP78" s="816"/>
      <c r="CQ78" s="816"/>
      <c r="CR78" s="816"/>
      <c r="CS78" s="816"/>
      <c r="CT78" s="816"/>
      <c r="CU78" s="816"/>
      <c r="CV78" s="817"/>
    </row>
    <row r="79" spans="1:114" s="7" customFormat="1" ht="9.9" customHeight="1">
      <c r="A79" s="5"/>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E79" s="21"/>
      <c r="AF79" s="75"/>
      <c r="AG79" s="74"/>
      <c r="AH79" s="74"/>
      <c r="AI79" s="74"/>
      <c r="AJ79" s="74"/>
      <c r="AK79" s="74"/>
      <c r="AL79" s="74"/>
      <c r="AM79" s="74"/>
      <c r="AN79" s="891" t="s">
        <v>123</v>
      </c>
      <c r="AO79" s="892"/>
      <c r="AP79" s="892"/>
      <c r="AQ79" s="892"/>
      <c r="AR79" s="892"/>
      <c r="AS79" s="892"/>
      <c r="AT79" s="892"/>
      <c r="AU79" s="892"/>
      <c r="AV79" s="892"/>
      <c r="AW79" s="892"/>
      <c r="AX79" s="892"/>
      <c r="AY79" s="892"/>
      <c r="AZ79" s="892"/>
      <c r="BA79" s="892"/>
      <c r="BB79" s="892"/>
      <c r="BC79" s="892"/>
      <c r="BD79" s="892"/>
      <c r="BE79" s="892"/>
      <c r="BF79" s="892"/>
      <c r="BG79" s="892"/>
      <c r="BH79" s="892"/>
      <c r="BI79" s="892"/>
      <c r="BJ79" s="892"/>
      <c r="BK79" s="893"/>
      <c r="BL79" s="948"/>
      <c r="BM79" s="1219"/>
      <c r="BN79" s="949"/>
      <c r="BO79" s="885"/>
      <c r="BP79" s="719"/>
      <c r="BQ79" s="886"/>
      <c r="BR79" s="719"/>
      <c r="BS79" s="719"/>
      <c r="BT79" s="889"/>
      <c r="BU79" s="885"/>
      <c r="BV79" s="719"/>
      <c r="BW79" s="889"/>
      <c r="BX79" s="868"/>
      <c r="BY79" s="865"/>
      <c r="BZ79" s="872"/>
      <c r="CA79" s="865"/>
      <c r="CB79" s="865"/>
      <c r="CC79" s="866"/>
      <c r="CD79" s="868"/>
      <c r="CE79" s="865"/>
      <c r="CF79" s="866"/>
      <c r="CG79" s="868"/>
      <c r="CH79" s="865"/>
      <c r="CI79" s="872"/>
      <c r="CJ79" s="833"/>
      <c r="CK79" s="818"/>
      <c r="CL79" s="818"/>
      <c r="CM79" s="818"/>
      <c r="CN79" s="818"/>
      <c r="CO79" s="818"/>
      <c r="CP79" s="818"/>
      <c r="CQ79" s="818"/>
      <c r="CR79" s="818"/>
      <c r="CS79" s="818"/>
      <c r="CT79" s="818"/>
      <c r="CU79" s="818"/>
      <c r="CV79" s="819"/>
    </row>
    <row r="80" spans="1:114" s="5" customFormat="1" ht="9.9" customHeight="1">
      <c r="A80" s="7"/>
      <c r="B80" s="7"/>
      <c r="C80" s="96"/>
      <c r="D80" s="96"/>
      <c r="E80" s="7"/>
      <c r="F80" s="7"/>
      <c r="G80" s="7"/>
      <c r="H80" s="7"/>
      <c r="I80" s="7"/>
      <c r="J80" s="7"/>
      <c r="K80" s="7"/>
      <c r="L80" s="7"/>
      <c r="M80" s="7"/>
      <c r="N80" s="7"/>
      <c r="O80" s="7"/>
      <c r="P80" s="7"/>
      <c r="Q80" s="7"/>
      <c r="R80" s="7"/>
      <c r="S80" s="7"/>
      <c r="T80" s="7"/>
      <c r="U80" s="7"/>
      <c r="V80" s="7"/>
      <c r="W80" s="7"/>
      <c r="X80" s="7"/>
      <c r="Y80" s="7"/>
      <c r="Z80" s="7"/>
      <c r="AA80" s="7"/>
      <c r="AB80" s="7"/>
      <c r="AC80" s="7"/>
      <c r="AD80" s="7"/>
      <c r="AE80" s="21"/>
      <c r="AF80" s="830" t="s">
        <v>65</v>
      </c>
      <c r="AG80" s="831"/>
      <c r="AH80" s="831"/>
      <c r="AI80" s="831"/>
      <c r="AJ80" s="831"/>
      <c r="AK80" s="831"/>
      <c r="AL80" s="831"/>
      <c r="AM80" s="832"/>
      <c r="AN80" s="852"/>
      <c r="AO80" s="853"/>
      <c r="AP80" s="853"/>
      <c r="AQ80" s="853"/>
      <c r="AR80" s="853"/>
      <c r="AS80" s="853"/>
      <c r="AT80" s="853"/>
      <c r="AU80" s="853"/>
      <c r="AV80" s="853"/>
      <c r="AW80" s="853"/>
      <c r="AX80" s="853"/>
      <c r="AY80" s="853"/>
      <c r="AZ80" s="853"/>
      <c r="BA80" s="853"/>
      <c r="BB80" s="853"/>
      <c r="BC80" s="853"/>
      <c r="BD80" s="853"/>
      <c r="BE80" s="853"/>
      <c r="BF80" s="853"/>
      <c r="BG80" s="853"/>
      <c r="BH80" s="853"/>
      <c r="BI80" s="853"/>
      <c r="BJ80" s="853"/>
      <c r="BK80" s="854"/>
      <c r="BL80" s="852"/>
      <c r="BM80" s="853"/>
      <c r="BN80" s="853"/>
      <c r="BO80" s="853"/>
      <c r="BP80" s="853"/>
      <c r="BQ80" s="853"/>
      <c r="BR80" s="853"/>
      <c r="BS80" s="853"/>
      <c r="BT80" s="853"/>
      <c r="BU80" s="853"/>
      <c r="BV80" s="853"/>
      <c r="BW80" s="853"/>
      <c r="BX80" s="853"/>
      <c r="BY80" s="853"/>
      <c r="BZ80" s="853"/>
      <c r="CA80" s="853"/>
      <c r="CB80" s="853"/>
      <c r="CC80" s="853"/>
      <c r="CD80" s="853"/>
      <c r="CE80" s="853"/>
      <c r="CF80" s="853"/>
      <c r="CG80" s="853"/>
      <c r="CH80" s="853"/>
      <c r="CI80" s="854"/>
      <c r="CJ80" s="858"/>
      <c r="CK80" s="860"/>
      <c r="CL80" s="860"/>
      <c r="CM80" s="860"/>
      <c r="CN80" s="837" t="s">
        <v>1118</v>
      </c>
      <c r="CO80" s="860"/>
      <c r="CP80" s="860"/>
      <c r="CQ80" s="860"/>
      <c r="CR80" s="837" t="s">
        <v>1119</v>
      </c>
      <c r="CS80" s="860"/>
      <c r="CT80" s="860"/>
      <c r="CU80" s="860"/>
      <c r="CV80" s="814" t="s">
        <v>1120</v>
      </c>
    </row>
    <row r="81" spans="1:101" s="7" customFormat="1" ht="9.9" customHeight="1">
      <c r="A81" s="5"/>
      <c r="B81" s="55" t="s">
        <v>13</v>
      </c>
      <c r="D81" s="851" t="s">
        <v>131</v>
      </c>
      <c r="E81" s="851"/>
      <c r="F81" s="851"/>
      <c r="G81" s="851"/>
      <c r="H81" s="851"/>
      <c r="I81" s="851"/>
      <c r="J81" s="851"/>
      <c r="K81" s="851"/>
      <c r="L81" s="851"/>
      <c r="M81" s="851"/>
      <c r="N81" s="851"/>
      <c r="O81" s="851"/>
      <c r="P81" s="851"/>
      <c r="Q81" s="851"/>
      <c r="R81" s="851"/>
      <c r="S81" s="851"/>
      <c r="T81" s="851"/>
      <c r="U81" s="851"/>
      <c r="V81" s="851"/>
      <c r="W81" s="851"/>
      <c r="X81" s="851"/>
      <c r="Y81" s="851"/>
      <c r="Z81" s="851"/>
      <c r="AA81" s="851"/>
      <c r="AB81" s="851"/>
      <c r="AC81" s="851"/>
      <c r="AD81" s="5"/>
      <c r="AE81" s="21"/>
      <c r="AF81" s="862"/>
      <c r="AG81" s="816"/>
      <c r="AH81" s="816"/>
      <c r="AI81" s="816"/>
      <c r="AJ81" s="816"/>
      <c r="AK81" s="816"/>
      <c r="AL81" s="816"/>
      <c r="AM81" s="817"/>
      <c r="AN81" s="855"/>
      <c r="AO81" s="856"/>
      <c r="AP81" s="856"/>
      <c r="AQ81" s="856"/>
      <c r="AR81" s="856"/>
      <c r="AS81" s="856"/>
      <c r="AT81" s="856"/>
      <c r="AU81" s="856"/>
      <c r="AV81" s="856"/>
      <c r="AW81" s="856"/>
      <c r="AX81" s="856"/>
      <c r="AY81" s="856"/>
      <c r="AZ81" s="856"/>
      <c r="BA81" s="856"/>
      <c r="BB81" s="856"/>
      <c r="BC81" s="856"/>
      <c r="BD81" s="856"/>
      <c r="BE81" s="856"/>
      <c r="BF81" s="856"/>
      <c r="BG81" s="856"/>
      <c r="BH81" s="856"/>
      <c r="BI81" s="856"/>
      <c r="BJ81" s="856"/>
      <c r="BK81" s="857"/>
      <c r="BL81" s="855"/>
      <c r="BM81" s="856"/>
      <c r="BN81" s="856"/>
      <c r="BO81" s="856"/>
      <c r="BP81" s="856"/>
      <c r="BQ81" s="856"/>
      <c r="BR81" s="856"/>
      <c r="BS81" s="856"/>
      <c r="BT81" s="856"/>
      <c r="BU81" s="856"/>
      <c r="BV81" s="856"/>
      <c r="BW81" s="856"/>
      <c r="BX81" s="856"/>
      <c r="BY81" s="856"/>
      <c r="BZ81" s="856"/>
      <c r="CA81" s="856"/>
      <c r="CB81" s="856"/>
      <c r="CC81" s="856"/>
      <c r="CD81" s="856"/>
      <c r="CE81" s="856"/>
      <c r="CF81" s="856"/>
      <c r="CG81" s="856"/>
      <c r="CH81" s="856"/>
      <c r="CI81" s="857"/>
      <c r="CJ81" s="859"/>
      <c r="CK81" s="861"/>
      <c r="CL81" s="861"/>
      <c r="CM81" s="861"/>
      <c r="CN81" s="838"/>
      <c r="CO81" s="861"/>
      <c r="CP81" s="861"/>
      <c r="CQ81" s="861"/>
      <c r="CR81" s="838"/>
      <c r="CS81" s="861"/>
      <c r="CT81" s="861"/>
      <c r="CU81" s="861"/>
      <c r="CV81" s="815"/>
      <c r="CW81" s="5"/>
    </row>
    <row r="82" spans="1:101" s="7" customFormat="1" ht="9.9" customHeight="1">
      <c r="D82" s="851"/>
      <c r="E82" s="851"/>
      <c r="F82" s="851"/>
      <c r="G82" s="851"/>
      <c r="H82" s="851"/>
      <c r="I82" s="851"/>
      <c r="J82" s="851"/>
      <c r="K82" s="851"/>
      <c r="L82" s="851"/>
      <c r="M82" s="851"/>
      <c r="N82" s="851"/>
      <c r="O82" s="851"/>
      <c r="P82" s="851"/>
      <c r="Q82" s="851"/>
      <c r="R82" s="851"/>
      <c r="S82" s="851"/>
      <c r="T82" s="851"/>
      <c r="U82" s="851"/>
      <c r="V82" s="851"/>
      <c r="W82" s="851"/>
      <c r="X82" s="851"/>
      <c r="Y82" s="851"/>
      <c r="Z82" s="851"/>
      <c r="AA82" s="851"/>
      <c r="AB82" s="851"/>
      <c r="AC82" s="851"/>
      <c r="AE82" s="21"/>
      <c r="AF82" s="830" t="s">
        <v>66</v>
      </c>
      <c r="AG82" s="831"/>
      <c r="AH82" s="831"/>
      <c r="AI82" s="831"/>
      <c r="AJ82" s="831"/>
      <c r="AK82" s="831"/>
      <c r="AL82" s="831"/>
      <c r="AM82" s="832"/>
      <c r="AN82" s="852"/>
      <c r="AO82" s="853"/>
      <c r="AP82" s="853"/>
      <c r="AQ82" s="853"/>
      <c r="AR82" s="853"/>
      <c r="AS82" s="853"/>
      <c r="AT82" s="853"/>
      <c r="AU82" s="853"/>
      <c r="AV82" s="853"/>
      <c r="AW82" s="853"/>
      <c r="AX82" s="853"/>
      <c r="AY82" s="853"/>
      <c r="AZ82" s="853"/>
      <c r="BA82" s="853"/>
      <c r="BB82" s="853"/>
      <c r="BC82" s="853"/>
      <c r="BD82" s="853"/>
      <c r="BE82" s="853"/>
      <c r="BF82" s="853"/>
      <c r="BG82" s="853"/>
      <c r="BH82" s="853"/>
      <c r="BI82" s="853"/>
      <c r="BJ82" s="853"/>
      <c r="BK82" s="854"/>
      <c r="BL82" s="852"/>
      <c r="BM82" s="853"/>
      <c r="BN82" s="853"/>
      <c r="BO82" s="853"/>
      <c r="BP82" s="853"/>
      <c r="BQ82" s="853"/>
      <c r="BR82" s="853"/>
      <c r="BS82" s="853"/>
      <c r="BT82" s="853"/>
      <c r="BU82" s="853"/>
      <c r="BV82" s="853"/>
      <c r="BW82" s="853"/>
      <c r="BX82" s="853"/>
      <c r="BY82" s="853"/>
      <c r="BZ82" s="853"/>
      <c r="CA82" s="853"/>
      <c r="CB82" s="853"/>
      <c r="CC82" s="853"/>
      <c r="CD82" s="853"/>
      <c r="CE82" s="853"/>
      <c r="CF82" s="853"/>
      <c r="CG82" s="853"/>
      <c r="CH82" s="853"/>
      <c r="CI82" s="854"/>
      <c r="CJ82" s="858"/>
      <c r="CK82" s="860"/>
      <c r="CL82" s="860"/>
      <c r="CM82" s="860"/>
      <c r="CN82" s="837" t="s">
        <v>1118</v>
      </c>
      <c r="CO82" s="860"/>
      <c r="CP82" s="860"/>
      <c r="CQ82" s="860"/>
      <c r="CR82" s="837" t="s">
        <v>1119</v>
      </c>
      <c r="CS82" s="860"/>
      <c r="CT82" s="860"/>
      <c r="CU82" s="860"/>
      <c r="CV82" s="814" t="s">
        <v>1120</v>
      </c>
      <c r="CW82" s="5"/>
    </row>
    <row r="83" spans="1:101" s="7" customFormat="1" ht="9.9" customHeight="1">
      <c r="C83" s="57"/>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E83" s="21"/>
      <c r="AF83" s="833"/>
      <c r="AG83" s="818"/>
      <c r="AH83" s="818"/>
      <c r="AI83" s="818"/>
      <c r="AJ83" s="818"/>
      <c r="AK83" s="818"/>
      <c r="AL83" s="818"/>
      <c r="AM83" s="819"/>
      <c r="AN83" s="855"/>
      <c r="AO83" s="856"/>
      <c r="AP83" s="856"/>
      <c r="AQ83" s="856"/>
      <c r="AR83" s="856"/>
      <c r="AS83" s="856"/>
      <c r="AT83" s="856"/>
      <c r="AU83" s="856"/>
      <c r="AV83" s="856"/>
      <c r="AW83" s="856"/>
      <c r="AX83" s="856"/>
      <c r="AY83" s="856"/>
      <c r="AZ83" s="856"/>
      <c r="BA83" s="856"/>
      <c r="BB83" s="856"/>
      <c r="BC83" s="856"/>
      <c r="BD83" s="856"/>
      <c r="BE83" s="856"/>
      <c r="BF83" s="856"/>
      <c r="BG83" s="856"/>
      <c r="BH83" s="856"/>
      <c r="BI83" s="856"/>
      <c r="BJ83" s="856"/>
      <c r="BK83" s="857"/>
      <c r="BL83" s="855"/>
      <c r="BM83" s="856"/>
      <c r="BN83" s="856"/>
      <c r="BO83" s="856"/>
      <c r="BP83" s="856"/>
      <c r="BQ83" s="856"/>
      <c r="BR83" s="856"/>
      <c r="BS83" s="856"/>
      <c r="BT83" s="856"/>
      <c r="BU83" s="856"/>
      <c r="BV83" s="856"/>
      <c r="BW83" s="856"/>
      <c r="BX83" s="856"/>
      <c r="BY83" s="856"/>
      <c r="BZ83" s="856"/>
      <c r="CA83" s="856"/>
      <c r="CB83" s="856"/>
      <c r="CC83" s="856"/>
      <c r="CD83" s="856"/>
      <c r="CE83" s="856"/>
      <c r="CF83" s="856"/>
      <c r="CG83" s="856"/>
      <c r="CH83" s="856"/>
      <c r="CI83" s="857"/>
      <c r="CJ83" s="859"/>
      <c r="CK83" s="861"/>
      <c r="CL83" s="861"/>
      <c r="CM83" s="861"/>
      <c r="CN83" s="838"/>
      <c r="CO83" s="861"/>
      <c r="CP83" s="861"/>
      <c r="CQ83" s="861"/>
      <c r="CR83" s="838"/>
      <c r="CS83" s="861"/>
      <c r="CT83" s="861"/>
      <c r="CU83" s="861"/>
      <c r="CV83" s="815"/>
      <c r="CW83" s="5"/>
    </row>
    <row r="84" spans="1:101" s="7" customFormat="1" ht="9.9" customHeight="1">
      <c r="B84" s="55" t="s">
        <v>13</v>
      </c>
      <c r="D84" s="851" t="s">
        <v>132</v>
      </c>
      <c r="E84" s="851"/>
      <c r="F84" s="851"/>
      <c r="G84" s="851"/>
      <c r="H84" s="851"/>
      <c r="I84" s="851"/>
      <c r="J84" s="851"/>
      <c r="K84" s="851"/>
      <c r="L84" s="851"/>
      <c r="M84" s="851"/>
      <c r="N84" s="851"/>
      <c r="O84" s="851"/>
      <c r="P84" s="851"/>
      <c r="Q84" s="851"/>
      <c r="R84" s="851"/>
      <c r="S84" s="851"/>
      <c r="T84" s="851"/>
      <c r="U84" s="851"/>
      <c r="V84" s="851"/>
      <c r="W84" s="851"/>
      <c r="X84" s="851"/>
      <c r="Y84" s="851"/>
      <c r="Z84" s="851"/>
      <c r="AA84" s="851"/>
      <c r="AB84" s="851"/>
      <c r="AC84" s="91"/>
      <c r="AE84" s="21"/>
      <c r="AF84" s="830" t="s">
        <v>126</v>
      </c>
      <c r="AG84" s="831"/>
      <c r="AH84" s="831"/>
      <c r="AI84" s="831"/>
      <c r="AJ84" s="831"/>
      <c r="AK84" s="831"/>
      <c r="AL84" s="831"/>
      <c r="AM84" s="832"/>
      <c r="AN84" s="820"/>
      <c r="AO84" s="821"/>
      <c r="AP84" s="821"/>
      <c r="AQ84" s="821"/>
      <c r="AR84" s="821"/>
      <c r="AS84" s="821"/>
      <c r="AT84" s="821"/>
      <c r="AU84" s="821"/>
      <c r="AV84" s="821"/>
      <c r="AW84" s="821"/>
      <c r="AX84" s="821"/>
      <c r="AY84" s="821"/>
      <c r="AZ84" s="821"/>
      <c r="BA84" s="821"/>
      <c r="BB84" s="821"/>
      <c r="BC84" s="821"/>
      <c r="BD84" s="821"/>
      <c r="BE84" s="821"/>
      <c r="BF84" s="821"/>
      <c r="BG84" s="821"/>
      <c r="BH84" s="821"/>
      <c r="BI84" s="821"/>
      <c r="BJ84" s="821"/>
      <c r="BK84" s="822"/>
      <c r="BL84" s="820"/>
      <c r="BM84" s="821"/>
      <c r="BN84" s="821"/>
      <c r="BO84" s="821"/>
      <c r="BP84" s="821"/>
      <c r="BQ84" s="821"/>
      <c r="BR84" s="821"/>
      <c r="BS84" s="821"/>
      <c r="BT84" s="821"/>
      <c r="BU84" s="821"/>
      <c r="BV84" s="821"/>
      <c r="BW84" s="821"/>
      <c r="BX84" s="821"/>
      <c r="BY84" s="821"/>
      <c r="BZ84" s="821"/>
      <c r="CA84" s="821"/>
      <c r="CB84" s="821"/>
      <c r="CC84" s="821"/>
      <c r="CD84" s="821"/>
      <c r="CE84" s="821"/>
      <c r="CF84" s="821"/>
      <c r="CG84" s="821"/>
      <c r="CH84" s="821"/>
      <c r="CI84" s="822"/>
      <c r="CJ84" s="835"/>
      <c r="CK84" s="812"/>
      <c r="CL84" s="812"/>
      <c r="CM84" s="812"/>
      <c r="CN84" s="837" t="s">
        <v>1118</v>
      </c>
      <c r="CO84" s="812"/>
      <c r="CP84" s="812"/>
      <c r="CQ84" s="812"/>
      <c r="CR84" s="837" t="s">
        <v>1119</v>
      </c>
      <c r="CS84" s="812"/>
      <c r="CT84" s="812"/>
      <c r="CU84" s="812"/>
      <c r="CV84" s="814" t="s">
        <v>1120</v>
      </c>
      <c r="CW84" s="5"/>
    </row>
    <row r="85" spans="1:101" s="7" customFormat="1" ht="9.9" customHeight="1">
      <c r="D85" s="95"/>
      <c r="E85" s="95"/>
      <c r="F85" s="95"/>
      <c r="G85" s="95"/>
      <c r="H85" s="95"/>
      <c r="I85" s="95"/>
      <c r="J85" s="95"/>
      <c r="K85" s="95"/>
      <c r="L85" s="95"/>
      <c r="M85" s="95"/>
      <c r="N85" s="95"/>
      <c r="O85" s="95"/>
      <c r="P85" s="95"/>
      <c r="Q85" s="95"/>
      <c r="R85" s="95"/>
      <c r="S85" s="95"/>
      <c r="T85" s="95"/>
      <c r="U85" s="95"/>
      <c r="V85" s="95"/>
      <c r="W85" s="95"/>
      <c r="X85" s="95"/>
      <c r="Y85" s="95"/>
      <c r="Z85" s="95"/>
      <c r="AA85" s="95"/>
      <c r="AB85" s="91"/>
      <c r="AC85" s="91"/>
      <c r="AE85" s="21"/>
      <c r="AF85" s="833"/>
      <c r="AG85" s="818"/>
      <c r="AH85" s="818"/>
      <c r="AI85" s="818"/>
      <c r="AJ85" s="818"/>
      <c r="AK85" s="818"/>
      <c r="AL85" s="818"/>
      <c r="AM85" s="819"/>
      <c r="AN85" s="823"/>
      <c r="AO85" s="824"/>
      <c r="AP85" s="824"/>
      <c r="AQ85" s="824"/>
      <c r="AR85" s="824"/>
      <c r="AS85" s="824"/>
      <c r="AT85" s="824"/>
      <c r="AU85" s="824"/>
      <c r="AV85" s="824"/>
      <c r="AW85" s="824"/>
      <c r="AX85" s="824"/>
      <c r="AY85" s="824"/>
      <c r="AZ85" s="824"/>
      <c r="BA85" s="824"/>
      <c r="BB85" s="824"/>
      <c r="BC85" s="824"/>
      <c r="BD85" s="824"/>
      <c r="BE85" s="824"/>
      <c r="BF85" s="824"/>
      <c r="BG85" s="824"/>
      <c r="BH85" s="824"/>
      <c r="BI85" s="824"/>
      <c r="BJ85" s="824"/>
      <c r="BK85" s="825"/>
      <c r="BL85" s="823"/>
      <c r="BM85" s="824"/>
      <c r="BN85" s="824"/>
      <c r="BO85" s="824"/>
      <c r="BP85" s="824"/>
      <c r="BQ85" s="824"/>
      <c r="BR85" s="824"/>
      <c r="BS85" s="824"/>
      <c r="BT85" s="824"/>
      <c r="BU85" s="824"/>
      <c r="BV85" s="824"/>
      <c r="BW85" s="824"/>
      <c r="BX85" s="824"/>
      <c r="BY85" s="824"/>
      <c r="BZ85" s="824"/>
      <c r="CA85" s="824"/>
      <c r="CB85" s="824"/>
      <c r="CC85" s="824"/>
      <c r="CD85" s="824"/>
      <c r="CE85" s="824"/>
      <c r="CF85" s="824"/>
      <c r="CG85" s="824"/>
      <c r="CH85" s="824"/>
      <c r="CI85" s="825"/>
      <c r="CJ85" s="836"/>
      <c r="CK85" s="813"/>
      <c r="CL85" s="813"/>
      <c r="CM85" s="813"/>
      <c r="CN85" s="838"/>
      <c r="CO85" s="813"/>
      <c r="CP85" s="813"/>
      <c r="CQ85" s="813"/>
      <c r="CR85" s="838"/>
      <c r="CS85" s="813"/>
      <c r="CT85" s="813"/>
      <c r="CU85" s="813"/>
      <c r="CV85" s="815"/>
      <c r="CW85" s="5"/>
    </row>
    <row r="86" spans="1:101" s="7" customFormat="1" ht="9.9" customHeight="1">
      <c r="C86" s="56"/>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E86" s="21"/>
      <c r="AF86" s="850" t="s">
        <v>67</v>
      </c>
      <c r="AG86" s="840"/>
      <c r="AH86" s="841"/>
      <c r="AI86" s="831" t="s">
        <v>68</v>
      </c>
      <c r="AJ86" s="831"/>
      <c r="AK86" s="831"/>
      <c r="AL86" s="831"/>
      <c r="AM86" s="832"/>
      <c r="AN86" s="820"/>
      <c r="AO86" s="821"/>
      <c r="AP86" s="821"/>
      <c r="AQ86" s="821"/>
      <c r="AR86" s="821"/>
      <c r="AS86" s="821"/>
      <c r="AT86" s="821"/>
      <c r="AU86" s="821"/>
      <c r="AV86" s="821"/>
      <c r="AW86" s="821"/>
      <c r="AX86" s="821"/>
      <c r="AY86" s="821"/>
      <c r="AZ86" s="821"/>
      <c r="BA86" s="821"/>
      <c r="BB86" s="821"/>
      <c r="BC86" s="821"/>
      <c r="BD86" s="821"/>
      <c r="BE86" s="821"/>
      <c r="BF86" s="821"/>
      <c r="BG86" s="821"/>
      <c r="BH86" s="821"/>
      <c r="BI86" s="821"/>
      <c r="BJ86" s="821"/>
      <c r="BK86" s="822"/>
      <c r="BL86" s="826" t="s">
        <v>71</v>
      </c>
      <c r="BM86" s="827"/>
      <c r="BN86" s="827"/>
      <c r="BO86" s="827"/>
      <c r="BP86" s="827"/>
      <c r="BQ86" s="827"/>
      <c r="BR86" s="827"/>
      <c r="BS86" s="827"/>
      <c r="BT86" s="827"/>
      <c r="BU86" s="827"/>
      <c r="BV86" s="827"/>
      <c r="BW86" s="827"/>
      <c r="BX86" s="827"/>
      <c r="BY86" s="827"/>
      <c r="BZ86" s="827"/>
      <c r="CA86" s="827"/>
      <c r="CB86" s="827"/>
      <c r="CC86" s="827"/>
      <c r="CD86" s="827"/>
      <c r="CE86" s="827"/>
      <c r="CF86" s="827"/>
      <c r="CG86" s="827"/>
      <c r="CH86" s="827"/>
      <c r="CI86" s="848"/>
      <c r="CJ86" s="835"/>
      <c r="CK86" s="812"/>
      <c r="CL86" s="812"/>
      <c r="CM86" s="812"/>
      <c r="CN86" s="837" t="s">
        <v>1118</v>
      </c>
      <c r="CO86" s="812"/>
      <c r="CP86" s="812"/>
      <c r="CQ86" s="812"/>
      <c r="CR86" s="837" t="s">
        <v>1119</v>
      </c>
      <c r="CS86" s="812"/>
      <c r="CT86" s="812"/>
      <c r="CU86" s="812"/>
      <c r="CV86" s="814" t="s">
        <v>1120</v>
      </c>
      <c r="CW86" s="5"/>
    </row>
    <row r="87" spans="1:101" s="7" customFormat="1" ht="9.9" customHeight="1">
      <c r="C87" s="57"/>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E87" s="21"/>
      <c r="AF87" s="842"/>
      <c r="AG87" s="843"/>
      <c r="AH87" s="844"/>
      <c r="AI87" s="818"/>
      <c r="AJ87" s="818"/>
      <c r="AK87" s="818"/>
      <c r="AL87" s="818"/>
      <c r="AM87" s="819"/>
      <c r="AN87" s="823"/>
      <c r="AO87" s="824"/>
      <c r="AP87" s="824"/>
      <c r="AQ87" s="824"/>
      <c r="AR87" s="824"/>
      <c r="AS87" s="824"/>
      <c r="AT87" s="824"/>
      <c r="AU87" s="824"/>
      <c r="AV87" s="824"/>
      <c r="AW87" s="824"/>
      <c r="AX87" s="824"/>
      <c r="AY87" s="824"/>
      <c r="AZ87" s="824"/>
      <c r="BA87" s="824"/>
      <c r="BB87" s="824"/>
      <c r="BC87" s="824"/>
      <c r="BD87" s="824"/>
      <c r="BE87" s="824"/>
      <c r="BF87" s="824"/>
      <c r="BG87" s="824"/>
      <c r="BH87" s="824"/>
      <c r="BI87" s="824"/>
      <c r="BJ87" s="824"/>
      <c r="BK87" s="825"/>
      <c r="BL87" s="828"/>
      <c r="BM87" s="829"/>
      <c r="BN87" s="829"/>
      <c r="BO87" s="829"/>
      <c r="BP87" s="829"/>
      <c r="BQ87" s="829"/>
      <c r="BR87" s="829"/>
      <c r="BS87" s="829"/>
      <c r="BT87" s="829"/>
      <c r="BU87" s="829"/>
      <c r="BV87" s="829"/>
      <c r="BW87" s="829"/>
      <c r="BX87" s="829"/>
      <c r="BY87" s="829"/>
      <c r="BZ87" s="829"/>
      <c r="CA87" s="829"/>
      <c r="CB87" s="829"/>
      <c r="CC87" s="829"/>
      <c r="CD87" s="829"/>
      <c r="CE87" s="829"/>
      <c r="CF87" s="829"/>
      <c r="CG87" s="829"/>
      <c r="CH87" s="829"/>
      <c r="CI87" s="849"/>
      <c r="CJ87" s="836"/>
      <c r="CK87" s="813"/>
      <c r="CL87" s="813"/>
      <c r="CM87" s="813"/>
      <c r="CN87" s="838"/>
      <c r="CO87" s="813"/>
      <c r="CP87" s="813"/>
      <c r="CQ87" s="813"/>
      <c r="CR87" s="838"/>
      <c r="CS87" s="813"/>
      <c r="CT87" s="813"/>
      <c r="CU87" s="813"/>
      <c r="CV87" s="815"/>
      <c r="CW87" s="5"/>
    </row>
    <row r="88" spans="1:101" s="7" customFormat="1" ht="9.9" customHeight="1">
      <c r="C88" s="56"/>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E88" s="21"/>
      <c r="AF88" s="842"/>
      <c r="AG88" s="843"/>
      <c r="AH88" s="844"/>
      <c r="AI88" s="816" t="s">
        <v>69</v>
      </c>
      <c r="AJ88" s="816"/>
      <c r="AK88" s="816"/>
      <c r="AL88" s="816"/>
      <c r="AM88" s="817"/>
      <c r="AN88" s="820"/>
      <c r="AO88" s="821"/>
      <c r="AP88" s="821"/>
      <c r="AQ88" s="821"/>
      <c r="AR88" s="821"/>
      <c r="AS88" s="821"/>
      <c r="AT88" s="821"/>
      <c r="AU88" s="821"/>
      <c r="AV88" s="821"/>
      <c r="AW88" s="821"/>
      <c r="AX88" s="821"/>
      <c r="AY88" s="821"/>
      <c r="AZ88" s="821"/>
      <c r="BA88" s="821"/>
      <c r="BB88" s="821"/>
      <c r="BC88" s="821"/>
      <c r="BD88" s="821"/>
      <c r="BE88" s="821"/>
      <c r="BF88" s="821"/>
      <c r="BG88" s="821"/>
      <c r="BH88" s="821"/>
      <c r="BI88" s="821"/>
      <c r="BJ88" s="821"/>
      <c r="BK88" s="822"/>
      <c r="BL88" s="826" t="s">
        <v>1130</v>
      </c>
      <c r="BM88" s="827"/>
      <c r="BN88" s="827"/>
      <c r="BO88" s="827"/>
      <c r="BP88" s="827"/>
      <c r="BQ88" s="827"/>
      <c r="BR88" s="827"/>
      <c r="BS88" s="827"/>
      <c r="BT88" s="827"/>
      <c r="BU88" s="827"/>
      <c r="BV88" s="827"/>
      <c r="BW88" s="827"/>
      <c r="BX88" s="827"/>
      <c r="BY88" s="827"/>
      <c r="BZ88" s="827"/>
      <c r="CA88" s="827"/>
      <c r="CB88" s="827"/>
      <c r="CC88" s="827"/>
      <c r="CD88" s="827"/>
      <c r="CE88" s="827"/>
      <c r="CF88" s="827"/>
      <c r="CG88" s="827"/>
      <c r="CH88" s="827"/>
      <c r="CI88" s="848"/>
      <c r="CJ88" s="835"/>
      <c r="CK88" s="812"/>
      <c r="CL88" s="812"/>
      <c r="CM88" s="812"/>
      <c r="CN88" s="837" t="s">
        <v>1118</v>
      </c>
      <c r="CO88" s="812"/>
      <c r="CP88" s="812"/>
      <c r="CQ88" s="812"/>
      <c r="CR88" s="837" t="s">
        <v>1119</v>
      </c>
      <c r="CS88" s="812"/>
      <c r="CT88" s="812"/>
      <c r="CU88" s="812"/>
      <c r="CV88" s="814" t="s">
        <v>1120</v>
      </c>
      <c r="CW88" s="5"/>
    </row>
    <row r="89" spans="1:101" s="7" customFormat="1" ht="9.9" customHeight="1">
      <c r="C89" s="56"/>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E89" s="21"/>
      <c r="AF89" s="845"/>
      <c r="AG89" s="846"/>
      <c r="AH89" s="847"/>
      <c r="AI89" s="818"/>
      <c r="AJ89" s="818"/>
      <c r="AK89" s="818"/>
      <c r="AL89" s="818"/>
      <c r="AM89" s="819"/>
      <c r="AN89" s="823"/>
      <c r="AO89" s="824"/>
      <c r="AP89" s="824"/>
      <c r="AQ89" s="824"/>
      <c r="AR89" s="824"/>
      <c r="AS89" s="824"/>
      <c r="AT89" s="824"/>
      <c r="AU89" s="824"/>
      <c r="AV89" s="824"/>
      <c r="AW89" s="824"/>
      <c r="AX89" s="824"/>
      <c r="AY89" s="824"/>
      <c r="AZ89" s="824"/>
      <c r="BA89" s="824"/>
      <c r="BB89" s="824"/>
      <c r="BC89" s="824"/>
      <c r="BD89" s="824"/>
      <c r="BE89" s="824"/>
      <c r="BF89" s="824"/>
      <c r="BG89" s="824"/>
      <c r="BH89" s="824"/>
      <c r="BI89" s="824"/>
      <c r="BJ89" s="824"/>
      <c r="BK89" s="825"/>
      <c r="BL89" s="828"/>
      <c r="BM89" s="829"/>
      <c r="BN89" s="829"/>
      <c r="BO89" s="829"/>
      <c r="BP89" s="829"/>
      <c r="BQ89" s="829"/>
      <c r="BR89" s="829"/>
      <c r="BS89" s="829"/>
      <c r="BT89" s="829"/>
      <c r="BU89" s="829"/>
      <c r="BV89" s="829"/>
      <c r="BW89" s="829"/>
      <c r="BX89" s="829"/>
      <c r="BY89" s="829"/>
      <c r="BZ89" s="829"/>
      <c r="CA89" s="829"/>
      <c r="CB89" s="829"/>
      <c r="CC89" s="829"/>
      <c r="CD89" s="829"/>
      <c r="CE89" s="829"/>
      <c r="CF89" s="829"/>
      <c r="CG89" s="829"/>
      <c r="CH89" s="829"/>
      <c r="CI89" s="849"/>
      <c r="CJ89" s="836"/>
      <c r="CK89" s="813"/>
      <c r="CL89" s="813"/>
      <c r="CM89" s="813"/>
      <c r="CN89" s="838"/>
      <c r="CO89" s="813"/>
      <c r="CP89" s="813"/>
      <c r="CQ89" s="813"/>
      <c r="CR89" s="838"/>
      <c r="CS89" s="813"/>
      <c r="CT89" s="813"/>
      <c r="CU89" s="813"/>
      <c r="CV89" s="815"/>
      <c r="CW89" s="5"/>
    </row>
    <row r="90" spans="1:101" s="7" customFormat="1" ht="9.9" customHeight="1">
      <c r="AE90" s="21"/>
      <c r="AF90" s="839" t="s">
        <v>70</v>
      </c>
      <c r="AG90" s="840"/>
      <c r="AH90" s="841"/>
      <c r="AI90" s="831" t="s">
        <v>68</v>
      </c>
      <c r="AJ90" s="831"/>
      <c r="AK90" s="831"/>
      <c r="AL90" s="831"/>
      <c r="AM90" s="832"/>
      <c r="AN90" s="820"/>
      <c r="AO90" s="821"/>
      <c r="AP90" s="821"/>
      <c r="AQ90" s="821"/>
      <c r="AR90" s="821"/>
      <c r="AS90" s="821"/>
      <c r="AT90" s="821"/>
      <c r="AU90" s="821"/>
      <c r="AV90" s="821"/>
      <c r="AW90" s="821"/>
      <c r="AX90" s="821"/>
      <c r="AY90" s="821"/>
      <c r="AZ90" s="821"/>
      <c r="BA90" s="821"/>
      <c r="BB90" s="821"/>
      <c r="BC90" s="821"/>
      <c r="BD90" s="821"/>
      <c r="BE90" s="821"/>
      <c r="BF90" s="821"/>
      <c r="BG90" s="821"/>
      <c r="BH90" s="821"/>
      <c r="BI90" s="821"/>
      <c r="BJ90" s="821"/>
      <c r="BK90" s="822"/>
      <c r="BL90" s="826" t="s">
        <v>71</v>
      </c>
      <c r="BM90" s="827"/>
      <c r="BN90" s="827"/>
      <c r="BO90" s="827"/>
      <c r="BP90" s="827"/>
      <c r="BQ90" s="827"/>
      <c r="BR90" s="827"/>
      <c r="BS90" s="827"/>
      <c r="BT90" s="827"/>
      <c r="BU90" s="827"/>
      <c r="BV90" s="827"/>
      <c r="BW90" s="827"/>
      <c r="BX90" s="827"/>
      <c r="BY90" s="827"/>
      <c r="BZ90" s="827"/>
      <c r="CA90" s="827"/>
      <c r="CB90" s="827"/>
      <c r="CC90" s="827"/>
      <c r="CD90" s="827"/>
      <c r="CE90" s="827"/>
      <c r="CF90" s="827"/>
      <c r="CG90" s="827"/>
      <c r="CH90" s="827"/>
      <c r="CI90" s="848"/>
      <c r="CJ90" s="835"/>
      <c r="CK90" s="812"/>
      <c r="CL90" s="812"/>
      <c r="CM90" s="812"/>
      <c r="CN90" s="837" t="s">
        <v>1118</v>
      </c>
      <c r="CO90" s="812"/>
      <c r="CP90" s="812"/>
      <c r="CQ90" s="812"/>
      <c r="CR90" s="837" t="s">
        <v>1119</v>
      </c>
      <c r="CS90" s="812"/>
      <c r="CT90" s="812"/>
      <c r="CU90" s="812"/>
      <c r="CV90" s="814" t="s">
        <v>1120</v>
      </c>
      <c r="CW90" s="5"/>
    </row>
    <row r="91" spans="1:101" s="7" customFormat="1" ht="9.9" customHeight="1">
      <c r="B91" s="55"/>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E91" s="21"/>
      <c r="AF91" s="842"/>
      <c r="AG91" s="843"/>
      <c r="AH91" s="844"/>
      <c r="AI91" s="818"/>
      <c r="AJ91" s="818"/>
      <c r="AK91" s="818"/>
      <c r="AL91" s="818"/>
      <c r="AM91" s="819"/>
      <c r="AN91" s="823"/>
      <c r="AO91" s="824"/>
      <c r="AP91" s="824"/>
      <c r="AQ91" s="824"/>
      <c r="AR91" s="824"/>
      <c r="AS91" s="824"/>
      <c r="AT91" s="824"/>
      <c r="AU91" s="824"/>
      <c r="AV91" s="824"/>
      <c r="AW91" s="824"/>
      <c r="AX91" s="824"/>
      <c r="AY91" s="824"/>
      <c r="AZ91" s="824"/>
      <c r="BA91" s="824"/>
      <c r="BB91" s="824"/>
      <c r="BC91" s="824"/>
      <c r="BD91" s="824"/>
      <c r="BE91" s="824"/>
      <c r="BF91" s="824"/>
      <c r="BG91" s="824"/>
      <c r="BH91" s="824"/>
      <c r="BI91" s="824"/>
      <c r="BJ91" s="824"/>
      <c r="BK91" s="825"/>
      <c r="BL91" s="828"/>
      <c r="BM91" s="829"/>
      <c r="BN91" s="829"/>
      <c r="BO91" s="829"/>
      <c r="BP91" s="829"/>
      <c r="BQ91" s="829"/>
      <c r="BR91" s="829"/>
      <c r="BS91" s="829"/>
      <c r="BT91" s="829"/>
      <c r="BU91" s="829"/>
      <c r="BV91" s="829"/>
      <c r="BW91" s="829"/>
      <c r="BX91" s="829"/>
      <c r="BY91" s="829"/>
      <c r="BZ91" s="829"/>
      <c r="CA91" s="829"/>
      <c r="CB91" s="829"/>
      <c r="CC91" s="829"/>
      <c r="CD91" s="829"/>
      <c r="CE91" s="829"/>
      <c r="CF91" s="829"/>
      <c r="CG91" s="829"/>
      <c r="CH91" s="829"/>
      <c r="CI91" s="849"/>
      <c r="CJ91" s="836"/>
      <c r="CK91" s="813"/>
      <c r="CL91" s="813"/>
      <c r="CM91" s="813"/>
      <c r="CN91" s="838"/>
      <c r="CO91" s="813"/>
      <c r="CP91" s="813"/>
      <c r="CQ91" s="813"/>
      <c r="CR91" s="838"/>
      <c r="CS91" s="813"/>
      <c r="CT91" s="813"/>
      <c r="CU91" s="813"/>
      <c r="CV91" s="815"/>
      <c r="CW91" s="5"/>
    </row>
    <row r="92" spans="1:101" s="7" customFormat="1" ht="9.9" customHeight="1">
      <c r="C92" s="8"/>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E92" s="21"/>
      <c r="AF92" s="842"/>
      <c r="AG92" s="843"/>
      <c r="AH92" s="844"/>
      <c r="AI92" s="816" t="s">
        <v>69</v>
      </c>
      <c r="AJ92" s="816"/>
      <c r="AK92" s="816"/>
      <c r="AL92" s="816"/>
      <c r="AM92" s="817"/>
      <c r="AN92" s="820"/>
      <c r="AO92" s="821"/>
      <c r="AP92" s="821"/>
      <c r="AQ92" s="821"/>
      <c r="AR92" s="821"/>
      <c r="AS92" s="821"/>
      <c r="AT92" s="821"/>
      <c r="AU92" s="821"/>
      <c r="AV92" s="821"/>
      <c r="AW92" s="821"/>
      <c r="AX92" s="821"/>
      <c r="AY92" s="821"/>
      <c r="AZ92" s="821"/>
      <c r="BA92" s="821"/>
      <c r="BB92" s="821"/>
      <c r="BC92" s="821"/>
      <c r="BD92" s="821"/>
      <c r="BE92" s="821"/>
      <c r="BF92" s="821"/>
      <c r="BG92" s="821"/>
      <c r="BH92" s="821"/>
      <c r="BI92" s="821"/>
      <c r="BJ92" s="821"/>
      <c r="BK92" s="822"/>
      <c r="BL92" s="826" t="s">
        <v>1130</v>
      </c>
      <c r="BM92" s="827"/>
      <c r="BN92" s="827"/>
      <c r="BO92" s="827"/>
      <c r="BP92" s="827"/>
      <c r="BQ92" s="827"/>
      <c r="BR92" s="827"/>
      <c r="BS92" s="830" t="s">
        <v>77</v>
      </c>
      <c r="BT92" s="831"/>
      <c r="BU92" s="831"/>
      <c r="BV92" s="831"/>
      <c r="BW92" s="831"/>
      <c r="BX92" s="832"/>
      <c r="BY92" s="834" t="s">
        <v>78</v>
      </c>
      <c r="BZ92" s="831"/>
      <c r="CA92" s="831"/>
      <c r="CB92" s="831"/>
      <c r="CC92" s="831"/>
      <c r="CD92" s="831"/>
      <c r="CE92" s="831"/>
      <c r="CF92" s="831"/>
      <c r="CG92" s="831"/>
      <c r="CH92" s="831"/>
      <c r="CI92" s="832"/>
      <c r="CJ92" s="835"/>
      <c r="CK92" s="155"/>
      <c r="CL92" s="155"/>
      <c r="CM92" s="155"/>
      <c r="CN92" s="837" t="s">
        <v>1118</v>
      </c>
      <c r="CO92" s="155"/>
      <c r="CP92" s="155"/>
      <c r="CQ92" s="155"/>
      <c r="CR92" s="837" t="s">
        <v>1119</v>
      </c>
      <c r="CS92" s="155"/>
      <c r="CT92" s="155"/>
      <c r="CU92" s="155"/>
      <c r="CV92" s="814" t="s">
        <v>1120</v>
      </c>
      <c r="CW92" s="5"/>
    </row>
    <row r="93" spans="1:101" s="7" customFormat="1" ht="9.9" customHeight="1">
      <c r="AE93" s="21"/>
      <c r="AF93" s="845"/>
      <c r="AG93" s="846"/>
      <c r="AH93" s="847"/>
      <c r="AI93" s="818"/>
      <c r="AJ93" s="818"/>
      <c r="AK93" s="818"/>
      <c r="AL93" s="818"/>
      <c r="AM93" s="819"/>
      <c r="AN93" s="823"/>
      <c r="AO93" s="824"/>
      <c r="AP93" s="824"/>
      <c r="AQ93" s="824"/>
      <c r="AR93" s="824"/>
      <c r="AS93" s="824"/>
      <c r="AT93" s="824"/>
      <c r="AU93" s="824"/>
      <c r="AV93" s="824"/>
      <c r="AW93" s="824"/>
      <c r="AX93" s="824"/>
      <c r="AY93" s="824"/>
      <c r="AZ93" s="824"/>
      <c r="BA93" s="824"/>
      <c r="BB93" s="824"/>
      <c r="BC93" s="824"/>
      <c r="BD93" s="824"/>
      <c r="BE93" s="824"/>
      <c r="BF93" s="824"/>
      <c r="BG93" s="824"/>
      <c r="BH93" s="824"/>
      <c r="BI93" s="824"/>
      <c r="BJ93" s="824"/>
      <c r="BK93" s="825"/>
      <c r="BL93" s="828"/>
      <c r="BM93" s="829"/>
      <c r="BN93" s="829"/>
      <c r="BO93" s="829"/>
      <c r="BP93" s="829"/>
      <c r="BQ93" s="829"/>
      <c r="BR93" s="829"/>
      <c r="BS93" s="833"/>
      <c r="BT93" s="818"/>
      <c r="BU93" s="818"/>
      <c r="BV93" s="818"/>
      <c r="BW93" s="818"/>
      <c r="BX93" s="819"/>
      <c r="BY93" s="833"/>
      <c r="BZ93" s="818"/>
      <c r="CA93" s="818"/>
      <c r="CB93" s="818"/>
      <c r="CC93" s="818"/>
      <c r="CD93" s="818"/>
      <c r="CE93" s="818"/>
      <c r="CF93" s="818"/>
      <c r="CG93" s="818"/>
      <c r="CH93" s="818"/>
      <c r="CI93" s="819"/>
      <c r="CJ93" s="836"/>
      <c r="CK93" s="156"/>
      <c r="CL93" s="156"/>
      <c r="CM93" s="156"/>
      <c r="CN93" s="838"/>
      <c r="CO93" s="156"/>
      <c r="CP93" s="156"/>
      <c r="CQ93" s="156"/>
      <c r="CR93" s="838"/>
      <c r="CS93" s="156"/>
      <c r="CT93" s="156"/>
      <c r="CU93" s="156"/>
      <c r="CV93" s="815"/>
      <c r="CW93" s="5"/>
    </row>
    <row r="94" spans="1:101" s="7" customFormat="1" ht="4.5" customHeight="1">
      <c r="AE94" s="21"/>
      <c r="BG94" s="8"/>
      <c r="BH94" s="39"/>
    </row>
    <row r="95" spans="1:101" s="7" customFormat="1" ht="9.9" customHeight="1">
      <c r="B95" s="55"/>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E95" s="21"/>
      <c r="AF95" s="797" t="s">
        <v>1209</v>
      </c>
      <c r="AG95" s="798"/>
      <c r="AH95" s="798"/>
      <c r="AI95" s="798"/>
      <c r="AJ95" s="798"/>
      <c r="AK95" s="798"/>
      <c r="AL95" s="798"/>
      <c r="AM95" s="799"/>
      <c r="AN95" s="803" t="s">
        <v>68</v>
      </c>
      <c r="AO95" s="804"/>
      <c r="AP95" s="804"/>
      <c r="AQ95" s="804"/>
      <c r="AR95" s="805"/>
      <c r="AS95" s="58"/>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59"/>
      <c r="CC95" s="60"/>
      <c r="CD95" s="5"/>
      <c r="CE95" s="5"/>
      <c r="CF95" s="806" t="s">
        <v>73</v>
      </c>
      <c r="CG95" s="807"/>
      <c r="CH95" s="807"/>
      <c r="CI95" s="807"/>
      <c r="CJ95" s="807"/>
      <c r="CK95" s="807"/>
      <c r="CL95" s="807"/>
      <c r="CM95" s="807"/>
      <c r="CN95" s="807"/>
      <c r="CO95" s="807"/>
      <c r="CP95" s="807"/>
      <c r="CQ95" s="807"/>
      <c r="CR95" s="807"/>
      <c r="CS95" s="807"/>
      <c r="CT95" s="807"/>
      <c r="CU95" s="807"/>
      <c r="CV95" s="808"/>
      <c r="CW95" s="5"/>
    </row>
    <row r="96" spans="1:101" s="7" customFormat="1" ht="9.9" customHeight="1">
      <c r="D96" s="90"/>
      <c r="E96" s="90"/>
      <c r="F96" s="90"/>
      <c r="G96" s="90"/>
      <c r="H96" s="90"/>
      <c r="I96" s="90"/>
      <c r="J96" s="90"/>
      <c r="K96" s="90"/>
      <c r="L96" s="90"/>
      <c r="M96" s="90"/>
      <c r="N96" s="90"/>
      <c r="O96" s="90"/>
      <c r="P96" s="90"/>
      <c r="Q96" s="90"/>
      <c r="R96" s="90"/>
      <c r="S96" s="90"/>
      <c r="T96" s="90"/>
      <c r="U96" s="90"/>
      <c r="V96" s="90"/>
      <c r="W96" s="90"/>
      <c r="X96" s="90"/>
      <c r="Y96" s="90"/>
      <c r="Z96" s="90"/>
      <c r="AA96" s="90"/>
      <c r="AE96" s="21"/>
      <c r="AF96" s="800"/>
      <c r="AG96" s="801"/>
      <c r="AH96" s="801"/>
      <c r="AI96" s="801"/>
      <c r="AJ96" s="801"/>
      <c r="AK96" s="801"/>
      <c r="AL96" s="801"/>
      <c r="AM96" s="802"/>
      <c r="AN96" s="803" t="s">
        <v>72</v>
      </c>
      <c r="AO96" s="804"/>
      <c r="AP96" s="804"/>
      <c r="AQ96" s="804"/>
      <c r="AR96" s="805"/>
      <c r="AS96" s="17"/>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3"/>
      <c r="CD96" s="5"/>
      <c r="CE96" s="5"/>
      <c r="CF96" s="809" t="s">
        <v>127</v>
      </c>
      <c r="CG96" s="810"/>
      <c r="CH96" s="810"/>
      <c r="CI96" s="810"/>
      <c r="CJ96" s="810"/>
      <c r="CK96" s="810"/>
      <c r="CL96" s="810"/>
      <c r="CM96" s="810"/>
      <c r="CN96" s="810"/>
      <c r="CO96" s="810"/>
      <c r="CP96" s="810"/>
      <c r="CQ96" s="810"/>
      <c r="CR96" s="810"/>
      <c r="CS96" s="810"/>
      <c r="CT96" s="810"/>
      <c r="CU96" s="810"/>
      <c r="CV96" s="811"/>
      <c r="CW96" s="5"/>
    </row>
    <row r="97" spans="2:101" s="7" customFormat="1" ht="5.25" customHeight="1">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E97" s="5"/>
      <c r="AF97" s="164"/>
      <c r="AG97" s="164"/>
      <c r="AH97" s="164"/>
      <c r="AI97" s="164"/>
      <c r="AJ97" s="164"/>
      <c r="AK97" s="164"/>
      <c r="AL97" s="164"/>
      <c r="AM97" s="164"/>
      <c r="AN97" s="220"/>
      <c r="AO97" s="220"/>
      <c r="AP97" s="220"/>
      <c r="AQ97" s="220"/>
      <c r="AR97" s="220"/>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221"/>
      <c r="CG97" s="221"/>
      <c r="CH97" s="221"/>
      <c r="CI97" s="221"/>
      <c r="CJ97" s="221"/>
      <c r="CK97" s="221"/>
      <c r="CL97" s="221"/>
      <c r="CM97" s="221"/>
      <c r="CN97" s="221"/>
      <c r="CO97" s="221"/>
      <c r="CP97" s="221"/>
      <c r="CQ97" s="221"/>
      <c r="CR97" s="221"/>
      <c r="CS97" s="221"/>
      <c r="CT97" s="221"/>
      <c r="CU97" s="221"/>
      <c r="CV97" s="221"/>
      <c r="CW97" s="5"/>
    </row>
    <row r="98" spans="2:101" ht="9.9" customHeight="1">
      <c r="B98" s="1"/>
      <c r="C98" s="1"/>
      <c r="D98" s="1"/>
      <c r="E98" s="1"/>
      <c r="F98" s="1"/>
      <c r="G98" s="1"/>
      <c r="H98" s="2"/>
      <c r="I98" s="2"/>
      <c r="J98" s="2"/>
      <c r="K98" s="2"/>
      <c r="L98" s="2"/>
      <c r="M98" s="2"/>
      <c r="N98" s="2"/>
      <c r="O98" s="2"/>
      <c r="P98" s="2"/>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S98" s="2"/>
      <c r="AT98" s="2"/>
      <c r="BT98" s="2"/>
      <c r="BU98" s="2"/>
      <c r="BV98" s="2"/>
      <c r="BW98" s="2"/>
      <c r="BX98" s="2"/>
      <c r="BY98" s="2"/>
      <c r="BZ98" s="2"/>
      <c r="CA98" s="2"/>
      <c r="CB98" s="1"/>
      <c r="CC98" s="1"/>
      <c r="CD98" s="1"/>
      <c r="CE98" s="1"/>
      <c r="CF98" s="1"/>
      <c r="CG98" s="1"/>
    </row>
    <row r="99" spans="2:101" ht="9.9" customHeight="1">
      <c r="B99" s="1"/>
      <c r="C99" s="1"/>
      <c r="D99" s="1"/>
      <c r="E99" s="1"/>
      <c r="F99" s="1"/>
      <c r="G99" s="1"/>
      <c r="H99" s="2"/>
      <c r="I99" s="2"/>
      <c r="J99" s="2"/>
      <c r="K99" s="2"/>
      <c r="L99" s="2"/>
      <c r="M99" s="2"/>
      <c r="N99" s="2"/>
      <c r="O99" s="2"/>
      <c r="P99" s="2"/>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2"/>
      <c r="AS99" s="2"/>
      <c r="AT99" s="2"/>
      <c r="BT99" s="2"/>
      <c r="BU99" s="2"/>
      <c r="BV99" s="2"/>
      <c r="CA99" s="2"/>
      <c r="CB99" s="2"/>
      <c r="CC99" s="2"/>
      <c r="CD99" s="2"/>
      <c r="CE99" s="2"/>
      <c r="CF99" s="2"/>
      <c r="CG99" s="2"/>
      <c r="CH99" s="1210" t="s">
        <v>9</v>
      </c>
      <c r="CI99" s="1211"/>
      <c r="CJ99" s="1211"/>
      <c r="CK99" s="1211"/>
      <c r="CL99" s="1211"/>
      <c r="CM99" s="1211"/>
      <c r="CN99" s="1211"/>
      <c r="CO99" s="1211"/>
      <c r="CP99" s="1211"/>
      <c r="CQ99" s="1211"/>
      <c r="CR99" s="1211"/>
      <c r="CS99" s="1211"/>
      <c r="CT99" s="1211"/>
      <c r="CU99" s="1211"/>
      <c r="CV99" s="1212"/>
    </row>
    <row r="100" spans="2:101" ht="9.9" customHeight="1">
      <c r="B100" s="1"/>
      <c r="C100" s="1"/>
      <c r="D100" s="1"/>
      <c r="E100" s="1"/>
      <c r="F100" s="1"/>
      <c r="G100" s="1"/>
      <c r="H100" s="2"/>
      <c r="I100" s="2"/>
      <c r="J100" s="2"/>
      <c r="K100" s="2"/>
      <c r="L100" s="2"/>
      <c r="M100" s="2"/>
      <c r="N100" s="2"/>
      <c r="V100" s="166"/>
      <c r="W100" s="166"/>
      <c r="X100" s="166"/>
      <c r="Y100" s="166"/>
      <c r="Z100" s="166"/>
      <c r="AA100" s="166"/>
      <c r="AB100" s="166"/>
      <c r="AC100" s="1216" t="s">
        <v>84</v>
      </c>
      <c r="AD100" s="1216"/>
      <c r="AE100" s="1216"/>
      <c r="AF100" s="1216"/>
      <c r="AG100" s="1216"/>
      <c r="AH100" s="1216"/>
      <c r="AI100" s="1216"/>
      <c r="AJ100" s="1216"/>
      <c r="AK100" s="1216"/>
      <c r="AL100" s="1216"/>
      <c r="AM100" s="1216"/>
      <c r="AN100" s="1216"/>
      <c r="AO100" s="1216"/>
      <c r="AP100" s="1216"/>
      <c r="AQ100" s="1216"/>
      <c r="AR100" s="1216"/>
      <c r="AS100" s="1216"/>
      <c r="AT100" s="1216"/>
      <c r="AU100" s="1216"/>
      <c r="AV100" s="1199" t="str">
        <f>$AV$3</f>
        <v/>
      </c>
      <c r="AW100" s="1199"/>
      <c r="AX100" s="1199"/>
      <c r="AY100" s="1199"/>
      <c r="AZ100" s="1199"/>
      <c r="BA100" s="1199"/>
      <c r="BB100" s="1199"/>
      <c r="BC100" s="1199"/>
      <c r="BD100" s="1199"/>
      <c r="BE100" s="1199"/>
      <c r="BF100" s="1199"/>
      <c r="BG100" s="1217" t="s">
        <v>85</v>
      </c>
      <c r="BH100" s="1217"/>
      <c r="BI100" s="1217"/>
      <c r="BJ100" s="1217"/>
      <c r="BK100" s="1217"/>
      <c r="BL100" s="1217"/>
      <c r="BM100" s="1217"/>
      <c r="BN100" s="1217"/>
      <c r="BO100" s="1217"/>
      <c r="BP100" s="1217"/>
      <c r="BQ100" s="1217"/>
      <c r="BR100" s="1217"/>
      <c r="BS100" s="1217"/>
      <c r="BT100" s="1217"/>
      <c r="BU100" s="1217"/>
      <c r="BV100" s="1217"/>
      <c r="BW100" s="1217"/>
      <c r="BZ100" s="2"/>
      <c r="CA100" s="2"/>
      <c r="CB100" s="2"/>
      <c r="CC100" s="2"/>
      <c r="CD100" s="2"/>
      <c r="CE100" s="2"/>
      <c r="CF100" s="2"/>
      <c r="CG100" s="2"/>
      <c r="CH100" s="1213"/>
      <c r="CI100" s="1214"/>
      <c r="CJ100" s="1214"/>
      <c r="CK100" s="1214"/>
      <c r="CL100" s="1214"/>
      <c r="CM100" s="1214"/>
      <c r="CN100" s="1214"/>
      <c r="CO100" s="1214"/>
      <c r="CP100" s="1214"/>
      <c r="CQ100" s="1214"/>
      <c r="CR100" s="1214"/>
      <c r="CS100" s="1214"/>
      <c r="CT100" s="1214"/>
      <c r="CU100" s="1214"/>
      <c r="CV100" s="1215"/>
    </row>
    <row r="101" spans="2:101" ht="9.9" customHeight="1">
      <c r="B101" s="1"/>
      <c r="C101" s="1"/>
      <c r="D101" s="1"/>
      <c r="E101" s="1"/>
      <c r="F101" s="1"/>
      <c r="G101" s="1"/>
      <c r="H101" s="1"/>
      <c r="I101" s="1"/>
      <c r="J101" s="1"/>
      <c r="K101" s="1"/>
      <c r="L101" s="1"/>
      <c r="M101" s="1"/>
      <c r="N101" s="1"/>
      <c r="V101" s="166"/>
      <c r="W101" s="166"/>
      <c r="X101" s="166"/>
      <c r="Y101" s="166"/>
      <c r="Z101" s="166"/>
      <c r="AA101" s="166"/>
      <c r="AB101" s="166"/>
      <c r="AC101" s="1216"/>
      <c r="AD101" s="1216"/>
      <c r="AE101" s="1216"/>
      <c r="AF101" s="1216"/>
      <c r="AG101" s="1216"/>
      <c r="AH101" s="1216"/>
      <c r="AI101" s="1216"/>
      <c r="AJ101" s="1216"/>
      <c r="AK101" s="1216"/>
      <c r="AL101" s="1216"/>
      <c r="AM101" s="1216"/>
      <c r="AN101" s="1216"/>
      <c r="AO101" s="1216"/>
      <c r="AP101" s="1216"/>
      <c r="AQ101" s="1216"/>
      <c r="AR101" s="1216"/>
      <c r="AS101" s="1216"/>
      <c r="AT101" s="1216"/>
      <c r="AU101" s="1216"/>
      <c r="AV101" s="1199"/>
      <c r="AW101" s="1199"/>
      <c r="AX101" s="1199"/>
      <c r="AY101" s="1199"/>
      <c r="AZ101" s="1199"/>
      <c r="BA101" s="1199"/>
      <c r="BB101" s="1199"/>
      <c r="BC101" s="1199"/>
      <c r="BD101" s="1199"/>
      <c r="BE101" s="1199"/>
      <c r="BF101" s="1199"/>
      <c r="BG101" s="1217"/>
      <c r="BH101" s="1217"/>
      <c r="BI101" s="1217"/>
      <c r="BJ101" s="1217"/>
      <c r="BK101" s="1217"/>
      <c r="BL101" s="1217"/>
      <c r="BM101" s="1217"/>
      <c r="BN101" s="1217"/>
      <c r="BO101" s="1217"/>
      <c r="BP101" s="1217"/>
      <c r="BQ101" s="1217"/>
      <c r="BR101" s="1217"/>
      <c r="BS101" s="1217"/>
      <c r="BT101" s="1217"/>
      <c r="BU101" s="1217"/>
      <c r="BV101" s="1217"/>
      <c r="BW101" s="1217"/>
      <c r="BX101" s="1"/>
      <c r="BY101" s="1"/>
      <c r="BZ101" s="1"/>
      <c r="CA101" s="1"/>
      <c r="CB101" s="1"/>
      <c r="CC101" s="1"/>
      <c r="CD101" s="1"/>
      <c r="CE101" s="1"/>
      <c r="CF101" s="1"/>
      <c r="CG101" s="1"/>
    </row>
    <row r="102" spans="2:101" ht="9.9" customHeight="1">
      <c r="B102" s="1193" t="s">
        <v>14</v>
      </c>
      <c r="C102" s="1194"/>
      <c r="D102" s="1194"/>
      <c r="E102" s="1194"/>
      <c r="F102" s="1194"/>
      <c r="G102" s="1194"/>
      <c r="H102" s="1194"/>
      <c r="I102" s="1194"/>
      <c r="J102" s="1194"/>
      <c r="K102" s="1194"/>
      <c r="L102" s="1194"/>
      <c r="M102" s="1195"/>
      <c r="N102" s="1"/>
      <c r="V102" s="166"/>
      <c r="W102" s="166"/>
      <c r="X102" s="166"/>
      <c r="Y102" s="166"/>
      <c r="Z102" s="166"/>
      <c r="AA102" s="166"/>
      <c r="AB102" s="166"/>
      <c r="AC102" s="1199" t="s">
        <v>1150</v>
      </c>
      <c r="AD102" s="1199"/>
      <c r="AE102" s="1199"/>
      <c r="AF102" s="1199"/>
      <c r="AG102" s="1199"/>
      <c r="AH102" s="1199"/>
      <c r="AI102" s="1199"/>
      <c r="AJ102" s="1199"/>
      <c r="AK102" s="1199"/>
      <c r="AL102" s="1199"/>
      <c r="AM102" s="1199"/>
      <c r="AN102" s="1199"/>
      <c r="AO102" s="1199"/>
      <c r="AP102" s="1199"/>
      <c r="AQ102" s="1199"/>
      <c r="AR102" s="1199"/>
      <c r="AS102" s="1199"/>
      <c r="AT102" s="1199"/>
      <c r="AU102" s="1199"/>
      <c r="AV102" s="1199"/>
      <c r="AW102" s="1199"/>
      <c r="AX102" s="1199"/>
      <c r="AY102" s="1199"/>
      <c r="AZ102" s="1199"/>
      <c r="BA102" s="1199"/>
      <c r="BB102" s="1199"/>
      <c r="BC102" s="1199"/>
      <c r="BD102" s="1199"/>
      <c r="BE102" s="1199"/>
      <c r="BF102" s="1199"/>
      <c r="BG102" s="1199"/>
      <c r="BH102" s="1199"/>
      <c r="BI102" s="1199"/>
      <c r="BJ102" s="1199"/>
      <c r="BK102" s="1199"/>
      <c r="BL102" s="1199"/>
      <c r="BM102" s="1199"/>
      <c r="BN102" s="1199"/>
      <c r="BO102" s="1199"/>
      <c r="BP102" s="1199"/>
      <c r="BQ102" s="1199"/>
      <c r="BR102" s="1199"/>
      <c r="BS102" s="1199"/>
      <c r="BT102" s="1199"/>
      <c r="BU102" s="1199"/>
      <c r="BV102" s="1199"/>
      <c r="BW102" s="1199"/>
      <c r="BX102" s="1"/>
      <c r="CG102" s="3"/>
      <c r="CH102" s="3"/>
      <c r="CI102" s="3"/>
      <c r="CJ102" s="3"/>
      <c r="CK102" s="3"/>
      <c r="CL102" s="3"/>
      <c r="CM102" s="3"/>
      <c r="CN102" s="3"/>
      <c r="CO102" s="3"/>
    </row>
    <row r="103" spans="2:101" ht="9.9" customHeight="1">
      <c r="B103" s="1196"/>
      <c r="C103" s="1197"/>
      <c r="D103" s="1197"/>
      <c r="E103" s="1197"/>
      <c r="F103" s="1197"/>
      <c r="G103" s="1197"/>
      <c r="H103" s="1197"/>
      <c r="I103" s="1197"/>
      <c r="J103" s="1197"/>
      <c r="K103" s="1197"/>
      <c r="L103" s="1197"/>
      <c r="M103" s="1198"/>
      <c r="N103" s="1"/>
      <c r="V103" s="166"/>
      <c r="W103" s="166"/>
      <c r="X103" s="166"/>
      <c r="Y103" s="166"/>
      <c r="Z103" s="166"/>
      <c r="AA103" s="166"/>
      <c r="AB103" s="166"/>
      <c r="AC103" s="1199"/>
      <c r="AD103" s="1199"/>
      <c r="AE103" s="1199"/>
      <c r="AF103" s="1199"/>
      <c r="AG103" s="1199"/>
      <c r="AH103" s="1199"/>
      <c r="AI103" s="1199"/>
      <c r="AJ103" s="1199"/>
      <c r="AK103" s="1199"/>
      <c r="AL103" s="1199"/>
      <c r="AM103" s="1199"/>
      <c r="AN103" s="1199"/>
      <c r="AO103" s="1199"/>
      <c r="AP103" s="1199"/>
      <c r="AQ103" s="1199"/>
      <c r="AR103" s="1199"/>
      <c r="AS103" s="1199"/>
      <c r="AT103" s="1199"/>
      <c r="AU103" s="1199"/>
      <c r="AV103" s="1199"/>
      <c r="AW103" s="1199"/>
      <c r="AX103" s="1199"/>
      <c r="AY103" s="1199"/>
      <c r="AZ103" s="1199"/>
      <c r="BA103" s="1199"/>
      <c r="BB103" s="1199"/>
      <c r="BC103" s="1199"/>
      <c r="BD103" s="1199"/>
      <c r="BE103" s="1199"/>
      <c r="BF103" s="1199"/>
      <c r="BG103" s="1199"/>
      <c r="BH103" s="1199"/>
      <c r="BI103" s="1199"/>
      <c r="BJ103" s="1199"/>
      <c r="BK103" s="1199"/>
      <c r="BL103" s="1199"/>
      <c r="BM103" s="1199"/>
      <c r="BN103" s="1199"/>
      <c r="BO103" s="1199"/>
      <c r="BP103" s="1199"/>
      <c r="BQ103" s="1199"/>
      <c r="BR103" s="1199"/>
      <c r="BS103" s="1199"/>
      <c r="BT103" s="1199"/>
      <c r="BU103" s="1199"/>
      <c r="BV103" s="1199"/>
      <c r="BW103" s="1199"/>
      <c r="BX103" s="1"/>
      <c r="CG103" s="3"/>
      <c r="CH103" s="3"/>
      <c r="CI103" s="3"/>
      <c r="CJ103" s="3"/>
      <c r="CK103" s="3"/>
      <c r="CL103" s="3"/>
      <c r="CM103" s="3"/>
      <c r="CN103" s="3"/>
      <c r="CO103" s="3"/>
    </row>
    <row r="104" spans="2:101" ht="9.9" customHeight="1">
      <c r="B104" s="1"/>
      <c r="C104" s="1"/>
      <c r="D104" s="2"/>
      <c r="E104" s="2"/>
      <c r="F104" s="2"/>
      <c r="G104" s="2"/>
      <c r="H104" s="2"/>
      <c r="I104" s="2"/>
      <c r="J104" s="2"/>
      <c r="K104" s="1"/>
      <c r="L104" s="1"/>
      <c r="M104" s="1"/>
      <c r="N104" s="1"/>
      <c r="O104" s="1"/>
      <c r="P104" s="1"/>
      <c r="Q104" s="1"/>
      <c r="R104" s="1"/>
      <c r="S104" s="1"/>
      <c r="V104" s="1"/>
      <c r="AF104" s="1"/>
      <c r="AI104" s="1"/>
      <c r="AJ104" s="1"/>
      <c r="AK104" s="1"/>
      <c r="AL104" s="1"/>
      <c r="AM104" s="1"/>
      <c r="AN104" s="1"/>
      <c r="AO104" s="1"/>
      <c r="AP104" s="1"/>
      <c r="AQ104" s="1"/>
      <c r="AR104" s="1"/>
      <c r="AS104" s="1"/>
      <c r="AT104" s="1"/>
    </row>
    <row r="105" spans="2:101" s="7" customFormat="1" ht="9.9" customHeight="1">
      <c r="B105" s="1068" t="s">
        <v>7</v>
      </c>
      <c r="C105" s="1069"/>
      <c r="D105" s="1069"/>
      <c r="E105" s="1069"/>
      <c r="F105" s="1069"/>
      <c r="G105" s="1069"/>
      <c r="H105" s="1069"/>
      <c r="I105" s="1069"/>
      <c r="J105" s="1069"/>
      <c r="K105" s="1069"/>
      <c r="L105" s="1069"/>
      <c r="M105" s="1069"/>
      <c r="N105" s="1069"/>
      <c r="O105" s="835" t="s">
        <v>80</v>
      </c>
      <c r="P105" s="837"/>
      <c r="Q105" s="814"/>
      <c r="R105" s="86"/>
      <c r="S105" s="86"/>
      <c r="T105" s="86"/>
      <c r="U105" s="1206" t="s">
        <v>81</v>
      </c>
      <c r="V105" s="1207"/>
      <c r="W105" s="1207"/>
      <c r="X105" s="87"/>
      <c r="Y105" s="86"/>
      <c r="Z105" s="86"/>
      <c r="AA105" s="1206" t="s">
        <v>82</v>
      </c>
      <c r="AB105" s="1207"/>
      <c r="AC105" s="1208"/>
      <c r="AD105" s="86"/>
      <c r="AE105" s="86"/>
      <c r="AF105" s="86"/>
      <c r="AG105" s="1206" t="s">
        <v>83</v>
      </c>
      <c r="AH105" s="1207"/>
      <c r="AI105" s="1208"/>
      <c r="AJ105" s="6"/>
      <c r="AK105" s="24"/>
      <c r="AL105" s="24"/>
      <c r="AM105" s="24"/>
      <c r="AN105" s="24"/>
      <c r="AO105" s="5"/>
      <c r="AR105" s="5"/>
      <c r="AS105" s="5"/>
      <c r="AT105" s="5"/>
      <c r="AU105" s="5"/>
      <c r="AV105" s="5"/>
      <c r="AW105" s="5"/>
      <c r="AX105" s="5"/>
      <c r="AY105" s="5"/>
      <c r="AZ105" s="5"/>
      <c r="BA105" s="5"/>
      <c r="BB105" s="5"/>
      <c r="BC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208"/>
      <c r="CC105" s="209"/>
      <c r="CD105" s="209"/>
      <c r="CE105" s="209"/>
      <c r="CF105" s="209"/>
      <c r="CG105" s="209"/>
      <c r="CH105" s="209"/>
      <c r="CI105" s="209"/>
      <c r="CJ105" s="209"/>
      <c r="CK105" s="209"/>
      <c r="CL105" s="209"/>
      <c r="CM105" s="209"/>
      <c r="CN105" s="209"/>
      <c r="CO105" s="209"/>
      <c r="CP105" s="209"/>
      <c r="CQ105" s="209"/>
      <c r="CR105" s="209"/>
      <c r="CS105" s="209"/>
      <c r="CT105" s="209"/>
      <c r="CU105" s="210"/>
    </row>
    <row r="106" spans="2:101" s="7" customFormat="1" ht="9.9" customHeight="1">
      <c r="B106" s="1071"/>
      <c r="C106" s="1072"/>
      <c r="D106" s="1072"/>
      <c r="E106" s="1072"/>
      <c r="F106" s="1072"/>
      <c r="G106" s="1072"/>
      <c r="H106" s="1072"/>
      <c r="I106" s="1072"/>
      <c r="J106" s="1072"/>
      <c r="K106" s="1072"/>
      <c r="L106" s="1072"/>
      <c r="M106" s="1072"/>
      <c r="N106" s="1072"/>
      <c r="O106" s="1076" t="str">
        <f>$O$9</f>
        <v>R</v>
      </c>
      <c r="P106" s="656"/>
      <c r="Q106" s="1084"/>
      <c r="R106" s="656" t="str">
        <f ca="1">$R$9</f>
        <v>0</v>
      </c>
      <c r="S106" s="656"/>
      <c r="T106" s="656"/>
      <c r="U106" s="1209" t="str">
        <f ca="1">$U$9</f>
        <v>7</v>
      </c>
      <c r="V106" s="656"/>
      <c r="W106" s="656"/>
      <c r="X106" s="1076" t="str">
        <f ca="1">$X$9</f>
        <v>0</v>
      </c>
      <c r="Y106" s="656"/>
      <c r="Z106" s="656"/>
      <c r="AA106" s="1209" t="str">
        <f ca="1">$AA$9</f>
        <v>5</v>
      </c>
      <c r="AB106" s="656"/>
      <c r="AC106" s="1084"/>
      <c r="AD106" s="656" t="str">
        <f ca="1">$AD$9</f>
        <v>0</v>
      </c>
      <c r="AE106" s="656"/>
      <c r="AF106" s="656"/>
      <c r="AG106" s="1209" t="str">
        <f ca="1">$AG$9</f>
        <v>1</v>
      </c>
      <c r="AH106" s="656"/>
      <c r="AI106" s="1084"/>
      <c r="AJ106" s="6"/>
      <c r="AK106" s="6"/>
      <c r="AL106" s="6"/>
      <c r="AM106" s="6"/>
      <c r="AN106" s="6"/>
      <c r="AO106" s="5"/>
      <c r="AP106" s="5"/>
      <c r="AQ106" s="5"/>
      <c r="AR106" s="5"/>
      <c r="AS106" s="5"/>
      <c r="AT106" s="5"/>
      <c r="AU106" s="5"/>
      <c r="AV106" s="5"/>
      <c r="AW106" s="5"/>
      <c r="AX106" s="5"/>
      <c r="AY106" s="5"/>
      <c r="AZ106" s="5"/>
      <c r="BA106" s="5"/>
      <c r="BB106" s="5"/>
      <c r="BC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211"/>
      <c r="CC106" s="212"/>
      <c r="CD106" s="212"/>
      <c r="CE106" s="212"/>
      <c r="CF106" s="212"/>
      <c r="CG106" s="212"/>
      <c r="CH106" s="212"/>
      <c r="CI106" s="212"/>
      <c r="CJ106" s="212"/>
      <c r="CK106" s="212"/>
      <c r="CL106" s="212"/>
      <c r="CM106" s="212"/>
      <c r="CN106" s="212"/>
      <c r="CO106" s="212"/>
      <c r="CP106" s="212"/>
      <c r="CQ106" s="212"/>
      <c r="CR106" s="212"/>
      <c r="CS106" s="212"/>
      <c r="CT106" s="212"/>
      <c r="CU106" s="213"/>
    </row>
    <row r="107" spans="2:101" s="5" customFormat="1" ht="9.9" customHeight="1">
      <c r="B107" s="1073"/>
      <c r="C107" s="1074"/>
      <c r="D107" s="1074"/>
      <c r="E107" s="1074"/>
      <c r="F107" s="1074"/>
      <c r="G107" s="1074"/>
      <c r="H107" s="1074"/>
      <c r="I107" s="1074"/>
      <c r="J107" s="1074"/>
      <c r="K107" s="1074"/>
      <c r="L107" s="1074"/>
      <c r="M107" s="1074"/>
      <c r="N107" s="1074"/>
      <c r="O107" s="1078"/>
      <c r="P107" s="1079"/>
      <c r="Q107" s="1085"/>
      <c r="R107" s="1079"/>
      <c r="S107" s="1079"/>
      <c r="T107" s="1079"/>
      <c r="U107" s="1172"/>
      <c r="V107" s="1079"/>
      <c r="W107" s="1079"/>
      <c r="X107" s="1078"/>
      <c r="Y107" s="1079"/>
      <c r="Z107" s="1079"/>
      <c r="AA107" s="1172"/>
      <c r="AB107" s="1079"/>
      <c r="AC107" s="1085"/>
      <c r="AD107" s="1079"/>
      <c r="AE107" s="1079"/>
      <c r="AF107" s="1079"/>
      <c r="AG107" s="1172"/>
      <c r="AH107" s="1079"/>
      <c r="AI107" s="1085"/>
      <c r="AJ107" s="6"/>
      <c r="AK107" s="6"/>
      <c r="AL107" s="6"/>
      <c r="AM107" s="6"/>
      <c r="AN107" s="6"/>
      <c r="CB107" s="211"/>
      <c r="CC107" s="212"/>
      <c r="CD107" s="212"/>
      <c r="CE107" s="212"/>
      <c r="CF107" s="212"/>
      <c r="CG107" s="212"/>
      <c r="CH107" s="212"/>
      <c r="CI107" s="212"/>
      <c r="CJ107" s="212"/>
      <c r="CK107" s="212"/>
      <c r="CL107" s="212"/>
      <c r="CM107" s="212"/>
      <c r="CN107" s="212"/>
      <c r="CO107" s="212"/>
      <c r="CP107" s="212"/>
      <c r="CQ107" s="212"/>
      <c r="CR107" s="212"/>
      <c r="CS107" s="212"/>
      <c r="CT107" s="212"/>
      <c r="CU107" s="213"/>
    </row>
    <row r="108" spans="2:101" s="7" customFormat="1" ht="9.9" customHeight="1">
      <c r="N108" s="5"/>
      <c r="AA108" s="5"/>
      <c r="AB108" s="5"/>
      <c r="AM108" s="5"/>
      <c r="AN108" s="5"/>
      <c r="AO108" s="5"/>
      <c r="AP108" s="5"/>
      <c r="AQ108" s="5"/>
      <c r="AR108" s="5"/>
      <c r="AS108" s="5"/>
      <c r="AT108" s="5"/>
      <c r="AU108" s="5"/>
      <c r="AV108" s="5"/>
      <c r="AW108" s="5"/>
      <c r="AX108" s="5"/>
      <c r="AY108" s="5"/>
      <c r="AZ108" s="5"/>
      <c r="BA108" s="5"/>
      <c r="BB108" s="5"/>
      <c r="BC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211"/>
      <c r="CC108" s="212"/>
      <c r="CD108" s="212"/>
      <c r="CE108" s="212"/>
      <c r="CF108" s="212"/>
      <c r="CG108" s="212"/>
      <c r="CH108" s="212"/>
      <c r="CI108" s="212"/>
      <c r="CJ108" s="212"/>
      <c r="CK108" s="212"/>
      <c r="CL108" s="212"/>
      <c r="CM108" s="212"/>
      <c r="CN108" s="212"/>
      <c r="CO108" s="212"/>
      <c r="CP108" s="212"/>
      <c r="CQ108" s="212"/>
      <c r="CR108" s="212"/>
      <c r="CS108" s="212"/>
      <c r="CT108" s="212"/>
      <c r="CU108" s="213"/>
    </row>
    <row r="109" spans="2:101" s="7" customFormat="1" ht="9.9" customHeight="1">
      <c r="C109" s="47"/>
      <c r="D109" s="47"/>
      <c r="E109" s="47"/>
      <c r="F109" s="47"/>
      <c r="G109" s="47"/>
      <c r="H109" s="47"/>
      <c r="I109" s="47"/>
      <c r="J109" s="47"/>
      <c r="K109" s="47"/>
      <c r="L109" s="47"/>
      <c r="M109" s="47"/>
      <c r="N109" s="47"/>
      <c r="S109" s="26"/>
      <c r="T109" s="26"/>
      <c r="U109" s="26"/>
      <c r="V109" s="26"/>
      <c r="W109" s="26"/>
      <c r="X109" s="26"/>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26"/>
      <c r="BK109" s="26"/>
      <c r="BL109" s="26"/>
      <c r="BM109" s="26"/>
      <c r="BN109" s="26"/>
      <c r="BO109" s="26"/>
      <c r="BP109" s="26"/>
      <c r="BQ109" s="26"/>
      <c r="BR109" s="26"/>
      <c r="BS109" s="26"/>
      <c r="BT109" s="26"/>
      <c r="BU109" s="5"/>
      <c r="BV109" s="26"/>
      <c r="BW109" s="26"/>
      <c r="BX109" s="26"/>
      <c r="BY109" s="5"/>
      <c r="BZ109" s="26"/>
      <c r="CA109" s="26"/>
      <c r="CB109" s="211"/>
      <c r="CC109" s="212"/>
      <c r="CD109" s="212"/>
      <c r="CE109" s="212"/>
      <c r="CF109" s="212"/>
      <c r="CG109" s="212"/>
      <c r="CH109" s="212"/>
      <c r="CI109" s="212"/>
      <c r="CJ109" s="212"/>
      <c r="CK109" s="212"/>
      <c r="CL109" s="212"/>
      <c r="CM109" s="212"/>
      <c r="CN109" s="212"/>
      <c r="CO109" s="212"/>
      <c r="CP109" s="212"/>
      <c r="CQ109" s="212"/>
      <c r="CR109" s="212"/>
      <c r="CS109" s="212"/>
      <c r="CT109" s="212"/>
      <c r="CU109" s="213"/>
    </row>
    <row r="110" spans="2:101" s="7" customFormat="1" ht="9.9" customHeight="1">
      <c r="C110" s="47"/>
      <c r="D110" s="47"/>
      <c r="E110" s="47"/>
      <c r="F110" s="47"/>
      <c r="G110" s="47"/>
      <c r="H110" s="47"/>
      <c r="I110" s="47"/>
      <c r="J110" s="47"/>
      <c r="K110" s="47"/>
      <c r="L110" s="47"/>
      <c r="M110" s="47"/>
      <c r="N110" s="47"/>
      <c r="O110" s="5"/>
      <c r="P110" s="5"/>
      <c r="Q110" s="5"/>
      <c r="R110" s="26"/>
      <c r="S110" s="26"/>
      <c r="T110" s="26"/>
      <c r="U110" s="26"/>
      <c r="V110" s="26"/>
      <c r="W110" s="26"/>
      <c r="X110" s="26"/>
      <c r="Y110" s="94"/>
      <c r="Z110" s="94"/>
      <c r="AA110" s="94"/>
      <c r="AB110" s="94"/>
      <c r="AC110" s="94"/>
      <c r="AD110" s="94"/>
      <c r="AE110" s="94"/>
      <c r="AF110" s="94"/>
      <c r="AG110" s="94"/>
      <c r="AH110" s="94"/>
      <c r="AI110" s="94"/>
      <c r="AJ110" s="1328" t="s">
        <v>45</v>
      </c>
      <c r="AK110" s="1328"/>
      <c r="AL110" s="1328"/>
      <c r="AM110" s="1328"/>
      <c r="AN110" s="1328"/>
      <c r="AO110" s="1328"/>
      <c r="AP110" s="1328"/>
      <c r="AQ110" s="1328"/>
      <c r="AR110" s="1328"/>
      <c r="AS110" s="1328"/>
      <c r="AT110" s="1328"/>
      <c r="AU110" s="1328"/>
      <c r="AV110" s="1328"/>
      <c r="AW110" s="1328"/>
      <c r="AX110" s="1328"/>
      <c r="AY110" s="1328"/>
      <c r="AZ110" s="1328"/>
      <c r="BA110" s="1328"/>
      <c r="BB110" s="1328"/>
      <c r="BC110" s="1328"/>
      <c r="BD110" s="1328"/>
      <c r="BE110" s="1328"/>
      <c r="BF110" s="1328"/>
      <c r="BG110" s="1328"/>
      <c r="BH110" s="1328"/>
      <c r="BI110" s="1328"/>
      <c r="BJ110" s="1328"/>
      <c r="BK110" s="1328"/>
      <c r="BL110" s="1328"/>
      <c r="BM110" s="1328"/>
      <c r="BN110" s="1328"/>
      <c r="BO110" s="1328"/>
      <c r="BP110" s="1328"/>
      <c r="BQ110" s="1328"/>
      <c r="BR110" s="1328"/>
      <c r="BS110" s="1328"/>
      <c r="BT110" s="1328"/>
      <c r="BU110" s="1328"/>
      <c r="BV110" s="1328"/>
      <c r="BW110" s="26"/>
      <c r="BX110" s="26"/>
      <c r="BY110" s="5"/>
      <c r="BZ110" s="26"/>
      <c r="CA110" s="26"/>
      <c r="CB110" s="211"/>
      <c r="CC110" s="212"/>
      <c r="CD110" s="212"/>
      <c r="CE110" s="212"/>
      <c r="CF110" s="212"/>
      <c r="CG110" s="212"/>
      <c r="CH110" s="212"/>
      <c r="CI110" s="212"/>
      <c r="CJ110" s="212"/>
      <c r="CK110" s="212"/>
      <c r="CL110" s="212"/>
      <c r="CM110" s="212"/>
      <c r="CN110" s="212"/>
      <c r="CO110" s="212"/>
      <c r="CP110" s="212"/>
      <c r="CQ110" s="212"/>
      <c r="CR110" s="212"/>
      <c r="CS110" s="212"/>
      <c r="CT110" s="212"/>
      <c r="CU110" s="213"/>
    </row>
    <row r="111" spans="2:101" s="7" customFormat="1" ht="9.9" customHeight="1">
      <c r="C111" s="6"/>
      <c r="D111" s="6"/>
      <c r="E111" s="6"/>
      <c r="F111" s="6"/>
      <c r="G111" s="6"/>
      <c r="H111" s="6"/>
      <c r="I111" s="6"/>
      <c r="J111" s="6"/>
      <c r="K111" s="6"/>
      <c r="L111" s="6"/>
      <c r="M111" s="6"/>
      <c r="N111" s="6"/>
      <c r="O111" s="5"/>
      <c r="R111" s="26"/>
      <c r="S111" s="26"/>
      <c r="T111" s="26"/>
      <c r="U111" s="26"/>
      <c r="V111" s="26"/>
      <c r="W111" s="26"/>
      <c r="X111" s="26"/>
      <c r="Y111" s="94"/>
      <c r="Z111" s="94"/>
      <c r="AA111" s="94"/>
      <c r="AB111" s="94"/>
      <c r="AC111" s="94"/>
      <c r="AD111" s="94"/>
      <c r="AE111" s="94"/>
      <c r="AF111" s="94"/>
      <c r="AG111" s="94"/>
      <c r="AH111" s="94"/>
      <c r="AI111" s="94"/>
      <c r="AJ111" s="1328"/>
      <c r="AK111" s="1328"/>
      <c r="AL111" s="1328"/>
      <c r="AM111" s="1328"/>
      <c r="AN111" s="1328"/>
      <c r="AO111" s="1328"/>
      <c r="AP111" s="1328"/>
      <c r="AQ111" s="1328"/>
      <c r="AR111" s="1328"/>
      <c r="AS111" s="1328"/>
      <c r="AT111" s="1328"/>
      <c r="AU111" s="1328"/>
      <c r="AV111" s="1328"/>
      <c r="AW111" s="1328"/>
      <c r="AX111" s="1328"/>
      <c r="AY111" s="1328"/>
      <c r="AZ111" s="1328"/>
      <c r="BA111" s="1328"/>
      <c r="BB111" s="1328"/>
      <c r="BC111" s="1328"/>
      <c r="BD111" s="1328"/>
      <c r="BE111" s="1328"/>
      <c r="BF111" s="1328"/>
      <c r="BG111" s="1328"/>
      <c r="BH111" s="1328"/>
      <c r="BI111" s="1328"/>
      <c r="BJ111" s="1328"/>
      <c r="BK111" s="1328"/>
      <c r="BL111" s="1328"/>
      <c r="BM111" s="1328"/>
      <c r="BN111" s="1328"/>
      <c r="BO111" s="1328"/>
      <c r="BP111" s="1328"/>
      <c r="BQ111" s="1328"/>
      <c r="BR111" s="1328"/>
      <c r="BS111" s="1328"/>
      <c r="BT111" s="1328"/>
      <c r="BU111" s="1328"/>
      <c r="BV111" s="1328"/>
      <c r="BW111" s="26"/>
      <c r="BX111" s="26"/>
      <c r="BY111" s="5"/>
      <c r="BZ111" s="26"/>
      <c r="CA111" s="26"/>
      <c r="CB111" s="217"/>
      <c r="CC111" s="218"/>
      <c r="CD111" s="218"/>
      <c r="CE111" s="218"/>
      <c r="CF111" s="218"/>
      <c r="CG111" s="218"/>
      <c r="CH111" s="218"/>
      <c r="CI111" s="218"/>
      <c r="CJ111" s="218"/>
      <c r="CK111" s="218"/>
      <c r="CL111" s="218"/>
      <c r="CM111" s="218"/>
      <c r="CN111" s="218"/>
      <c r="CO111" s="218"/>
      <c r="CP111" s="218"/>
      <c r="CQ111" s="218"/>
      <c r="CR111" s="218"/>
      <c r="CS111" s="218"/>
      <c r="CT111" s="218"/>
      <c r="CU111" s="219"/>
    </row>
    <row r="112" spans="2:101" s="7" customFormat="1" ht="9.9" customHeight="1">
      <c r="B112" s="1324" t="s">
        <v>74</v>
      </c>
      <c r="C112" s="1135"/>
      <c r="D112" s="1136"/>
      <c r="E112" s="806">
        <v>1</v>
      </c>
      <c r="F112" s="807"/>
      <c r="G112" s="1221"/>
      <c r="H112" s="1220">
        <v>2</v>
      </c>
      <c r="I112" s="807"/>
      <c r="J112" s="1221"/>
      <c r="K112" s="1220">
        <v>3</v>
      </c>
      <c r="L112" s="807"/>
      <c r="M112" s="1221"/>
      <c r="N112" s="1220">
        <v>4</v>
      </c>
      <c r="O112" s="807"/>
      <c r="P112" s="1221"/>
      <c r="Q112" s="1220">
        <v>5</v>
      </c>
      <c r="R112" s="807"/>
      <c r="S112" s="808"/>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6"/>
      <c r="BJ112" s="6"/>
      <c r="BK112" s="6"/>
      <c r="BL112" s="6"/>
      <c r="BM112" s="6"/>
      <c r="BN112" s="6"/>
      <c r="BO112" s="6"/>
      <c r="BP112" s="6"/>
      <c r="BQ112" s="6"/>
      <c r="BR112" s="6"/>
      <c r="BS112" s="6"/>
      <c r="BT112" s="6"/>
      <c r="BU112" s="6"/>
      <c r="BV112" s="6"/>
      <c r="BW112" s="6"/>
      <c r="BX112" s="6"/>
      <c r="BY112" s="6"/>
      <c r="BZ112" s="6"/>
      <c r="CA112" s="6"/>
      <c r="CB112" s="792" t="s">
        <v>44</v>
      </c>
      <c r="CC112" s="792"/>
      <c r="CD112" s="792"/>
      <c r="CE112" s="792"/>
      <c r="CF112" s="792"/>
      <c r="CG112" s="792"/>
      <c r="CH112" s="792"/>
      <c r="CI112" s="792"/>
      <c r="CJ112" s="792"/>
      <c r="CK112" s="792"/>
      <c r="CL112" s="792"/>
      <c r="CM112" s="792"/>
      <c r="CN112" s="792"/>
      <c r="CO112" s="792"/>
      <c r="CP112" s="792"/>
      <c r="CQ112" s="792"/>
      <c r="CR112" s="792"/>
      <c r="CS112" s="792"/>
      <c r="CT112" s="792"/>
      <c r="CU112" s="792"/>
    </row>
    <row r="113" spans="2:101" s="7" customFormat="1" ht="9.9" customHeight="1">
      <c r="B113" s="1137"/>
      <c r="C113" s="1138"/>
      <c r="D113" s="1139"/>
      <c r="E113" s="1068" t="s">
        <v>1131</v>
      </c>
      <c r="F113" s="1069"/>
      <c r="G113" s="1329"/>
      <c r="H113" s="1330" t="s">
        <v>1132</v>
      </c>
      <c r="I113" s="1069"/>
      <c r="J113" s="1329"/>
      <c r="K113" s="1330">
        <v>0</v>
      </c>
      <c r="L113" s="1069"/>
      <c r="M113" s="1329"/>
      <c r="N113" s="1330">
        <v>2</v>
      </c>
      <c r="O113" s="1069"/>
      <c r="P113" s="1329"/>
      <c r="Q113" s="1330">
        <v>2</v>
      </c>
      <c r="R113" s="1069"/>
      <c r="S113" s="1070"/>
      <c r="Z113" s="5"/>
      <c r="AA113" s="5"/>
      <c r="AB113" s="5"/>
      <c r="AC113" s="5"/>
      <c r="AD113" s="26"/>
      <c r="AE113" s="26"/>
      <c r="AF113" s="26"/>
      <c r="AG113" s="26"/>
      <c r="AH113" s="26"/>
      <c r="AI113" s="26"/>
      <c r="AJ113" s="26"/>
      <c r="AK113" s="26"/>
      <c r="AL113" s="26"/>
      <c r="AM113" s="26"/>
      <c r="AN113" s="26"/>
      <c r="AO113" s="26"/>
      <c r="AP113" s="26"/>
      <c r="AQ113" s="26"/>
      <c r="AR113" s="26"/>
      <c r="AS113" s="26"/>
      <c r="AT113" s="26"/>
      <c r="AU113" s="5"/>
      <c r="AX113" s="5"/>
      <c r="BH113" s="5"/>
      <c r="BS113" s="5"/>
      <c r="BV113" s="5"/>
      <c r="BW113" s="5"/>
      <c r="CA113" s="5"/>
      <c r="CB113" s="792"/>
      <c r="CC113" s="792"/>
      <c r="CD113" s="792"/>
      <c r="CE113" s="792"/>
      <c r="CF113" s="792"/>
      <c r="CG113" s="792"/>
      <c r="CH113" s="792"/>
      <c r="CI113" s="792"/>
      <c r="CJ113" s="792"/>
      <c r="CK113" s="792"/>
      <c r="CL113" s="792"/>
      <c r="CM113" s="792"/>
      <c r="CN113" s="792"/>
      <c r="CO113" s="792"/>
      <c r="CP113" s="792"/>
      <c r="CQ113" s="792"/>
      <c r="CR113" s="792"/>
      <c r="CS113" s="792"/>
      <c r="CT113" s="792"/>
      <c r="CU113" s="792"/>
    </row>
    <row r="114" spans="2:101" s="7" customFormat="1" ht="9.9" customHeight="1">
      <c r="B114" s="1140"/>
      <c r="C114" s="1141"/>
      <c r="D114" s="1142"/>
      <c r="E114" s="1073"/>
      <c r="F114" s="1074"/>
      <c r="G114" s="1040"/>
      <c r="H114" s="1039"/>
      <c r="I114" s="1074"/>
      <c r="J114" s="1040"/>
      <c r="K114" s="1039"/>
      <c r="L114" s="1074"/>
      <c r="M114" s="1040"/>
      <c r="N114" s="1039"/>
      <c r="O114" s="1074"/>
      <c r="P114" s="1040"/>
      <c r="Q114" s="1039"/>
      <c r="R114" s="1074"/>
      <c r="S114" s="1042"/>
      <c r="Z114" s="5"/>
      <c r="AA114" s="5"/>
      <c r="AB114" s="5"/>
      <c r="AC114" s="5"/>
      <c r="AD114" s="26"/>
      <c r="AE114" s="26"/>
      <c r="AF114" s="26"/>
      <c r="AG114" s="26"/>
      <c r="AH114" s="26"/>
      <c r="AI114" s="26"/>
      <c r="AJ114" s="26"/>
      <c r="AK114" s="26"/>
      <c r="AL114" s="26"/>
      <c r="AM114" s="26"/>
      <c r="AN114" s="26"/>
      <c r="AO114" s="26"/>
      <c r="AP114" s="26"/>
      <c r="AQ114" s="26"/>
      <c r="AR114" s="26"/>
      <c r="AS114" s="26"/>
      <c r="AT114" s="26"/>
      <c r="AU114" s="5"/>
      <c r="AX114" s="5"/>
      <c r="BH114" s="5"/>
      <c r="BK114" s="5"/>
      <c r="BN114" s="5"/>
      <c r="BQ114" s="5"/>
    </row>
    <row r="115" spans="2:101" s="7" customFormat="1" ht="9.9" customHeight="1">
      <c r="B115" s="803" t="s">
        <v>3</v>
      </c>
      <c r="C115" s="804"/>
      <c r="D115" s="804"/>
      <c r="E115" s="804"/>
      <c r="F115" s="804"/>
      <c r="G115" s="804"/>
      <c r="H115" s="804"/>
      <c r="I115" s="804"/>
      <c r="J115" s="804"/>
      <c r="K115" s="804"/>
      <c r="L115" s="804"/>
      <c r="M115" s="804"/>
      <c r="N115" s="804"/>
      <c r="O115" s="804"/>
      <c r="P115" s="805"/>
      <c r="Q115" s="1324" t="s">
        <v>32</v>
      </c>
      <c r="R115" s="1135"/>
      <c r="S115" s="1135"/>
      <c r="T115" s="1135"/>
      <c r="U115" s="1135"/>
      <c r="V115" s="1135"/>
      <c r="W115" s="1135"/>
      <c r="X115" s="1135"/>
      <c r="Y115" s="1135"/>
      <c r="Z115" s="1135"/>
      <c r="AA115" s="1135"/>
      <c r="AB115" s="1135"/>
      <c r="AC115" s="1135"/>
      <c r="AD115" s="1135"/>
      <c r="AE115" s="1135"/>
      <c r="AF115" s="1135"/>
      <c r="AG115" s="1135"/>
      <c r="AH115" s="1135"/>
      <c r="AI115" s="1135"/>
      <c r="AJ115" s="1135"/>
      <c r="AK115" s="1135"/>
      <c r="AL115" s="1135"/>
      <c r="AM115" s="1135"/>
      <c r="AN115" s="1135"/>
      <c r="AO115" s="1135"/>
      <c r="AP115" s="1135"/>
      <c r="AQ115" s="1135"/>
      <c r="AR115" s="1135"/>
      <c r="AS115" s="1135"/>
      <c r="AT115" s="1135"/>
      <c r="AU115" s="1135"/>
      <c r="AV115" s="1135"/>
      <c r="AW115" s="1135"/>
      <c r="AX115" s="1135"/>
      <c r="AY115" s="1135"/>
      <c r="AZ115" s="1135"/>
      <c r="BA115" s="1135"/>
      <c r="BB115" s="1135"/>
      <c r="BC115" s="1135"/>
      <c r="BD115" s="1135"/>
      <c r="BE115" s="1135"/>
      <c r="BF115" s="1135"/>
      <c r="BG115" s="1135"/>
      <c r="BH115" s="1135"/>
      <c r="BI115" s="1135"/>
      <c r="BJ115" s="1135"/>
      <c r="BK115" s="1135"/>
      <c r="BL115" s="1135"/>
      <c r="BM115" s="1135"/>
      <c r="BN115" s="1135"/>
      <c r="BO115" s="1135"/>
      <c r="BP115" s="1135"/>
      <c r="BQ115" s="1135"/>
      <c r="BR115" s="1135"/>
      <c r="BS115" s="1135"/>
      <c r="BT115" s="1135"/>
      <c r="BU115" s="1135"/>
      <c r="BV115" s="1135"/>
      <c r="BW115" s="1135"/>
      <c r="BX115" s="1135"/>
      <c r="BY115" s="1135"/>
      <c r="BZ115" s="1136"/>
      <c r="CA115" s="1324" t="s">
        <v>34</v>
      </c>
      <c r="CB115" s="1135"/>
      <c r="CC115" s="1135"/>
      <c r="CD115" s="1135"/>
      <c r="CE115" s="1135"/>
      <c r="CF115" s="1135"/>
      <c r="CG115" s="1135"/>
      <c r="CH115" s="1135"/>
      <c r="CI115" s="1135"/>
      <c r="CJ115" s="1135"/>
      <c r="CK115" s="1135"/>
      <c r="CL115" s="1135"/>
      <c r="CM115" s="1135"/>
      <c r="CN115" s="1135"/>
      <c r="CO115" s="1135"/>
      <c r="CP115" s="1135"/>
      <c r="CQ115" s="1135"/>
      <c r="CR115" s="1135"/>
      <c r="CS115" s="1135"/>
      <c r="CT115" s="1136"/>
    </row>
    <row r="116" spans="2:101" s="5" customFormat="1" ht="9.9" customHeight="1">
      <c r="B116" s="806">
        <v>6</v>
      </c>
      <c r="C116" s="807"/>
      <c r="D116" s="1221"/>
      <c r="E116" s="1220">
        <v>7</v>
      </c>
      <c r="F116" s="807"/>
      <c r="G116" s="1221"/>
      <c r="H116" s="1220">
        <v>8</v>
      </c>
      <c r="I116" s="807"/>
      <c r="J116" s="1221"/>
      <c r="K116" s="1220">
        <v>9</v>
      </c>
      <c r="L116" s="807"/>
      <c r="M116" s="1221"/>
      <c r="N116" s="1220">
        <v>10</v>
      </c>
      <c r="O116" s="807"/>
      <c r="P116" s="808"/>
      <c r="Q116" s="1140"/>
      <c r="R116" s="1141"/>
      <c r="S116" s="1141"/>
      <c r="T116" s="1141"/>
      <c r="U116" s="1141"/>
      <c r="V116" s="1141"/>
      <c r="W116" s="1141"/>
      <c r="X116" s="1141"/>
      <c r="Y116" s="1141"/>
      <c r="Z116" s="1141"/>
      <c r="AA116" s="1141"/>
      <c r="AB116" s="1141"/>
      <c r="AC116" s="1141"/>
      <c r="AD116" s="1141"/>
      <c r="AE116" s="1141"/>
      <c r="AF116" s="1141"/>
      <c r="AG116" s="1141"/>
      <c r="AH116" s="1141"/>
      <c r="AI116" s="1141"/>
      <c r="AJ116" s="1141"/>
      <c r="AK116" s="1141"/>
      <c r="AL116" s="1141"/>
      <c r="AM116" s="1141"/>
      <c r="AN116" s="1141"/>
      <c r="AO116" s="1141"/>
      <c r="AP116" s="1141"/>
      <c r="AQ116" s="1141"/>
      <c r="AR116" s="1141"/>
      <c r="AS116" s="1141"/>
      <c r="AT116" s="1141"/>
      <c r="AU116" s="1141"/>
      <c r="AV116" s="1141"/>
      <c r="AW116" s="1141"/>
      <c r="AX116" s="1141"/>
      <c r="AY116" s="1141"/>
      <c r="AZ116" s="1141"/>
      <c r="BA116" s="1141"/>
      <c r="BB116" s="1141"/>
      <c r="BC116" s="1141"/>
      <c r="BD116" s="1141"/>
      <c r="BE116" s="1141"/>
      <c r="BF116" s="1141"/>
      <c r="BG116" s="1141"/>
      <c r="BH116" s="1141"/>
      <c r="BI116" s="1141"/>
      <c r="BJ116" s="1141"/>
      <c r="BK116" s="1141"/>
      <c r="BL116" s="1141"/>
      <c r="BM116" s="1141"/>
      <c r="BN116" s="1141"/>
      <c r="BO116" s="1141"/>
      <c r="BP116" s="1141"/>
      <c r="BQ116" s="1141"/>
      <c r="BR116" s="1141"/>
      <c r="BS116" s="1141"/>
      <c r="BT116" s="1141"/>
      <c r="BU116" s="1141"/>
      <c r="BV116" s="1141"/>
      <c r="BW116" s="1141"/>
      <c r="BX116" s="1141"/>
      <c r="BY116" s="1141"/>
      <c r="BZ116" s="1142"/>
      <c r="CA116" s="1140"/>
      <c r="CB116" s="1141"/>
      <c r="CC116" s="1141"/>
      <c r="CD116" s="1141"/>
      <c r="CE116" s="1141"/>
      <c r="CF116" s="1141"/>
      <c r="CG116" s="1141"/>
      <c r="CH116" s="1141"/>
      <c r="CI116" s="1141"/>
      <c r="CJ116" s="1141"/>
      <c r="CK116" s="1141"/>
      <c r="CL116" s="1141"/>
      <c r="CM116" s="1141"/>
      <c r="CN116" s="1141"/>
      <c r="CO116" s="1141"/>
      <c r="CP116" s="1141"/>
      <c r="CQ116" s="1141"/>
      <c r="CR116" s="1141"/>
      <c r="CS116" s="1141"/>
      <c r="CT116" s="1142"/>
    </row>
    <row r="117" spans="2:101" s="7" customFormat="1" ht="9.9" customHeight="1">
      <c r="B117" s="678" t="str">
        <f>$B$19</f>
        <v/>
      </c>
      <c r="C117" s="679"/>
      <c r="D117" s="1171"/>
      <c r="E117" s="1170" t="str">
        <f>$E$19</f>
        <v/>
      </c>
      <c r="F117" s="679"/>
      <c r="G117" s="1171"/>
      <c r="H117" s="1170" t="str">
        <f>$H$19</f>
        <v/>
      </c>
      <c r="I117" s="679"/>
      <c r="J117" s="1171"/>
      <c r="K117" s="1170" t="str">
        <f>$K$19</f>
        <v/>
      </c>
      <c r="L117" s="679"/>
      <c r="M117" s="1171"/>
      <c r="N117" s="1170" t="str">
        <f>$N$19</f>
        <v/>
      </c>
      <c r="O117" s="679"/>
      <c r="P117" s="680"/>
      <c r="Q117" s="1192" t="str">
        <f>$Q$19</f>
        <v/>
      </c>
      <c r="R117" s="1183"/>
      <c r="S117" s="1183"/>
      <c r="T117" s="1183"/>
      <c r="U117" s="1183"/>
      <c r="V117" s="1183"/>
      <c r="W117" s="1183"/>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183"/>
      <c r="AS117" s="1183"/>
      <c r="AT117" s="1183"/>
      <c r="AU117" s="1183"/>
      <c r="AV117" s="1183"/>
      <c r="AW117" s="1183"/>
      <c r="AX117" s="1183"/>
      <c r="AY117" s="1183"/>
      <c r="AZ117" s="1183"/>
      <c r="BA117" s="1183"/>
      <c r="BB117" s="1183"/>
      <c r="BC117" s="1183"/>
      <c r="BD117" s="1183"/>
      <c r="BE117" s="1183"/>
      <c r="BF117" s="1183"/>
      <c r="BG117" s="1183"/>
      <c r="BH117" s="1183"/>
      <c r="BI117" s="1183"/>
      <c r="BJ117" s="1183"/>
      <c r="BK117" s="1183"/>
      <c r="BL117" s="1183"/>
      <c r="BM117" s="1183"/>
      <c r="BN117" s="1183"/>
      <c r="BO117" s="1183"/>
      <c r="BP117" s="1183"/>
      <c r="BQ117" s="1183"/>
      <c r="BR117" s="1183"/>
      <c r="BS117" s="1183"/>
      <c r="BT117" s="1183"/>
      <c r="BU117" s="1183"/>
      <c r="BV117" s="1183"/>
      <c r="BW117" s="1183"/>
      <c r="BX117" s="1183"/>
      <c r="BY117" s="1183"/>
      <c r="BZ117" s="1184"/>
      <c r="CA117" s="1301" t="str">
        <f>$CD$19</f>
        <v/>
      </c>
      <c r="CB117" s="1302"/>
      <c r="CC117" s="1302"/>
      <c r="CD117" s="1302"/>
      <c r="CE117" s="1302"/>
      <c r="CF117" s="1302"/>
      <c r="CG117" s="1302"/>
      <c r="CH117" s="1302"/>
      <c r="CI117" s="1302"/>
      <c r="CJ117" s="1302"/>
      <c r="CK117" s="1302"/>
      <c r="CL117" s="1302"/>
      <c r="CM117" s="1302"/>
      <c r="CN117" s="1302"/>
      <c r="CO117" s="1302"/>
      <c r="CP117" s="1302"/>
      <c r="CQ117" s="1302"/>
      <c r="CR117" s="1302"/>
      <c r="CS117" s="1302"/>
      <c r="CT117" s="1303"/>
    </row>
    <row r="118" spans="2:101" s="7" customFormat="1" ht="9.9" customHeight="1">
      <c r="B118" s="1078"/>
      <c r="C118" s="1079"/>
      <c r="D118" s="1173"/>
      <c r="E118" s="1172"/>
      <c r="F118" s="1079"/>
      <c r="G118" s="1173"/>
      <c r="H118" s="1172"/>
      <c r="I118" s="1079"/>
      <c r="J118" s="1173"/>
      <c r="K118" s="1172"/>
      <c r="L118" s="1079"/>
      <c r="M118" s="1173"/>
      <c r="N118" s="1172"/>
      <c r="O118" s="1079"/>
      <c r="P118" s="1085"/>
      <c r="Q118" s="1188"/>
      <c r="R118" s="1189"/>
      <c r="S118" s="1189"/>
      <c r="T118" s="1189"/>
      <c r="U118" s="1189"/>
      <c r="V118" s="1189"/>
      <c r="W118" s="1189"/>
      <c r="X118" s="1189"/>
      <c r="Y118" s="1189"/>
      <c r="Z118" s="1189"/>
      <c r="AA118" s="1189"/>
      <c r="AB118" s="1189"/>
      <c r="AC118" s="1189"/>
      <c r="AD118" s="1189"/>
      <c r="AE118" s="1189"/>
      <c r="AF118" s="1189"/>
      <c r="AG118" s="1189"/>
      <c r="AH118" s="1189"/>
      <c r="AI118" s="1189"/>
      <c r="AJ118" s="1189"/>
      <c r="AK118" s="1189"/>
      <c r="AL118" s="1189"/>
      <c r="AM118" s="1189"/>
      <c r="AN118" s="1189"/>
      <c r="AO118" s="1189"/>
      <c r="AP118" s="1189"/>
      <c r="AQ118" s="1189"/>
      <c r="AR118" s="1189"/>
      <c r="AS118" s="1189"/>
      <c r="AT118" s="1189"/>
      <c r="AU118" s="1189"/>
      <c r="AV118" s="1189"/>
      <c r="AW118" s="1189"/>
      <c r="AX118" s="1189"/>
      <c r="AY118" s="1189"/>
      <c r="AZ118" s="1189"/>
      <c r="BA118" s="1189"/>
      <c r="BB118" s="1189"/>
      <c r="BC118" s="1189"/>
      <c r="BD118" s="1189"/>
      <c r="BE118" s="1189"/>
      <c r="BF118" s="1189"/>
      <c r="BG118" s="1189"/>
      <c r="BH118" s="1189"/>
      <c r="BI118" s="1189"/>
      <c r="BJ118" s="1189"/>
      <c r="BK118" s="1189"/>
      <c r="BL118" s="1189"/>
      <c r="BM118" s="1189"/>
      <c r="BN118" s="1189"/>
      <c r="BO118" s="1189"/>
      <c r="BP118" s="1189"/>
      <c r="BQ118" s="1189"/>
      <c r="BR118" s="1189"/>
      <c r="BS118" s="1189"/>
      <c r="BT118" s="1189"/>
      <c r="BU118" s="1189"/>
      <c r="BV118" s="1189"/>
      <c r="BW118" s="1189"/>
      <c r="BX118" s="1189"/>
      <c r="BY118" s="1189"/>
      <c r="BZ118" s="1190"/>
      <c r="CA118" s="1325"/>
      <c r="CB118" s="1326"/>
      <c r="CC118" s="1326"/>
      <c r="CD118" s="1326"/>
      <c r="CE118" s="1326"/>
      <c r="CF118" s="1326"/>
      <c r="CG118" s="1326"/>
      <c r="CH118" s="1326"/>
      <c r="CI118" s="1326"/>
      <c r="CJ118" s="1326"/>
      <c r="CK118" s="1326"/>
      <c r="CL118" s="1326"/>
      <c r="CM118" s="1326"/>
      <c r="CN118" s="1326"/>
      <c r="CO118" s="1326"/>
      <c r="CP118" s="1326"/>
      <c r="CQ118" s="1326"/>
      <c r="CR118" s="1326"/>
      <c r="CS118" s="1326"/>
      <c r="CT118" s="1327"/>
    </row>
    <row r="119" spans="2:101" s="7" customFormat="1" ht="9.9" customHeight="1">
      <c r="B119" s="803" t="s">
        <v>26</v>
      </c>
      <c r="C119" s="804"/>
      <c r="D119" s="804"/>
      <c r="E119" s="804"/>
      <c r="F119" s="804"/>
      <c r="G119" s="804"/>
      <c r="H119" s="804"/>
      <c r="I119" s="804"/>
      <c r="J119" s="804"/>
      <c r="K119" s="804"/>
      <c r="L119" s="804"/>
      <c r="M119" s="804"/>
      <c r="N119" s="804"/>
      <c r="O119" s="804"/>
      <c r="P119" s="804"/>
      <c r="Q119" s="804"/>
      <c r="R119" s="804"/>
      <c r="S119" s="805"/>
      <c r="T119" s="1324" t="s">
        <v>33</v>
      </c>
      <c r="U119" s="1135"/>
      <c r="V119" s="1135"/>
      <c r="W119" s="1135"/>
      <c r="X119" s="1135"/>
      <c r="Y119" s="1135"/>
      <c r="Z119" s="1135"/>
      <c r="AA119" s="1135"/>
      <c r="AB119" s="1135"/>
      <c r="AC119" s="1135"/>
      <c r="AD119" s="1135"/>
      <c r="AE119" s="1135"/>
      <c r="AF119" s="1135"/>
      <c r="AG119" s="1135"/>
      <c r="AH119" s="1135"/>
      <c r="AI119" s="1135"/>
      <c r="AJ119" s="1135"/>
      <c r="AK119" s="1135"/>
      <c r="AL119" s="1135"/>
      <c r="AM119" s="1135"/>
      <c r="AN119" s="1135"/>
      <c r="AO119" s="1135"/>
      <c r="AP119" s="1135"/>
      <c r="AQ119" s="1135"/>
      <c r="AR119" s="1135"/>
      <c r="AS119" s="1135"/>
      <c r="AT119" s="1135"/>
      <c r="AU119" s="1135"/>
      <c r="AV119" s="1135"/>
      <c r="AW119" s="1135"/>
      <c r="AX119" s="1135"/>
      <c r="AY119" s="1135"/>
      <c r="AZ119" s="1135"/>
      <c r="BA119" s="1135"/>
      <c r="BB119" s="1135"/>
      <c r="BC119" s="1135"/>
      <c r="BD119" s="1135"/>
      <c r="BE119" s="1135"/>
      <c r="BF119" s="1135"/>
      <c r="BG119" s="1135"/>
      <c r="BH119" s="1135"/>
      <c r="BI119" s="1135"/>
      <c r="BJ119" s="1135"/>
      <c r="BK119" s="1135"/>
      <c r="BL119" s="1135"/>
      <c r="BM119" s="1135"/>
      <c r="BN119" s="1135"/>
      <c r="BO119" s="1135"/>
      <c r="BP119" s="1135"/>
      <c r="BQ119" s="1135"/>
      <c r="BR119" s="1135"/>
      <c r="BS119" s="1135"/>
      <c r="BT119" s="1135"/>
      <c r="BU119" s="1135"/>
      <c r="BV119" s="1135"/>
      <c r="BW119" s="1135"/>
      <c r="BX119" s="1135"/>
      <c r="BY119" s="1135"/>
      <c r="BZ119" s="1136"/>
      <c r="CA119" s="1324" t="s">
        <v>34</v>
      </c>
      <c r="CB119" s="1135"/>
      <c r="CC119" s="1135"/>
      <c r="CD119" s="1135"/>
      <c r="CE119" s="1135"/>
      <c r="CF119" s="1135"/>
      <c r="CG119" s="1135"/>
      <c r="CH119" s="1135"/>
      <c r="CI119" s="1135"/>
      <c r="CJ119" s="1135"/>
      <c r="CK119" s="1135"/>
      <c r="CL119" s="1135"/>
      <c r="CM119" s="1135"/>
      <c r="CN119" s="1135"/>
      <c r="CO119" s="1135"/>
      <c r="CP119" s="1135"/>
      <c r="CQ119" s="1135"/>
      <c r="CR119" s="1135"/>
      <c r="CS119" s="1135"/>
      <c r="CT119" s="1136"/>
    </row>
    <row r="120" spans="2:101" s="7" customFormat="1" ht="9.9" customHeight="1">
      <c r="B120" s="806">
        <v>11</v>
      </c>
      <c r="C120" s="807"/>
      <c r="D120" s="1221"/>
      <c r="E120" s="1220">
        <v>12</v>
      </c>
      <c r="F120" s="807"/>
      <c r="G120" s="1221"/>
      <c r="H120" s="1220">
        <v>13</v>
      </c>
      <c r="I120" s="807"/>
      <c r="J120" s="1221"/>
      <c r="K120" s="1220">
        <v>14</v>
      </c>
      <c r="L120" s="807"/>
      <c r="M120" s="1221"/>
      <c r="N120" s="1220">
        <v>15</v>
      </c>
      <c r="O120" s="807"/>
      <c r="P120" s="1229"/>
      <c r="Q120" s="1230">
        <v>16</v>
      </c>
      <c r="R120" s="807"/>
      <c r="S120" s="808"/>
      <c r="T120" s="1140"/>
      <c r="U120" s="1141"/>
      <c r="V120" s="1141"/>
      <c r="W120" s="1141"/>
      <c r="X120" s="1141"/>
      <c r="Y120" s="1141"/>
      <c r="Z120" s="1141"/>
      <c r="AA120" s="1141"/>
      <c r="AB120" s="1141"/>
      <c r="AC120" s="1141"/>
      <c r="AD120" s="1141"/>
      <c r="AE120" s="1141"/>
      <c r="AF120" s="1141"/>
      <c r="AG120" s="1141"/>
      <c r="AH120" s="1141"/>
      <c r="AI120" s="1141"/>
      <c r="AJ120" s="1141"/>
      <c r="AK120" s="1141"/>
      <c r="AL120" s="1141"/>
      <c r="AM120" s="1141"/>
      <c r="AN120" s="1141"/>
      <c r="AO120" s="1141"/>
      <c r="AP120" s="1141"/>
      <c r="AQ120" s="1141"/>
      <c r="AR120" s="1141"/>
      <c r="AS120" s="1141"/>
      <c r="AT120" s="1141"/>
      <c r="AU120" s="1141"/>
      <c r="AV120" s="1141"/>
      <c r="AW120" s="1141"/>
      <c r="AX120" s="1141"/>
      <c r="AY120" s="1141"/>
      <c r="AZ120" s="1141"/>
      <c r="BA120" s="1141"/>
      <c r="BB120" s="1141"/>
      <c r="BC120" s="1141"/>
      <c r="BD120" s="1141"/>
      <c r="BE120" s="1141"/>
      <c r="BF120" s="1141"/>
      <c r="BG120" s="1141"/>
      <c r="BH120" s="1141"/>
      <c r="BI120" s="1141"/>
      <c r="BJ120" s="1141"/>
      <c r="BK120" s="1141"/>
      <c r="BL120" s="1141"/>
      <c r="BM120" s="1141"/>
      <c r="BN120" s="1141"/>
      <c r="BO120" s="1141"/>
      <c r="BP120" s="1141"/>
      <c r="BQ120" s="1141"/>
      <c r="BR120" s="1141"/>
      <c r="BS120" s="1141"/>
      <c r="BT120" s="1141"/>
      <c r="BU120" s="1141"/>
      <c r="BV120" s="1141"/>
      <c r="BW120" s="1141"/>
      <c r="BX120" s="1141"/>
      <c r="BY120" s="1141"/>
      <c r="BZ120" s="1142"/>
      <c r="CA120" s="1140"/>
      <c r="CB120" s="1141"/>
      <c r="CC120" s="1141"/>
      <c r="CD120" s="1141"/>
      <c r="CE120" s="1141"/>
      <c r="CF120" s="1141"/>
      <c r="CG120" s="1141"/>
      <c r="CH120" s="1141"/>
      <c r="CI120" s="1141"/>
      <c r="CJ120" s="1141"/>
      <c r="CK120" s="1141"/>
      <c r="CL120" s="1141"/>
      <c r="CM120" s="1141"/>
      <c r="CN120" s="1141"/>
      <c r="CO120" s="1141"/>
      <c r="CP120" s="1141"/>
      <c r="CQ120" s="1141"/>
      <c r="CR120" s="1141"/>
      <c r="CS120" s="1141"/>
      <c r="CT120" s="1142"/>
    </row>
    <row r="121" spans="2:101" s="7" customFormat="1" ht="9.9" customHeight="1">
      <c r="B121" s="678" t="str">
        <f>$B$22</f>
        <v/>
      </c>
      <c r="C121" s="679"/>
      <c r="D121" s="1075"/>
      <c r="E121" s="1081" t="str">
        <f>$E$22</f>
        <v/>
      </c>
      <c r="F121" s="679"/>
      <c r="G121" s="1075"/>
      <c r="H121" s="1081" t="str">
        <f>$H$22</f>
        <v/>
      </c>
      <c r="I121" s="679"/>
      <c r="J121" s="1075"/>
      <c r="K121" s="1081" t="str">
        <f>$K$22</f>
        <v/>
      </c>
      <c r="L121" s="679"/>
      <c r="M121" s="1075"/>
      <c r="N121" s="1081" t="str">
        <f>$N$22</f>
        <v/>
      </c>
      <c r="O121" s="679"/>
      <c r="P121" s="1075"/>
      <c r="Q121" s="1081" t="str">
        <f>$Q$22</f>
        <v/>
      </c>
      <c r="R121" s="679"/>
      <c r="S121" s="680"/>
      <c r="T121" s="1192" t="str">
        <f>$T$23</f>
        <v/>
      </c>
      <c r="U121" s="1183"/>
      <c r="V121" s="1183"/>
      <c r="W121" s="1183"/>
      <c r="X121" s="1183"/>
      <c r="Y121" s="1183"/>
      <c r="Z121" s="1183"/>
      <c r="AA121" s="1183"/>
      <c r="AB121" s="1183"/>
      <c r="AC121" s="1183"/>
      <c r="AD121" s="1183"/>
      <c r="AE121" s="1183"/>
      <c r="AF121" s="1183"/>
      <c r="AG121" s="1183"/>
      <c r="AH121" s="1183"/>
      <c r="AI121" s="1183"/>
      <c r="AJ121" s="1183"/>
      <c r="AK121" s="1183"/>
      <c r="AL121" s="1183"/>
      <c r="AM121" s="1183"/>
      <c r="AN121" s="1183"/>
      <c r="AO121" s="1183"/>
      <c r="AP121" s="1183"/>
      <c r="AQ121" s="1183"/>
      <c r="AR121" s="1183"/>
      <c r="AS121" s="1183"/>
      <c r="AT121" s="1183"/>
      <c r="AU121" s="1183"/>
      <c r="AV121" s="1183"/>
      <c r="AW121" s="1183"/>
      <c r="AX121" s="1183"/>
      <c r="AY121" s="1183"/>
      <c r="AZ121" s="1183"/>
      <c r="BA121" s="1183"/>
      <c r="BB121" s="1183"/>
      <c r="BC121" s="1183"/>
      <c r="BD121" s="1183"/>
      <c r="BE121" s="1183"/>
      <c r="BF121" s="1183"/>
      <c r="BG121" s="1183"/>
      <c r="BH121" s="1183"/>
      <c r="BI121" s="1183"/>
      <c r="BJ121" s="1183"/>
      <c r="BK121" s="1183"/>
      <c r="BL121" s="1183"/>
      <c r="BM121" s="1183"/>
      <c r="BN121" s="1183"/>
      <c r="BO121" s="1183"/>
      <c r="BP121" s="1183"/>
      <c r="BQ121" s="1183"/>
      <c r="BR121" s="1183"/>
      <c r="BS121" s="1183"/>
      <c r="BT121" s="1183"/>
      <c r="BU121" s="1183"/>
      <c r="BV121" s="1183"/>
      <c r="BW121" s="1183"/>
      <c r="BX121" s="1183"/>
      <c r="BY121" s="1183"/>
      <c r="BZ121" s="1184"/>
      <c r="CA121" s="1301" t="str">
        <f>$CD$22</f>
        <v/>
      </c>
      <c r="CB121" s="1302"/>
      <c r="CC121" s="1302"/>
      <c r="CD121" s="1302"/>
      <c r="CE121" s="1302"/>
      <c r="CF121" s="1302"/>
      <c r="CG121" s="1302"/>
      <c r="CH121" s="1302"/>
      <c r="CI121" s="1302"/>
      <c r="CJ121" s="1302"/>
      <c r="CK121" s="1302"/>
      <c r="CL121" s="1302"/>
      <c r="CM121" s="1302"/>
      <c r="CN121" s="1302"/>
      <c r="CO121" s="1302"/>
      <c r="CP121" s="1302"/>
      <c r="CQ121" s="1302"/>
      <c r="CR121" s="1302"/>
      <c r="CS121" s="1302"/>
      <c r="CT121" s="1303"/>
    </row>
    <row r="122" spans="2:101" s="7" customFormat="1" ht="9.9" customHeight="1" thickBot="1">
      <c r="B122" s="1279"/>
      <c r="C122" s="1280"/>
      <c r="D122" s="1281"/>
      <c r="E122" s="1282"/>
      <c r="F122" s="1280"/>
      <c r="G122" s="1281"/>
      <c r="H122" s="1282"/>
      <c r="I122" s="1280"/>
      <c r="J122" s="1281"/>
      <c r="K122" s="1083"/>
      <c r="L122" s="1079"/>
      <c r="M122" s="1080"/>
      <c r="N122" s="1083"/>
      <c r="O122" s="1079"/>
      <c r="P122" s="1080"/>
      <c r="Q122" s="1083"/>
      <c r="R122" s="1079"/>
      <c r="S122" s="1085"/>
      <c r="T122" s="1188"/>
      <c r="U122" s="1189"/>
      <c r="V122" s="1189"/>
      <c r="W122" s="1189"/>
      <c r="X122" s="1189"/>
      <c r="Y122" s="1189"/>
      <c r="Z122" s="1189"/>
      <c r="AA122" s="1189"/>
      <c r="AB122" s="1189"/>
      <c r="AC122" s="1189"/>
      <c r="AD122" s="1189"/>
      <c r="AE122" s="1189"/>
      <c r="AF122" s="1189"/>
      <c r="AG122" s="1189"/>
      <c r="AH122" s="1189"/>
      <c r="AI122" s="1189"/>
      <c r="AJ122" s="1189"/>
      <c r="AK122" s="1189"/>
      <c r="AL122" s="1189"/>
      <c r="AM122" s="1189"/>
      <c r="AN122" s="1189"/>
      <c r="AO122" s="1189"/>
      <c r="AP122" s="1189"/>
      <c r="AQ122" s="1189"/>
      <c r="AR122" s="1189"/>
      <c r="AS122" s="1189"/>
      <c r="AT122" s="1189"/>
      <c r="AU122" s="1189"/>
      <c r="AV122" s="1189"/>
      <c r="AW122" s="1189"/>
      <c r="AX122" s="1189"/>
      <c r="AY122" s="1189"/>
      <c r="AZ122" s="1189"/>
      <c r="BA122" s="1189"/>
      <c r="BB122" s="1189"/>
      <c r="BC122" s="1189"/>
      <c r="BD122" s="1189"/>
      <c r="BE122" s="1189"/>
      <c r="BF122" s="1189"/>
      <c r="BG122" s="1189"/>
      <c r="BH122" s="1189"/>
      <c r="BI122" s="1189"/>
      <c r="BJ122" s="1189"/>
      <c r="BK122" s="1189"/>
      <c r="BL122" s="1189"/>
      <c r="BM122" s="1189"/>
      <c r="BN122" s="1189"/>
      <c r="BO122" s="1189"/>
      <c r="BP122" s="1189"/>
      <c r="BQ122" s="1189"/>
      <c r="BR122" s="1189"/>
      <c r="BS122" s="1189"/>
      <c r="BT122" s="1189"/>
      <c r="BU122" s="1189"/>
      <c r="BV122" s="1189"/>
      <c r="BW122" s="1189"/>
      <c r="BX122" s="1189"/>
      <c r="BY122" s="1189"/>
      <c r="BZ122" s="1190"/>
      <c r="CA122" s="1304"/>
      <c r="CB122" s="1305"/>
      <c r="CC122" s="1305"/>
      <c r="CD122" s="1305"/>
      <c r="CE122" s="1305"/>
      <c r="CF122" s="1305"/>
      <c r="CG122" s="1305"/>
      <c r="CH122" s="1305"/>
      <c r="CI122" s="1305"/>
      <c r="CJ122" s="1305"/>
      <c r="CK122" s="1305"/>
      <c r="CL122" s="1305"/>
      <c r="CM122" s="1305"/>
      <c r="CN122" s="1305"/>
      <c r="CO122" s="1305"/>
      <c r="CP122" s="1305"/>
      <c r="CQ122" s="1305"/>
      <c r="CR122" s="1305"/>
      <c r="CS122" s="1305"/>
      <c r="CT122" s="1306"/>
    </row>
    <row r="123" spans="2:101" s="7" customFormat="1" ht="9.9" customHeight="1">
      <c r="B123" s="1299">
        <v>17</v>
      </c>
      <c r="C123" s="1285"/>
      <c r="D123" s="1300"/>
      <c r="E123" s="1284">
        <v>18</v>
      </c>
      <c r="F123" s="1285"/>
      <c r="G123" s="1300"/>
      <c r="H123" s="1284">
        <v>19</v>
      </c>
      <c r="I123" s="1285"/>
      <c r="J123" s="1286"/>
      <c r="K123" s="1298" t="s">
        <v>76</v>
      </c>
      <c r="L123" s="1020"/>
      <c r="M123" s="1020"/>
      <c r="N123" s="1020"/>
      <c r="O123" s="1020"/>
      <c r="P123" s="1020"/>
      <c r="Q123" s="1020"/>
      <c r="R123" s="1020"/>
      <c r="S123" s="1020"/>
      <c r="T123" s="795"/>
      <c r="U123" s="795"/>
      <c r="V123" s="795"/>
      <c r="W123" s="795"/>
      <c r="X123" s="795"/>
      <c r="Y123" s="795"/>
      <c r="Z123" s="795"/>
      <c r="AA123" s="795"/>
      <c r="AB123" s="795"/>
      <c r="AC123" s="795"/>
      <c r="AD123" s="795"/>
      <c r="AE123" s="795"/>
      <c r="AF123" s="795"/>
      <c r="AG123" s="795"/>
      <c r="AH123" s="795"/>
      <c r="AI123" s="795"/>
      <c r="AJ123" s="795"/>
      <c r="AK123" s="795"/>
      <c r="AL123" s="795"/>
      <c r="AM123" s="795"/>
      <c r="AN123" s="795"/>
      <c r="AO123" s="795"/>
      <c r="AP123" s="795"/>
      <c r="AQ123" s="795"/>
      <c r="AR123" s="795"/>
      <c r="AS123" s="795"/>
      <c r="AT123" s="796"/>
      <c r="AU123" s="1019" t="s">
        <v>25</v>
      </c>
      <c r="AV123" s="1020"/>
      <c r="AW123" s="1020"/>
      <c r="AX123" s="1020"/>
      <c r="AY123" s="1020"/>
      <c r="AZ123" s="1020"/>
      <c r="BA123" s="1020"/>
      <c r="BB123" s="1020"/>
      <c r="BC123" s="1020"/>
      <c r="BD123" s="1020"/>
      <c r="BE123" s="1020"/>
      <c r="BF123" s="1020"/>
      <c r="BG123" s="1020"/>
      <c r="BH123" s="1020"/>
      <c r="BI123" s="1020"/>
      <c r="BJ123" s="1020"/>
      <c r="BK123" s="1020"/>
      <c r="BL123" s="1020"/>
      <c r="BM123" s="1020"/>
      <c r="BN123" s="1020"/>
      <c r="BO123" s="1021"/>
      <c r="BP123" s="71"/>
      <c r="BQ123" s="71"/>
      <c r="BR123" s="71"/>
      <c r="BS123" s="71"/>
      <c r="BT123" s="71"/>
      <c r="BU123" s="71"/>
      <c r="BV123" s="71"/>
      <c r="BW123" s="71"/>
      <c r="BX123" s="71"/>
      <c r="BY123" s="71"/>
      <c r="BZ123" s="71"/>
      <c r="CA123" s="71"/>
      <c r="CB123" s="71"/>
      <c r="CC123" s="71"/>
      <c r="CD123" s="5"/>
    </row>
    <row r="124" spans="2:101" s="7" customFormat="1" ht="9.9" customHeight="1">
      <c r="B124" s="1287" t="str">
        <f>$B$26</f>
        <v/>
      </c>
      <c r="C124" s="1168"/>
      <c r="D124" s="1169"/>
      <c r="E124" s="1170" t="str">
        <f>$E$26</f>
        <v/>
      </c>
      <c r="F124" s="679"/>
      <c r="G124" s="1171"/>
      <c r="H124" s="1170" t="str">
        <f>$H$26</f>
        <v/>
      </c>
      <c r="I124" s="679"/>
      <c r="J124" s="1293"/>
      <c r="K124" s="1170" t="str">
        <f>$K$26</f>
        <v/>
      </c>
      <c r="L124" s="679"/>
      <c r="M124" s="1171"/>
      <c r="N124" s="1170" t="str">
        <f>$N$26</f>
        <v/>
      </c>
      <c r="O124" s="679"/>
      <c r="P124" s="1171"/>
      <c r="Q124" s="1170" t="str">
        <f>$Q$26</f>
        <v/>
      </c>
      <c r="R124" s="679"/>
      <c r="S124" s="1171"/>
      <c r="T124" s="1170" t="str">
        <f>$T$26</f>
        <v/>
      </c>
      <c r="U124" s="679"/>
      <c r="V124" s="1171"/>
      <c r="W124" s="1170" t="str">
        <f>$W$26</f>
        <v/>
      </c>
      <c r="X124" s="679"/>
      <c r="Y124" s="1171"/>
      <c r="Z124" s="1170" t="str">
        <f>$Z$26</f>
        <v/>
      </c>
      <c r="AA124" s="679"/>
      <c r="AB124" s="1171"/>
      <c r="AC124" s="1170" t="str">
        <f>$AC$26</f>
        <v/>
      </c>
      <c r="AD124" s="679"/>
      <c r="AE124" s="1171"/>
      <c r="AF124" s="1170" t="str">
        <f>$AF$26</f>
        <v/>
      </c>
      <c r="AG124" s="679"/>
      <c r="AH124" s="1171"/>
      <c r="AI124" s="1170" t="str">
        <f>$AI$26</f>
        <v/>
      </c>
      <c r="AJ124" s="679"/>
      <c r="AK124" s="1171"/>
      <c r="AL124" s="1170" t="str">
        <f>$AL$26</f>
        <v/>
      </c>
      <c r="AM124" s="679"/>
      <c r="AN124" s="1171"/>
      <c r="AO124" s="1170" t="str">
        <f>$AO$26</f>
        <v/>
      </c>
      <c r="AP124" s="679"/>
      <c r="AQ124" s="679"/>
      <c r="AR124" s="1081" t="str">
        <f>$AR$26</f>
        <v/>
      </c>
      <c r="AS124" s="679"/>
      <c r="AT124" s="680"/>
      <c r="AU124" s="806">
        <v>30</v>
      </c>
      <c r="AV124" s="807"/>
      <c r="AW124" s="1221"/>
      <c r="AX124" s="1220">
        <v>31</v>
      </c>
      <c r="AY124" s="807"/>
      <c r="AZ124" s="1221"/>
      <c r="BA124" s="1220">
        <v>32</v>
      </c>
      <c r="BB124" s="807"/>
      <c r="BC124" s="1221"/>
      <c r="BD124" s="1220">
        <v>33</v>
      </c>
      <c r="BE124" s="807"/>
      <c r="BF124" s="1221"/>
      <c r="BG124" s="1220">
        <v>34</v>
      </c>
      <c r="BH124" s="807"/>
      <c r="BI124" s="1229"/>
      <c r="BJ124" s="1230">
        <v>35</v>
      </c>
      <c r="BK124" s="807"/>
      <c r="BL124" s="1229"/>
      <c r="BM124" s="1295">
        <v>36</v>
      </c>
      <c r="BN124" s="1296"/>
      <c r="BO124" s="1297"/>
      <c r="BP124" s="6"/>
      <c r="BQ124" s="6"/>
      <c r="BR124" s="6"/>
      <c r="BS124" s="6"/>
      <c r="BT124" s="6"/>
      <c r="BU124" s="6"/>
      <c r="BV124" s="6"/>
      <c r="BW124" s="6"/>
      <c r="BX124" s="6"/>
      <c r="BY124" s="6"/>
      <c r="BZ124" s="6"/>
      <c r="CA124" s="6"/>
      <c r="CB124" s="6"/>
      <c r="CC124" s="6"/>
      <c r="CD124" s="5"/>
    </row>
    <row r="125" spans="2:101" s="7" customFormat="1" ht="9.9" customHeight="1" thickBot="1">
      <c r="B125" s="1288"/>
      <c r="C125" s="1289"/>
      <c r="D125" s="1290"/>
      <c r="E125" s="1291"/>
      <c r="F125" s="1280"/>
      <c r="G125" s="1292"/>
      <c r="H125" s="1291"/>
      <c r="I125" s="1280"/>
      <c r="J125" s="1294"/>
      <c r="K125" s="1172"/>
      <c r="L125" s="1079"/>
      <c r="M125" s="1173"/>
      <c r="N125" s="1172"/>
      <c r="O125" s="1079"/>
      <c r="P125" s="1173"/>
      <c r="Q125" s="1172"/>
      <c r="R125" s="1079"/>
      <c r="S125" s="1173"/>
      <c r="T125" s="1172"/>
      <c r="U125" s="1079"/>
      <c r="V125" s="1173"/>
      <c r="W125" s="1172"/>
      <c r="X125" s="1079"/>
      <c r="Y125" s="1173"/>
      <c r="Z125" s="1172"/>
      <c r="AA125" s="1079"/>
      <c r="AB125" s="1173"/>
      <c r="AC125" s="1172"/>
      <c r="AD125" s="1079"/>
      <c r="AE125" s="1173"/>
      <c r="AF125" s="1172"/>
      <c r="AG125" s="1079"/>
      <c r="AH125" s="1173"/>
      <c r="AI125" s="1172"/>
      <c r="AJ125" s="1079"/>
      <c r="AK125" s="1173"/>
      <c r="AL125" s="1172"/>
      <c r="AM125" s="1079"/>
      <c r="AN125" s="1173"/>
      <c r="AO125" s="1172"/>
      <c r="AP125" s="1079"/>
      <c r="AQ125" s="1079"/>
      <c r="AR125" s="1083"/>
      <c r="AS125" s="1079"/>
      <c r="AT125" s="1085"/>
      <c r="AU125" s="171"/>
      <c r="AV125" s="33"/>
      <c r="AW125" s="169" t="s">
        <v>1133</v>
      </c>
      <c r="AX125" s="170"/>
      <c r="AY125" s="170"/>
      <c r="AZ125" s="170"/>
      <c r="BA125" s="159"/>
      <c r="BB125" s="160"/>
      <c r="BC125" s="161" t="s">
        <v>1134</v>
      </c>
      <c r="BD125" s="159"/>
      <c r="BE125" s="160"/>
      <c r="BF125" s="161"/>
      <c r="BG125" s="159"/>
      <c r="BH125" s="160"/>
      <c r="BI125" s="161" t="s">
        <v>1135</v>
      </c>
      <c r="BJ125" s="170"/>
      <c r="BK125" s="34"/>
      <c r="BL125" s="35"/>
      <c r="BM125" s="159"/>
      <c r="BN125" s="160"/>
      <c r="BO125" s="162" t="s">
        <v>1136</v>
      </c>
      <c r="BP125" s="6"/>
      <c r="BQ125" s="6"/>
      <c r="BR125" s="6"/>
      <c r="BS125" s="6"/>
      <c r="BT125" s="6"/>
      <c r="BU125" s="6"/>
      <c r="BV125" s="6"/>
      <c r="BW125" s="6"/>
      <c r="BX125" s="6"/>
      <c r="BY125" s="6"/>
      <c r="BZ125" s="6"/>
      <c r="CA125" s="6"/>
      <c r="CB125" s="6"/>
      <c r="CC125" s="6"/>
      <c r="CD125" s="5"/>
    </row>
    <row r="126" spans="2:101" s="7" customFormat="1" ht="9.9" customHeight="1">
      <c r="B126" s="1114" t="str">
        <f>IF(入力画面!$H$19="","",入力画面!$H$19)</f>
        <v/>
      </c>
      <c r="C126" s="657"/>
      <c r="D126" s="657"/>
      <c r="E126" s="657"/>
      <c r="F126" s="657"/>
      <c r="G126" s="657"/>
      <c r="H126" s="657"/>
      <c r="I126" s="657"/>
      <c r="J126" s="657"/>
      <c r="K126" s="657"/>
      <c r="L126" s="657"/>
      <c r="M126" s="657"/>
      <c r="N126" s="657"/>
      <c r="O126" s="657"/>
      <c r="P126" s="657"/>
      <c r="Q126" s="657"/>
      <c r="R126" s="657"/>
      <c r="S126" s="657"/>
      <c r="T126" s="657"/>
      <c r="U126" s="657"/>
      <c r="V126" s="657"/>
      <c r="W126" s="657"/>
      <c r="X126" s="657"/>
      <c r="Y126" s="657"/>
      <c r="Z126" s="657"/>
      <c r="AA126" s="657"/>
      <c r="AB126" s="657"/>
      <c r="AC126" s="657"/>
      <c r="AD126" s="657"/>
      <c r="AE126" s="657"/>
      <c r="AF126" s="657"/>
      <c r="AG126" s="657"/>
      <c r="AH126" s="657"/>
      <c r="AI126" s="657"/>
      <c r="AJ126" s="657"/>
      <c r="AK126" s="657"/>
      <c r="AL126" s="657"/>
      <c r="AM126" s="657"/>
      <c r="AN126" s="657"/>
      <c r="AO126" s="657"/>
      <c r="AP126" s="657"/>
      <c r="AQ126" s="657"/>
      <c r="AR126" s="657"/>
      <c r="AS126" s="657"/>
      <c r="AT126" s="997"/>
      <c r="AU126" s="1076" t="str">
        <f>$AU$28</f>
        <v/>
      </c>
      <c r="AV126" s="656"/>
      <c r="AW126" s="1084"/>
      <c r="AX126" s="1076" t="str">
        <f>$AX$28</f>
        <v/>
      </c>
      <c r="AY126" s="656"/>
      <c r="AZ126" s="1077"/>
      <c r="BA126" s="1082" t="str">
        <f>$BA$28</f>
        <v/>
      </c>
      <c r="BB126" s="656"/>
      <c r="BC126" s="1077"/>
      <c r="BD126" s="1082" t="str">
        <f>$BD$28</f>
        <v/>
      </c>
      <c r="BE126" s="656"/>
      <c r="BF126" s="1077"/>
      <c r="BG126" s="1082" t="str">
        <f>$BG$28</f>
        <v/>
      </c>
      <c r="BH126" s="656"/>
      <c r="BI126" s="1077"/>
      <c r="BJ126" s="1082" t="str">
        <f>$BJ$28</f>
        <v/>
      </c>
      <c r="BK126" s="656"/>
      <c r="BL126" s="1077"/>
      <c r="BM126" s="1082" t="str">
        <f>$BM$28</f>
        <v/>
      </c>
      <c r="BN126" s="656"/>
      <c r="BO126" s="1084"/>
      <c r="BP126" s="6"/>
      <c r="BQ126" s="6"/>
      <c r="BR126" s="6"/>
      <c r="BS126" s="6"/>
      <c r="BT126" s="6"/>
      <c r="BU126" s="6"/>
      <c r="BV126" s="6"/>
      <c r="BW126" s="6"/>
      <c r="BX126" s="6"/>
      <c r="BY126" s="6"/>
      <c r="BZ126" s="6"/>
      <c r="CA126" s="6"/>
      <c r="CB126" s="6"/>
      <c r="CC126" s="6"/>
      <c r="CD126" s="5"/>
    </row>
    <row r="127" spans="2:101" s="7" customFormat="1" ht="9.9" customHeight="1">
      <c r="B127" s="1043"/>
      <c r="C127" s="657"/>
      <c r="D127" s="657"/>
      <c r="E127" s="657"/>
      <c r="F127" s="657"/>
      <c r="G127" s="657"/>
      <c r="H127" s="657"/>
      <c r="I127" s="657"/>
      <c r="J127" s="657"/>
      <c r="K127" s="657"/>
      <c r="L127" s="657"/>
      <c r="M127" s="657"/>
      <c r="N127" s="657"/>
      <c r="O127" s="657"/>
      <c r="P127" s="657"/>
      <c r="Q127" s="657"/>
      <c r="R127" s="657"/>
      <c r="S127" s="657"/>
      <c r="T127" s="657"/>
      <c r="U127" s="657"/>
      <c r="V127" s="657"/>
      <c r="W127" s="657"/>
      <c r="X127" s="657"/>
      <c r="Y127" s="657"/>
      <c r="Z127" s="657"/>
      <c r="AA127" s="657"/>
      <c r="AB127" s="657"/>
      <c r="AC127" s="657"/>
      <c r="AD127" s="657"/>
      <c r="AE127" s="657"/>
      <c r="AF127" s="657"/>
      <c r="AG127" s="657"/>
      <c r="AH127" s="657"/>
      <c r="AI127" s="657"/>
      <c r="AJ127" s="657"/>
      <c r="AK127" s="657"/>
      <c r="AL127" s="657"/>
      <c r="AM127" s="657"/>
      <c r="AN127" s="657"/>
      <c r="AO127" s="657"/>
      <c r="AP127" s="657"/>
      <c r="AQ127" s="657"/>
      <c r="AR127" s="657"/>
      <c r="AS127" s="657"/>
      <c r="AT127" s="997"/>
      <c r="AU127" s="1076"/>
      <c r="AV127" s="656"/>
      <c r="AW127" s="1084"/>
      <c r="AX127" s="1076"/>
      <c r="AY127" s="656"/>
      <c r="AZ127" s="1077"/>
      <c r="BA127" s="1082"/>
      <c r="BB127" s="656"/>
      <c r="BC127" s="1077"/>
      <c r="BD127" s="1082"/>
      <c r="BE127" s="656"/>
      <c r="BF127" s="1077"/>
      <c r="BG127" s="1082"/>
      <c r="BH127" s="656"/>
      <c r="BI127" s="1077"/>
      <c r="BJ127" s="1082"/>
      <c r="BK127" s="656"/>
      <c r="BL127" s="1077"/>
      <c r="BM127" s="1082"/>
      <c r="BN127" s="656"/>
      <c r="BO127" s="1084"/>
      <c r="BP127" s="6"/>
      <c r="BQ127" s="6"/>
      <c r="BR127" s="6"/>
      <c r="BS127" s="6"/>
      <c r="BT127" s="6"/>
      <c r="BU127" s="6"/>
      <c r="BV127" s="6"/>
      <c r="BW127" s="6"/>
      <c r="BX127" s="6"/>
      <c r="BY127" s="6"/>
      <c r="BZ127" s="6"/>
      <c r="CA127" s="6"/>
      <c r="CB127" s="6"/>
      <c r="CC127" s="6"/>
      <c r="CD127" s="5"/>
    </row>
    <row r="128" spans="2:101" s="7" customFormat="1" ht="9.9" customHeight="1">
      <c r="B128" s="1044"/>
      <c r="C128" s="648"/>
      <c r="D128" s="648"/>
      <c r="E128" s="648"/>
      <c r="F128" s="648"/>
      <c r="G128" s="648"/>
      <c r="H128" s="648"/>
      <c r="I128" s="648"/>
      <c r="J128" s="648"/>
      <c r="K128" s="648"/>
      <c r="L128" s="648"/>
      <c r="M128" s="648"/>
      <c r="N128" s="648"/>
      <c r="O128" s="648"/>
      <c r="P128" s="648"/>
      <c r="Q128" s="648"/>
      <c r="R128" s="648"/>
      <c r="S128" s="648"/>
      <c r="T128" s="648"/>
      <c r="U128" s="648"/>
      <c r="V128" s="648"/>
      <c r="W128" s="648"/>
      <c r="X128" s="648"/>
      <c r="Y128" s="648"/>
      <c r="Z128" s="648"/>
      <c r="AA128" s="648"/>
      <c r="AB128" s="648"/>
      <c r="AC128" s="648"/>
      <c r="AD128" s="648"/>
      <c r="AE128" s="648"/>
      <c r="AF128" s="648"/>
      <c r="AG128" s="648"/>
      <c r="AH128" s="648"/>
      <c r="AI128" s="648"/>
      <c r="AJ128" s="648"/>
      <c r="AK128" s="648"/>
      <c r="AL128" s="648"/>
      <c r="AM128" s="648"/>
      <c r="AN128" s="648"/>
      <c r="AO128" s="648"/>
      <c r="AP128" s="648"/>
      <c r="AQ128" s="648"/>
      <c r="AR128" s="648"/>
      <c r="AS128" s="648"/>
      <c r="AT128" s="999"/>
      <c r="AU128" s="1078"/>
      <c r="AV128" s="1079"/>
      <c r="AW128" s="1085"/>
      <c r="AX128" s="1078"/>
      <c r="AY128" s="1079"/>
      <c r="AZ128" s="1080"/>
      <c r="BA128" s="1083"/>
      <c r="BB128" s="1079"/>
      <c r="BC128" s="1080"/>
      <c r="BD128" s="1083"/>
      <c r="BE128" s="1079"/>
      <c r="BF128" s="1080"/>
      <c r="BG128" s="1083"/>
      <c r="BH128" s="1079"/>
      <c r="BI128" s="1080"/>
      <c r="BJ128" s="1083"/>
      <c r="BK128" s="1079"/>
      <c r="BL128" s="1080"/>
      <c r="BM128" s="1083"/>
      <c r="BN128" s="1079"/>
      <c r="BO128" s="1085"/>
      <c r="BP128" s="6"/>
      <c r="BQ128" s="6"/>
      <c r="BR128" s="6"/>
      <c r="BS128" s="6"/>
      <c r="BT128" s="6"/>
      <c r="BU128" s="6"/>
      <c r="BV128" s="6"/>
      <c r="BW128" s="6"/>
      <c r="BX128" s="6"/>
      <c r="BY128" s="6"/>
      <c r="BZ128" s="6"/>
      <c r="CA128" s="6"/>
      <c r="CB128" s="6"/>
      <c r="CC128" s="6"/>
      <c r="CD128" s="5"/>
      <c r="CE128" s="5"/>
      <c r="CF128" s="5"/>
      <c r="CG128" s="5"/>
      <c r="CH128" s="5"/>
      <c r="CI128" s="5"/>
      <c r="CJ128" s="5"/>
      <c r="CK128" s="5"/>
      <c r="CL128" s="5"/>
      <c r="CM128" s="5"/>
      <c r="CN128" s="5"/>
      <c r="CO128" s="5"/>
      <c r="CP128" s="5"/>
      <c r="CQ128" s="5"/>
      <c r="CR128" s="5"/>
      <c r="CS128" s="5"/>
      <c r="CT128" s="5"/>
      <c r="CU128" s="5"/>
      <c r="CV128" s="5"/>
      <c r="CW128" s="5"/>
    </row>
    <row r="129" spans="2:99" s="7" customFormat="1" ht="9.9" customHeight="1">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20"/>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CB129" s="31"/>
      <c r="CC129" s="31"/>
      <c r="CD129" s="31"/>
      <c r="CE129" s="31"/>
      <c r="CF129" s="31"/>
      <c r="CG129" s="31"/>
      <c r="CH129" s="31"/>
      <c r="CI129" s="31"/>
      <c r="CJ129" s="31"/>
      <c r="CK129" s="31"/>
      <c r="CL129" s="31"/>
      <c r="CM129" s="31"/>
      <c r="CN129" s="31"/>
      <c r="CO129" s="31"/>
      <c r="CP129" s="31"/>
      <c r="CQ129" s="31"/>
      <c r="CR129" s="31"/>
      <c r="CS129" s="31"/>
      <c r="CT129" s="31"/>
      <c r="CU129" s="31"/>
    </row>
    <row r="130" spans="2:99" s="7" customFormat="1" ht="9.9" customHeight="1">
      <c r="B130" s="199" t="s">
        <v>18</v>
      </c>
      <c r="W130" s="5"/>
      <c r="X130" s="5"/>
      <c r="Y130" s="20"/>
      <c r="Z130" s="5"/>
      <c r="AC130" s="164"/>
      <c r="AD130" s="164"/>
      <c r="AE130" s="164"/>
      <c r="AF130" s="164"/>
      <c r="AG130" s="164"/>
      <c r="AH130" s="164"/>
      <c r="AI130" s="164"/>
      <c r="AJ130" s="164"/>
      <c r="AK130" s="164"/>
      <c r="AL130" s="164"/>
      <c r="AM130" s="164"/>
      <c r="AN130" s="164"/>
      <c r="AO130" s="164"/>
      <c r="AP130" s="164"/>
      <c r="AQ130" s="164"/>
      <c r="AR130" s="6"/>
      <c r="AS130" s="164"/>
      <c r="AT130" s="20"/>
      <c r="AU130" s="164"/>
      <c r="AV130" s="20"/>
      <c r="AW130" s="20"/>
      <c r="AX130" s="164"/>
      <c r="AY130" s="164"/>
      <c r="AZ130" s="20"/>
      <c r="BA130" s="164"/>
      <c r="BB130" s="164"/>
      <c r="BC130" s="20"/>
      <c r="BD130" s="164"/>
      <c r="BE130" s="164"/>
      <c r="BF130" s="20"/>
      <c r="BG130" s="20"/>
      <c r="BH130" s="20"/>
      <c r="BJ130" s="168"/>
      <c r="BK130" s="168"/>
      <c r="BL130" s="168"/>
      <c r="BM130" s="168"/>
      <c r="BN130" s="23"/>
      <c r="BO130" s="168"/>
      <c r="BP130" s="168"/>
      <c r="BQ130" s="168"/>
      <c r="BR130" s="168"/>
      <c r="BS130" s="168"/>
      <c r="BT130" s="168"/>
      <c r="BU130" s="168"/>
      <c r="CF130" s="168"/>
      <c r="CG130" s="168"/>
      <c r="CH130" s="168"/>
      <c r="CI130" s="168"/>
      <c r="CJ130" s="168"/>
    </row>
    <row r="131" spans="2:99" s="7" customFormat="1" ht="9.9" customHeight="1" thickBot="1">
      <c r="B131" s="199" t="s">
        <v>1137</v>
      </c>
      <c r="W131" s="5"/>
      <c r="X131" s="5"/>
      <c r="Y131" s="20"/>
      <c r="Z131" s="5"/>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6"/>
      <c r="AX131" s="6"/>
      <c r="AY131" s="4"/>
      <c r="AZ131" s="6"/>
      <c r="BA131" s="6"/>
      <c r="BB131" s="6"/>
      <c r="BC131" s="6"/>
      <c r="BD131" s="6"/>
      <c r="BE131" s="6"/>
      <c r="BF131" s="6"/>
      <c r="BG131" s="6"/>
      <c r="BH131" s="164"/>
      <c r="BI131" s="20"/>
      <c r="BJ131" s="164"/>
      <c r="BK131" s="164"/>
      <c r="BL131" s="20"/>
      <c r="BM131" s="164"/>
      <c r="BN131" s="164"/>
      <c r="BO131" s="20"/>
      <c r="BP131" s="164"/>
      <c r="BQ131" s="164"/>
      <c r="BR131" s="20"/>
      <c r="BS131" s="164"/>
      <c r="BT131" s="164"/>
      <c r="BU131" s="20"/>
      <c r="BV131" s="20"/>
      <c r="BY131" s="168"/>
      <c r="BZ131" s="168"/>
      <c r="CA131" s="168"/>
      <c r="CB131" s="168"/>
      <c r="CC131" s="168"/>
      <c r="CD131" s="168"/>
      <c r="CE131" s="168"/>
      <c r="CF131" s="168"/>
      <c r="CG131" s="168"/>
      <c r="CH131" s="168"/>
      <c r="CI131" s="168"/>
      <c r="CJ131" s="168"/>
    </row>
    <row r="132" spans="2:99" s="7" customFormat="1" ht="9.9" customHeight="1">
      <c r="B132" s="803" t="s">
        <v>19</v>
      </c>
      <c r="C132" s="804"/>
      <c r="D132" s="804"/>
      <c r="E132" s="804"/>
      <c r="F132" s="804"/>
      <c r="G132" s="804"/>
      <c r="H132" s="804"/>
      <c r="I132" s="804"/>
      <c r="J132" s="804"/>
      <c r="K132" s="804"/>
      <c r="L132" s="804"/>
      <c r="M132" s="804"/>
      <c r="N132" s="804"/>
      <c r="O132" s="804"/>
      <c r="P132" s="804"/>
      <c r="Q132" s="804"/>
      <c r="R132" s="804"/>
      <c r="S132" s="804"/>
      <c r="T132" s="804"/>
      <c r="U132" s="805"/>
      <c r="V132" s="20"/>
      <c r="W132" s="20"/>
      <c r="X132" s="20"/>
      <c r="Y132" s="20"/>
      <c r="Z132" s="20"/>
      <c r="AA132" s="20"/>
      <c r="AB132" s="20"/>
      <c r="AC132" s="20"/>
      <c r="AD132" s="20"/>
      <c r="AE132" s="20"/>
      <c r="AF132" s="20"/>
      <c r="AG132" s="20"/>
      <c r="AH132" s="20"/>
      <c r="AI132" s="20"/>
      <c r="AJ132" s="20"/>
      <c r="AK132" s="20"/>
      <c r="AL132" s="20"/>
      <c r="AM132" s="20"/>
      <c r="AN132" s="20"/>
      <c r="AO132" s="20"/>
      <c r="AW132" s="1277" t="s">
        <v>1141</v>
      </c>
      <c r="AX132" s="1272"/>
      <c r="AY132" s="1273"/>
      <c r="AZ132" s="1271" t="s">
        <v>1139</v>
      </c>
      <c r="BA132" s="1272"/>
      <c r="BB132" s="1273"/>
      <c r="BC132" s="1267" t="s">
        <v>4</v>
      </c>
      <c r="BD132" s="1268"/>
      <c r="BE132" s="1268"/>
      <c r="BF132" s="1268"/>
      <c r="BG132" s="1268"/>
      <c r="BH132" s="1268"/>
      <c r="BI132" s="1268"/>
      <c r="BJ132" s="1268"/>
      <c r="BK132" s="1268"/>
      <c r="BL132" s="1268"/>
      <c r="BM132" s="1268"/>
      <c r="BN132" s="1269"/>
      <c r="BO132" s="1258" t="s">
        <v>91</v>
      </c>
      <c r="BP132" s="1259"/>
      <c r="BQ132" s="1259"/>
      <c r="BR132" s="1259"/>
      <c r="BS132" s="1259"/>
      <c r="BT132" s="1259"/>
      <c r="BU132" s="1259"/>
      <c r="BV132" s="1259"/>
      <c r="BW132" s="1259"/>
      <c r="BX132" s="1259"/>
      <c r="BY132" s="1259"/>
      <c r="BZ132" s="1259"/>
      <c r="CA132" s="1259"/>
      <c r="CB132" s="1259"/>
      <c r="CC132" s="1259"/>
      <c r="CD132" s="1259"/>
      <c r="CE132" s="1259"/>
      <c r="CF132" s="1259"/>
      <c r="CG132" s="1259"/>
      <c r="CH132" s="1259"/>
      <c r="CI132" s="1259"/>
      <c r="CJ132" s="1259"/>
      <c r="CK132" s="1259"/>
      <c r="CL132" s="1259"/>
      <c r="CM132" s="1259"/>
      <c r="CN132" s="1259"/>
      <c r="CO132" s="1259"/>
      <c r="CP132" s="1259"/>
      <c r="CQ132" s="1259"/>
      <c r="CR132" s="1259"/>
      <c r="CS132" s="1259"/>
      <c r="CT132" s="1260"/>
    </row>
    <row r="133" spans="2:99" s="7" customFormat="1" ht="9.9" customHeight="1">
      <c r="B133" s="1263">
        <v>37</v>
      </c>
      <c r="C133" s="1263"/>
      <c r="D133" s="1263"/>
      <c r="E133" s="1263"/>
      <c r="F133" s="1263">
        <v>38</v>
      </c>
      <c r="G133" s="1263"/>
      <c r="H133" s="1263"/>
      <c r="I133" s="1263"/>
      <c r="J133" s="1263">
        <v>39</v>
      </c>
      <c r="K133" s="1263"/>
      <c r="L133" s="1263"/>
      <c r="M133" s="1263"/>
      <c r="N133" s="1263">
        <v>40</v>
      </c>
      <c r="O133" s="1263"/>
      <c r="P133" s="1263"/>
      <c r="Q133" s="1263"/>
      <c r="R133" s="1263">
        <v>41</v>
      </c>
      <c r="S133" s="1263"/>
      <c r="T133" s="1263"/>
      <c r="U133" s="1263"/>
      <c r="V133" s="20"/>
      <c r="W133" s="20"/>
      <c r="X133" s="20"/>
      <c r="Y133" s="20"/>
      <c r="Z133" s="20"/>
      <c r="AA133" s="20"/>
      <c r="AB133" s="20"/>
      <c r="AC133" s="20"/>
      <c r="AD133" s="20"/>
      <c r="AE133" s="20"/>
      <c r="AF133" s="20"/>
      <c r="AG133" s="20"/>
      <c r="AH133" s="20"/>
      <c r="AI133" s="20"/>
      <c r="AJ133" s="20"/>
      <c r="AK133" s="20"/>
      <c r="AL133" s="20"/>
      <c r="AM133" s="20"/>
      <c r="AN133" s="20"/>
      <c r="AO133" s="20"/>
      <c r="AW133" s="1278" t="s">
        <v>1142</v>
      </c>
      <c r="AX133" s="1275"/>
      <c r="AY133" s="1276"/>
      <c r="AZ133" s="1274" t="s">
        <v>1140</v>
      </c>
      <c r="BA133" s="1275"/>
      <c r="BB133" s="1276"/>
      <c r="BC133" s="1270" t="s">
        <v>1138</v>
      </c>
      <c r="BD133" s="1103"/>
      <c r="BE133" s="1103"/>
      <c r="BF133" s="1103"/>
      <c r="BG133" s="1103"/>
      <c r="BH133" s="1103"/>
      <c r="BI133" s="1103"/>
      <c r="BJ133" s="1103"/>
      <c r="BK133" s="1103"/>
      <c r="BL133" s="1103"/>
      <c r="BM133" s="1103"/>
      <c r="BN133" s="1104"/>
      <c r="BO133" s="1137"/>
      <c r="BP133" s="1138"/>
      <c r="BQ133" s="1138"/>
      <c r="BR133" s="1138"/>
      <c r="BS133" s="1138"/>
      <c r="BT133" s="1138"/>
      <c r="BU133" s="1138"/>
      <c r="BV133" s="1138"/>
      <c r="BW133" s="1138"/>
      <c r="BX133" s="1138"/>
      <c r="BY133" s="1138"/>
      <c r="BZ133" s="1138"/>
      <c r="CA133" s="1138"/>
      <c r="CB133" s="1138"/>
      <c r="CC133" s="1138"/>
      <c r="CD133" s="1138"/>
      <c r="CE133" s="1138"/>
      <c r="CF133" s="1138"/>
      <c r="CG133" s="1138"/>
      <c r="CH133" s="1138"/>
      <c r="CI133" s="1138"/>
      <c r="CJ133" s="1138"/>
      <c r="CK133" s="1138"/>
      <c r="CL133" s="1138"/>
      <c r="CM133" s="1138"/>
      <c r="CN133" s="1138"/>
      <c r="CO133" s="1138"/>
      <c r="CP133" s="1138"/>
      <c r="CQ133" s="1138"/>
      <c r="CR133" s="1138"/>
      <c r="CS133" s="1138"/>
      <c r="CT133" s="1261"/>
    </row>
    <row r="134" spans="2:99" s="7" customFormat="1" ht="9.9" customHeight="1">
      <c r="B134" s="1264">
        <v>1</v>
      </c>
      <c r="C134" s="1264"/>
      <c r="D134" s="1264"/>
      <c r="E134" s="1264"/>
      <c r="F134" s="1265"/>
      <c r="G134" s="1265"/>
      <c r="H134" s="1265"/>
      <c r="I134" s="1265"/>
      <c r="J134" s="1265"/>
      <c r="K134" s="1265"/>
      <c r="L134" s="1265"/>
      <c r="M134" s="1265"/>
      <c r="N134" s="1265"/>
      <c r="O134" s="1265"/>
      <c r="P134" s="1265"/>
      <c r="Q134" s="1265"/>
      <c r="R134" s="1265"/>
      <c r="S134" s="1265"/>
      <c r="T134" s="1265"/>
      <c r="U134" s="1265"/>
      <c r="V134" s="69"/>
      <c r="W134" s="69"/>
      <c r="X134" s="69"/>
      <c r="Y134" s="69"/>
      <c r="Z134" s="69"/>
      <c r="AA134" s="69"/>
      <c r="AB134" s="69"/>
      <c r="AC134" s="69"/>
      <c r="AD134" s="69"/>
      <c r="AE134" s="69"/>
      <c r="AF134" s="69"/>
      <c r="AG134" s="69"/>
      <c r="AH134" s="69"/>
      <c r="AI134" s="69"/>
      <c r="AJ134" s="69"/>
      <c r="AK134" s="69"/>
      <c r="AL134" s="69"/>
      <c r="AM134" s="69"/>
      <c r="AN134" s="69"/>
      <c r="AO134" s="69"/>
      <c r="AW134" s="1266">
        <v>20</v>
      </c>
      <c r="AX134" s="807"/>
      <c r="AY134" s="807"/>
      <c r="AZ134" s="806">
        <v>21</v>
      </c>
      <c r="BA134" s="807"/>
      <c r="BB134" s="808"/>
      <c r="BC134" s="807">
        <v>22</v>
      </c>
      <c r="BD134" s="807"/>
      <c r="BE134" s="1221"/>
      <c r="BF134" s="1220">
        <v>23</v>
      </c>
      <c r="BG134" s="807"/>
      <c r="BH134" s="1229"/>
      <c r="BI134" s="1230">
        <v>24</v>
      </c>
      <c r="BJ134" s="807"/>
      <c r="BK134" s="807"/>
      <c r="BL134" s="1295">
        <v>25</v>
      </c>
      <c r="BM134" s="1296"/>
      <c r="BN134" s="1297"/>
      <c r="BO134" s="1140"/>
      <c r="BP134" s="1141"/>
      <c r="BQ134" s="1141"/>
      <c r="BR134" s="1141"/>
      <c r="BS134" s="1141"/>
      <c r="BT134" s="1141"/>
      <c r="BU134" s="1141"/>
      <c r="BV134" s="1141"/>
      <c r="BW134" s="1141"/>
      <c r="BX134" s="1141"/>
      <c r="BY134" s="1141"/>
      <c r="BZ134" s="1141"/>
      <c r="CA134" s="1141"/>
      <c r="CB134" s="1141"/>
      <c r="CC134" s="1141"/>
      <c r="CD134" s="1141"/>
      <c r="CE134" s="1141"/>
      <c r="CF134" s="1141"/>
      <c r="CG134" s="1141"/>
      <c r="CH134" s="1141"/>
      <c r="CI134" s="1141"/>
      <c r="CJ134" s="1141"/>
      <c r="CK134" s="1141"/>
      <c r="CL134" s="1141"/>
      <c r="CM134" s="1141"/>
      <c r="CN134" s="1141"/>
      <c r="CO134" s="1141"/>
      <c r="CP134" s="1141"/>
      <c r="CQ134" s="1141"/>
      <c r="CR134" s="1141"/>
      <c r="CS134" s="1141"/>
      <c r="CT134" s="1262"/>
    </row>
    <row r="135" spans="2:99" s="7" customFormat="1" ht="9.9" customHeight="1">
      <c r="B135" s="1264"/>
      <c r="C135" s="1264"/>
      <c r="D135" s="1264"/>
      <c r="E135" s="1264"/>
      <c r="F135" s="1265"/>
      <c r="G135" s="1265"/>
      <c r="H135" s="1265"/>
      <c r="I135" s="1265"/>
      <c r="J135" s="1265"/>
      <c r="K135" s="1265"/>
      <c r="L135" s="1265"/>
      <c r="M135" s="1265"/>
      <c r="N135" s="1265"/>
      <c r="O135" s="1265"/>
      <c r="P135" s="1265"/>
      <c r="Q135" s="1265"/>
      <c r="R135" s="1265"/>
      <c r="S135" s="1265"/>
      <c r="T135" s="1265"/>
      <c r="U135" s="1265"/>
      <c r="V135" s="69"/>
      <c r="W135" s="69"/>
      <c r="X135" s="69"/>
      <c r="Y135" s="69"/>
      <c r="Z135" s="69"/>
      <c r="AA135" s="69"/>
      <c r="AB135" s="69"/>
      <c r="AC135" s="69"/>
      <c r="AD135" s="69"/>
      <c r="AE135" s="69"/>
      <c r="AF135" s="69"/>
      <c r="AG135" s="69"/>
      <c r="AH135" s="69"/>
      <c r="AI135" s="69"/>
      <c r="AJ135" s="69"/>
      <c r="AK135" s="69"/>
      <c r="AL135" s="69"/>
      <c r="AM135" s="69"/>
      <c r="AN135" s="69"/>
      <c r="AO135" s="69"/>
      <c r="AW135" s="1317" t="str">
        <f>IF(入力画面!$H$25="","",IF($AY$38="一般","0",IF($AY$38="住宅","8","9")))</f>
        <v/>
      </c>
      <c r="AX135" s="1318"/>
      <c r="AY135" s="1318"/>
      <c r="AZ135" s="1068">
        <v>3</v>
      </c>
      <c r="BA135" s="1069"/>
      <c r="BB135" s="1070"/>
      <c r="BC135" s="678" t="str">
        <f>$BE$38</f>
        <v/>
      </c>
      <c r="BD135" s="679"/>
      <c r="BE135" s="1075"/>
      <c r="BF135" s="1081" t="str">
        <f>$BH$38</f>
        <v/>
      </c>
      <c r="BG135" s="679"/>
      <c r="BH135" s="1075"/>
      <c r="BI135" s="1081" t="str">
        <f>$BK$38</f>
        <v/>
      </c>
      <c r="BJ135" s="679"/>
      <c r="BK135" s="1075"/>
      <c r="BL135" s="1081" t="str">
        <f>$BN$38</f>
        <v/>
      </c>
      <c r="BM135" s="679"/>
      <c r="BN135" s="680"/>
      <c r="BO135" s="1086" t="str">
        <f>$BQ$38</f>
        <v/>
      </c>
      <c r="BP135" s="1087"/>
      <c r="BQ135" s="1087"/>
      <c r="BR135" s="1087"/>
      <c r="BS135" s="1087"/>
      <c r="BT135" s="1087"/>
      <c r="BU135" s="1087"/>
      <c r="BV135" s="1087"/>
      <c r="BW135" s="1087"/>
      <c r="BX135" s="1087"/>
      <c r="BY135" s="1087"/>
      <c r="BZ135" s="1087"/>
      <c r="CA135" s="1087"/>
      <c r="CB135" s="1087"/>
      <c r="CC135" s="1087"/>
      <c r="CD135" s="1087"/>
      <c r="CE135" s="1087"/>
      <c r="CF135" s="1087"/>
      <c r="CG135" s="1087"/>
      <c r="CH135" s="1087"/>
      <c r="CI135" s="1087"/>
      <c r="CJ135" s="1087"/>
      <c r="CK135" s="1087"/>
      <c r="CL135" s="1087"/>
      <c r="CM135" s="1087"/>
      <c r="CN135" s="1087"/>
      <c r="CO135" s="1087"/>
      <c r="CP135" s="1087"/>
      <c r="CQ135" s="1087"/>
      <c r="CR135" s="1087"/>
      <c r="CS135" s="1087"/>
      <c r="CT135" s="1312"/>
    </row>
    <row r="136" spans="2:99" s="5" customFormat="1" ht="9.9" customHeight="1">
      <c r="B136" s="1264"/>
      <c r="C136" s="1264"/>
      <c r="D136" s="1264"/>
      <c r="E136" s="1264"/>
      <c r="F136" s="1265"/>
      <c r="G136" s="1265"/>
      <c r="H136" s="1265"/>
      <c r="I136" s="1265"/>
      <c r="J136" s="1265"/>
      <c r="K136" s="1265"/>
      <c r="L136" s="1265"/>
      <c r="M136" s="1265"/>
      <c r="N136" s="1265"/>
      <c r="O136" s="1265"/>
      <c r="P136" s="1265"/>
      <c r="Q136" s="1265"/>
      <c r="R136" s="1265"/>
      <c r="S136" s="1265"/>
      <c r="T136" s="1265"/>
      <c r="U136" s="1265"/>
      <c r="V136" s="69"/>
      <c r="W136" s="69"/>
      <c r="X136" s="69"/>
      <c r="Y136" s="69"/>
      <c r="Z136" s="69"/>
      <c r="AA136" s="69"/>
      <c r="AB136" s="69"/>
      <c r="AC136" s="69"/>
      <c r="AD136" s="69"/>
      <c r="AE136" s="69"/>
      <c r="AF136" s="69"/>
      <c r="AG136" s="69"/>
      <c r="AH136" s="69"/>
      <c r="AI136" s="69"/>
      <c r="AJ136" s="69"/>
      <c r="AK136" s="69"/>
      <c r="AL136" s="69"/>
      <c r="AM136" s="69"/>
      <c r="AN136" s="69"/>
      <c r="AO136" s="69"/>
      <c r="AW136" s="1317"/>
      <c r="AX136" s="1318"/>
      <c r="AY136" s="1318"/>
      <c r="AZ136" s="1071"/>
      <c r="BA136" s="1072"/>
      <c r="BB136" s="1041"/>
      <c r="BC136" s="1076"/>
      <c r="BD136" s="656"/>
      <c r="BE136" s="1077"/>
      <c r="BF136" s="1082"/>
      <c r="BG136" s="656"/>
      <c r="BH136" s="1077"/>
      <c r="BI136" s="1082"/>
      <c r="BJ136" s="656"/>
      <c r="BK136" s="1077"/>
      <c r="BL136" s="1082"/>
      <c r="BM136" s="656"/>
      <c r="BN136" s="1084"/>
      <c r="BO136" s="1089"/>
      <c r="BP136" s="1090"/>
      <c r="BQ136" s="1090"/>
      <c r="BR136" s="1090"/>
      <c r="BS136" s="1090"/>
      <c r="BT136" s="1090"/>
      <c r="BU136" s="1090"/>
      <c r="BV136" s="1090"/>
      <c r="BW136" s="1090"/>
      <c r="BX136" s="1090"/>
      <c r="BY136" s="1090"/>
      <c r="BZ136" s="1090"/>
      <c r="CA136" s="1090"/>
      <c r="CB136" s="1090"/>
      <c r="CC136" s="1090"/>
      <c r="CD136" s="1090"/>
      <c r="CE136" s="1090"/>
      <c r="CF136" s="1090"/>
      <c r="CG136" s="1090"/>
      <c r="CH136" s="1090"/>
      <c r="CI136" s="1090"/>
      <c r="CJ136" s="1090"/>
      <c r="CK136" s="1090"/>
      <c r="CL136" s="1090"/>
      <c r="CM136" s="1090"/>
      <c r="CN136" s="1090"/>
      <c r="CO136" s="1090"/>
      <c r="CP136" s="1090"/>
      <c r="CQ136" s="1090"/>
      <c r="CR136" s="1090"/>
      <c r="CS136" s="1090"/>
      <c r="CT136" s="1313"/>
    </row>
    <row r="137" spans="2:99" s="7" customFormat="1" ht="9.9" customHeight="1" thickBot="1">
      <c r="B137" s="1264"/>
      <c r="C137" s="1264"/>
      <c r="D137" s="1264"/>
      <c r="E137" s="1264"/>
      <c r="F137" s="1265"/>
      <c r="G137" s="1265"/>
      <c r="H137" s="1265"/>
      <c r="I137" s="1265"/>
      <c r="J137" s="1265"/>
      <c r="K137" s="1265"/>
      <c r="L137" s="1265"/>
      <c r="M137" s="1265"/>
      <c r="N137" s="1265"/>
      <c r="O137" s="1265"/>
      <c r="P137" s="1265"/>
      <c r="Q137" s="1265"/>
      <c r="R137" s="1265"/>
      <c r="S137" s="1265"/>
      <c r="T137" s="1265"/>
      <c r="U137" s="1265"/>
      <c r="V137" s="69"/>
      <c r="W137" s="69"/>
      <c r="X137" s="69"/>
      <c r="Y137" s="69"/>
      <c r="Z137" s="69"/>
      <c r="AA137" s="69"/>
      <c r="AB137" s="69"/>
      <c r="AC137" s="69"/>
      <c r="AD137" s="69"/>
      <c r="AE137" s="69"/>
      <c r="AF137" s="69"/>
      <c r="AG137" s="69"/>
      <c r="AH137" s="69"/>
      <c r="AI137" s="69"/>
      <c r="AJ137" s="69"/>
      <c r="AK137" s="69"/>
      <c r="AL137" s="69"/>
      <c r="AM137" s="69"/>
      <c r="AN137" s="69"/>
      <c r="AO137" s="69"/>
      <c r="AW137" s="1319"/>
      <c r="AX137" s="1320"/>
      <c r="AY137" s="1320"/>
      <c r="AZ137" s="1321"/>
      <c r="BA137" s="1322"/>
      <c r="BB137" s="1323"/>
      <c r="BC137" s="1279"/>
      <c r="BD137" s="1280"/>
      <c r="BE137" s="1281"/>
      <c r="BF137" s="1282"/>
      <c r="BG137" s="1280"/>
      <c r="BH137" s="1281"/>
      <c r="BI137" s="1282"/>
      <c r="BJ137" s="1280"/>
      <c r="BK137" s="1281"/>
      <c r="BL137" s="1282"/>
      <c r="BM137" s="1280"/>
      <c r="BN137" s="1283"/>
      <c r="BO137" s="1314"/>
      <c r="BP137" s="1315"/>
      <c r="BQ137" s="1315"/>
      <c r="BR137" s="1315"/>
      <c r="BS137" s="1315"/>
      <c r="BT137" s="1315"/>
      <c r="BU137" s="1315"/>
      <c r="BV137" s="1315"/>
      <c r="BW137" s="1315"/>
      <c r="BX137" s="1315"/>
      <c r="BY137" s="1315"/>
      <c r="BZ137" s="1315"/>
      <c r="CA137" s="1315"/>
      <c r="CB137" s="1315"/>
      <c r="CC137" s="1315"/>
      <c r="CD137" s="1315"/>
      <c r="CE137" s="1315"/>
      <c r="CF137" s="1315"/>
      <c r="CG137" s="1315"/>
      <c r="CH137" s="1315"/>
      <c r="CI137" s="1315"/>
      <c r="CJ137" s="1315"/>
      <c r="CK137" s="1315"/>
      <c r="CL137" s="1315"/>
      <c r="CM137" s="1315"/>
      <c r="CN137" s="1315"/>
      <c r="CO137" s="1315"/>
      <c r="CP137" s="1315"/>
      <c r="CQ137" s="1315"/>
      <c r="CR137" s="1315"/>
      <c r="CS137" s="1315"/>
      <c r="CT137" s="1316"/>
    </row>
    <row r="138" spans="2:99" s="7" customFormat="1" ht="9.9" customHeight="1">
      <c r="F138" s="55" t="s">
        <v>1153</v>
      </c>
      <c r="BH138" s="8"/>
      <c r="BI138" s="39"/>
    </row>
    <row r="139" spans="2:99" s="7" customFormat="1" ht="9.9" customHeight="1">
      <c r="C139" s="62"/>
      <c r="D139" s="62"/>
      <c r="E139" s="63"/>
      <c r="F139" s="905" t="s">
        <v>22</v>
      </c>
      <c r="G139" s="906"/>
      <c r="H139" s="906"/>
      <c r="I139" s="906"/>
      <c r="J139" s="906"/>
      <c r="K139" s="906"/>
      <c r="L139" s="906"/>
      <c r="M139" s="906"/>
      <c r="N139" s="906"/>
      <c r="O139" s="906"/>
      <c r="P139" s="906"/>
      <c r="Q139" s="907"/>
      <c r="R139" s="1307" t="s">
        <v>96</v>
      </c>
      <c r="S139" s="812"/>
      <c r="T139" s="812"/>
      <c r="U139" s="812"/>
      <c r="V139" s="812"/>
      <c r="W139" s="812"/>
      <c r="X139" s="812"/>
      <c r="Y139" s="812"/>
      <c r="Z139" s="812"/>
      <c r="AA139" s="812"/>
      <c r="AB139" s="812"/>
      <c r="AC139" s="1308"/>
      <c r="AD139" s="1307" t="s">
        <v>97</v>
      </c>
      <c r="AE139" s="812"/>
      <c r="AF139" s="812"/>
      <c r="AG139" s="812"/>
      <c r="AH139" s="812"/>
      <c r="AI139" s="812"/>
      <c r="AJ139" s="812"/>
      <c r="AK139" s="812"/>
      <c r="AL139" s="812"/>
      <c r="AM139" s="812"/>
      <c r="AN139" s="812"/>
      <c r="AO139" s="1308"/>
      <c r="AP139" s="1100" t="s">
        <v>22</v>
      </c>
      <c r="AQ139" s="1101"/>
      <c r="AR139" s="1101"/>
      <c r="AS139" s="1101"/>
      <c r="AT139" s="1101"/>
      <c r="AU139" s="1101"/>
      <c r="AV139" s="1101"/>
      <c r="AW139" s="1101"/>
      <c r="AX139" s="1101"/>
      <c r="AY139" s="1101"/>
      <c r="AZ139" s="1101"/>
      <c r="BA139" s="1102"/>
      <c r="BB139" s="1100" t="s">
        <v>23</v>
      </c>
      <c r="BC139" s="1101"/>
      <c r="BD139" s="1101"/>
      <c r="BE139" s="1101"/>
      <c r="BF139" s="1101"/>
      <c r="BG139" s="1101"/>
      <c r="BH139" s="1101"/>
      <c r="BI139" s="1101"/>
      <c r="BJ139" s="1101"/>
      <c r="BK139" s="1101"/>
      <c r="BL139" s="1101"/>
      <c r="BM139" s="1102"/>
      <c r="BN139" s="1100" t="s">
        <v>24</v>
      </c>
      <c r="BO139" s="1101"/>
      <c r="BP139" s="1101"/>
      <c r="BQ139" s="1101"/>
      <c r="BR139" s="1101"/>
      <c r="BS139" s="1101"/>
      <c r="BT139" s="1101"/>
      <c r="BU139" s="1101"/>
      <c r="BV139" s="1101"/>
      <c r="BW139" s="1101"/>
      <c r="BX139" s="1101"/>
      <c r="BY139" s="1102"/>
      <c r="BZ139" s="1250" t="s">
        <v>46</v>
      </c>
      <c r="CA139" s="1251"/>
      <c r="CB139" s="1251"/>
      <c r="CC139" s="1251"/>
      <c r="CD139" s="1251"/>
      <c r="CE139" s="1251"/>
      <c r="CF139" s="1251"/>
      <c r="CG139" s="1251"/>
      <c r="CH139" s="1251"/>
      <c r="CI139" s="1251"/>
      <c r="CJ139" s="1251"/>
      <c r="CK139" s="1251"/>
      <c r="CL139" s="1251"/>
      <c r="CM139" s="1251"/>
      <c r="CN139" s="1251"/>
      <c r="CO139" s="1251"/>
      <c r="CP139" s="1251"/>
      <c r="CQ139" s="1251"/>
      <c r="CR139" s="1251"/>
      <c r="CS139" s="1251"/>
      <c r="CT139" s="1252"/>
    </row>
    <row r="140" spans="2:99" s="7" customFormat="1" ht="9.9" customHeight="1">
      <c r="C140" s="62"/>
      <c r="D140" s="62"/>
      <c r="E140" s="63"/>
      <c r="F140" s="899"/>
      <c r="G140" s="900"/>
      <c r="H140" s="900"/>
      <c r="I140" s="900"/>
      <c r="J140" s="900"/>
      <c r="K140" s="900"/>
      <c r="L140" s="900"/>
      <c r="M140" s="900"/>
      <c r="N140" s="900"/>
      <c r="O140" s="900"/>
      <c r="P140" s="900"/>
      <c r="Q140" s="1028"/>
      <c r="R140" s="1309"/>
      <c r="S140" s="813"/>
      <c r="T140" s="813"/>
      <c r="U140" s="813"/>
      <c r="V140" s="813"/>
      <c r="W140" s="813"/>
      <c r="X140" s="813"/>
      <c r="Y140" s="813"/>
      <c r="Z140" s="813"/>
      <c r="AA140" s="813"/>
      <c r="AB140" s="813"/>
      <c r="AC140" s="1310"/>
      <c r="AD140" s="1309"/>
      <c r="AE140" s="813"/>
      <c r="AF140" s="813"/>
      <c r="AG140" s="813"/>
      <c r="AH140" s="813"/>
      <c r="AI140" s="813"/>
      <c r="AJ140" s="813"/>
      <c r="AK140" s="813"/>
      <c r="AL140" s="813"/>
      <c r="AM140" s="813"/>
      <c r="AN140" s="813"/>
      <c r="AO140" s="1310"/>
      <c r="AP140" s="806">
        <v>61</v>
      </c>
      <c r="AQ140" s="1229"/>
      <c r="AR140" s="1230">
        <v>62</v>
      </c>
      <c r="AS140" s="1229"/>
      <c r="AT140" s="1230">
        <v>63</v>
      </c>
      <c r="AU140" s="1229"/>
      <c r="AV140" s="1230">
        <v>64</v>
      </c>
      <c r="AW140" s="1229"/>
      <c r="AX140" s="1230">
        <v>65</v>
      </c>
      <c r="AY140" s="1229"/>
      <c r="AZ140" s="1230">
        <v>66</v>
      </c>
      <c r="BA140" s="808"/>
      <c r="BB140" s="806">
        <v>67</v>
      </c>
      <c r="BC140" s="1229"/>
      <c r="BD140" s="1230">
        <v>68</v>
      </c>
      <c r="BE140" s="1229"/>
      <c r="BF140" s="1230">
        <v>69</v>
      </c>
      <c r="BG140" s="1229"/>
      <c r="BH140" s="1230">
        <v>70</v>
      </c>
      <c r="BI140" s="1229"/>
      <c r="BJ140" s="1230">
        <v>71</v>
      </c>
      <c r="BK140" s="1229"/>
      <c r="BL140" s="1230">
        <v>72</v>
      </c>
      <c r="BM140" s="808"/>
      <c r="BN140" s="806">
        <v>73</v>
      </c>
      <c r="BO140" s="1229"/>
      <c r="BP140" s="1230">
        <v>74</v>
      </c>
      <c r="BQ140" s="1229"/>
      <c r="BR140" s="1230">
        <v>75</v>
      </c>
      <c r="BS140" s="1229"/>
      <c r="BT140" s="1230">
        <v>76</v>
      </c>
      <c r="BU140" s="1229"/>
      <c r="BV140" s="1230">
        <v>77</v>
      </c>
      <c r="BW140" s="1229"/>
      <c r="BX140" s="1230">
        <v>78</v>
      </c>
      <c r="BY140" s="808"/>
      <c r="BZ140" s="1255">
        <v>54</v>
      </c>
      <c r="CA140" s="1256"/>
      <c r="CB140" s="1257"/>
      <c r="CC140" s="1311">
        <v>55</v>
      </c>
      <c r="CD140" s="1253"/>
      <c r="CE140" s="1253"/>
      <c r="CF140" s="1253">
        <v>56</v>
      </c>
      <c r="CG140" s="1253"/>
      <c r="CH140" s="1253"/>
      <c r="CI140" s="1253">
        <v>57</v>
      </c>
      <c r="CJ140" s="1253"/>
      <c r="CK140" s="1253"/>
      <c r="CL140" s="1253">
        <v>58</v>
      </c>
      <c r="CM140" s="1253"/>
      <c r="CN140" s="1253"/>
      <c r="CO140" s="1253">
        <v>59</v>
      </c>
      <c r="CP140" s="1253"/>
      <c r="CQ140" s="1253"/>
      <c r="CR140" s="1253">
        <v>60</v>
      </c>
      <c r="CS140" s="1253"/>
      <c r="CT140" s="1254"/>
    </row>
    <row r="141" spans="2:99" s="7" customFormat="1" ht="9.9" customHeight="1">
      <c r="C141" s="62"/>
      <c r="D141" s="62"/>
      <c r="E141" s="63"/>
      <c r="F141" s="30"/>
      <c r="G141" s="40"/>
      <c r="H141" s="41"/>
      <c r="I141" s="40"/>
      <c r="J141" s="1031" t="s">
        <v>10</v>
      </c>
      <c r="K141" s="964"/>
      <c r="L141" s="28"/>
      <c r="M141" s="42"/>
      <c r="N141" s="28"/>
      <c r="O141" s="42"/>
      <c r="P141" s="1031" t="s">
        <v>11</v>
      </c>
      <c r="Q141" s="1033"/>
      <c r="R141" s="163"/>
      <c r="S141" s="42"/>
      <c r="T141" s="28"/>
      <c r="U141" s="42"/>
      <c r="V141" s="1031" t="s">
        <v>10</v>
      </c>
      <c r="W141" s="964"/>
      <c r="X141" s="28"/>
      <c r="Y141" s="42"/>
      <c r="Z141" s="28"/>
      <c r="AA141" s="42"/>
      <c r="AB141" s="1031" t="s">
        <v>11</v>
      </c>
      <c r="AC141" s="1033"/>
      <c r="AD141" s="163"/>
      <c r="AE141" s="42"/>
      <c r="AF141" s="28"/>
      <c r="AG141" s="42"/>
      <c r="AH141" s="1031" t="s">
        <v>10</v>
      </c>
      <c r="AI141" s="964"/>
      <c r="AJ141" s="28"/>
      <c r="AK141" s="42"/>
      <c r="AL141" s="28"/>
      <c r="AM141" s="42"/>
      <c r="AN141" s="1031" t="s">
        <v>11</v>
      </c>
      <c r="AO141" s="1033"/>
      <c r="AP141" s="30"/>
      <c r="AQ141" s="40"/>
      <c r="AR141" s="41"/>
      <c r="AS141" s="40"/>
      <c r="AT141" s="1031" t="s">
        <v>10</v>
      </c>
      <c r="AU141" s="964"/>
      <c r="AV141" s="28"/>
      <c r="AW141" s="42"/>
      <c r="AX141" s="28"/>
      <c r="AY141" s="42"/>
      <c r="AZ141" s="1031" t="s">
        <v>11</v>
      </c>
      <c r="BA141" s="1033"/>
      <c r="BB141" s="163"/>
      <c r="BC141" s="42"/>
      <c r="BD141" s="28"/>
      <c r="BE141" s="42"/>
      <c r="BF141" s="1031" t="s">
        <v>10</v>
      </c>
      <c r="BG141" s="964"/>
      <c r="BH141" s="28"/>
      <c r="BI141" s="42"/>
      <c r="BJ141" s="28"/>
      <c r="BK141" s="42"/>
      <c r="BL141" s="1031" t="s">
        <v>11</v>
      </c>
      <c r="BM141" s="1033"/>
      <c r="BN141" s="163"/>
      <c r="BO141" s="42"/>
      <c r="BP141" s="28"/>
      <c r="BQ141" s="42"/>
      <c r="BR141" s="1031" t="s">
        <v>10</v>
      </c>
      <c r="BS141" s="964"/>
      <c r="BT141" s="28"/>
      <c r="BU141" s="42"/>
      <c r="BV141" s="28"/>
      <c r="BW141" s="42"/>
      <c r="BX141" s="1031" t="s">
        <v>11</v>
      </c>
      <c r="BY141" s="1033"/>
      <c r="BZ141" s="1232"/>
      <c r="CA141" s="1112"/>
      <c r="CB141" s="1113"/>
      <c r="CC141" s="1232"/>
      <c r="CD141" s="1112"/>
      <c r="CE141" s="1112"/>
      <c r="CF141" s="1242"/>
      <c r="CG141" s="1234"/>
      <c r="CH141" s="1235"/>
      <c r="CI141" s="1233"/>
      <c r="CJ141" s="1234"/>
      <c r="CK141" s="1235"/>
      <c r="CL141" s="1233"/>
      <c r="CM141" s="1234"/>
      <c r="CN141" s="1235"/>
      <c r="CO141" s="1248"/>
      <c r="CP141" s="1112"/>
      <c r="CQ141" s="1249"/>
      <c r="CR141" s="1233"/>
      <c r="CS141" s="1234"/>
      <c r="CT141" s="1245"/>
    </row>
    <row r="142" spans="2:99" s="7" customFormat="1" ht="9.9" customHeight="1">
      <c r="C142" s="62"/>
      <c r="D142" s="62"/>
      <c r="E142" s="63"/>
      <c r="F142" s="1045" t="str">
        <f>$E$45</f>
        <v/>
      </c>
      <c r="G142" s="1045"/>
      <c r="H142" s="1054" t="str">
        <f>$G$45</f>
        <v/>
      </c>
      <c r="I142" s="1055"/>
      <c r="J142" s="1045" t="str">
        <f>$I$45</f>
        <v/>
      </c>
      <c r="K142" s="1045"/>
      <c r="L142" s="1037">
        <v>0</v>
      </c>
      <c r="M142" s="1038"/>
      <c r="N142" s="1037">
        <v>0</v>
      </c>
      <c r="O142" s="1038"/>
      <c r="P142" s="1037">
        <v>0</v>
      </c>
      <c r="Q142" s="1041"/>
      <c r="R142" s="1045" t="str">
        <f>$Q$45</f>
        <v/>
      </c>
      <c r="S142" s="1045"/>
      <c r="T142" s="1054" t="str">
        <f>$S$45</f>
        <v/>
      </c>
      <c r="U142" s="1055"/>
      <c r="V142" s="1045" t="str">
        <f>$U$45</f>
        <v/>
      </c>
      <c r="W142" s="1045"/>
      <c r="X142" s="1037">
        <v>0</v>
      </c>
      <c r="Y142" s="1038"/>
      <c r="Z142" s="1037">
        <v>0</v>
      </c>
      <c r="AA142" s="1038"/>
      <c r="AB142" s="1037">
        <v>0</v>
      </c>
      <c r="AC142" s="1041"/>
      <c r="AD142" s="1045" t="str">
        <f>$AC$45</f>
        <v/>
      </c>
      <c r="AE142" s="1045"/>
      <c r="AF142" s="1054" t="str">
        <f>$AE$45</f>
        <v/>
      </c>
      <c r="AG142" s="1055"/>
      <c r="AH142" s="1045" t="str">
        <f>$AG$45</f>
        <v/>
      </c>
      <c r="AI142" s="1045"/>
      <c r="AJ142" s="1037">
        <v>0</v>
      </c>
      <c r="AK142" s="1038"/>
      <c r="AL142" s="1037">
        <v>0</v>
      </c>
      <c r="AM142" s="1038"/>
      <c r="AN142" s="1037">
        <v>0</v>
      </c>
      <c r="AO142" s="1041"/>
      <c r="AP142" s="1045" t="str">
        <f>$AO$45</f>
        <v/>
      </c>
      <c r="AQ142" s="1045"/>
      <c r="AR142" s="1054" t="str">
        <f>$AQ$45</f>
        <v/>
      </c>
      <c r="AS142" s="1055"/>
      <c r="AT142" s="1045" t="str">
        <f>$AS$45</f>
        <v/>
      </c>
      <c r="AU142" s="1045"/>
      <c r="AV142" s="1037">
        <v>0</v>
      </c>
      <c r="AW142" s="1038"/>
      <c r="AX142" s="1037">
        <v>0</v>
      </c>
      <c r="AY142" s="1038"/>
      <c r="AZ142" s="1037">
        <v>0</v>
      </c>
      <c r="BA142" s="1041"/>
      <c r="BB142" s="1045" t="str">
        <f>$BA$45</f>
        <v/>
      </c>
      <c r="BC142" s="1045"/>
      <c r="BD142" s="1054" t="str">
        <f>$BC$45</f>
        <v/>
      </c>
      <c r="BE142" s="1055"/>
      <c r="BF142" s="1045" t="str">
        <f>$BE$45</f>
        <v/>
      </c>
      <c r="BG142" s="1045"/>
      <c r="BH142" s="1037">
        <v>0</v>
      </c>
      <c r="BI142" s="1038"/>
      <c r="BJ142" s="1037">
        <v>0</v>
      </c>
      <c r="BK142" s="1038"/>
      <c r="BL142" s="1037">
        <v>0</v>
      </c>
      <c r="BM142" s="1041"/>
      <c r="BN142" s="1045" t="str">
        <f>$BM$45</f>
        <v/>
      </c>
      <c r="BO142" s="1045"/>
      <c r="BP142" s="1054" t="str">
        <f>$BO$45</f>
        <v/>
      </c>
      <c r="BQ142" s="1055"/>
      <c r="BR142" s="1045" t="str">
        <f>$BQ$45</f>
        <v/>
      </c>
      <c r="BS142" s="1045"/>
      <c r="BT142" s="1037">
        <v>0</v>
      </c>
      <c r="BU142" s="1038"/>
      <c r="BV142" s="1037">
        <v>0</v>
      </c>
      <c r="BW142" s="1038"/>
      <c r="BX142" s="1037">
        <v>0</v>
      </c>
      <c r="BY142" s="1041"/>
      <c r="BZ142" s="1043"/>
      <c r="CA142" s="657"/>
      <c r="CB142" s="997"/>
      <c r="CC142" s="1043"/>
      <c r="CD142" s="657"/>
      <c r="CE142" s="657"/>
      <c r="CF142" s="1243"/>
      <c r="CG142" s="1237"/>
      <c r="CH142" s="1238"/>
      <c r="CI142" s="1236"/>
      <c r="CJ142" s="1237"/>
      <c r="CK142" s="1238"/>
      <c r="CL142" s="1236"/>
      <c r="CM142" s="1237"/>
      <c r="CN142" s="1238"/>
      <c r="CO142" s="996"/>
      <c r="CP142" s="657"/>
      <c r="CQ142" s="1053"/>
      <c r="CR142" s="1236"/>
      <c r="CS142" s="1237"/>
      <c r="CT142" s="1246"/>
    </row>
    <row r="143" spans="2:99" s="7" customFormat="1" ht="9.9" customHeight="1">
      <c r="C143" s="64"/>
      <c r="D143" s="64"/>
      <c r="E143" s="65"/>
      <c r="F143" s="1046"/>
      <c r="G143" s="1046"/>
      <c r="H143" s="1056"/>
      <c r="I143" s="1057"/>
      <c r="J143" s="1046"/>
      <c r="K143" s="1046"/>
      <c r="L143" s="1039"/>
      <c r="M143" s="1040"/>
      <c r="N143" s="1039"/>
      <c r="O143" s="1040"/>
      <c r="P143" s="1039"/>
      <c r="Q143" s="1042"/>
      <c r="R143" s="1046"/>
      <c r="S143" s="1046"/>
      <c r="T143" s="1056"/>
      <c r="U143" s="1057"/>
      <c r="V143" s="1046"/>
      <c r="W143" s="1046"/>
      <c r="X143" s="1039"/>
      <c r="Y143" s="1040"/>
      <c r="Z143" s="1039"/>
      <c r="AA143" s="1040"/>
      <c r="AB143" s="1039"/>
      <c r="AC143" s="1042"/>
      <c r="AD143" s="1046"/>
      <c r="AE143" s="1046"/>
      <c r="AF143" s="1056"/>
      <c r="AG143" s="1057"/>
      <c r="AH143" s="1046"/>
      <c r="AI143" s="1046"/>
      <c r="AJ143" s="1039"/>
      <c r="AK143" s="1040"/>
      <c r="AL143" s="1039"/>
      <c r="AM143" s="1040"/>
      <c r="AN143" s="1039"/>
      <c r="AO143" s="1042"/>
      <c r="AP143" s="1046"/>
      <c r="AQ143" s="1046"/>
      <c r="AR143" s="1056"/>
      <c r="AS143" s="1057"/>
      <c r="AT143" s="1046"/>
      <c r="AU143" s="1046"/>
      <c r="AV143" s="1039"/>
      <c r="AW143" s="1040"/>
      <c r="AX143" s="1039"/>
      <c r="AY143" s="1040"/>
      <c r="AZ143" s="1039"/>
      <c r="BA143" s="1042"/>
      <c r="BB143" s="1046"/>
      <c r="BC143" s="1046"/>
      <c r="BD143" s="1056"/>
      <c r="BE143" s="1057"/>
      <c r="BF143" s="1046"/>
      <c r="BG143" s="1046"/>
      <c r="BH143" s="1039"/>
      <c r="BI143" s="1040"/>
      <c r="BJ143" s="1039"/>
      <c r="BK143" s="1040"/>
      <c r="BL143" s="1039"/>
      <c r="BM143" s="1042"/>
      <c r="BN143" s="1046"/>
      <c r="BO143" s="1046"/>
      <c r="BP143" s="1056"/>
      <c r="BQ143" s="1057"/>
      <c r="BR143" s="1046"/>
      <c r="BS143" s="1046"/>
      <c r="BT143" s="1039"/>
      <c r="BU143" s="1040"/>
      <c r="BV143" s="1039"/>
      <c r="BW143" s="1040"/>
      <c r="BX143" s="1039"/>
      <c r="BY143" s="1042"/>
      <c r="BZ143" s="1044"/>
      <c r="CA143" s="648"/>
      <c r="CB143" s="999"/>
      <c r="CC143" s="1044"/>
      <c r="CD143" s="648"/>
      <c r="CE143" s="648"/>
      <c r="CF143" s="1244"/>
      <c r="CG143" s="1240"/>
      <c r="CH143" s="1241"/>
      <c r="CI143" s="1239"/>
      <c r="CJ143" s="1240"/>
      <c r="CK143" s="1241"/>
      <c r="CL143" s="1239"/>
      <c r="CM143" s="1240"/>
      <c r="CN143" s="1241"/>
      <c r="CO143" s="998"/>
      <c r="CP143" s="648"/>
      <c r="CQ143" s="649"/>
      <c r="CR143" s="1239"/>
      <c r="CS143" s="1240"/>
      <c r="CT143" s="1247"/>
    </row>
    <row r="144" spans="2:99" s="7" customFormat="1" ht="9.9" customHeight="1">
      <c r="B144" s="830" t="s">
        <v>47</v>
      </c>
      <c r="C144" s="831"/>
      <c r="D144" s="831"/>
      <c r="E144" s="831"/>
      <c r="F144" s="831"/>
      <c r="G144" s="831"/>
      <c r="H144" s="831"/>
      <c r="I144" s="831"/>
      <c r="J144" s="831"/>
      <c r="K144" s="831"/>
      <c r="L144" s="831"/>
      <c r="M144" s="831"/>
      <c r="N144" s="831"/>
      <c r="O144" s="831"/>
      <c r="P144" s="831"/>
      <c r="Q144" s="831"/>
      <c r="R144" s="803" t="s">
        <v>48</v>
      </c>
      <c r="S144" s="804"/>
      <c r="T144" s="804"/>
      <c r="U144" s="804"/>
      <c r="V144" s="804"/>
      <c r="W144" s="804"/>
      <c r="X144" s="804"/>
      <c r="Y144" s="804"/>
      <c r="Z144" s="804"/>
      <c r="AA144" s="804"/>
      <c r="AB144" s="804"/>
      <c r="AC144" s="804"/>
      <c r="AD144" s="804"/>
      <c r="AE144" s="804"/>
      <c r="AF144" s="804"/>
      <c r="AG144" s="805"/>
      <c r="AH144" s="806" t="s">
        <v>49</v>
      </c>
      <c r="AI144" s="807"/>
      <c r="AJ144" s="807"/>
      <c r="AK144" s="807"/>
      <c r="AL144" s="807"/>
      <c r="AM144" s="807"/>
      <c r="AN144" s="808"/>
      <c r="AO144" s="1226" t="s">
        <v>50</v>
      </c>
      <c r="AP144" s="1227"/>
      <c r="AQ144" s="1227"/>
      <c r="AR144" s="1228"/>
      <c r="AS144" s="66"/>
      <c r="AT144" s="66"/>
      <c r="AU144" s="66"/>
      <c r="AV144" s="66"/>
      <c r="AW144" s="66"/>
      <c r="AX144" s="66"/>
      <c r="AY144" s="66"/>
      <c r="AZ144" s="66"/>
      <c r="BA144" s="66"/>
      <c r="BB144" s="66"/>
      <c r="BC144" s="68"/>
      <c r="BD144" s="68"/>
      <c r="BE144" s="61"/>
      <c r="BF144" s="61"/>
      <c r="BG144" s="164"/>
      <c r="BH144" s="164"/>
      <c r="BI144" s="164"/>
      <c r="BJ144" s="164"/>
      <c r="BK144" s="164"/>
      <c r="BL144" s="164"/>
      <c r="BM144" s="164"/>
      <c r="BN144" s="164"/>
      <c r="BO144" s="164"/>
      <c r="BP144" s="164"/>
      <c r="BQ144" s="164"/>
      <c r="BR144" s="47"/>
      <c r="BS144" s="47"/>
      <c r="BT144" s="47"/>
      <c r="BU144" s="47"/>
      <c r="BV144" s="47"/>
      <c r="BW144" s="47"/>
      <c r="BX144" s="47"/>
      <c r="BY144" s="47"/>
      <c r="BZ144" s="47"/>
      <c r="CA144" s="47"/>
      <c r="CB144" s="47"/>
      <c r="CC144" s="47"/>
      <c r="CD144" s="47"/>
      <c r="CE144" s="47"/>
      <c r="CF144" s="47"/>
      <c r="CG144" s="47"/>
      <c r="CH144" s="68"/>
      <c r="CI144" s="68"/>
      <c r="CJ144" s="4"/>
      <c r="CK144" s="4"/>
      <c r="CL144" s="4"/>
      <c r="CM144" s="4"/>
      <c r="CN144" s="4"/>
      <c r="CO144" s="4"/>
      <c r="CP144" s="4"/>
      <c r="CQ144" s="4"/>
      <c r="CR144" s="4"/>
      <c r="CS144" s="4"/>
      <c r="CT144" s="4"/>
      <c r="CU144" s="4"/>
    </row>
    <row r="145" spans="2:99" s="7" customFormat="1" ht="9.9" customHeight="1">
      <c r="B145" s="833"/>
      <c r="C145" s="818"/>
      <c r="D145" s="818"/>
      <c r="E145" s="818"/>
      <c r="F145" s="818"/>
      <c r="G145" s="818"/>
      <c r="H145" s="818"/>
      <c r="I145" s="818"/>
      <c r="J145" s="818"/>
      <c r="K145" s="818"/>
      <c r="L145" s="818"/>
      <c r="M145" s="818"/>
      <c r="N145" s="818"/>
      <c r="O145" s="818"/>
      <c r="P145" s="818"/>
      <c r="Q145" s="818"/>
      <c r="R145" s="806">
        <v>79</v>
      </c>
      <c r="S145" s="1229"/>
      <c r="T145" s="1230">
        <v>80</v>
      </c>
      <c r="U145" s="1229"/>
      <c r="V145" s="1230">
        <v>81</v>
      </c>
      <c r="W145" s="1229"/>
      <c r="X145" s="1230">
        <v>82</v>
      </c>
      <c r="Y145" s="1229"/>
      <c r="Z145" s="1230">
        <v>83</v>
      </c>
      <c r="AA145" s="1229"/>
      <c r="AB145" s="1231">
        <v>84</v>
      </c>
      <c r="AC145" s="1231"/>
      <c r="AD145" s="1231">
        <v>85</v>
      </c>
      <c r="AE145" s="1231"/>
      <c r="AF145" s="807">
        <v>86</v>
      </c>
      <c r="AG145" s="808"/>
      <c r="AH145" s="806">
        <v>29</v>
      </c>
      <c r="AI145" s="807"/>
      <c r="AJ145" s="807"/>
      <c r="AK145" s="807"/>
      <c r="AL145" s="807"/>
      <c r="AM145" s="807"/>
      <c r="AN145" s="808"/>
      <c r="AO145" s="806">
        <v>150</v>
      </c>
      <c r="AP145" s="807"/>
      <c r="AQ145" s="807"/>
      <c r="AR145" s="808"/>
      <c r="AS145" s="193"/>
      <c r="AT145" s="66"/>
      <c r="AU145" s="66"/>
      <c r="AV145" s="66"/>
      <c r="AW145" s="66"/>
      <c r="AX145" s="66"/>
      <c r="AY145" s="66"/>
      <c r="AZ145" s="66"/>
      <c r="BA145" s="66"/>
      <c r="BB145" s="66"/>
      <c r="BC145" s="68"/>
      <c r="BD145" s="68"/>
      <c r="BE145" s="61"/>
      <c r="BF145" s="61"/>
      <c r="BG145" s="164"/>
      <c r="BH145" s="164"/>
      <c r="BI145" s="164"/>
      <c r="BJ145" s="164"/>
      <c r="BK145" s="164"/>
      <c r="BL145" s="164"/>
      <c r="BM145" s="164"/>
      <c r="BN145" s="164"/>
      <c r="BO145" s="164"/>
      <c r="BP145" s="164"/>
      <c r="BQ145" s="164"/>
      <c r="BR145" s="45"/>
      <c r="BS145" s="45"/>
      <c r="BT145" s="45"/>
      <c r="BU145" s="45"/>
      <c r="BV145" s="45"/>
      <c r="BW145" s="45"/>
      <c r="BX145" s="45"/>
      <c r="BY145" s="45"/>
      <c r="BZ145" s="45"/>
      <c r="CA145" s="45"/>
      <c r="CB145" s="45"/>
      <c r="CC145" s="45"/>
      <c r="CD145" s="45"/>
      <c r="CE145" s="45"/>
      <c r="CF145" s="45"/>
      <c r="CG145" s="45"/>
      <c r="CH145" s="68"/>
      <c r="CI145" s="68"/>
      <c r="CJ145" s="4"/>
      <c r="CK145" s="4"/>
      <c r="CL145" s="4"/>
      <c r="CM145" s="4"/>
      <c r="CN145" s="4"/>
      <c r="CO145" s="4"/>
      <c r="CP145" s="4"/>
      <c r="CQ145" s="4"/>
      <c r="CR145" s="4"/>
      <c r="CS145" s="4"/>
      <c r="CT145" s="4"/>
      <c r="CU145" s="4"/>
    </row>
    <row r="146" spans="2:99" s="7" customFormat="1" ht="9.9" customHeight="1">
      <c r="B146" s="30"/>
      <c r="C146" s="40"/>
      <c r="D146" s="1029"/>
      <c r="E146" s="1030"/>
      <c r="F146" s="1031"/>
      <c r="G146" s="964"/>
      <c r="H146" s="28"/>
      <c r="I146" s="42"/>
      <c r="J146" s="1031"/>
      <c r="K146" s="964"/>
      <c r="L146" s="28"/>
      <c r="M146" s="42"/>
      <c r="N146" s="28"/>
      <c r="O146" s="42"/>
      <c r="P146" s="1032"/>
      <c r="Q146" s="1033"/>
      <c r="R146" s="30"/>
      <c r="S146" s="40"/>
      <c r="T146" s="1029"/>
      <c r="U146" s="1030"/>
      <c r="V146" s="1031"/>
      <c r="W146" s="964"/>
      <c r="X146" s="28"/>
      <c r="Y146" s="42"/>
      <c r="Z146" s="1031"/>
      <c r="AA146" s="964"/>
      <c r="AB146" s="28"/>
      <c r="AC146" s="42"/>
      <c r="AD146" s="28"/>
      <c r="AE146" s="42"/>
      <c r="AF146" s="1032"/>
      <c r="AG146" s="1033"/>
      <c r="AH146" s="1068" t="s">
        <v>75</v>
      </c>
      <c r="AI146" s="1069"/>
      <c r="AJ146" s="1069"/>
      <c r="AK146" s="1069"/>
      <c r="AL146" s="1069"/>
      <c r="AM146" s="1069"/>
      <c r="AN146" s="1070"/>
      <c r="AO146" s="14"/>
      <c r="AP146" s="15"/>
      <c r="AQ146" s="15"/>
      <c r="AR146" s="16"/>
      <c r="AS146" s="47"/>
      <c r="AT146" s="47"/>
      <c r="AU146" s="47"/>
      <c r="AV146" s="47"/>
      <c r="AW146" s="47"/>
      <c r="AX146" s="47"/>
      <c r="AY146" s="47"/>
      <c r="AZ146" s="47"/>
      <c r="BA146" s="5"/>
      <c r="BB146" s="5"/>
      <c r="BC146" s="68"/>
      <c r="BD146" s="68"/>
      <c r="BE146" s="61"/>
      <c r="BF146" s="61"/>
      <c r="BG146" s="164"/>
      <c r="BH146" s="164"/>
      <c r="BI146" s="164"/>
      <c r="BJ146" s="164"/>
      <c r="BK146" s="164"/>
      <c r="BL146" s="164"/>
      <c r="BM146" s="164"/>
      <c r="BN146" s="164"/>
      <c r="BO146" s="164"/>
      <c r="BP146" s="164"/>
      <c r="BQ146" s="164"/>
      <c r="BR146" s="45"/>
      <c r="BS146" s="45"/>
      <c r="BT146" s="45"/>
      <c r="BU146" s="45"/>
      <c r="BV146" s="45"/>
      <c r="BW146" s="45"/>
      <c r="BX146" s="45"/>
      <c r="BY146" s="45"/>
      <c r="BZ146" s="45"/>
      <c r="CA146" s="45"/>
      <c r="CB146" s="45"/>
      <c r="CC146" s="45"/>
      <c r="CD146" s="45"/>
      <c r="CE146" s="45"/>
      <c r="CF146" s="45"/>
      <c r="CG146" s="45"/>
      <c r="CH146" s="68"/>
      <c r="CI146" s="68"/>
      <c r="CJ146" s="20"/>
      <c r="CK146" s="20"/>
      <c r="CL146" s="20"/>
      <c r="CM146" s="20"/>
      <c r="CN146" s="20"/>
      <c r="CO146" s="20"/>
      <c r="CP146" s="20"/>
      <c r="CQ146" s="20"/>
      <c r="CR146" s="20"/>
      <c r="CS146" s="20"/>
      <c r="CT146" s="20"/>
      <c r="CU146" s="20"/>
    </row>
    <row r="147" spans="2:99" s="7" customFormat="1" ht="9.9" customHeight="1">
      <c r="B147" s="946"/>
      <c r="C147" s="947"/>
      <c r="D147" s="950"/>
      <c r="E147" s="951"/>
      <c r="F147" s="882"/>
      <c r="G147" s="888"/>
      <c r="H147" s="954"/>
      <c r="I147" s="955"/>
      <c r="J147" s="867">
        <v>0</v>
      </c>
      <c r="K147" s="864"/>
      <c r="L147" s="867">
        <v>0</v>
      </c>
      <c r="M147" s="864"/>
      <c r="N147" s="867">
        <v>0</v>
      </c>
      <c r="O147" s="864"/>
      <c r="P147" s="867">
        <v>0</v>
      </c>
      <c r="Q147" s="958"/>
      <c r="R147" s="1222"/>
      <c r="S147" s="1223"/>
      <c r="T147" s="882"/>
      <c r="U147" s="888"/>
      <c r="V147" s="882"/>
      <c r="W147" s="888"/>
      <c r="X147" s="882"/>
      <c r="Y147" s="888"/>
      <c r="Z147" s="867">
        <v>0</v>
      </c>
      <c r="AA147" s="864"/>
      <c r="AB147" s="867">
        <v>0</v>
      </c>
      <c r="AC147" s="864"/>
      <c r="AD147" s="867">
        <v>0</v>
      </c>
      <c r="AE147" s="864"/>
      <c r="AF147" s="867">
        <v>0</v>
      </c>
      <c r="AG147" s="958"/>
      <c r="AH147" s="1071"/>
      <c r="AI147" s="1072"/>
      <c r="AJ147" s="1072"/>
      <c r="AK147" s="1072"/>
      <c r="AL147" s="1072"/>
      <c r="AM147" s="1072"/>
      <c r="AN147" s="1041"/>
      <c r="AO147" s="70"/>
      <c r="AP147" s="5"/>
      <c r="AQ147" s="5"/>
      <c r="AR147" s="10"/>
      <c r="AS147" s="67"/>
      <c r="AT147" s="67"/>
      <c r="AU147" s="67"/>
      <c r="AV147" s="67"/>
      <c r="AW147" s="67"/>
      <c r="AX147" s="67"/>
      <c r="AY147" s="67"/>
      <c r="AZ147" s="67"/>
      <c r="BA147" s="67"/>
      <c r="BB147" s="67"/>
      <c r="BC147" s="68"/>
      <c r="BD147" s="68"/>
      <c r="BE147" s="61"/>
      <c r="BF147" s="61"/>
      <c r="BG147" s="164"/>
      <c r="BH147" s="164"/>
      <c r="BI147" s="164"/>
      <c r="BJ147" s="164"/>
      <c r="BK147" s="164"/>
      <c r="BL147" s="164"/>
      <c r="BM147" s="164"/>
      <c r="BN147" s="164"/>
      <c r="BO147" s="164"/>
      <c r="BP147" s="164"/>
      <c r="BQ147" s="164"/>
      <c r="BR147" s="45"/>
      <c r="BS147" s="45"/>
      <c r="BT147" s="45"/>
      <c r="BU147" s="45"/>
      <c r="BV147" s="45"/>
      <c r="BW147" s="45"/>
      <c r="BX147" s="45"/>
      <c r="BY147" s="45"/>
      <c r="BZ147" s="45"/>
      <c r="CA147" s="45"/>
      <c r="CB147" s="45"/>
      <c r="CC147" s="45"/>
      <c r="CD147" s="45"/>
      <c r="CE147" s="45"/>
      <c r="CF147" s="45"/>
      <c r="CG147" s="45"/>
      <c r="CH147" s="68"/>
      <c r="CI147" s="68"/>
      <c r="CJ147" s="24"/>
      <c r="CK147" s="24"/>
      <c r="CL147" s="24"/>
      <c r="CM147" s="24"/>
      <c r="CN147" s="24"/>
      <c r="CO147" s="24"/>
      <c r="CP147" s="24"/>
      <c r="CQ147" s="24"/>
      <c r="CR147" s="24"/>
      <c r="CS147" s="24"/>
      <c r="CT147" s="24"/>
      <c r="CU147" s="24"/>
    </row>
    <row r="148" spans="2:99" s="5" customFormat="1" ht="9.9" customHeight="1">
      <c r="B148" s="948"/>
      <c r="C148" s="949"/>
      <c r="D148" s="952"/>
      <c r="E148" s="953"/>
      <c r="F148" s="885"/>
      <c r="G148" s="889"/>
      <c r="H148" s="956"/>
      <c r="I148" s="957"/>
      <c r="J148" s="868"/>
      <c r="K148" s="866"/>
      <c r="L148" s="868"/>
      <c r="M148" s="866"/>
      <c r="N148" s="868"/>
      <c r="O148" s="866"/>
      <c r="P148" s="868"/>
      <c r="Q148" s="872"/>
      <c r="R148" s="1224"/>
      <c r="S148" s="1225"/>
      <c r="T148" s="885"/>
      <c r="U148" s="889"/>
      <c r="V148" s="885"/>
      <c r="W148" s="889"/>
      <c r="X148" s="885"/>
      <c r="Y148" s="889"/>
      <c r="Z148" s="868"/>
      <c r="AA148" s="866"/>
      <c r="AB148" s="868"/>
      <c r="AC148" s="866"/>
      <c r="AD148" s="868"/>
      <c r="AE148" s="866"/>
      <c r="AF148" s="868"/>
      <c r="AG148" s="872"/>
      <c r="AH148" s="1073"/>
      <c r="AI148" s="1074"/>
      <c r="AJ148" s="1074"/>
      <c r="AK148" s="1074"/>
      <c r="AL148" s="1074"/>
      <c r="AM148" s="1074"/>
      <c r="AN148" s="1042"/>
      <c r="AO148" s="17"/>
      <c r="AP148" s="12"/>
      <c r="AQ148" s="12"/>
      <c r="AR148" s="13"/>
      <c r="AS148" s="67"/>
      <c r="AT148" s="67"/>
      <c r="AU148" s="67"/>
      <c r="AV148" s="67"/>
      <c r="AW148" s="67"/>
      <c r="AX148" s="67"/>
      <c r="AY148" s="67"/>
      <c r="AZ148" s="67"/>
      <c r="BA148" s="67"/>
      <c r="BB148" s="67"/>
      <c r="BC148" s="68"/>
      <c r="BD148" s="68"/>
      <c r="BE148" s="61"/>
      <c r="BF148" s="61"/>
      <c r="BG148" s="164"/>
      <c r="BH148" s="164"/>
      <c r="BI148" s="164"/>
      <c r="BJ148" s="164"/>
      <c r="BK148" s="164"/>
      <c r="BL148" s="164"/>
      <c r="BM148" s="164"/>
      <c r="BN148" s="164"/>
      <c r="BO148" s="164"/>
      <c r="BP148" s="164"/>
      <c r="BQ148" s="164"/>
      <c r="BR148" s="45"/>
      <c r="BS148" s="45"/>
      <c r="BT148" s="45"/>
      <c r="BU148" s="45"/>
      <c r="BV148" s="45"/>
      <c r="BW148" s="45"/>
      <c r="BX148" s="45"/>
      <c r="BY148" s="45"/>
      <c r="BZ148" s="45"/>
      <c r="CA148" s="45"/>
      <c r="CB148" s="45"/>
      <c r="CC148" s="45"/>
      <c r="CD148" s="45"/>
      <c r="CE148" s="45"/>
      <c r="CF148" s="45"/>
      <c r="CG148" s="45"/>
      <c r="CH148" s="68"/>
      <c r="CI148" s="68"/>
      <c r="CJ148" s="6"/>
      <c r="CK148" s="6"/>
      <c r="CL148" s="6"/>
      <c r="CM148" s="6"/>
      <c r="CN148" s="6"/>
      <c r="CO148" s="6"/>
      <c r="CP148" s="6"/>
      <c r="CQ148" s="6"/>
      <c r="CR148" s="6"/>
      <c r="CS148" s="6"/>
      <c r="CT148" s="6"/>
      <c r="CU148" s="6"/>
    </row>
    <row r="153" spans="2:99">
      <c r="AI153" s="194"/>
    </row>
    <row r="161" spans="2:100" ht="9.6" customHeight="1">
      <c r="B161" s="1"/>
      <c r="C161" s="1"/>
      <c r="D161" s="1"/>
      <c r="E161" s="1"/>
      <c r="F161" s="1"/>
      <c r="G161" s="1"/>
      <c r="H161" s="2"/>
      <c r="I161" s="2"/>
      <c r="J161" s="2"/>
      <c r="K161" s="2"/>
      <c r="L161" s="2"/>
      <c r="M161" s="2"/>
      <c r="N161" s="2"/>
      <c r="O161" s="2"/>
      <c r="P161" s="2"/>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S161" s="2"/>
      <c r="AT161" s="2"/>
      <c r="BT161" s="2"/>
      <c r="BU161" s="2"/>
      <c r="BV161" s="2"/>
      <c r="BW161" s="2"/>
      <c r="BX161" s="2"/>
      <c r="BY161" s="2"/>
      <c r="BZ161" s="2"/>
      <c r="CA161" s="2"/>
      <c r="CB161" s="1"/>
      <c r="CC161" s="1"/>
      <c r="CD161" s="1"/>
      <c r="CE161" s="1"/>
      <c r="CF161" s="1"/>
      <c r="CG161" s="1"/>
    </row>
    <row r="162" spans="2:100" ht="9.6" customHeight="1">
      <c r="B162" s="1"/>
      <c r="C162" s="1"/>
      <c r="D162" s="1"/>
      <c r="E162" s="1"/>
      <c r="F162" s="1"/>
      <c r="G162" s="1"/>
      <c r="H162" s="2"/>
      <c r="I162" s="2"/>
      <c r="J162" s="2"/>
      <c r="K162" s="2"/>
      <c r="L162" s="2"/>
      <c r="M162" s="2"/>
      <c r="N162" s="2"/>
      <c r="O162" s="2"/>
      <c r="P162" s="2"/>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2"/>
      <c r="AS162" s="2"/>
      <c r="AT162" s="2"/>
      <c r="BT162" s="2"/>
      <c r="BU162" s="2"/>
      <c r="BV162" s="2"/>
      <c r="CA162" s="2"/>
      <c r="CB162" s="2"/>
      <c r="CC162" s="2"/>
      <c r="CD162" s="2"/>
      <c r="CE162" s="2"/>
      <c r="CF162" s="2"/>
      <c r="CG162" s="2"/>
      <c r="CH162" s="1210" t="s">
        <v>1143</v>
      </c>
      <c r="CI162" s="1211"/>
      <c r="CJ162" s="1211"/>
      <c r="CK162" s="1211"/>
      <c r="CL162" s="1211"/>
      <c r="CM162" s="1211"/>
      <c r="CN162" s="1211"/>
      <c r="CO162" s="1211"/>
      <c r="CP162" s="1211"/>
      <c r="CQ162" s="1211"/>
      <c r="CR162" s="1211"/>
      <c r="CS162" s="1211"/>
      <c r="CT162" s="1211"/>
      <c r="CU162" s="1211"/>
      <c r="CV162" s="1212"/>
    </row>
    <row r="163" spans="2:100" ht="9.6" customHeight="1">
      <c r="B163" s="1"/>
      <c r="C163" s="1"/>
      <c r="D163" s="1"/>
      <c r="E163" s="1"/>
      <c r="F163" s="1"/>
      <c r="G163" s="1"/>
      <c r="H163" s="2"/>
      <c r="I163" s="2"/>
      <c r="J163" s="2"/>
      <c r="K163" s="2"/>
      <c r="L163" s="2"/>
      <c r="M163" s="2"/>
      <c r="N163" s="2"/>
      <c r="W163" s="2"/>
      <c r="X163" s="2"/>
      <c r="Y163" s="2"/>
      <c r="Z163" s="2"/>
      <c r="AA163" s="2"/>
      <c r="AB163" s="2"/>
      <c r="AC163" s="1216" t="s">
        <v>84</v>
      </c>
      <c r="AD163" s="1216"/>
      <c r="AE163" s="1216"/>
      <c r="AF163" s="1216"/>
      <c r="AG163" s="1216"/>
      <c r="AH163" s="1216"/>
      <c r="AI163" s="1216"/>
      <c r="AJ163" s="1216"/>
      <c r="AK163" s="1216"/>
      <c r="AL163" s="1216"/>
      <c r="AM163" s="1216"/>
      <c r="AN163" s="1216"/>
      <c r="AO163" s="1216"/>
      <c r="AP163" s="1216"/>
      <c r="AQ163" s="1216"/>
      <c r="AR163" s="1216"/>
      <c r="AS163" s="1216"/>
      <c r="AT163" s="1216"/>
      <c r="AU163" s="1216"/>
      <c r="AV163" s="1199" t="str">
        <f>$AV$3</f>
        <v/>
      </c>
      <c r="AW163" s="1199"/>
      <c r="AX163" s="1199"/>
      <c r="AY163" s="1199"/>
      <c r="AZ163" s="1199"/>
      <c r="BA163" s="1199"/>
      <c r="BB163" s="1199"/>
      <c r="BC163" s="1199"/>
      <c r="BD163" s="1199"/>
      <c r="BE163" s="1199"/>
      <c r="BF163" s="1199"/>
      <c r="BG163" s="1217" t="s">
        <v>85</v>
      </c>
      <c r="BH163" s="1217"/>
      <c r="BI163" s="1217"/>
      <c r="BJ163" s="1217"/>
      <c r="BK163" s="1217"/>
      <c r="BL163" s="1217"/>
      <c r="BM163" s="1217"/>
      <c r="BN163" s="1217"/>
      <c r="BO163" s="1217"/>
      <c r="BP163" s="1217"/>
      <c r="BQ163" s="1217"/>
      <c r="BR163" s="1217"/>
      <c r="BS163" s="1217"/>
      <c r="BT163" s="1217"/>
      <c r="BU163" s="1217"/>
      <c r="BV163" s="1217"/>
      <c r="BW163" s="1217"/>
      <c r="BZ163" s="2"/>
      <c r="CA163" s="2"/>
      <c r="CB163" s="2"/>
      <c r="CC163" s="2"/>
      <c r="CD163" s="2"/>
      <c r="CE163" s="2"/>
      <c r="CF163" s="2"/>
      <c r="CG163" s="2"/>
      <c r="CH163" s="1213"/>
      <c r="CI163" s="1214"/>
      <c r="CJ163" s="1214"/>
      <c r="CK163" s="1214"/>
      <c r="CL163" s="1214"/>
      <c r="CM163" s="1214"/>
      <c r="CN163" s="1214"/>
      <c r="CO163" s="1214"/>
      <c r="CP163" s="1214"/>
      <c r="CQ163" s="1214"/>
      <c r="CR163" s="1214"/>
      <c r="CS163" s="1214"/>
      <c r="CT163" s="1214"/>
      <c r="CU163" s="1214"/>
      <c r="CV163" s="1215"/>
    </row>
    <row r="164" spans="2:100" ht="9.6" customHeight="1">
      <c r="B164" s="1"/>
      <c r="C164" s="1"/>
      <c r="D164" s="1"/>
      <c r="E164" s="1"/>
      <c r="F164" s="1"/>
      <c r="G164" s="1"/>
      <c r="H164" s="1"/>
      <c r="I164" s="1"/>
      <c r="J164" s="1"/>
      <c r="K164" s="1"/>
      <c r="L164" s="1"/>
      <c r="M164" s="1"/>
      <c r="N164" s="1"/>
      <c r="V164" s="2"/>
      <c r="W164" s="2"/>
      <c r="X164" s="2"/>
      <c r="Y164" s="2"/>
      <c r="Z164" s="2"/>
      <c r="AA164" s="2"/>
      <c r="AB164" s="2"/>
      <c r="AC164" s="1216"/>
      <c r="AD164" s="1216"/>
      <c r="AE164" s="1216"/>
      <c r="AF164" s="1216"/>
      <c r="AG164" s="1216"/>
      <c r="AH164" s="1216"/>
      <c r="AI164" s="1216"/>
      <c r="AJ164" s="1216"/>
      <c r="AK164" s="1216"/>
      <c r="AL164" s="1216"/>
      <c r="AM164" s="1216"/>
      <c r="AN164" s="1216"/>
      <c r="AO164" s="1216"/>
      <c r="AP164" s="1216"/>
      <c r="AQ164" s="1216"/>
      <c r="AR164" s="1216"/>
      <c r="AS164" s="1216"/>
      <c r="AT164" s="1216"/>
      <c r="AU164" s="1216"/>
      <c r="AV164" s="1199"/>
      <c r="AW164" s="1199"/>
      <c r="AX164" s="1199"/>
      <c r="AY164" s="1199"/>
      <c r="AZ164" s="1199"/>
      <c r="BA164" s="1199"/>
      <c r="BB164" s="1199"/>
      <c r="BC164" s="1199"/>
      <c r="BD164" s="1199"/>
      <c r="BE164" s="1199"/>
      <c r="BF164" s="1199"/>
      <c r="BG164" s="1217"/>
      <c r="BH164" s="1217"/>
      <c r="BI164" s="1217"/>
      <c r="BJ164" s="1217"/>
      <c r="BK164" s="1217"/>
      <c r="BL164" s="1217"/>
      <c r="BM164" s="1217"/>
      <c r="BN164" s="1217"/>
      <c r="BO164" s="1217"/>
      <c r="BP164" s="1217"/>
      <c r="BQ164" s="1217"/>
      <c r="BR164" s="1217"/>
      <c r="BS164" s="1217"/>
      <c r="BT164" s="1217"/>
      <c r="BU164" s="1217"/>
      <c r="BV164" s="1217"/>
      <c r="BW164" s="1217"/>
      <c r="BX164" s="1"/>
      <c r="BY164" s="1"/>
      <c r="BZ164" s="1"/>
      <c r="CA164" s="1"/>
      <c r="CB164" s="1"/>
      <c r="CC164" s="1"/>
      <c r="CD164" s="1"/>
      <c r="CE164" s="1"/>
      <c r="CF164" s="1"/>
      <c r="CG164" s="1"/>
      <c r="CH164" s="1"/>
    </row>
    <row r="165" spans="2:100" ht="9.6" customHeight="1">
      <c r="B165" s="1193" t="s">
        <v>14</v>
      </c>
      <c r="C165" s="1194"/>
      <c r="D165" s="1194"/>
      <c r="E165" s="1194"/>
      <c r="F165" s="1194"/>
      <c r="G165" s="1194"/>
      <c r="H165" s="1194"/>
      <c r="I165" s="1194"/>
      <c r="J165" s="1194"/>
      <c r="K165" s="1194"/>
      <c r="L165" s="1194"/>
      <c r="M165" s="1195"/>
      <c r="N165" s="1"/>
      <c r="V165" s="2"/>
      <c r="W165" s="2"/>
      <c r="X165" s="2"/>
      <c r="Y165" s="2"/>
      <c r="Z165" s="2"/>
      <c r="AA165" s="2"/>
      <c r="AB165" s="2"/>
      <c r="AC165" s="1199" t="s">
        <v>1150</v>
      </c>
      <c r="AD165" s="1199"/>
      <c r="AE165" s="1199"/>
      <c r="AF165" s="1199"/>
      <c r="AG165" s="1199"/>
      <c r="AH165" s="1199"/>
      <c r="AI165" s="1199"/>
      <c r="AJ165" s="1199"/>
      <c r="AK165" s="1199"/>
      <c r="AL165" s="1199"/>
      <c r="AM165" s="1199"/>
      <c r="AN165" s="1199"/>
      <c r="AO165" s="1199"/>
      <c r="AP165" s="1199"/>
      <c r="AQ165" s="1199"/>
      <c r="AR165" s="1199"/>
      <c r="AS165" s="1199"/>
      <c r="AT165" s="1199"/>
      <c r="AU165" s="1199"/>
      <c r="AV165" s="1199"/>
      <c r="AW165" s="1199"/>
      <c r="AX165" s="1199"/>
      <c r="AY165" s="1199"/>
      <c r="AZ165" s="1199"/>
      <c r="BA165" s="1199"/>
      <c r="BB165" s="1199"/>
      <c r="BC165" s="1199"/>
      <c r="BD165" s="1199"/>
      <c r="BE165" s="1199"/>
      <c r="BF165" s="1199"/>
      <c r="BG165" s="1199"/>
      <c r="BH165" s="1199"/>
      <c r="BI165" s="1199"/>
      <c r="BJ165" s="1199"/>
      <c r="BK165" s="1199"/>
      <c r="BL165" s="1199"/>
      <c r="BM165" s="1199"/>
      <c r="BN165" s="1199"/>
      <c r="BO165" s="1199"/>
      <c r="BP165" s="1199"/>
      <c r="BQ165" s="1199"/>
      <c r="BR165" s="1199"/>
      <c r="BS165" s="1199"/>
      <c r="BT165" s="1199"/>
      <c r="BU165" s="1199"/>
      <c r="BV165" s="1199"/>
      <c r="BW165" s="1199"/>
      <c r="BX165" s="1"/>
      <c r="BY165" s="1"/>
      <c r="BZ165" s="1"/>
      <c r="CA165" s="1"/>
      <c r="CB165" s="1"/>
      <c r="CC165" s="1"/>
      <c r="CN165" s="1200" t="s">
        <v>12</v>
      </c>
      <c r="CO165" s="1201"/>
      <c r="CP165" s="1201"/>
      <c r="CQ165" s="1201"/>
      <c r="CR165" s="1201"/>
      <c r="CS165" s="1201"/>
      <c r="CT165" s="1201"/>
      <c r="CU165" s="1201"/>
      <c r="CV165" s="1202"/>
    </row>
    <row r="166" spans="2:100" ht="9.6" customHeight="1">
      <c r="B166" s="1196"/>
      <c r="C166" s="1197"/>
      <c r="D166" s="1197"/>
      <c r="E166" s="1197"/>
      <c r="F166" s="1197"/>
      <c r="G166" s="1197"/>
      <c r="H166" s="1197"/>
      <c r="I166" s="1197"/>
      <c r="J166" s="1197"/>
      <c r="K166" s="1197"/>
      <c r="L166" s="1197"/>
      <c r="M166" s="1198"/>
      <c r="N166" s="1"/>
      <c r="V166" s="2"/>
      <c r="W166" s="2"/>
      <c r="X166" s="2"/>
      <c r="Y166" s="2"/>
      <c r="Z166" s="2"/>
      <c r="AA166" s="2"/>
      <c r="AB166" s="2"/>
      <c r="AC166" s="1199"/>
      <c r="AD166" s="1199"/>
      <c r="AE166" s="1199"/>
      <c r="AF166" s="1199"/>
      <c r="AG166" s="1199"/>
      <c r="AH166" s="1199"/>
      <c r="AI166" s="1199"/>
      <c r="AJ166" s="1199"/>
      <c r="AK166" s="1199"/>
      <c r="AL166" s="1199"/>
      <c r="AM166" s="1199"/>
      <c r="AN166" s="1199"/>
      <c r="AO166" s="1199"/>
      <c r="AP166" s="1199"/>
      <c r="AQ166" s="1199"/>
      <c r="AR166" s="1199"/>
      <c r="AS166" s="1199"/>
      <c r="AT166" s="1199"/>
      <c r="AU166" s="1199"/>
      <c r="AV166" s="1199"/>
      <c r="AW166" s="1199"/>
      <c r="AX166" s="1199"/>
      <c r="AY166" s="1199"/>
      <c r="AZ166" s="1199"/>
      <c r="BA166" s="1199"/>
      <c r="BB166" s="1199"/>
      <c r="BC166" s="1199"/>
      <c r="BD166" s="1199"/>
      <c r="BE166" s="1199"/>
      <c r="BF166" s="1199"/>
      <c r="BG166" s="1199"/>
      <c r="BH166" s="1199"/>
      <c r="BI166" s="1199"/>
      <c r="BJ166" s="1199"/>
      <c r="BK166" s="1199"/>
      <c r="BL166" s="1199"/>
      <c r="BM166" s="1199"/>
      <c r="BN166" s="1199"/>
      <c r="BO166" s="1199"/>
      <c r="BP166" s="1199"/>
      <c r="BQ166" s="1199"/>
      <c r="BR166" s="1199"/>
      <c r="BS166" s="1199"/>
      <c r="BT166" s="1199"/>
      <c r="BU166" s="1199"/>
      <c r="BV166" s="1199"/>
      <c r="BW166" s="1199"/>
      <c r="BX166" s="1"/>
      <c r="BY166" s="1"/>
      <c r="BZ166" s="1"/>
      <c r="CA166" s="1"/>
      <c r="CB166" s="1"/>
      <c r="CC166" s="1"/>
      <c r="CN166" s="1203"/>
      <c r="CO166" s="1204"/>
      <c r="CP166" s="1204"/>
      <c r="CQ166" s="1204"/>
      <c r="CR166" s="1204"/>
      <c r="CS166" s="1204"/>
      <c r="CT166" s="1204"/>
      <c r="CU166" s="1204"/>
      <c r="CV166" s="1205"/>
    </row>
    <row r="167" spans="2:100" ht="4.5" customHeight="1">
      <c r="B167" s="1"/>
      <c r="C167" s="1"/>
      <c r="D167" s="2"/>
      <c r="E167" s="2"/>
      <c r="F167" s="2"/>
      <c r="G167" s="2"/>
      <c r="H167" s="2"/>
      <c r="I167" s="2"/>
      <c r="J167" s="2"/>
      <c r="K167" s="1"/>
      <c r="L167" s="1"/>
      <c r="M167" s="1"/>
      <c r="N167" s="1"/>
      <c r="O167" s="1"/>
      <c r="P167" s="1"/>
      <c r="Q167" s="1"/>
      <c r="R167" s="1"/>
      <c r="S167" s="1"/>
      <c r="V167" s="1"/>
      <c r="AF167" s="1"/>
      <c r="AI167" s="1"/>
      <c r="AJ167" s="1"/>
      <c r="AK167" s="1"/>
      <c r="AL167" s="1"/>
      <c r="AM167" s="1"/>
      <c r="AN167" s="1"/>
      <c r="AO167" s="1"/>
      <c r="AP167" s="1"/>
      <c r="AQ167" s="1"/>
      <c r="AR167" s="1"/>
      <c r="AS167" s="1"/>
      <c r="AT167" s="1"/>
    </row>
    <row r="168" spans="2:100" s="7" customFormat="1" ht="9.9" customHeight="1">
      <c r="B168" s="1068" t="s">
        <v>7</v>
      </c>
      <c r="C168" s="1069"/>
      <c r="D168" s="1069"/>
      <c r="E168" s="1069"/>
      <c r="F168" s="1069"/>
      <c r="G168" s="1069"/>
      <c r="H168" s="1069"/>
      <c r="I168" s="1069"/>
      <c r="J168" s="1069"/>
      <c r="K168" s="1069"/>
      <c r="L168" s="1069"/>
      <c r="M168" s="1069"/>
      <c r="N168" s="1069"/>
      <c r="O168" s="835" t="s">
        <v>80</v>
      </c>
      <c r="P168" s="837"/>
      <c r="Q168" s="814"/>
      <c r="R168" s="86"/>
      <c r="S168" s="86"/>
      <c r="T168" s="86"/>
      <c r="U168" s="1206" t="s">
        <v>81</v>
      </c>
      <c r="V168" s="1207"/>
      <c r="W168" s="1207"/>
      <c r="X168" s="87"/>
      <c r="Y168" s="86"/>
      <c r="Z168" s="86"/>
      <c r="AA168" s="1206" t="s">
        <v>82</v>
      </c>
      <c r="AB168" s="1207"/>
      <c r="AC168" s="1208"/>
      <c r="AD168" s="86"/>
      <c r="AE168" s="86"/>
      <c r="AF168" s="86"/>
      <c r="AG168" s="1206" t="s">
        <v>83</v>
      </c>
      <c r="AH168" s="1207"/>
      <c r="AI168" s="1208"/>
      <c r="AJ168" s="6"/>
      <c r="AK168" s="24"/>
      <c r="AL168" s="24"/>
      <c r="AM168" s="24"/>
      <c r="AN168" s="24"/>
      <c r="AO168" s="5"/>
      <c r="AR168" s="5"/>
      <c r="AS168" s="5"/>
      <c r="AT168" s="5"/>
      <c r="AU168" s="5"/>
      <c r="AV168" s="5"/>
      <c r="AW168" s="5"/>
      <c r="AX168" s="5"/>
      <c r="AY168" s="5"/>
      <c r="AZ168" s="5"/>
      <c r="BA168" s="5"/>
      <c r="BB168" s="5"/>
      <c r="BC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208"/>
      <c r="CD168" s="209"/>
      <c r="CE168" s="209"/>
      <c r="CF168" s="209"/>
      <c r="CG168" s="209"/>
      <c r="CH168" s="209"/>
      <c r="CI168" s="209"/>
      <c r="CJ168" s="209"/>
      <c r="CK168" s="209"/>
      <c r="CL168" s="209"/>
      <c r="CM168" s="209"/>
      <c r="CN168" s="209"/>
      <c r="CO168" s="209"/>
      <c r="CP168" s="209"/>
      <c r="CQ168" s="209"/>
      <c r="CR168" s="209"/>
      <c r="CS168" s="209"/>
      <c r="CT168" s="209"/>
      <c r="CU168" s="209"/>
      <c r="CV168" s="210"/>
    </row>
    <row r="169" spans="2:100" s="7" customFormat="1" ht="9.9" customHeight="1">
      <c r="B169" s="1071"/>
      <c r="C169" s="1072"/>
      <c r="D169" s="1072"/>
      <c r="E169" s="1072"/>
      <c r="F169" s="1072"/>
      <c r="G169" s="1072"/>
      <c r="H169" s="1072"/>
      <c r="I169" s="1072"/>
      <c r="J169" s="1072"/>
      <c r="K169" s="1072"/>
      <c r="L169" s="1072"/>
      <c r="M169" s="1072"/>
      <c r="N169" s="1072"/>
      <c r="O169" s="1076" t="str">
        <f>$O$9</f>
        <v>R</v>
      </c>
      <c r="P169" s="656"/>
      <c r="Q169" s="1084"/>
      <c r="R169" s="656" t="str">
        <f ca="1">$R$9</f>
        <v>0</v>
      </c>
      <c r="S169" s="656"/>
      <c r="T169" s="656"/>
      <c r="U169" s="1209" t="str">
        <f ca="1">$U$9</f>
        <v>7</v>
      </c>
      <c r="V169" s="656"/>
      <c r="W169" s="656"/>
      <c r="X169" s="1076" t="str">
        <f ca="1">$X$9</f>
        <v>0</v>
      </c>
      <c r="Y169" s="656"/>
      <c r="Z169" s="656"/>
      <c r="AA169" s="1209" t="str">
        <f ca="1">$AA$9</f>
        <v>5</v>
      </c>
      <c r="AB169" s="656"/>
      <c r="AC169" s="1084"/>
      <c r="AD169" s="656" t="str">
        <f ca="1">$AD$9</f>
        <v>0</v>
      </c>
      <c r="AE169" s="656"/>
      <c r="AF169" s="656"/>
      <c r="AG169" s="1209" t="str">
        <f ca="1">$AG$9</f>
        <v>1</v>
      </c>
      <c r="AH169" s="656"/>
      <c r="AI169" s="1084"/>
      <c r="AJ169" s="6"/>
      <c r="AK169" s="6"/>
      <c r="AL169" s="6"/>
      <c r="AM169" s="6"/>
      <c r="AN169" s="6"/>
      <c r="AO169" s="5"/>
      <c r="AP169" s="5"/>
      <c r="AQ169" s="5"/>
      <c r="AR169" s="5"/>
      <c r="AS169" s="5"/>
      <c r="AT169" s="5"/>
      <c r="AU169" s="5"/>
      <c r="AV169" s="5"/>
      <c r="AW169" s="5"/>
      <c r="AX169" s="5"/>
      <c r="AY169" s="5"/>
      <c r="AZ169" s="5"/>
      <c r="BA169" s="5"/>
      <c r="BB169" s="5"/>
      <c r="BC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211"/>
      <c r="CD169" s="212"/>
      <c r="CE169" s="212"/>
      <c r="CF169" s="212"/>
      <c r="CG169" s="212"/>
      <c r="CH169" s="212"/>
      <c r="CI169" s="212"/>
      <c r="CJ169" s="212"/>
      <c r="CK169" s="212"/>
      <c r="CL169" s="212"/>
      <c r="CM169" s="212"/>
      <c r="CN169" s="212"/>
      <c r="CO169" s="212"/>
      <c r="CP169" s="212"/>
      <c r="CQ169" s="212"/>
      <c r="CR169" s="212"/>
      <c r="CS169" s="212"/>
      <c r="CT169" s="212"/>
      <c r="CU169" s="212"/>
      <c r="CV169" s="213"/>
    </row>
    <row r="170" spans="2:100" s="5" customFormat="1" ht="9.9" customHeight="1">
      <c r="B170" s="1073"/>
      <c r="C170" s="1074"/>
      <c r="D170" s="1074"/>
      <c r="E170" s="1074"/>
      <c r="F170" s="1074"/>
      <c r="G170" s="1074"/>
      <c r="H170" s="1074"/>
      <c r="I170" s="1074"/>
      <c r="J170" s="1074"/>
      <c r="K170" s="1074"/>
      <c r="L170" s="1074"/>
      <c r="M170" s="1074"/>
      <c r="N170" s="1074"/>
      <c r="O170" s="1078"/>
      <c r="P170" s="1079"/>
      <c r="Q170" s="1085"/>
      <c r="R170" s="1079"/>
      <c r="S170" s="1079"/>
      <c r="T170" s="1079"/>
      <c r="U170" s="1172"/>
      <c r="V170" s="1079"/>
      <c r="W170" s="1079"/>
      <c r="X170" s="1078"/>
      <c r="Y170" s="1079"/>
      <c r="Z170" s="1079"/>
      <c r="AA170" s="1172"/>
      <c r="AB170" s="1079"/>
      <c r="AC170" s="1085"/>
      <c r="AD170" s="1079"/>
      <c r="AE170" s="1079"/>
      <c r="AF170" s="1079"/>
      <c r="AG170" s="1172"/>
      <c r="AH170" s="1079"/>
      <c r="AI170" s="1085"/>
      <c r="AJ170" s="6"/>
      <c r="AK170" s="6"/>
      <c r="AL170" s="6"/>
      <c r="AM170" s="6"/>
      <c r="AN170" s="6"/>
      <c r="CC170" s="211"/>
      <c r="CD170" s="212"/>
      <c r="CE170" s="212"/>
      <c r="CF170" s="212"/>
      <c r="CG170" s="212"/>
      <c r="CH170" s="212"/>
      <c r="CI170" s="212"/>
      <c r="CJ170" s="212"/>
      <c r="CK170" s="212"/>
      <c r="CL170" s="212"/>
      <c r="CM170" s="212"/>
      <c r="CN170" s="212"/>
      <c r="CO170" s="212"/>
      <c r="CP170" s="212"/>
      <c r="CQ170" s="212"/>
      <c r="CR170" s="212"/>
      <c r="CS170" s="212"/>
      <c r="CT170" s="212"/>
      <c r="CU170" s="212"/>
      <c r="CV170" s="213"/>
    </row>
    <row r="171" spans="2:100" s="7" customFormat="1" ht="4.5" customHeight="1">
      <c r="N171" s="5"/>
      <c r="AA171" s="5"/>
      <c r="AB171" s="5"/>
      <c r="AM171" s="5"/>
      <c r="AN171" s="5"/>
      <c r="AO171" s="5"/>
      <c r="AP171" s="5"/>
      <c r="AQ171" s="5"/>
      <c r="AR171" s="5"/>
      <c r="AS171" s="5"/>
      <c r="AT171" s="5"/>
      <c r="AU171" s="5"/>
      <c r="AV171" s="5"/>
      <c r="AW171" s="5"/>
      <c r="AX171" s="5"/>
      <c r="AY171" s="5"/>
      <c r="AZ171" s="5"/>
      <c r="BA171" s="5"/>
      <c r="BB171" s="5"/>
      <c r="BC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211"/>
      <c r="CD171" s="212"/>
      <c r="CE171" s="212"/>
      <c r="CF171" s="212"/>
      <c r="CG171" s="212"/>
      <c r="CH171" s="212"/>
      <c r="CI171" s="212"/>
      <c r="CJ171" s="212"/>
      <c r="CK171" s="212"/>
      <c r="CL171" s="212"/>
      <c r="CM171" s="212"/>
      <c r="CN171" s="212"/>
      <c r="CO171" s="212"/>
      <c r="CP171" s="212"/>
      <c r="CQ171" s="212"/>
      <c r="CR171" s="212"/>
      <c r="CS171" s="212"/>
      <c r="CT171" s="212"/>
      <c r="CU171" s="212"/>
      <c r="CV171" s="213"/>
    </row>
    <row r="172" spans="2:100" s="7" customFormat="1" ht="9.9" customHeight="1">
      <c r="B172" s="47"/>
      <c r="C172" s="47"/>
      <c r="D172" s="47"/>
      <c r="E172" s="47"/>
      <c r="F172" s="47"/>
      <c r="G172" s="47"/>
      <c r="H172" s="47"/>
      <c r="I172" s="47"/>
      <c r="J172" s="47"/>
      <c r="K172" s="47"/>
      <c r="L172" s="47"/>
      <c r="M172" s="47"/>
      <c r="S172" s="26"/>
      <c r="T172" s="26"/>
      <c r="U172" s="26"/>
      <c r="V172" s="26"/>
      <c r="W172" s="26"/>
      <c r="X172" s="26"/>
      <c r="Y172" s="94"/>
      <c r="AA172" s="94"/>
      <c r="AB172" s="94"/>
      <c r="AC172" s="94"/>
      <c r="AD172" s="94"/>
      <c r="AE172" s="94"/>
      <c r="AF172" s="1191" t="s">
        <v>1179</v>
      </c>
      <c r="AG172" s="1191"/>
      <c r="AH172" s="1191"/>
      <c r="AI172" s="1191"/>
      <c r="AJ172" s="1191"/>
      <c r="AK172" s="1191"/>
      <c r="AL172" s="1191"/>
      <c r="AM172" s="1191"/>
      <c r="AN172" s="1191"/>
      <c r="AO172" s="1191"/>
      <c r="AP172" s="1191"/>
      <c r="AQ172" s="1191"/>
      <c r="AR172" s="1191"/>
      <c r="AS172" s="1191"/>
      <c r="AT172" s="1191"/>
      <c r="AU172" s="1191"/>
      <c r="AV172" s="1191"/>
      <c r="AW172" s="1191"/>
      <c r="AX172" s="1191"/>
      <c r="AY172" s="1191"/>
      <c r="AZ172" s="1191"/>
      <c r="BA172" s="1191"/>
      <c r="BB172" s="1191"/>
      <c r="BC172" s="1191"/>
      <c r="BD172" s="1191"/>
      <c r="BE172" s="1191"/>
      <c r="BF172" s="1191"/>
      <c r="BG172" s="1191"/>
      <c r="BH172" s="1191"/>
      <c r="BI172" s="1191"/>
      <c r="BJ172" s="1191"/>
      <c r="BK172" s="1191"/>
      <c r="BL172" s="1191"/>
      <c r="BM172" s="1191"/>
      <c r="BN172" s="1191"/>
      <c r="BO172" s="1191"/>
      <c r="BP172" s="1191"/>
      <c r="BQ172" s="1191"/>
      <c r="BR172" s="1191"/>
      <c r="BS172" s="1191"/>
      <c r="BT172" s="1191"/>
      <c r="BU172" s="1191"/>
      <c r="BV172" s="26"/>
      <c r="BW172" s="5"/>
      <c r="BX172" s="26"/>
      <c r="BY172" s="26"/>
      <c r="BZ172" s="5"/>
      <c r="CA172" s="26"/>
      <c r="CB172" s="26"/>
      <c r="CC172" s="211"/>
      <c r="CD172" s="212"/>
      <c r="CE172" s="212"/>
      <c r="CF172" s="212"/>
      <c r="CG172" s="212"/>
      <c r="CH172" s="212"/>
      <c r="CI172" s="212"/>
      <c r="CJ172" s="212"/>
      <c r="CK172" s="212"/>
      <c r="CL172" s="212"/>
      <c r="CM172" s="212"/>
      <c r="CN172" s="212"/>
      <c r="CO172" s="212"/>
      <c r="CP172" s="212"/>
      <c r="CQ172" s="212"/>
      <c r="CR172" s="212"/>
      <c r="CS172" s="212"/>
      <c r="CT172" s="212"/>
      <c r="CU172" s="212"/>
      <c r="CV172" s="213"/>
    </row>
    <row r="173" spans="2:100" s="7" customFormat="1" ht="9.9" customHeight="1">
      <c r="B173" s="47"/>
      <c r="C173" s="47"/>
      <c r="D173" s="47"/>
      <c r="E173" s="47"/>
      <c r="F173" s="47"/>
      <c r="G173" s="47"/>
      <c r="H173" s="47"/>
      <c r="I173" s="47"/>
      <c r="J173" s="47"/>
      <c r="K173" s="47"/>
      <c r="L173" s="47"/>
      <c r="M173" s="47"/>
      <c r="N173" s="5"/>
      <c r="O173" s="5"/>
      <c r="P173" s="5"/>
      <c r="Q173" s="5"/>
      <c r="R173" s="26"/>
      <c r="S173" s="26"/>
      <c r="T173" s="26"/>
      <c r="U173" s="26"/>
      <c r="V173" s="26"/>
      <c r="W173" s="26"/>
      <c r="X173" s="26"/>
      <c r="Y173" s="94"/>
      <c r="Z173" s="94"/>
      <c r="AA173" s="94"/>
      <c r="AB173" s="94"/>
      <c r="AC173" s="94"/>
      <c r="AD173" s="94"/>
      <c r="AE173" s="94"/>
      <c r="AF173" s="1191"/>
      <c r="AG173" s="1191"/>
      <c r="AH173" s="1191"/>
      <c r="AI173" s="1191"/>
      <c r="AJ173" s="1191"/>
      <c r="AK173" s="1191"/>
      <c r="AL173" s="1191"/>
      <c r="AM173" s="1191"/>
      <c r="AN173" s="1191"/>
      <c r="AO173" s="1191"/>
      <c r="AP173" s="1191"/>
      <c r="AQ173" s="1191"/>
      <c r="AR173" s="1191"/>
      <c r="AS173" s="1191"/>
      <c r="AT173" s="1191"/>
      <c r="AU173" s="1191"/>
      <c r="AV173" s="1191"/>
      <c r="AW173" s="1191"/>
      <c r="AX173" s="1191"/>
      <c r="AY173" s="1191"/>
      <c r="AZ173" s="1191"/>
      <c r="BA173" s="1191"/>
      <c r="BB173" s="1191"/>
      <c r="BC173" s="1191"/>
      <c r="BD173" s="1191"/>
      <c r="BE173" s="1191"/>
      <c r="BF173" s="1191"/>
      <c r="BG173" s="1191"/>
      <c r="BH173" s="1191"/>
      <c r="BI173" s="1191"/>
      <c r="BJ173" s="1191"/>
      <c r="BK173" s="1191"/>
      <c r="BL173" s="1191"/>
      <c r="BM173" s="1191"/>
      <c r="BN173" s="1191"/>
      <c r="BO173" s="1191"/>
      <c r="BP173" s="1191"/>
      <c r="BQ173" s="1191"/>
      <c r="BR173" s="1191"/>
      <c r="BS173" s="1191"/>
      <c r="BT173" s="1191"/>
      <c r="BU173" s="1191"/>
      <c r="BV173" s="26"/>
      <c r="BW173" s="5"/>
      <c r="BX173" s="26"/>
      <c r="BY173" s="26"/>
      <c r="BZ173" s="5"/>
      <c r="CA173" s="26"/>
      <c r="CB173" s="26"/>
      <c r="CC173" s="211"/>
      <c r="CD173" s="212"/>
      <c r="CE173" s="212"/>
      <c r="CF173" s="212"/>
      <c r="CG173" s="212"/>
      <c r="CH173" s="212"/>
      <c r="CI173" s="212"/>
      <c r="CJ173" s="212"/>
      <c r="CK173" s="212"/>
      <c r="CL173" s="212"/>
      <c r="CM173" s="212"/>
      <c r="CN173" s="212"/>
      <c r="CO173" s="212"/>
      <c r="CP173" s="212"/>
      <c r="CQ173" s="212"/>
      <c r="CR173" s="212"/>
      <c r="CS173" s="212"/>
      <c r="CT173" s="212"/>
      <c r="CU173" s="212"/>
      <c r="CV173" s="213"/>
    </row>
    <row r="174" spans="2:100" s="7" customFormat="1" ht="15.6" customHeight="1">
      <c r="B174" s="6"/>
      <c r="C174" s="6"/>
      <c r="D174" s="6"/>
      <c r="E174" s="6"/>
      <c r="F174" s="6"/>
      <c r="G174" s="6"/>
      <c r="H174" s="6"/>
      <c r="I174" s="6"/>
      <c r="J174" s="6"/>
      <c r="K174" s="6"/>
      <c r="L174" s="6"/>
      <c r="M174" s="6"/>
      <c r="N174" s="5"/>
      <c r="R174" s="26"/>
      <c r="S174" s="26"/>
      <c r="T174" s="26"/>
      <c r="U174" s="26"/>
      <c r="V174" s="26"/>
      <c r="W174" s="26"/>
      <c r="X174" s="26"/>
      <c r="Y174" s="94"/>
      <c r="Z174" s="94"/>
      <c r="AA174" s="94"/>
      <c r="AB174" s="94"/>
      <c r="AC174" s="94"/>
      <c r="AD174" s="94"/>
      <c r="AE174" s="94"/>
      <c r="AF174" s="1191"/>
      <c r="AG174" s="1191"/>
      <c r="AH174" s="1191"/>
      <c r="AI174" s="1191"/>
      <c r="AJ174" s="1191"/>
      <c r="AK174" s="1191"/>
      <c r="AL174" s="1191"/>
      <c r="AM174" s="1191"/>
      <c r="AN174" s="1191"/>
      <c r="AO174" s="1191"/>
      <c r="AP174" s="1191"/>
      <c r="AQ174" s="1191"/>
      <c r="AR174" s="1191"/>
      <c r="AS174" s="1191"/>
      <c r="AT174" s="1191"/>
      <c r="AU174" s="1191"/>
      <c r="AV174" s="1191"/>
      <c r="AW174" s="1191"/>
      <c r="AX174" s="1191"/>
      <c r="AY174" s="1191"/>
      <c r="AZ174" s="1191"/>
      <c r="BA174" s="1191"/>
      <c r="BB174" s="1191"/>
      <c r="BC174" s="1191"/>
      <c r="BD174" s="1191"/>
      <c r="BE174" s="1191"/>
      <c r="BF174" s="1191"/>
      <c r="BG174" s="1191"/>
      <c r="BH174" s="1191"/>
      <c r="BI174" s="1191"/>
      <c r="BJ174" s="1191"/>
      <c r="BK174" s="1191"/>
      <c r="BL174" s="1191"/>
      <c r="BM174" s="1191"/>
      <c r="BN174" s="1191"/>
      <c r="BO174" s="1191"/>
      <c r="BP174" s="1191"/>
      <c r="BQ174" s="1191"/>
      <c r="BR174" s="1191"/>
      <c r="BS174" s="1191"/>
      <c r="BT174" s="1191"/>
      <c r="BU174" s="1191"/>
      <c r="BV174" s="26"/>
      <c r="BW174" s="5"/>
      <c r="BX174" s="26"/>
      <c r="BY174" s="26"/>
      <c r="BZ174" s="5"/>
      <c r="CA174" s="26"/>
      <c r="CB174" s="26"/>
      <c r="CC174" s="211"/>
      <c r="CD174" s="212"/>
      <c r="CE174" s="212"/>
      <c r="CF174" s="212"/>
      <c r="CG174" s="212"/>
      <c r="CH174" s="212"/>
      <c r="CI174" s="212"/>
      <c r="CJ174" s="212"/>
      <c r="CK174" s="212"/>
      <c r="CL174" s="212"/>
      <c r="CM174" s="212"/>
      <c r="CN174" s="212"/>
      <c r="CO174" s="212"/>
      <c r="CP174" s="212"/>
      <c r="CQ174" s="212"/>
      <c r="CR174" s="212"/>
      <c r="CS174" s="212"/>
      <c r="CT174" s="212"/>
      <c r="CU174" s="212"/>
      <c r="CV174" s="213"/>
    </row>
    <row r="175" spans="2:100" s="7" customFormat="1" ht="9.9" customHeight="1">
      <c r="B175" s="6"/>
      <c r="C175" s="6"/>
      <c r="D175" s="6"/>
      <c r="E175" s="6"/>
      <c r="F175" s="6"/>
      <c r="G175" s="6"/>
      <c r="H175" s="6"/>
      <c r="I175" s="6"/>
      <c r="J175" s="6"/>
      <c r="K175" s="6"/>
      <c r="L175" s="6"/>
      <c r="M175" s="6"/>
      <c r="N175" s="5"/>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6"/>
      <c r="BK175" s="6"/>
      <c r="BL175" s="6"/>
      <c r="BM175" s="6"/>
      <c r="BN175" s="6"/>
      <c r="BO175" s="6"/>
      <c r="BP175" s="6"/>
      <c r="BQ175" s="6"/>
      <c r="BR175" s="6"/>
      <c r="BS175" s="6"/>
      <c r="BT175" s="6"/>
      <c r="BU175" s="6"/>
      <c r="BV175" s="6"/>
      <c r="BW175" s="6"/>
      <c r="BX175" s="6"/>
      <c r="BY175" s="6"/>
      <c r="BZ175" s="6"/>
      <c r="CA175" s="6"/>
      <c r="CB175" s="6"/>
      <c r="CC175" s="214"/>
      <c r="CD175" s="215"/>
      <c r="CE175" s="215"/>
      <c r="CF175" s="215"/>
      <c r="CG175" s="215"/>
      <c r="CH175" s="215"/>
      <c r="CI175" s="215"/>
      <c r="CJ175" s="215"/>
      <c r="CK175" s="215"/>
      <c r="CL175" s="215"/>
      <c r="CM175" s="215"/>
      <c r="CN175" s="215"/>
      <c r="CO175" s="215"/>
      <c r="CP175" s="215"/>
      <c r="CQ175" s="215"/>
      <c r="CR175" s="215"/>
      <c r="CS175" s="215"/>
      <c r="CT175" s="215"/>
      <c r="CU175" s="215"/>
      <c r="CV175" s="216"/>
    </row>
    <row r="176" spans="2:100" s="7" customFormat="1" ht="9.9" customHeight="1">
      <c r="B176" s="6"/>
      <c r="C176" s="6"/>
      <c r="D176" s="6"/>
      <c r="E176" s="6"/>
      <c r="F176" s="6"/>
      <c r="G176" s="6"/>
      <c r="H176" s="6"/>
      <c r="I176" s="6"/>
      <c r="J176" s="6"/>
      <c r="K176" s="6"/>
      <c r="L176" s="6"/>
      <c r="M176" s="6"/>
      <c r="N176" s="5"/>
      <c r="W176" s="7" t="s">
        <v>86</v>
      </c>
      <c r="AA176" s="5"/>
      <c r="AB176" s="5"/>
      <c r="AC176" s="5"/>
      <c r="AD176" s="5"/>
      <c r="AE176" s="26"/>
      <c r="AF176" s="26"/>
      <c r="AG176" s="26"/>
      <c r="AH176" s="26"/>
      <c r="AI176" s="26"/>
      <c r="AJ176" s="26"/>
      <c r="AK176" s="26"/>
      <c r="AL176" s="26"/>
      <c r="AM176" s="26"/>
      <c r="AN176" s="26"/>
      <c r="AO176" s="26"/>
      <c r="AP176" s="26"/>
      <c r="AQ176" s="26"/>
      <c r="AR176" s="26"/>
      <c r="AS176" s="26"/>
      <c r="AT176" s="26"/>
      <c r="AU176" s="26"/>
      <c r="AV176" s="5"/>
      <c r="AY176" s="5"/>
      <c r="BI176" s="5"/>
      <c r="BV176" s="5"/>
      <c r="BY176" s="5"/>
      <c r="CB176" s="5"/>
      <c r="CC176" s="816" t="s">
        <v>79</v>
      </c>
      <c r="CD176" s="816"/>
      <c r="CE176" s="816"/>
      <c r="CF176" s="816"/>
      <c r="CG176" s="816"/>
      <c r="CH176" s="816"/>
      <c r="CI176" s="816"/>
      <c r="CJ176" s="816"/>
      <c r="CK176" s="816"/>
      <c r="CL176" s="816"/>
      <c r="CM176" s="816"/>
      <c r="CN176" s="816"/>
      <c r="CO176" s="816"/>
      <c r="CP176" s="816"/>
      <c r="CQ176" s="816"/>
      <c r="CR176" s="816"/>
      <c r="CS176" s="816"/>
      <c r="CT176" s="816"/>
      <c r="CU176" s="816"/>
      <c r="CV176" s="816"/>
    </row>
    <row r="177" spans="2:102" s="7" customFormat="1" ht="4.5" customHeight="1">
      <c r="N177" s="5"/>
      <c r="O177" s="5"/>
      <c r="AA177" s="5"/>
      <c r="AB177" s="5"/>
      <c r="AC177" s="5"/>
      <c r="AD177" s="5"/>
      <c r="AE177" s="26"/>
      <c r="AF177" s="26"/>
      <c r="AG177" s="26"/>
      <c r="AH177" s="26"/>
      <c r="AI177" s="26"/>
      <c r="AJ177" s="26"/>
      <c r="AK177" s="26"/>
      <c r="AL177" s="26"/>
      <c r="AM177" s="26"/>
      <c r="AN177" s="26"/>
      <c r="AO177" s="26"/>
      <c r="AP177" s="26"/>
      <c r="AQ177" s="26"/>
      <c r="AR177" s="26"/>
      <c r="AS177" s="26"/>
      <c r="AT177" s="26"/>
      <c r="AU177" s="26"/>
      <c r="AV177" s="5"/>
      <c r="AY177" s="5"/>
      <c r="BI177" s="5"/>
      <c r="BL177" s="5"/>
      <c r="BO177" s="5"/>
      <c r="BR177" s="5"/>
    </row>
    <row r="178" spans="2:102" s="7" customFormat="1" ht="9.9" customHeight="1">
      <c r="B178" s="1019" t="s">
        <v>1151</v>
      </c>
      <c r="C178" s="1020"/>
      <c r="D178" s="1020"/>
      <c r="E178" s="1020"/>
      <c r="F178" s="1020"/>
      <c r="G178" s="1020"/>
      <c r="H178" s="1020"/>
      <c r="I178" s="1020"/>
      <c r="J178" s="1020"/>
      <c r="K178" s="1020"/>
      <c r="L178" s="1020"/>
      <c r="M178" s="1020"/>
      <c r="N178" s="1020"/>
      <c r="O178" s="1020"/>
      <c r="P178" s="1021"/>
      <c r="Q178" s="1019" t="s">
        <v>32</v>
      </c>
      <c r="R178" s="1020"/>
      <c r="S178" s="1020"/>
      <c r="T178" s="1020"/>
      <c r="U178" s="1020"/>
      <c r="V178" s="1020"/>
      <c r="W178" s="1020"/>
      <c r="X178" s="1020"/>
      <c r="Y178" s="1020"/>
      <c r="Z178" s="1020"/>
      <c r="AA178" s="1020"/>
      <c r="AB178" s="1020"/>
      <c r="AC178" s="1020"/>
      <c r="AD178" s="1020"/>
      <c r="AE178" s="1020"/>
      <c r="AF178" s="1020"/>
      <c r="AG178" s="1020"/>
      <c r="AH178" s="1020"/>
      <c r="AI178" s="1020"/>
      <c r="AJ178" s="1020"/>
      <c r="AK178" s="1020"/>
      <c r="AL178" s="1020"/>
      <c r="AM178" s="1020"/>
      <c r="AN178" s="1020"/>
      <c r="AO178" s="1020"/>
      <c r="AP178" s="1020"/>
      <c r="AQ178" s="1020"/>
      <c r="AR178" s="1020"/>
      <c r="AS178" s="1020"/>
      <c r="AT178" s="1020"/>
      <c r="AU178" s="1020"/>
      <c r="AV178" s="1020"/>
      <c r="AW178" s="1020"/>
      <c r="AX178" s="1020"/>
      <c r="AY178" s="1020"/>
      <c r="AZ178" s="1020"/>
      <c r="BA178" s="1020"/>
      <c r="BB178" s="1020"/>
      <c r="BC178" s="1020"/>
      <c r="BD178" s="1020"/>
      <c r="BE178" s="1020"/>
      <c r="BF178" s="1020"/>
      <c r="BG178" s="1020"/>
      <c r="BH178" s="1020"/>
      <c r="BI178" s="1020"/>
      <c r="BJ178" s="1020"/>
      <c r="BK178" s="1020"/>
      <c r="BL178" s="1020"/>
      <c r="BM178" s="1020"/>
      <c r="BN178" s="1020"/>
      <c r="BO178" s="1020"/>
      <c r="BP178" s="1020"/>
      <c r="BQ178" s="1020"/>
      <c r="BR178" s="1020"/>
      <c r="BS178" s="1020"/>
      <c r="BT178" s="1020"/>
      <c r="BU178" s="1020"/>
      <c r="BV178" s="1020"/>
      <c r="BW178" s="1020"/>
      <c r="BX178" s="1020"/>
      <c r="BY178" s="1020"/>
      <c r="BZ178" s="1020"/>
      <c r="CA178" s="1020"/>
      <c r="CB178" s="1020"/>
      <c r="CC178" s="1021"/>
      <c r="CD178" s="1019" t="s">
        <v>34</v>
      </c>
      <c r="CE178" s="1020"/>
      <c r="CF178" s="1020"/>
      <c r="CG178" s="1020"/>
      <c r="CH178" s="1020"/>
      <c r="CI178" s="1020"/>
      <c r="CJ178" s="1020"/>
      <c r="CK178" s="1020"/>
      <c r="CL178" s="1020"/>
      <c r="CM178" s="1020"/>
      <c r="CN178" s="1020"/>
      <c r="CO178" s="1020"/>
      <c r="CP178" s="1020"/>
      <c r="CQ178" s="1020"/>
      <c r="CR178" s="1020"/>
      <c r="CS178" s="1020"/>
      <c r="CT178" s="1020"/>
      <c r="CU178" s="1020"/>
      <c r="CV178" s="1021"/>
    </row>
    <row r="179" spans="2:102" s="5" customFormat="1" ht="9.9" customHeight="1">
      <c r="B179" s="678" t="str">
        <f>$B$19</f>
        <v/>
      </c>
      <c r="C179" s="679"/>
      <c r="D179" s="1171"/>
      <c r="E179" s="1170" t="str">
        <f>$E$19</f>
        <v/>
      </c>
      <c r="F179" s="679"/>
      <c r="G179" s="1171"/>
      <c r="H179" s="1170" t="str">
        <f>$H$19</f>
        <v/>
      </c>
      <c r="I179" s="679"/>
      <c r="J179" s="1171"/>
      <c r="K179" s="1170" t="str">
        <f>$K$19</f>
        <v/>
      </c>
      <c r="L179" s="679"/>
      <c r="M179" s="1171"/>
      <c r="N179" s="1170" t="str">
        <f>$N$19</f>
        <v/>
      </c>
      <c r="O179" s="679"/>
      <c r="P179" s="680"/>
      <c r="Q179" s="1192" t="str">
        <f>$Q$19</f>
        <v/>
      </c>
      <c r="R179" s="1183"/>
      <c r="S179" s="1183"/>
      <c r="T179" s="1183"/>
      <c r="U179" s="1183"/>
      <c r="V179" s="1183"/>
      <c r="W179" s="1183"/>
      <c r="X179" s="1183"/>
      <c r="Y179" s="1183"/>
      <c r="Z179" s="1183"/>
      <c r="AA179" s="1183"/>
      <c r="AB179" s="1183"/>
      <c r="AC179" s="1183"/>
      <c r="AD179" s="1183"/>
      <c r="AE179" s="1183"/>
      <c r="AF179" s="1183"/>
      <c r="AG179" s="1183"/>
      <c r="AH179" s="1183"/>
      <c r="AI179" s="1183"/>
      <c r="AJ179" s="1183"/>
      <c r="AK179" s="1183"/>
      <c r="AL179" s="1183"/>
      <c r="AM179" s="1183"/>
      <c r="AN179" s="1183"/>
      <c r="AO179" s="1183"/>
      <c r="AP179" s="1183"/>
      <c r="AQ179" s="1183"/>
      <c r="AR179" s="1183"/>
      <c r="AS179" s="1183"/>
      <c r="AT179" s="1183"/>
      <c r="AU179" s="1183"/>
      <c r="AV179" s="1183"/>
      <c r="AW179" s="1183"/>
      <c r="AX179" s="1183"/>
      <c r="AY179" s="1183"/>
      <c r="AZ179" s="1183"/>
      <c r="BA179" s="1183"/>
      <c r="BB179" s="1183"/>
      <c r="BC179" s="1183"/>
      <c r="BD179" s="1183"/>
      <c r="BE179" s="1183"/>
      <c r="BF179" s="1183"/>
      <c r="BG179" s="1183"/>
      <c r="BH179" s="1183"/>
      <c r="BI179" s="1183"/>
      <c r="BJ179" s="1183"/>
      <c r="BK179" s="1183"/>
      <c r="BL179" s="1183"/>
      <c r="BM179" s="1183"/>
      <c r="BN179" s="1183"/>
      <c r="BO179" s="1183"/>
      <c r="BP179" s="1183"/>
      <c r="BQ179" s="1183"/>
      <c r="BR179" s="1183"/>
      <c r="BS179" s="1183"/>
      <c r="BT179" s="1183"/>
      <c r="BU179" s="1183"/>
      <c r="BV179" s="1183"/>
      <c r="BW179" s="1183"/>
      <c r="BX179" s="1183"/>
      <c r="BY179" s="1183"/>
      <c r="BZ179" s="1183"/>
      <c r="CA179" s="1183"/>
      <c r="CB179" s="1183"/>
      <c r="CC179" s="1184"/>
      <c r="CD179" s="1182" t="str">
        <f>$CD$19</f>
        <v/>
      </c>
      <c r="CE179" s="1183"/>
      <c r="CF179" s="1183"/>
      <c r="CG179" s="1183"/>
      <c r="CH179" s="1183"/>
      <c r="CI179" s="1183"/>
      <c r="CJ179" s="1183"/>
      <c r="CK179" s="1183"/>
      <c r="CL179" s="1183"/>
      <c r="CM179" s="1183"/>
      <c r="CN179" s="1183"/>
      <c r="CO179" s="1183"/>
      <c r="CP179" s="1183"/>
      <c r="CQ179" s="1183"/>
      <c r="CR179" s="1183"/>
      <c r="CS179" s="1183"/>
      <c r="CT179" s="1183"/>
      <c r="CU179" s="1183"/>
      <c r="CV179" s="1184"/>
    </row>
    <row r="180" spans="2:102" s="7" customFormat="1" ht="9.9" customHeight="1">
      <c r="B180" s="1078"/>
      <c r="C180" s="1079"/>
      <c r="D180" s="1173"/>
      <c r="E180" s="1172"/>
      <c r="F180" s="1079"/>
      <c r="G180" s="1173"/>
      <c r="H180" s="1172"/>
      <c r="I180" s="1079"/>
      <c r="J180" s="1173"/>
      <c r="K180" s="1172"/>
      <c r="L180" s="1079"/>
      <c r="M180" s="1173"/>
      <c r="N180" s="1172"/>
      <c r="O180" s="1079"/>
      <c r="P180" s="1085"/>
      <c r="Q180" s="1188"/>
      <c r="R180" s="1189"/>
      <c r="S180" s="1189"/>
      <c r="T180" s="1189"/>
      <c r="U180" s="1189"/>
      <c r="V180" s="1189"/>
      <c r="W180" s="1189"/>
      <c r="X180" s="1189"/>
      <c r="Y180" s="1189"/>
      <c r="Z180" s="1189"/>
      <c r="AA180" s="1189"/>
      <c r="AB180" s="1189"/>
      <c r="AC180" s="1189"/>
      <c r="AD180" s="1189"/>
      <c r="AE180" s="1189"/>
      <c r="AF180" s="1189"/>
      <c r="AG180" s="1189"/>
      <c r="AH180" s="1189"/>
      <c r="AI180" s="1189"/>
      <c r="AJ180" s="1189"/>
      <c r="AK180" s="1189"/>
      <c r="AL180" s="1189"/>
      <c r="AM180" s="1189"/>
      <c r="AN180" s="1189"/>
      <c r="AO180" s="1189"/>
      <c r="AP180" s="1189"/>
      <c r="AQ180" s="1189"/>
      <c r="AR180" s="1189"/>
      <c r="AS180" s="1189"/>
      <c r="AT180" s="1189"/>
      <c r="AU180" s="1189"/>
      <c r="AV180" s="1189"/>
      <c r="AW180" s="1189"/>
      <c r="AX180" s="1189"/>
      <c r="AY180" s="1189"/>
      <c r="AZ180" s="1189"/>
      <c r="BA180" s="1189"/>
      <c r="BB180" s="1189"/>
      <c r="BC180" s="1189"/>
      <c r="BD180" s="1189"/>
      <c r="BE180" s="1189"/>
      <c r="BF180" s="1189"/>
      <c r="BG180" s="1189"/>
      <c r="BH180" s="1189"/>
      <c r="BI180" s="1189"/>
      <c r="BJ180" s="1189"/>
      <c r="BK180" s="1189"/>
      <c r="BL180" s="1189"/>
      <c r="BM180" s="1189"/>
      <c r="BN180" s="1189"/>
      <c r="BO180" s="1189"/>
      <c r="BP180" s="1189"/>
      <c r="BQ180" s="1189"/>
      <c r="BR180" s="1189"/>
      <c r="BS180" s="1189"/>
      <c r="BT180" s="1189"/>
      <c r="BU180" s="1189"/>
      <c r="BV180" s="1189"/>
      <c r="BW180" s="1189"/>
      <c r="BX180" s="1189"/>
      <c r="BY180" s="1189"/>
      <c r="BZ180" s="1189"/>
      <c r="CA180" s="1189"/>
      <c r="CB180" s="1189"/>
      <c r="CC180" s="1190"/>
      <c r="CD180" s="1188"/>
      <c r="CE180" s="1189"/>
      <c r="CF180" s="1189"/>
      <c r="CG180" s="1189"/>
      <c r="CH180" s="1189"/>
      <c r="CI180" s="1189"/>
      <c r="CJ180" s="1189"/>
      <c r="CK180" s="1189"/>
      <c r="CL180" s="1189"/>
      <c r="CM180" s="1189"/>
      <c r="CN180" s="1189"/>
      <c r="CO180" s="1189"/>
      <c r="CP180" s="1189"/>
      <c r="CQ180" s="1189"/>
      <c r="CR180" s="1189"/>
      <c r="CS180" s="1189"/>
      <c r="CT180" s="1189"/>
      <c r="CU180" s="1189"/>
      <c r="CV180" s="1190"/>
    </row>
    <row r="181" spans="2:102" s="7" customFormat="1" ht="9.9" customHeight="1">
      <c r="B181" s="1019" t="s">
        <v>26</v>
      </c>
      <c r="C181" s="1020"/>
      <c r="D181" s="1020"/>
      <c r="E181" s="1020"/>
      <c r="F181" s="1020"/>
      <c r="G181" s="1020"/>
      <c r="H181" s="1020"/>
      <c r="I181" s="1020"/>
      <c r="J181" s="1020"/>
      <c r="K181" s="1020"/>
      <c r="L181" s="1020"/>
      <c r="M181" s="1020"/>
      <c r="N181" s="1020"/>
      <c r="O181" s="1020"/>
      <c r="P181" s="1020"/>
      <c r="Q181" s="1020"/>
      <c r="R181" s="1020"/>
      <c r="S181" s="1021"/>
      <c r="T181" s="1019" t="s">
        <v>1180</v>
      </c>
      <c r="U181" s="1020"/>
      <c r="V181" s="1020"/>
      <c r="W181" s="1020"/>
      <c r="X181" s="1020"/>
      <c r="Y181" s="1020"/>
      <c r="Z181" s="1020"/>
      <c r="AA181" s="1020"/>
      <c r="AB181" s="1020"/>
      <c r="AC181" s="1020"/>
      <c r="AD181" s="1020"/>
      <c r="AE181" s="1020"/>
      <c r="AF181" s="1020"/>
      <c r="AG181" s="1020"/>
      <c r="AH181" s="1020"/>
      <c r="AI181" s="1020"/>
      <c r="AJ181" s="1020"/>
      <c r="AK181" s="1020"/>
      <c r="AL181" s="1020"/>
      <c r="AM181" s="1020"/>
      <c r="AN181" s="1020"/>
      <c r="AO181" s="1020"/>
      <c r="AP181" s="1020"/>
      <c r="AQ181" s="1020"/>
      <c r="AR181" s="1020"/>
      <c r="AS181" s="1020"/>
      <c r="AT181" s="1020"/>
      <c r="AU181" s="1020"/>
      <c r="AV181" s="1020"/>
      <c r="AW181" s="1020"/>
      <c r="AX181" s="1020"/>
      <c r="AY181" s="1020"/>
      <c r="AZ181" s="1020"/>
      <c r="BA181" s="1020"/>
      <c r="BB181" s="1020"/>
      <c r="BC181" s="1020"/>
      <c r="BD181" s="1020"/>
      <c r="BE181" s="1020"/>
      <c r="BF181" s="1020"/>
      <c r="BG181" s="1020"/>
      <c r="BH181" s="1020"/>
      <c r="BI181" s="1020"/>
      <c r="BJ181" s="1020"/>
      <c r="BK181" s="1020"/>
      <c r="BL181" s="1020"/>
      <c r="BM181" s="1020"/>
      <c r="BN181" s="1020"/>
      <c r="BO181" s="1020"/>
      <c r="BP181" s="1020"/>
      <c r="BQ181" s="1020"/>
      <c r="BR181" s="1020"/>
      <c r="BS181" s="1020"/>
      <c r="BT181" s="1020"/>
      <c r="BU181" s="1020"/>
      <c r="BV181" s="1020"/>
      <c r="BW181" s="1020"/>
      <c r="BX181" s="1020"/>
      <c r="BY181" s="1020"/>
      <c r="BZ181" s="1020"/>
      <c r="CA181" s="1020"/>
      <c r="CB181" s="1020"/>
      <c r="CC181" s="1021"/>
      <c r="CD181" s="1019" t="s">
        <v>34</v>
      </c>
      <c r="CE181" s="1020"/>
      <c r="CF181" s="1020"/>
      <c r="CG181" s="1020"/>
      <c r="CH181" s="1020"/>
      <c r="CI181" s="1020"/>
      <c r="CJ181" s="1020"/>
      <c r="CK181" s="1020"/>
      <c r="CL181" s="1020"/>
      <c r="CM181" s="1020"/>
      <c r="CN181" s="1020"/>
      <c r="CO181" s="1020"/>
      <c r="CP181" s="1020"/>
      <c r="CQ181" s="1020"/>
      <c r="CR181" s="1020"/>
      <c r="CS181" s="1020"/>
      <c r="CT181" s="1020"/>
      <c r="CU181" s="1020"/>
      <c r="CV181" s="1021"/>
    </row>
    <row r="182" spans="2:102" s="7" customFormat="1" ht="9.9" customHeight="1">
      <c r="B182" s="678" t="str">
        <f>$B$22</f>
        <v/>
      </c>
      <c r="C182" s="679"/>
      <c r="D182" s="1075"/>
      <c r="E182" s="1081" t="str">
        <f>$E$22</f>
        <v/>
      </c>
      <c r="F182" s="679"/>
      <c r="G182" s="1075"/>
      <c r="H182" s="1081" t="str">
        <f>$H$22</f>
        <v/>
      </c>
      <c r="I182" s="679"/>
      <c r="J182" s="1075"/>
      <c r="K182" s="1081" t="str">
        <f>$K$22</f>
        <v/>
      </c>
      <c r="L182" s="679"/>
      <c r="M182" s="1075"/>
      <c r="N182" s="1081" t="str">
        <f>$N$22</f>
        <v/>
      </c>
      <c r="O182" s="679"/>
      <c r="P182" s="1075"/>
      <c r="Q182" s="1081" t="str">
        <f>$Q$22</f>
        <v/>
      </c>
      <c r="R182" s="679"/>
      <c r="S182" s="680"/>
      <c r="T182" s="1177" t="s">
        <v>87</v>
      </c>
      <c r="U182" s="1178"/>
      <c r="V182" s="1179" t="str">
        <f>$V$22</f>
        <v/>
      </c>
      <c r="W182" s="1180"/>
      <c r="X182" s="1180"/>
      <c r="Y182" s="1180"/>
      <c r="Z182" s="1180"/>
      <c r="AA182" s="1180" t="s">
        <v>88</v>
      </c>
      <c r="AB182" s="1180"/>
      <c r="AC182" s="1181" t="str">
        <f>$AC$22</f>
        <v/>
      </c>
      <c r="AD182" s="1178"/>
      <c r="AE182" s="1178"/>
      <c r="AF182" s="1178"/>
      <c r="AG182" s="1178"/>
      <c r="AH182" s="1178"/>
      <c r="AI182" s="1178"/>
      <c r="AJ182" s="202"/>
      <c r="AK182" s="785" t="str">
        <f>$AK$22</f>
        <v/>
      </c>
      <c r="AL182" s="785"/>
      <c r="AM182" s="785"/>
      <c r="AN182" s="785"/>
      <c r="AO182" s="785"/>
      <c r="AP182" s="785"/>
      <c r="AQ182" s="786" t="str">
        <f>$AQ$22</f>
        <v/>
      </c>
      <c r="AR182" s="786"/>
      <c r="AS182" s="786"/>
      <c r="AT182" s="786"/>
      <c r="AU182" s="786"/>
      <c r="AV182" s="786"/>
      <c r="AW182" s="786"/>
      <c r="AX182" s="786"/>
      <c r="AY182" s="786"/>
      <c r="AZ182" s="786"/>
      <c r="BA182" s="786"/>
      <c r="BB182" s="786"/>
      <c r="BC182" s="786"/>
      <c r="BD182" s="786"/>
      <c r="BE182" s="786"/>
      <c r="BF182" s="786"/>
      <c r="BG182" s="786"/>
      <c r="BH182" s="786"/>
      <c r="BI182" s="786"/>
      <c r="BJ182" s="786"/>
      <c r="BK182" s="786"/>
      <c r="BL182" s="786"/>
      <c r="BM182" s="786"/>
      <c r="BN182" s="786"/>
      <c r="BO182" s="786"/>
      <c r="BP182" s="786"/>
      <c r="BQ182" s="786"/>
      <c r="BR182" s="786"/>
      <c r="BS182" s="786"/>
      <c r="BT182" s="786"/>
      <c r="BU182" s="786"/>
      <c r="BV182" s="786"/>
      <c r="BW182" s="786"/>
      <c r="BX182" s="786"/>
      <c r="BY182" s="786"/>
      <c r="BZ182" s="786"/>
      <c r="CA182" s="786"/>
      <c r="CB182" s="786"/>
      <c r="CC182" s="787"/>
      <c r="CD182" s="1182" t="str">
        <f>$CD$22</f>
        <v/>
      </c>
      <c r="CE182" s="1183"/>
      <c r="CF182" s="1183"/>
      <c r="CG182" s="1183"/>
      <c r="CH182" s="1183"/>
      <c r="CI182" s="1183"/>
      <c r="CJ182" s="1183"/>
      <c r="CK182" s="1183"/>
      <c r="CL182" s="1183"/>
      <c r="CM182" s="1183"/>
      <c r="CN182" s="1183"/>
      <c r="CO182" s="1183"/>
      <c r="CP182" s="1183"/>
      <c r="CQ182" s="1183"/>
      <c r="CR182" s="1183"/>
      <c r="CS182" s="1183"/>
      <c r="CT182" s="1183"/>
      <c r="CU182" s="1183"/>
      <c r="CV182" s="1184"/>
    </row>
    <row r="183" spans="2:102" s="7" customFormat="1" ht="9.9" customHeight="1">
      <c r="B183" s="1076"/>
      <c r="C183" s="656"/>
      <c r="D183" s="1077"/>
      <c r="E183" s="1082"/>
      <c r="F183" s="656"/>
      <c r="G183" s="1077"/>
      <c r="H183" s="1082"/>
      <c r="I183" s="656"/>
      <c r="J183" s="1077"/>
      <c r="K183" s="1082"/>
      <c r="L183" s="656"/>
      <c r="M183" s="1077"/>
      <c r="N183" s="1082"/>
      <c r="O183" s="656"/>
      <c r="P183" s="1077"/>
      <c r="Q183" s="1082"/>
      <c r="R183" s="656"/>
      <c r="S183" s="1084"/>
      <c r="T183" s="1185" t="str">
        <f>$T$23</f>
        <v/>
      </c>
      <c r="U183" s="1186"/>
      <c r="V183" s="1186"/>
      <c r="W183" s="1186"/>
      <c r="X183" s="1186"/>
      <c r="Y183" s="1186"/>
      <c r="Z183" s="1186"/>
      <c r="AA183" s="1186"/>
      <c r="AB183" s="1186"/>
      <c r="AC183" s="1186"/>
      <c r="AD183" s="1186"/>
      <c r="AE183" s="1186"/>
      <c r="AF183" s="1186"/>
      <c r="AG183" s="1186"/>
      <c r="AH183" s="1186"/>
      <c r="AI183" s="1186"/>
      <c r="AJ183" s="1186"/>
      <c r="AK183" s="1186"/>
      <c r="AL183" s="1186"/>
      <c r="AM183" s="1186"/>
      <c r="AN183" s="1186"/>
      <c r="AO183" s="1186"/>
      <c r="AP183" s="1186"/>
      <c r="AQ183" s="1186"/>
      <c r="AR183" s="1186"/>
      <c r="AS183" s="1186"/>
      <c r="AT183" s="1186"/>
      <c r="AU183" s="1186"/>
      <c r="AV183" s="1186"/>
      <c r="AW183" s="1186"/>
      <c r="AX183" s="1186"/>
      <c r="AY183" s="1186"/>
      <c r="AZ183" s="1186"/>
      <c r="BA183" s="1186"/>
      <c r="BB183" s="1186"/>
      <c r="BC183" s="1186"/>
      <c r="BD183" s="1186"/>
      <c r="BE183" s="1186"/>
      <c r="BF183" s="1186"/>
      <c r="BG183" s="1186"/>
      <c r="BH183" s="1186"/>
      <c r="BI183" s="1186"/>
      <c r="BJ183" s="1186"/>
      <c r="BK183" s="1186"/>
      <c r="BL183" s="1186"/>
      <c r="BM183" s="1186"/>
      <c r="BN183" s="1186"/>
      <c r="BO183" s="1186"/>
      <c r="BP183" s="1186"/>
      <c r="BQ183" s="1186"/>
      <c r="BR183" s="1186"/>
      <c r="BS183" s="1186"/>
      <c r="BT183" s="1186"/>
      <c r="BU183" s="1186"/>
      <c r="BV183" s="1186"/>
      <c r="BW183" s="1186"/>
      <c r="BX183" s="1186"/>
      <c r="BY183" s="1186"/>
      <c r="BZ183" s="1186"/>
      <c r="CA183" s="1186"/>
      <c r="CB183" s="1186"/>
      <c r="CC183" s="1187"/>
      <c r="CD183" s="1185"/>
      <c r="CE183" s="1186"/>
      <c r="CF183" s="1186"/>
      <c r="CG183" s="1186"/>
      <c r="CH183" s="1186"/>
      <c r="CI183" s="1186"/>
      <c r="CJ183" s="1186"/>
      <c r="CK183" s="1186"/>
      <c r="CL183" s="1186"/>
      <c r="CM183" s="1186"/>
      <c r="CN183" s="1186"/>
      <c r="CO183" s="1186"/>
      <c r="CP183" s="1186"/>
      <c r="CQ183" s="1186"/>
      <c r="CR183" s="1186"/>
      <c r="CS183" s="1186"/>
      <c r="CT183" s="1186"/>
      <c r="CU183" s="1186"/>
      <c r="CV183" s="1187"/>
    </row>
    <row r="184" spans="2:102" s="7" customFormat="1" ht="9.9" customHeight="1">
      <c r="B184" s="1078"/>
      <c r="C184" s="1079"/>
      <c r="D184" s="1080"/>
      <c r="E184" s="1083"/>
      <c r="F184" s="1079"/>
      <c r="G184" s="1080"/>
      <c r="H184" s="1083"/>
      <c r="I184" s="1079"/>
      <c r="J184" s="1080"/>
      <c r="K184" s="1083"/>
      <c r="L184" s="1079"/>
      <c r="M184" s="1080"/>
      <c r="N184" s="1083"/>
      <c r="O184" s="1079"/>
      <c r="P184" s="1080"/>
      <c r="Q184" s="1083"/>
      <c r="R184" s="1079"/>
      <c r="S184" s="1085"/>
      <c r="T184" s="1188"/>
      <c r="U184" s="1189"/>
      <c r="V184" s="1189"/>
      <c r="W184" s="1189"/>
      <c r="X184" s="1189"/>
      <c r="Y184" s="1189"/>
      <c r="Z184" s="1189"/>
      <c r="AA184" s="1189"/>
      <c r="AB184" s="1189"/>
      <c r="AC184" s="1189"/>
      <c r="AD184" s="1189"/>
      <c r="AE184" s="1189"/>
      <c r="AF184" s="1189"/>
      <c r="AG184" s="1189"/>
      <c r="AH184" s="1189"/>
      <c r="AI184" s="1189"/>
      <c r="AJ184" s="1189"/>
      <c r="AK184" s="1189"/>
      <c r="AL184" s="1189"/>
      <c r="AM184" s="1189"/>
      <c r="AN184" s="1189"/>
      <c r="AO184" s="1189"/>
      <c r="AP184" s="1189"/>
      <c r="AQ184" s="1189"/>
      <c r="AR184" s="1189"/>
      <c r="AS184" s="1189"/>
      <c r="AT184" s="1189"/>
      <c r="AU184" s="1189"/>
      <c r="AV184" s="1189"/>
      <c r="AW184" s="1189"/>
      <c r="AX184" s="1189"/>
      <c r="AY184" s="1189"/>
      <c r="AZ184" s="1189"/>
      <c r="BA184" s="1189"/>
      <c r="BB184" s="1189"/>
      <c r="BC184" s="1189"/>
      <c r="BD184" s="1189"/>
      <c r="BE184" s="1189"/>
      <c r="BF184" s="1189"/>
      <c r="BG184" s="1189"/>
      <c r="BH184" s="1189"/>
      <c r="BI184" s="1189"/>
      <c r="BJ184" s="1189"/>
      <c r="BK184" s="1189"/>
      <c r="BL184" s="1189"/>
      <c r="BM184" s="1189"/>
      <c r="BN184" s="1189"/>
      <c r="BO184" s="1189"/>
      <c r="BP184" s="1189"/>
      <c r="BQ184" s="1189"/>
      <c r="BR184" s="1189"/>
      <c r="BS184" s="1189"/>
      <c r="BT184" s="1189"/>
      <c r="BU184" s="1189"/>
      <c r="BV184" s="1189"/>
      <c r="BW184" s="1189"/>
      <c r="BX184" s="1189"/>
      <c r="BY184" s="1189"/>
      <c r="BZ184" s="1189"/>
      <c r="CA184" s="1189"/>
      <c r="CB184" s="1189"/>
      <c r="CC184" s="1190"/>
      <c r="CD184" s="1188"/>
      <c r="CE184" s="1189"/>
      <c r="CF184" s="1189"/>
      <c r="CG184" s="1189"/>
      <c r="CH184" s="1189"/>
      <c r="CI184" s="1189"/>
      <c r="CJ184" s="1189"/>
      <c r="CK184" s="1189"/>
      <c r="CL184" s="1189"/>
      <c r="CM184" s="1189"/>
      <c r="CN184" s="1189"/>
      <c r="CO184" s="1189"/>
      <c r="CP184" s="1189"/>
      <c r="CQ184" s="1189"/>
      <c r="CR184" s="1189"/>
      <c r="CS184" s="1189"/>
      <c r="CT184" s="1189"/>
      <c r="CU184" s="1189"/>
      <c r="CV184" s="1190"/>
    </row>
    <row r="185" spans="2:102" s="7" customFormat="1" ht="9.9" customHeight="1">
      <c r="B185" s="1161" t="s">
        <v>1152</v>
      </c>
      <c r="C185" s="1162"/>
      <c r="D185" s="1162"/>
      <c r="E185" s="1162"/>
      <c r="F185" s="1162"/>
      <c r="G185" s="1162"/>
      <c r="H185" s="1162"/>
      <c r="I185" s="1162"/>
      <c r="J185" s="1162"/>
      <c r="K185" s="1162"/>
      <c r="L185" s="1162"/>
      <c r="M185" s="1162"/>
      <c r="N185" s="1162"/>
      <c r="O185" s="1162"/>
      <c r="P185" s="1162"/>
      <c r="Q185" s="1162"/>
      <c r="R185" s="1162"/>
      <c r="S185" s="1162"/>
      <c r="T185" s="1162"/>
      <c r="U185" s="1162"/>
      <c r="V185" s="1162"/>
      <c r="W185" s="1162"/>
      <c r="X185" s="1162"/>
      <c r="Y185" s="1162"/>
      <c r="Z185" s="1162"/>
      <c r="AA185" s="1162"/>
      <c r="AB185" s="1162"/>
      <c r="AC185" s="1162"/>
      <c r="AD185" s="1162"/>
      <c r="AE185" s="1162"/>
      <c r="AF185" s="1162"/>
      <c r="AG185" s="1162"/>
      <c r="AH185" s="1162"/>
      <c r="AI185" s="1162"/>
      <c r="AJ185" s="1162"/>
      <c r="AK185" s="1162"/>
      <c r="AL185" s="1162"/>
      <c r="AM185" s="1162"/>
      <c r="AN185" s="1162"/>
      <c r="AO185" s="1162"/>
      <c r="AP185" s="1162"/>
      <c r="AQ185" s="1162"/>
      <c r="AR185" s="1162"/>
      <c r="AS185" s="1162"/>
      <c r="AT185" s="1163"/>
      <c r="AU185" s="788" t="s">
        <v>25</v>
      </c>
      <c r="AV185" s="789"/>
      <c r="AW185" s="789"/>
      <c r="AX185" s="789"/>
      <c r="AY185" s="789"/>
      <c r="AZ185" s="789"/>
      <c r="BA185" s="789"/>
      <c r="BB185" s="789"/>
      <c r="BC185" s="789"/>
      <c r="BD185" s="789"/>
      <c r="BE185" s="789"/>
      <c r="BF185" s="789"/>
      <c r="BG185" s="789"/>
      <c r="BH185" s="789"/>
      <c r="BI185" s="789"/>
      <c r="BJ185" s="789"/>
      <c r="BK185" s="789"/>
      <c r="BL185" s="789"/>
      <c r="BM185" s="789"/>
      <c r="BN185" s="789"/>
      <c r="BO185" s="790"/>
      <c r="BP185" s="1164" t="s">
        <v>2</v>
      </c>
      <c r="BQ185" s="1165"/>
      <c r="BR185" s="1165"/>
      <c r="BS185" s="1165"/>
      <c r="BT185" s="1165"/>
      <c r="BU185" s="1165"/>
      <c r="BV185" s="1165"/>
      <c r="BW185" s="1165"/>
      <c r="BX185" s="1165"/>
      <c r="BY185" s="1165"/>
      <c r="BZ185" s="1165"/>
      <c r="CA185" s="1165"/>
      <c r="CB185" s="1165"/>
      <c r="CC185" s="1166"/>
      <c r="CD185" s="1125" t="s">
        <v>89</v>
      </c>
      <c r="CE185" s="1126"/>
      <c r="CF185" s="1126"/>
      <c r="CG185" s="1126"/>
      <c r="CH185" s="1126"/>
      <c r="CI185" s="1126"/>
      <c r="CJ185" s="1126"/>
      <c r="CK185" s="1126"/>
      <c r="CL185" s="1126"/>
      <c r="CM185" s="1126"/>
      <c r="CN185" s="1126"/>
      <c r="CO185" s="1126"/>
      <c r="CP185" s="1126"/>
      <c r="CQ185" s="1126"/>
      <c r="CR185" s="1126"/>
      <c r="CS185" s="1126"/>
      <c r="CT185" s="1126"/>
      <c r="CU185" s="1126"/>
      <c r="CV185" s="1127"/>
      <c r="CW185" s="71"/>
      <c r="CX185" s="71"/>
    </row>
    <row r="186" spans="2:102" s="7" customFormat="1" ht="9.9" customHeight="1">
      <c r="B186" s="1167" t="str">
        <f>$B$26</f>
        <v/>
      </c>
      <c r="C186" s="1168"/>
      <c r="D186" s="1169"/>
      <c r="E186" s="1170" t="str">
        <f>$E$26</f>
        <v/>
      </c>
      <c r="F186" s="679"/>
      <c r="G186" s="1171"/>
      <c r="H186" s="1170" t="str">
        <f>$H$26</f>
        <v/>
      </c>
      <c r="I186" s="679"/>
      <c r="J186" s="1171"/>
      <c r="K186" s="679" t="str">
        <f>$K$26</f>
        <v/>
      </c>
      <c r="L186" s="679"/>
      <c r="M186" s="1171"/>
      <c r="N186" s="1170" t="str">
        <f>$N$26</f>
        <v/>
      </c>
      <c r="O186" s="679"/>
      <c r="P186" s="1171"/>
      <c r="Q186" s="1170" t="str">
        <f>$Q$26</f>
        <v/>
      </c>
      <c r="R186" s="679"/>
      <c r="S186" s="1171"/>
      <c r="T186" s="1170" t="str">
        <f>$T$26</f>
        <v/>
      </c>
      <c r="U186" s="679"/>
      <c r="V186" s="1171"/>
      <c r="W186" s="1170" t="str">
        <f>$W$26</f>
        <v/>
      </c>
      <c r="X186" s="679"/>
      <c r="Y186" s="1171"/>
      <c r="Z186" s="1170" t="str">
        <f>$Z$26</f>
        <v/>
      </c>
      <c r="AA186" s="679"/>
      <c r="AB186" s="1171"/>
      <c r="AC186" s="1170" t="str">
        <f>$AC$26</f>
        <v/>
      </c>
      <c r="AD186" s="679"/>
      <c r="AE186" s="1171"/>
      <c r="AF186" s="1170" t="str">
        <f>$AF$26</f>
        <v/>
      </c>
      <c r="AG186" s="679"/>
      <c r="AH186" s="1171"/>
      <c r="AI186" s="1170" t="str">
        <f>$AI$26</f>
        <v/>
      </c>
      <c r="AJ186" s="679"/>
      <c r="AK186" s="1171"/>
      <c r="AL186" s="1170" t="str">
        <f>$AL$26</f>
        <v/>
      </c>
      <c r="AM186" s="679"/>
      <c r="AN186" s="1171"/>
      <c r="AO186" s="1170" t="str">
        <f>$AO$26</f>
        <v/>
      </c>
      <c r="AP186" s="679"/>
      <c r="AQ186" s="679"/>
      <c r="AR186" s="1081" t="str">
        <f>$AR$26</f>
        <v/>
      </c>
      <c r="AS186" s="679"/>
      <c r="AT186" s="680"/>
      <c r="AU186" s="794"/>
      <c r="AV186" s="795"/>
      <c r="AW186" s="795"/>
      <c r="AX186" s="795"/>
      <c r="AY186" s="795"/>
      <c r="AZ186" s="795"/>
      <c r="BA186" s="795"/>
      <c r="BB186" s="795"/>
      <c r="BC186" s="795"/>
      <c r="BD186" s="795"/>
      <c r="BE186" s="795"/>
      <c r="BF186" s="795"/>
      <c r="BG186" s="795"/>
      <c r="BH186" s="795"/>
      <c r="BI186" s="795"/>
      <c r="BJ186" s="795"/>
      <c r="BK186" s="795"/>
      <c r="BL186" s="795"/>
      <c r="BM186" s="795"/>
      <c r="BN186" s="795"/>
      <c r="BO186" s="796"/>
      <c r="BP186" s="1174" t="s">
        <v>90</v>
      </c>
      <c r="BQ186" s="1175"/>
      <c r="BR186" s="1175"/>
      <c r="BS186" s="1175"/>
      <c r="BT186" s="1175"/>
      <c r="BU186" s="1175"/>
      <c r="BV186" s="1175"/>
      <c r="BW186" s="1175"/>
      <c r="BX186" s="1175"/>
      <c r="BY186" s="1175"/>
      <c r="BZ186" s="1175"/>
      <c r="CA186" s="1175"/>
      <c r="CB186" s="1175"/>
      <c r="CC186" s="1176"/>
      <c r="CD186" s="1131"/>
      <c r="CE186" s="1132"/>
      <c r="CF186" s="1132"/>
      <c r="CG186" s="1132"/>
      <c r="CH186" s="1132"/>
      <c r="CI186" s="1132"/>
      <c r="CJ186" s="1132"/>
      <c r="CK186" s="1132"/>
      <c r="CL186" s="1132"/>
      <c r="CM186" s="1132"/>
      <c r="CN186" s="1132"/>
      <c r="CO186" s="1132"/>
      <c r="CP186" s="1132"/>
      <c r="CQ186" s="1132"/>
      <c r="CR186" s="1132"/>
      <c r="CS186" s="1132"/>
      <c r="CT186" s="1132"/>
      <c r="CU186" s="1132"/>
      <c r="CV186" s="1133"/>
      <c r="CW186" s="32"/>
      <c r="CX186" s="32"/>
    </row>
    <row r="187" spans="2:102" s="7" customFormat="1" ht="9.9" customHeight="1">
      <c r="B187" s="1167"/>
      <c r="C187" s="1168"/>
      <c r="D187" s="1169"/>
      <c r="E187" s="1172"/>
      <c r="F187" s="1079"/>
      <c r="G187" s="1173"/>
      <c r="H187" s="1172"/>
      <c r="I187" s="1079"/>
      <c r="J187" s="1173"/>
      <c r="K187" s="1079"/>
      <c r="L187" s="1079"/>
      <c r="M187" s="1173"/>
      <c r="N187" s="1172"/>
      <c r="O187" s="1079"/>
      <c r="P187" s="1173"/>
      <c r="Q187" s="1172"/>
      <c r="R187" s="1079"/>
      <c r="S187" s="1173"/>
      <c r="T187" s="1172"/>
      <c r="U187" s="1079"/>
      <c r="V187" s="1173"/>
      <c r="W187" s="1172"/>
      <c r="X187" s="1079"/>
      <c r="Y187" s="1173"/>
      <c r="Z187" s="1172"/>
      <c r="AA187" s="1079"/>
      <c r="AB187" s="1173"/>
      <c r="AC187" s="1172"/>
      <c r="AD187" s="1079"/>
      <c r="AE187" s="1173"/>
      <c r="AF187" s="1172"/>
      <c r="AG187" s="1079"/>
      <c r="AH187" s="1173"/>
      <c r="AI187" s="1172"/>
      <c r="AJ187" s="1079"/>
      <c r="AK187" s="1173"/>
      <c r="AL187" s="1172"/>
      <c r="AM187" s="1079"/>
      <c r="AN187" s="1173"/>
      <c r="AO187" s="1172"/>
      <c r="AP187" s="1079"/>
      <c r="AQ187" s="1079"/>
      <c r="AR187" s="1083"/>
      <c r="AS187" s="1079"/>
      <c r="AT187" s="1085"/>
      <c r="AU187" s="835" t="s">
        <v>80</v>
      </c>
      <c r="AV187" s="837"/>
      <c r="AW187" s="814"/>
      <c r="AX187" s="183"/>
      <c r="AY187" s="183"/>
      <c r="AZ187" s="183"/>
      <c r="BA187" s="1031" t="s">
        <v>81</v>
      </c>
      <c r="BB187" s="963"/>
      <c r="BC187" s="964"/>
      <c r="BD187" s="172"/>
      <c r="BE187" s="181"/>
      <c r="BF187" s="173"/>
      <c r="BG187" s="1031" t="s">
        <v>82</v>
      </c>
      <c r="BH187" s="963"/>
      <c r="BI187" s="964"/>
      <c r="BJ187" s="183"/>
      <c r="BK187" s="34"/>
      <c r="BL187" s="35"/>
      <c r="BM187" s="1031" t="s">
        <v>83</v>
      </c>
      <c r="BN187" s="963"/>
      <c r="BO187" s="1033"/>
      <c r="BP187" s="293"/>
      <c r="BQ187" s="225"/>
      <c r="BR187" s="225"/>
      <c r="BS187" s="225"/>
      <c r="BT187" s="225"/>
      <c r="BU187" s="225"/>
      <c r="BV187" s="225"/>
      <c r="BW187" s="225"/>
      <c r="BX187" s="225"/>
      <c r="BY187" s="225"/>
      <c r="BZ187" s="225"/>
      <c r="CA187" s="225"/>
      <c r="CB187" s="225"/>
      <c r="CC187" s="294"/>
      <c r="CD187" s="1105" t="s">
        <v>78</v>
      </c>
      <c r="CE187" s="1106"/>
      <c r="CF187" s="1106"/>
      <c r="CG187" s="1106"/>
      <c r="CH187" s="1106"/>
      <c r="CI187" s="1106"/>
      <c r="CJ187" s="1106"/>
      <c r="CK187" s="1106"/>
      <c r="CL187" s="1106"/>
      <c r="CM187" s="1106"/>
      <c r="CN187" s="1106"/>
      <c r="CO187" s="1106"/>
      <c r="CP187" s="1106"/>
      <c r="CQ187" s="1106"/>
      <c r="CR187" s="1106"/>
      <c r="CS187" s="1106"/>
      <c r="CT187" s="1106"/>
      <c r="CU187" s="1106"/>
      <c r="CV187" s="1107"/>
      <c r="CW187" s="32"/>
      <c r="CX187" s="32"/>
    </row>
    <row r="188" spans="2:102" s="7" customFormat="1" ht="9.9" customHeight="1">
      <c r="B188" s="1111" t="str">
        <f>$B$126</f>
        <v/>
      </c>
      <c r="C188" s="1112"/>
      <c r="D188" s="1112"/>
      <c r="E188" s="1112"/>
      <c r="F188" s="1112"/>
      <c r="G188" s="1112"/>
      <c r="H188" s="1112"/>
      <c r="I188" s="1112"/>
      <c r="J188" s="1112"/>
      <c r="K188" s="1112"/>
      <c r="L188" s="1112"/>
      <c r="M188" s="1112"/>
      <c r="N188" s="1112"/>
      <c r="O188" s="1112"/>
      <c r="P188" s="1112"/>
      <c r="Q188" s="1112"/>
      <c r="R188" s="1112"/>
      <c r="S188" s="1112"/>
      <c r="T188" s="1112"/>
      <c r="U188" s="1112"/>
      <c r="V188" s="1112"/>
      <c r="W188" s="1112"/>
      <c r="X188" s="1112"/>
      <c r="Y188" s="1112"/>
      <c r="Z188" s="1112"/>
      <c r="AA188" s="1112"/>
      <c r="AB188" s="1112"/>
      <c r="AC188" s="1112"/>
      <c r="AD188" s="1112"/>
      <c r="AE188" s="1112"/>
      <c r="AF188" s="1112"/>
      <c r="AG188" s="1112"/>
      <c r="AH188" s="1112"/>
      <c r="AI188" s="1112"/>
      <c r="AJ188" s="1112"/>
      <c r="AK188" s="1112"/>
      <c r="AL188" s="1112"/>
      <c r="AM188" s="1112"/>
      <c r="AN188" s="1112"/>
      <c r="AO188" s="1112"/>
      <c r="AP188" s="1112"/>
      <c r="AQ188" s="1112"/>
      <c r="AR188" s="1112"/>
      <c r="AS188" s="1112"/>
      <c r="AT188" s="1113"/>
      <c r="AU188" s="1076" t="str">
        <f>$AU$28</f>
        <v/>
      </c>
      <c r="AV188" s="656"/>
      <c r="AW188" s="1084"/>
      <c r="AX188" s="1076" t="str">
        <f>$AX$28</f>
        <v/>
      </c>
      <c r="AY188" s="656"/>
      <c r="AZ188" s="1077"/>
      <c r="BA188" s="1082" t="str">
        <f>$BA$28</f>
        <v/>
      </c>
      <c r="BB188" s="656"/>
      <c r="BC188" s="1077"/>
      <c r="BD188" s="1082" t="str">
        <f>$BD$28</f>
        <v/>
      </c>
      <c r="BE188" s="656"/>
      <c r="BF188" s="1077"/>
      <c r="BG188" s="1082" t="str">
        <f>$BG$28</f>
        <v/>
      </c>
      <c r="BH188" s="656"/>
      <c r="BI188" s="1077"/>
      <c r="BJ188" s="1082" t="str">
        <f>$BJ$28</f>
        <v/>
      </c>
      <c r="BK188" s="656"/>
      <c r="BL188" s="1077"/>
      <c r="BM188" s="1082" t="str">
        <f>$BM$28</f>
        <v/>
      </c>
      <c r="BN188" s="656"/>
      <c r="BO188" s="1084"/>
      <c r="BP188" s="293"/>
      <c r="BQ188" s="225"/>
      <c r="BR188" s="225"/>
      <c r="BS188" s="225"/>
      <c r="BT188" s="225"/>
      <c r="BU188" s="225"/>
      <c r="BV188" s="225"/>
      <c r="BW188" s="225"/>
      <c r="BX188" s="225"/>
      <c r="BY188" s="225"/>
      <c r="BZ188" s="225"/>
      <c r="CA188" s="225"/>
      <c r="CB188" s="225"/>
      <c r="CC188" s="294"/>
      <c r="CD188" s="1105"/>
      <c r="CE188" s="1106"/>
      <c r="CF188" s="1106"/>
      <c r="CG188" s="1106"/>
      <c r="CH188" s="1106"/>
      <c r="CI188" s="1106"/>
      <c r="CJ188" s="1106"/>
      <c r="CK188" s="1106"/>
      <c r="CL188" s="1106"/>
      <c r="CM188" s="1106"/>
      <c r="CN188" s="1106"/>
      <c r="CO188" s="1106"/>
      <c r="CP188" s="1106"/>
      <c r="CQ188" s="1106"/>
      <c r="CR188" s="1106"/>
      <c r="CS188" s="1106"/>
      <c r="CT188" s="1106"/>
      <c r="CU188" s="1106"/>
      <c r="CV188" s="1107"/>
      <c r="CW188" s="32"/>
      <c r="CX188" s="32"/>
    </row>
    <row r="189" spans="2:102" s="7" customFormat="1" ht="9.9" customHeight="1">
      <c r="B189" s="1114"/>
      <c r="C189" s="657"/>
      <c r="D189" s="657"/>
      <c r="E189" s="657"/>
      <c r="F189" s="657"/>
      <c r="G189" s="657"/>
      <c r="H189" s="657"/>
      <c r="I189" s="657"/>
      <c r="J189" s="657"/>
      <c r="K189" s="657"/>
      <c r="L189" s="657"/>
      <c r="M189" s="657"/>
      <c r="N189" s="657"/>
      <c r="O189" s="657"/>
      <c r="P189" s="657"/>
      <c r="Q189" s="657"/>
      <c r="R189" s="657"/>
      <c r="S189" s="657"/>
      <c r="T189" s="657"/>
      <c r="U189" s="657"/>
      <c r="V189" s="657"/>
      <c r="W189" s="657"/>
      <c r="X189" s="657"/>
      <c r="Y189" s="657"/>
      <c r="Z189" s="657"/>
      <c r="AA189" s="657"/>
      <c r="AB189" s="657"/>
      <c r="AC189" s="657"/>
      <c r="AD189" s="657"/>
      <c r="AE189" s="657"/>
      <c r="AF189" s="657"/>
      <c r="AG189" s="657"/>
      <c r="AH189" s="657"/>
      <c r="AI189" s="657"/>
      <c r="AJ189" s="657"/>
      <c r="AK189" s="657"/>
      <c r="AL189" s="657"/>
      <c r="AM189" s="657"/>
      <c r="AN189" s="657"/>
      <c r="AO189" s="657"/>
      <c r="AP189" s="657"/>
      <c r="AQ189" s="657"/>
      <c r="AR189" s="657"/>
      <c r="AS189" s="657"/>
      <c r="AT189" s="997"/>
      <c r="AU189" s="1076"/>
      <c r="AV189" s="656"/>
      <c r="AW189" s="1084"/>
      <c r="AX189" s="1076"/>
      <c r="AY189" s="656"/>
      <c r="AZ189" s="1077"/>
      <c r="BA189" s="1082"/>
      <c r="BB189" s="656"/>
      <c r="BC189" s="1077"/>
      <c r="BD189" s="1082"/>
      <c r="BE189" s="656"/>
      <c r="BF189" s="1077"/>
      <c r="BG189" s="1082"/>
      <c r="BH189" s="656"/>
      <c r="BI189" s="1077"/>
      <c r="BJ189" s="1082"/>
      <c r="BK189" s="656"/>
      <c r="BL189" s="1077"/>
      <c r="BM189" s="1082"/>
      <c r="BN189" s="656"/>
      <c r="BO189" s="1084"/>
      <c r="BP189" s="293"/>
      <c r="BQ189" s="225"/>
      <c r="BR189" s="225"/>
      <c r="BS189" s="225"/>
      <c r="BT189" s="225"/>
      <c r="BU189" s="225"/>
      <c r="BV189" s="225"/>
      <c r="BW189" s="225"/>
      <c r="BX189" s="225"/>
      <c r="BY189" s="225"/>
      <c r="BZ189" s="225"/>
      <c r="CA189" s="225"/>
      <c r="CB189" s="225"/>
      <c r="CC189" s="294"/>
      <c r="CD189" s="1105"/>
      <c r="CE189" s="1106"/>
      <c r="CF189" s="1106"/>
      <c r="CG189" s="1106"/>
      <c r="CH189" s="1106"/>
      <c r="CI189" s="1106"/>
      <c r="CJ189" s="1106"/>
      <c r="CK189" s="1106"/>
      <c r="CL189" s="1106"/>
      <c r="CM189" s="1106"/>
      <c r="CN189" s="1106"/>
      <c r="CO189" s="1106"/>
      <c r="CP189" s="1106"/>
      <c r="CQ189" s="1106"/>
      <c r="CR189" s="1106"/>
      <c r="CS189" s="1106"/>
      <c r="CT189" s="1106"/>
      <c r="CU189" s="1106"/>
      <c r="CV189" s="1107"/>
      <c r="CW189" s="32"/>
      <c r="CX189" s="32"/>
    </row>
    <row r="190" spans="2:102" s="7" customFormat="1" ht="9.9" customHeight="1">
      <c r="B190" s="1043"/>
      <c r="C190" s="657"/>
      <c r="D190" s="657"/>
      <c r="E190" s="657"/>
      <c r="F190" s="657"/>
      <c r="G190" s="657"/>
      <c r="H190" s="657"/>
      <c r="I190" s="657"/>
      <c r="J190" s="657"/>
      <c r="K190" s="657"/>
      <c r="L190" s="657"/>
      <c r="M190" s="657"/>
      <c r="N190" s="657"/>
      <c r="O190" s="657"/>
      <c r="P190" s="657"/>
      <c r="Q190" s="657"/>
      <c r="R190" s="657"/>
      <c r="S190" s="657"/>
      <c r="T190" s="657"/>
      <c r="U190" s="657"/>
      <c r="V190" s="657"/>
      <c r="W190" s="657"/>
      <c r="X190" s="657"/>
      <c r="Y190" s="657"/>
      <c r="Z190" s="657"/>
      <c r="AA190" s="657"/>
      <c r="AB190" s="657"/>
      <c r="AC190" s="657"/>
      <c r="AD190" s="657"/>
      <c r="AE190" s="657"/>
      <c r="AF190" s="657"/>
      <c r="AG190" s="657"/>
      <c r="AH190" s="657"/>
      <c r="AI190" s="657"/>
      <c r="AJ190" s="657"/>
      <c r="AK190" s="657"/>
      <c r="AL190" s="657"/>
      <c r="AM190" s="657"/>
      <c r="AN190" s="657"/>
      <c r="AO190" s="657"/>
      <c r="AP190" s="657"/>
      <c r="AQ190" s="657"/>
      <c r="AR190" s="657"/>
      <c r="AS190" s="657"/>
      <c r="AT190" s="997"/>
      <c r="AU190" s="1076"/>
      <c r="AV190" s="656"/>
      <c r="AW190" s="1084"/>
      <c r="AX190" s="1076"/>
      <c r="AY190" s="656"/>
      <c r="AZ190" s="1077"/>
      <c r="BA190" s="1082"/>
      <c r="BB190" s="656"/>
      <c r="BC190" s="1077"/>
      <c r="BD190" s="1082"/>
      <c r="BE190" s="656"/>
      <c r="BF190" s="1077"/>
      <c r="BG190" s="1082"/>
      <c r="BH190" s="656"/>
      <c r="BI190" s="1077"/>
      <c r="BJ190" s="1082"/>
      <c r="BK190" s="656"/>
      <c r="BL190" s="1077"/>
      <c r="BM190" s="1082"/>
      <c r="BN190" s="656"/>
      <c r="BO190" s="1084"/>
      <c r="BP190" s="293"/>
      <c r="BQ190" s="225"/>
      <c r="BR190" s="225"/>
      <c r="BS190" s="225"/>
      <c r="BT190" s="225"/>
      <c r="BU190" s="225"/>
      <c r="BV190" s="225"/>
      <c r="BW190" s="225"/>
      <c r="BX190" s="225"/>
      <c r="BY190" s="225"/>
      <c r="BZ190" s="225"/>
      <c r="CA190" s="225"/>
      <c r="CB190" s="225"/>
      <c r="CC190" s="294"/>
      <c r="CD190" s="1105"/>
      <c r="CE190" s="1106"/>
      <c r="CF190" s="1106"/>
      <c r="CG190" s="1106"/>
      <c r="CH190" s="1106"/>
      <c r="CI190" s="1106"/>
      <c r="CJ190" s="1106"/>
      <c r="CK190" s="1106"/>
      <c r="CL190" s="1106"/>
      <c r="CM190" s="1106"/>
      <c r="CN190" s="1106"/>
      <c r="CO190" s="1106"/>
      <c r="CP190" s="1106"/>
      <c r="CQ190" s="1106"/>
      <c r="CR190" s="1106"/>
      <c r="CS190" s="1106"/>
      <c r="CT190" s="1106"/>
      <c r="CU190" s="1106"/>
      <c r="CV190" s="1107"/>
      <c r="CW190" s="32"/>
      <c r="CX190" s="32"/>
    </row>
    <row r="191" spans="2:102" s="7" customFormat="1" ht="9.9" customHeight="1">
      <c r="B191" s="1044"/>
      <c r="C191" s="648"/>
      <c r="D191" s="648"/>
      <c r="E191" s="648"/>
      <c r="F191" s="648"/>
      <c r="G191" s="648"/>
      <c r="H191" s="648"/>
      <c r="I191" s="648"/>
      <c r="J191" s="648"/>
      <c r="K191" s="648"/>
      <c r="L191" s="648"/>
      <c r="M191" s="648"/>
      <c r="N191" s="648"/>
      <c r="O191" s="648"/>
      <c r="P191" s="648"/>
      <c r="Q191" s="648"/>
      <c r="R191" s="648"/>
      <c r="S191" s="648"/>
      <c r="T191" s="648"/>
      <c r="U191" s="648"/>
      <c r="V191" s="648"/>
      <c r="W191" s="648"/>
      <c r="X191" s="648"/>
      <c r="Y191" s="648"/>
      <c r="Z191" s="648"/>
      <c r="AA191" s="648"/>
      <c r="AB191" s="648"/>
      <c r="AC191" s="648"/>
      <c r="AD191" s="648"/>
      <c r="AE191" s="648"/>
      <c r="AF191" s="648"/>
      <c r="AG191" s="648"/>
      <c r="AH191" s="648"/>
      <c r="AI191" s="648"/>
      <c r="AJ191" s="648"/>
      <c r="AK191" s="648"/>
      <c r="AL191" s="648"/>
      <c r="AM191" s="648"/>
      <c r="AN191" s="648"/>
      <c r="AO191" s="648"/>
      <c r="AP191" s="648"/>
      <c r="AQ191" s="648"/>
      <c r="AR191" s="648"/>
      <c r="AS191" s="648"/>
      <c r="AT191" s="999"/>
      <c r="AU191" s="1078"/>
      <c r="AV191" s="1079"/>
      <c r="AW191" s="1085"/>
      <c r="AX191" s="1078"/>
      <c r="AY191" s="1079"/>
      <c r="AZ191" s="1080"/>
      <c r="BA191" s="1083"/>
      <c r="BB191" s="1079"/>
      <c r="BC191" s="1080"/>
      <c r="BD191" s="1083"/>
      <c r="BE191" s="1079"/>
      <c r="BF191" s="1080"/>
      <c r="BG191" s="1083"/>
      <c r="BH191" s="1079"/>
      <c r="BI191" s="1080"/>
      <c r="BJ191" s="1083"/>
      <c r="BK191" s="1079"/>
      <c r="BL191" s="1080"/>
      <c r="BM191" s="1083"/>
      <c r="BN191" s="1079"/>
      <c r="BO191" s="1085"/>
      <c r="BP191" s="295"/>
      <c r="BQ191" s="296"/>
      <c r="BR191" s="296"/>
      <c r="BS191" s="296"/>
      <c r="BT191" s="296"/>
      <c r="BU191" s="296"/>
      <c r="BV191" s="296"/>
      <c r="BW191" s="296"/>
      <c r="BX191" s="296"/>
      <c r="BY191" s="296"/>
      <c r="BZ191" s="296"/>
      <c r="CA191" s="296"/>
      <c r="CB191" s="296"/>
      <c r="CC191" s="297"/>
      <c r="CD191" s="1108"/>
      <c r="CE191" s="1109"/>
      <c r="CF191" s="1109"/>
      <c r="CG191" s="1109"/>
      <c r="CH191" s="1109"/>
      <c r="CI191" s="1109"/>
      <c r="CJ191" s="1109"/>
      <c r="CK191" s="1109"/>
      <c r="CL191" s="1109"/>
      <c r="CM191" s="1109"/>
      <c r="CN191" s="1109"/>
      <c r="CO191" s="1109"/>
      <c r="CP191" s="1109"/>
      <c r="CQ191" s="1109"/>
      <c r="CR191" s="1109"/>
      <c r="CS191" s="1109"/>
      <c r="CT191" s="1109"/>
      <c r="CU191" s="1109"/>
      <c r="CV191" s="1110"/>
    </row>
    <row r="192" spans="2:102" s="7" customFormat="1" ht="4.5" customHeight="1">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20"/>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row>
    <row r="193" spans="2:113" s="7" customFormat="1" ht="9.9" customHeight="1">
      <c r="B193" s="20" t="s">
        <v>92</v>
      </c>
      <c r="W193" s="5"/>
      <c r="X193" s="5"/>
      <c r="Y193" s="20"/>
      <c r="Z193" s="5"/>
      <c r="AC193" s="164"/>
      <c r="AD193" s="164"/>
      <c r="AE193" s="164"/>
      <c r="AF193" s="164"/>
      <c r="AG193" s="164"/>
      <c r="AH193" s="164"/>
      <c r="AI193" s="164"/>
      <c r="AJ193" s="164"/>
      <c r="AK193" s="164"/>
      <c r="AL193" s="164"/>
      <c r="AM193" s="164"/>
      <c r="AN193" s="164"/>
      <c r="AO193" s="164"/>
      <c r="AP193" s="164"/>
      <c r="AQ193" s="164"/>
      <c r="AR193" s="6"/>
      <c r="AS193" s="6"/>
      <c r="AT193" s="6"/>
      <c r="AU193" s="164"/>
      <c r="AV193" s="20"/>
      <c r="AW193" s="164"/>
      <c r="AX193" s="20"/>
      <c r="AY193" s="20"/>
      <c r="AZ193" s="164"/>
      <c r="BA193" s="164"/>
      <c r="BB193" s="20"/>
      <c r="BC193" s="164"/>
      <c r="BD193" s="164"/>
      <c r="BE193" s="20"/>
      <c r="BF193" s="164"/>
      <c r="BG193" s="164"/>
      <c r="BH193" s="20"/>
      <c r="BI193" s="20"/>
      <c r="BJ193" s="20"/>
      <c r="BL193" s="192"/>
      <c r="BM193" s="192"/>
      <c r="BN193" s="192"/>
      <c r="BO193" s="192"/>
      <c r="BQ193" s="192"/>
      <c r="BS193" s="23" t="s">
        <v>1145</v>
      </c>
      <c r="BT193" s="192"/>
      <c r="BU193" s="192"/>
      <c r="BV193" s="192"/>
      <c r="BW193" s="192"/>
    </row>
    <row r="194" spans="2:113" s="7" customFormat="1" ht="9.9" customHeight="1">
      <c r="B194" s="803" t="s">
        <v>19</v>
      </c>
      <c r="C194" s="804"/>
      <c r="D194" s="804"/>
      <c r="E194" s="804"/>
      <c r="F194" s="804"/>
      <c r="G194" s="804"/>
      <c r="H194" s="804"/>
      <c r="I194" s="804"/>
      <c r="J194" s="804"/>
      <c r="K194" s="804"/>
      <c r="L194" s="804"/>
      <c r="M194" s="804"/>
      <c r="N194" s="804"/>
      <c r="O194" s="804"/>
      <c r="P194" s="804"/>
      <c r="Q194" s="804"/>
      <c r="R194" s="804"/>
      <c r="S194" s="804"/>
      <c r="T194" s="804"/>
      <c r="U194" s="804"/>
      <c r="V194" s="804"/>
      <c r="W194" s="804"/>
      <c r="X194" s="804"/>
      <c r="Y194" s="804"/>
      <c r="Z194" s="804"/>
      <c r="AA194" s="804"/>
      <c r="AB194" s="804"/>
      <c r="AC194" s="804"/>
      <c r="AD194" s="804"/>
      <c r="AE194" s="804"/>
      <c r="AF194" s="804"/>
      <c r="AG194" s="804"/>
      <c r="AH194" s="804"/>
      <c r="AI194" s="804"/>
      <c r="AJ194" s="804"/>
      <c r="AK194" s="804"/>
      <c r="AL194" s="804"/>
      <c r="AM194" s="804"/>
      <c r="AN194" s="804"/>
      <c r="AO194" s="805"/>
      <c r="AP194" s="164"/>
      <c r="AQ194" s="164"/>
      <c r="AR194" s="164"/>
      <c r="AS194" s="164"/>
      <c r="AT194" s="164"/>
      <c r="AU194" s="164"/>
      <c r="AV194" s="164"/>
      <c r="AW194" s="164"/>
      <c r="AX194" s="164"/>
      <c r="AY194" s="184"/>
      <c r="AZ194" s="184"/>
      <c r="BA194" s="4"/>
      <c r="BB194" s="184"/>
      <c r="BC194" s="184"/>
      <c r="BD194" s="184"/>
      <c r="BE194" s="184"/>
      <c r="BF194" s="184"/>
      <c r="BG194" s="184"/>
      <c r="BH194" s="184"/>
      <c r="BI194" s="184"/>
      <c r="BJ194" s="164"/>
      <c r="BK194" s="20"/>
      <c r="BL194" s="164"/>
      <c r="BM194" s="164"/>
      <c r="BN194" s="20"/>
      <c r="BO194" s="164"/>
      <c r="BP194" s="164"/>
      <c r="BQ194" s="20"/>
      <c r="BR194" s="164"/>
      <c r="BS194" s="164"/>
      <c r="BT194" s="20"/>
      <c r="BU194" s="164"/>
      <c r="BV194" s="164"/>
      <c r="BW194" s="20"/>
      <c r="BX194" s="20"/>
      <c r="CA194" s="192"/>
      <c r="CB194" s="192"/>
      <c r="CC194" s="192"/>
      <c r="CD194" s="192"/>
      <c r="CE194" s="192"/>
      <c r="CF194" s="192"/>
      <c r="CG194" s="192"/>
      <c r="CH194" s="192"/>
      <c r="CI194" s="192"/>
      <c r="CJ194" s="192"/>
      <c r="CK194" s="192"/>
      <c r="CL194" s="192"/>
    </row>
    <row r="195" spans="2:113" s="7" customFormat="1" ht="9.9" customHeight="1">
      <c r="B195" s="803">
        <v>1</v>
      </c>
      <c r="C195" s="804"/>
      <c r="D195" s="804"/>
      <c r="E195" s="805"/>
      <c r="F195" s="803">
        <v>2</v>
      </c>
      <c r="G195" s="804"/>
      <c r="H195" s="804"/>
      <c r="I195" s="805"/>
      <c r="J195" s="803">
        <v>3</v>
      </c>
      <c r="K195" s="804"/>
      <c r="L195" s="804"/>
      <c r="M195" s="805"/>
      <c r="N195" s="803">
        <v>4</v>
      </c>
      <c r="O195" s="804"/>
      <c r="P195" s="804"/>
      <c r="Q195" s="805"/>
      <c r="R195" s="803">
        <v>5</v>
      </c>
      <c r="S195" s="804"/>
      <c r="T195" s="804"/>
      <c r="U195" s="805"/>
      <c r="V195" s="803">
        <v>6</v>
      </c>
      <c r="W195" s="804"/>
      <c r="X195" s="804"/>
      <c r="Y195" s="805"/>
      <c r="Z195" s="803">
        <v>7</v>
      </c>
      <c r="AA195" s="804"/>
      <c r="AB195" s="804"/>
      <c r="AC195" s="805"/>
      <c r="AD195" s="803">
        <v>8</v>
      </c>
      <c r="AE195" s="804"/>
      <c r="AF195" s="804"/>
      <c r="AG195" s="805"/>
      <c r="AH195" s="803">
        <v>9</v>
      </c>
      <c r="AI195" s="804"/>
      <c r="AJ195" s="804"/>
      <c r="AK195" s="805"/>
      <c r="AL195" s="803">
        <v>10</v>
      </c>
      <c r="AM195" s="804"/>
      <c r="AN195" s="804"/>
      <c r="AO195" s="805"/>
      <c r="AY195" s="1115" t="s">
        <v>1</v>
      </c>
      <c r="AZ195" s="1115"/>
      <c r="BA195" s="1115"/>
      <c r="BB195" s="1116" t="s">
        <v>0</v>
      </c>
      <c r="BC195" s="1117"/>
      <c r="BD195" s="1118"/>
      <c r="BE195" s="1125" t="s">
        <v>93</v>
      </c>
      <c r="BF195" s="1126"/>
      <c r="BG195" s="1126"/>
      <c r="BH195" s="1126"/>
      <c r="BI195" s="1126"/>
      <c r="BJ195" s="1126"/>
      <c r="BK195" s="1126"/>
      <c r="BL195" s="1126"/>
      <c r="BM195" s="1126"/>
      <c r="BN195" s="1126"/>
      <c r="BO195" s="1126"/>
      <c r="BP195" s="1127"/>
      <c r="BQ195" s="1134" t="s">
        <v>91</v>
      </c>
      <c r="BR195" s="1135"/>
      <c r="BS195" s="1135"/>
      <c r="BT195" s="1135"/>
      <c r="BU195" s="1135"/>
      <c r="BV195" s="1135"/>
      <c r="BW195" s="1135"/>
      <c r="BX195" s="1135"/>
      <c r="BY195" s="1135"/>
      <c r="BZ195" s="1135"/>
      <c r="CA195" s="1135"/>
      <c r="CB195" s="1135"/>
      <c r="CC195" s="1135"/>
      <c r="CD195" s="1135"/>
      <c r="CE195" s="1135"/>
      <c r="CF195" s="1135"/>
      <c r="CG195" s="1135"/>
      <c r="CH195" s="1135"/>
      <c r="CI195" s="1135"/>
      <c r="CJ195" s="1135"/>
      <c r="CK195" s="1135"/>
      <c r="CL195" s="1135"/>
      <c r="CM195" s="1135"/>
      <c r="CN195" s="1135"/>
      <c r="CO195" s="1135"/>
      <c r="CP195" s="1135"/>
      <c r="CQ195" s="1135"/>
      <c r="CR195" s="1135"/>
      <c r="CS195" s="1135"/>
      <c r="CT195" s="1135"/>
      <c r="CU195" s="1135"/>
      <c r="CV195" s="1136"/>
    </row>
    <row r="196" spans="2:113" s="7" customFormat="1" ht="9.9" customHeight="1">
      <c r="B196" s="1143" t="str">
        <f>$B$36</f>
        <v>積立額</v>
      </c>
      <c r="C196" s="1144"/>
      <c r="D196" s="1144"/>
      <c r="E196" s="1145"/>
      <c r="F196" s="1058"/>
      <c r="G196" s="1059"/>
      <c r="H196" s="1059"/>
      <c r="I196" s="1060"/>
      <c r="J196" s="1058"/>
      <c r="K196" s="1059"/>
      <c r="L196" s="1059"/>
      <c r="M196" s="1060"/>
      <c r="N196" s="1152"/>
      <c r="O196" s="1153"/>
      <c r="P196" s="1153"/>
      <c r="Q196" s="1154"/>
      <c r="R196" s="1152"/>
      <c r="S196" s="1153"/>
      <c r="T196" s="1153"/>
      <c r="U196" s="1154"/>
      <c r="V196" s="1058"/>
      <c r="W196" s="1059"/>
      <c r="X196" s="1059"/>
      <c r="Y196" s="1060"/>
      <c r="Z196" s="1058"/>
      <c r="AA196" s="1059"/>
      <c r="AB196" s="1059"/>
      <c r="AC196" s="1060"/>
      <c r="AD196" s="1058"/>
      <c r="AE196" s="1059"/>
      <c r="AF196" s="1059"/>
      <c r="AG196" s="1060"/>
      <c r="AH196" s="1058"/>
      <c r="AI196" s="1059"/>
      <c r="AJ196" s="1059"/>
      <c r="AK196" s="1060"/>
      <c r="AL196" s="1058"/>
      <c r="AM196" s="1059"/>
      <c r="AN196" s="1059"/>
      <c r="AO196" s="1060"/>
      <c r="AY196" s="1115"/>
      <c r="AZ196" s="1115"/>
      <c r="BA196" s="1115"/>
      <c r="BB196" s="1119"/>
      <c r="BC196" s="1120"/>
      <c r="BD196" s="1121"/>
      <c r="BE196" s="1128"/>
      <c r="BF196" s="1129"/>
      <c r="BG196" s="1129"/>
      <c r="BH196" s="1129"/>
      <c r="BI196" s="1129"/>
      <c r="BJ196" s="1129"/>
      <c r="BK196" s="1129"/>
      <c r="BL196" s="1129"/>
      <c r="BM196" s="1129"/>
      <c r="BN196" s="1129"/>
      <c r="BO196" s="1129"/>
      <c r="BP196" s="1130"/>
      <c r="BQ196" s="1137"/>
      <c r="BR196" s="1138"/>
      <c r="BS196" s="1138"/>
      <c r="BT196" s="1138"/>
      <c r="BU196" s="1138"/>
      <c r="BV196" s="1138"/>
      <c r="BW196" s="1138"/>
      <c r="BX196" s="1138"/>
      <c r="BY196" s="1138"/>
      <c r="BZ196" s="1138"/>
      <c r="CA196" s="1138"/>
      <c r="CB196" s="1138"/>
      <c r="CC196" s="1138"/>
      <c r="CD196" s="1138"/>
      <c r="CE196" s="1138"/>
      <c r="CF196" s="1138"/>
      <c r="CG196" s="1138"/>
      <c r="CH196" s="1138"/>
      <c r="CI196" s="1138"/>
      <c r="CJ196" s="1138"/>
      <c r="CK196" s="1138"/>
      <c r="CL196" s="1138"/>
      <c r="CM196" s="1138"/>
      <c r="CN196" s="1138"/>
      <c r="CO196" s="1138"/>
      <c r="CP196" s="1138"/>
      <c r="CQ196" s="1138"/>
      <c r="CR196" s="1138"/>
      <c r="CS196" s="1138"/>
      <c r="CT196" s="1138"/>
      <c r="CU196" s="1138"/>
      <c r="CV196" s="1139"/>
    </row>
    <row r="197" spans="2:113" s="7" customFormat="1" ht="9.9" customHeight="1">
      <c r="B197" s="1146"/>
      <c r="C197" s="1147"/>
      <c r="D197" s="1147"/>
      <c r="E197" s="1148"/>
      <c r="F197" s="1061"/>
      <c r="G197" s="1062"/>
      <c r="H197" s="1062"/>
      <c r="I197" s="1063"/>
      <c r="J197" s="1061"/>
      <c r="K197" s="1062"/>
      <c r="L197" s="1062"/>
      <c r="M197" s="1063"/>
      <c r="N197" s="1155"/>
      <c r="O197" s="1156"/>
      <c r="P197" s="1156"/>
      <c r="Q197" s="1157"/>
      <c r="R197" s="1155"/>
      <c r="S197" s="1156"/>
      <c r="T197" s="1156"/>
      <c r="U197" s="1157"/>
      <c r="V197" s="1061"/>
      <c r="W197" s="1062"/>
      <c r="X197" s="1062"/>
      <c r="Y197" s="1063"/>
      <c r="Z197" s="1061"/>
      <c r="AA197" s="1062"/>
      <c r="AB197" s="1062"/>
      <c r="AC197" s="1063"/>
      <c r="AD197" s="1061"/>
      <c r="AE197" s="1062"/>
      <c r="AF197" s="1062"/>
      <c r="AG197" s="1063"/>
      <c r="AH197" s="1061"/>
      <c r="AI197" s="1062"/>
      <c r="AJ197" s="1062"/>
      <c r="AK197" s="1063"/>
      <c r="AL197" s="1061"/>
      <c r="AM197" s="1062"/>
      <c r="AN197" s="1062"/>
      <c r="AO197" s="1063"/>
      <c r="AY197" s="1115"/>
      <c r="AZ197" s="1115"/>
      <c r="BA197" s="1115"/>
      <c r="BB197" s="1122"/>
      <c r="BC197" s="1123"/>
      <c r="BD197" s="1124"/>
      <c r="BE197" s="1131"/>
      <c r="BF197" s="1132"/>
      <c r="BG197" s="1132"/>
      <c r="BH197" s="1132"/>
      <c r="BI197" s="1132"/>
      <c r="BJ197" s="1132"/>
      <c r="BK197" s="1132"/>
      <c r="BL197" s="1132"/>
      <c r="BM197" s="1132"/>
      <c r="BN197" s="1132"/>
      <c r="BO197" s="1132"/>
      <c r="BP197" s="1133"/>
      <c r="BQ197" s="1140"/>
      <c r="BR197" s="1141"/>
      <c r="BS197" s="1141"/>
      <c r="BT197" s="1141"/>
      <c r="BU197" s="1141"/>
      <c r="BV197" s="1141"/>
      <c r="BW197" s="1141"/>
      <c r="BX197" s="1141"/>
      <c r="BY197" s="1141"/>
      <c r="BZ197" s="1141"/>
      <c r="CA197" s="1141"/>
      <c r="CB197" s="1141"/>
      <c r="CC197" s="1141"/>
      <c r="CD197" s="1141"/>
      <c r="CE197" s="1141"/>
      <c r="CF197" s="1141"/>
      <c r="CG197" s="1141"/>
      <c r="CH197" s="1141"/>
      <c r="CI197" s="1141"/>
      <c r="CJ197" s="1141"/>
      <c r="CK197" s="1141"/>
      <c r="CL197" s="1141"/>
      <c r="CM197" s="1141"/>
      <c r="CN197" s="1141"/>
      <c r="CO197" s="1141"/>
      <c r="CP197" s="1141"/>
      <c r="CQ197" s="1141"/>
      <c r="CR197" s="1141"/>
      <c r="CS197" s="1141"/>
      <c r="CT197" s="1141"/>
      <c r="CU197" s="1141"/>
      <c r="CV197" s="1142"/>
    </row>
    <row r="198" spans="2:113" s="7" customFormat="1" ht="9.9" customHeight="1">
      <c r="B198" s="1146"/>
      <c r="C198" s="1147"/>
      <c r="D198" s="1147"/>
      <c r="E198" s="1148"/>
      <c r="F198" s="1061"/>
      <c r="G198" s="1062"/>
      <c r="H198" s="1062"/>
      <c r="I198" s="1063"/>
      <c r="J198" s="1061"/>
      <c r="K198" s="1062"/>
      <c r="L198" s="1062"/>
      <c r="M198" s="1063"/>
      <c r="N198" s="1155"/>
      <c r="O198" s="1156"/>
      <c r="P198" s="1156"/>
      <c r="Q198" s="1157"/>
      <c r="R198" s="1155"/>
      <c r="S198" s="1156"/>
      <c r="T198" s="1156"/>
      <c r="U198" s="1157"/>
      <c r="V198" s="1061"/>
      <c r="W198" s="1062"/>
      <c r="X198" s="1062"/>
      <c r="Y198" s="1063"/>
      <c r="Z198" s="1061"/>
      <c r="AA198" s="1062"/>
      <c r="AB198" s="1062"/>
      <c r="AC198" s="1063"/>
      <c r="AD198" s="1061"/>
      <c r="AE198" s="1062"/>
      <c r="AF198" s="1062"/>
      <c r="AG198" s="1063"/>
      <c r="AH198" s="1061"/>
      <c r="AI198" s="1062"/>
      <c r="AJ198" s="1062"/>
      <c r="AK198" s="1063"/>
      <c r="AL198" s="1061"/>
      <c r="AM198" s="1062"/>
      <c r="AN198" s="1062"/>
      <c r="AO198" s="1063"/>
      <c r="AY198" s="1067" t="str">
        <f>$AY$38</f>
        <v/>
      </c>
      <c r="AZ198" s="1067"/>
      <c r="BA198" s="1067"/>
      <c r="BB198" s="1068">
        <v>3</v>
      </c>
      <c r="BC198" s="1069"/>
      <c r="BD198" s="1070"/>
      <c r="BE198" s="678" t="str">
        <f>$BE$38</f>
        <v/>
      </c>
      <c r="BF198" s="679"/>
      <c r="BG198" s="1075"/>
      <c r="BH198" s="1081" t="str">
        <f>$BH$38</f>
        <v/>
      </c>
      <c r="BI198" s="679"/>
      <c r="BJ198" s="1075"/>
      <c r="BK198" s="1081" t="str">
        <f>$BK$38</f>
        <v/>
      </c>
      <c r="BL198" s="679"/>
      <c r="BM198" s="1075"/>
      <c r="BN198" s="1081" t="str">
        <f>$BN$38</f>
        <v/>
      </c>
      <c r="BO198" s="679"/>
      <c r="BP198" s="680"/>
      <c r="BQ198" s="1086" t="str">
        <f>$BQ$38</f>
        <v/>
      </c>
      <c r="BR198" s="1087"/>
      <c r="BS198" s="1087"/>
      <c r="BT198" s="1087"/>
      <c r="BU198" s="1087"/>
      <c r="BV198" s="1087"/>
      <c r="BW198" s="1087"/>
      <c r="BX198" s="1087"/>
      <c r="BY198" s="1087"/>
      <c r="BZ198" s="1087"/>
      <c r="CA198" s="1087"/>
      <c r="CB198" s="1087"/>
      <c r="CC198" s="1087"/>
      <c r="CD198" s="1087"/>
      <c r="CE198" s="1087"/>
      <c r="CF198" s="1087"/>
      <c r="CG198" s="1087"/>
      <c r="CH198" s="1087"/>
      <c r="CI198" s="1087"/>
      <c r="CJ198" s="1087"/>
      <c r="CK198" s="1087"/>
      <c r="CL198" s="1087"/>
      <c r="CM198" s="1087"/>
      <c r="CN198" s="1087"/>
      <c r="CO198" s="1087"/>
      <c r="CP198" s="1087"/>
      <c r="CQ198" s="1087"/>
      <c r="CR198" s="1087"/>
      <c r="CS198" s="1087"/>
      <c r="CT198" s="1087"/>
      <c r="CU198" s="1087"/>
      <c r="CV198" s="1088"/>
    </row>
    <row r="199" spans="2:113" s="5" customFormat="1" ht="9.9" customHeight="1">
      <c r="B199" s="1146"/>
      <c r="C199" s="1147"/>
      <c r="D199" s="1147"/>
      <c r="E199" s="1148"/>
      <c r="F199" s="1061"/>
      <c r="G199" s="1062"/>
      <c r="H199" s="1062"/>
      <c r="I199" s="1063"/>
      <c r="J199" s="1061"/>
      <c r="K199" s="1062"/>
      <c r="L199" s="1062"/>
      <c r="M199" s="1063"/>
      <c r="N199" s="1155"/>
      <c r="O199" s="1156"/>
      <c r="P199" s="1156"/>
      <c r="Q199" s="1157"/>
      <c r="R199" s="1155"/>
      <c r="S199" s="1156"/>
      <c r="T199" s="1156"/>
      <c r="U199" s="1157"/>
      <c r="V199" s="1061"/>
      <c r="W199" s="1062"/>
      <c r="X199" s="1062"/>
      <c r="Y199" s="1063"/>
      <c r="Z199" s="1061"/>
      <c r="AA199" s="1062"/>
      <c r="AB199" s="1062"/>
      <c r="AC199" s="1063"/>
      <c r="AD199" s="1061"/>
      <c r="AE199" s="1062"/>
      <c r="AF199" s="1062"/>
      <c r="AG199" s="1063"/>
      <c r="AH199" s="1061"/>
      <c r="AI199" s="1062"/>
      <c r="AJ199" s="1062"/>
      <c r="AK199" s="1063"/>
      <c r="AL199" s="1061"/>
      <c r="AM199" s="1062"/>
      <c r="AN199" s="1062"/>
      <c r="AO199" s="1063"/>
      <c r="AY199" s="1067"/>
      <c r="AZ199" s="1067"/>
      <c r="BA199" s="1067"/>
      <c r="BB199" s="1071"/>
      <c r="BC199" s="1072"/>
      <c r="BD199" s="1041"/>
      <c r="BE199" s="1076"/>
      <c r="BF199" s="656"/>
      <c r="BG199" s="1077"/>
      <c r="BH199" s="1082"/>
      <c r="BI199" s="656"/>
      <c r="BJ199" s="1077"/>
      <c r="BK199" s="1082"/>
      <c r="BL199" s="656"/>
      <c r="BM199" s="1077"/>
      <c r="BN199" s="1082"/>
      <c r="BO199" s="656"/>
      <c r="BP199" s="1084"/>
      <c r="BQ199" s="1089"/>
      <c r="BR199" s="1090"/>
      <c r="BS199" s="1090"/>
      <c r="BT199" s="1090"/>
      <c r="BU199" s="1090"/>
      <c r="BV199" s="1090"/>
      <c r="BW199" s="1090"/>
      <c r="BX199" s="1090"/>
      <c r="BY199" s="1090"/>
      <c r="BZ199" s="1090"/>
      <c r="CA199" s="1090"/>
      <c r="CB199" s="1090"/>
      <c r="CC199" s="1090"/>
      <c r="CD199" s="1090"/>
      <c r="CE199" s="1090"/>
      <c r="CF199" s="1090"/>
      <c r="CG199" s="1090"/>
      <c r="CH199" s="1090"/>
      <c r="CI199" s="1090"/>
      <c r="CJ199" s="1090"/>
      <c r="CK199" s="1090"/>
      <c r="CL199" s="1090"/>
      <c r="CM199" s="1090"/>
      <c r="CN199" s="1090"/>
      <c r="CO199" s="1090"/>
      <c r="CP199" s="1090"/>
      <c r="CQ199" s="1090"/>
      <c r="CR199" s="1090"/>
      <c r="CS199" s="1090"/>
      <c r="CT199" s="1090"/>
      <c r="CU199" s="1090"/>
      <c r="CV199" s="1091"/>
    </row>
    <row r="200" spans="2:113" s="7" customFormat="1" ht="4.5" customHeight="1">
      <c r="B200" s="1149"/>
      <c r="C200" s="1150"/>
      <c r="D200" s="1150"/>
      <c r="E200" s="1151"/>
      <c r="F200" s="1064"/>
      <c r="G200" s="1065"/>
      <c r="H200" s="1065"/>
      <c r="I200" s="1066"/>
      <c r="J200" s="1064"/>
      <c r="K200" s="1065"/>
      <c r="L200" s="1065"/>
      <c r="M200" s="1066"/>
      <c r="N200" s="1158"/>
      <c r="O200" s="1159"/>
      <c r="P200" s="1159"/>
      <c r="Q200" s="1160"/>
      <c r="R200" s="1158"/>
      <c r="S200" s="1159"/>
      <c r="T200" s="1159"/>
      <c r="U200" s="1160"/>
      <c r="V200" s="1064"/>
      <c r="W200" s="1065"/>
      <c r="X200" s="1065"/>
      <c r="Y200" s="1066"/>
      <c r="Z200" s="1064"/>
      <c r="AA200" s="1065"/>
      <c r="AB200" s="1065"/>
      <c r="AC200" s="1066"/>
      <c r="AD200" s="1064"/>
      <c r="AE200" s="1065"/>
      <c r="AF200" s="1065"/>
      <c r="AG200" s="1066"/>
      <c r="AH200" s="1064"/>
      <c r="AI200" s="1065"/>
      <c r="AJ200" s="1065"/>
      <c r="AK200" s="1066"/>
      <c r="AL200" s="1064"/>
      <c r="AM200" s="1065"/>
      <c r="AN200" s="1065"/>
      <c r="AO200" s="1066"/>
      <c r="AY200" s="1067"/>
      <c r="AZ200" s="1067"/>
      <c r="BA200" s="1067"/>
      <c r="BB200" s="1073"/>
      <c r="BC200" s="1074"/>
      <c r="BD200" s="1042"/>
      <c r="BE200" s="1078"/>
      <c r="BF200" s="1079"/>
      <c r="BG200" s="1080"/>
      <c r="BH200" s="1083"/>
      <c r="BI200" s="1079"/>
      <c r="BJ200" s="1080"/>
      <c r="BK200" s="1083"/>
      <c r="BL200" s="1079"/>
      <c r="BM200" s="1080"/>
      <c r="BN200" s="1083"/>
      <c r="BO200" s="1079"/>
      <c r="BP200" s="1085"/>
      <c r="BQ200" s="1092"/>
      <c r="BR200" s="1093"/>
      <c r="BS200" s="1093"/>
      <c r="BT200" s="1093"/>
      <c r="BU200" s="1093"/>
      <c r="BV200" s="1093"/>
      <c r="BW200" s="1093"/>
      <c r="BX200" s="1093"/>
      <c r="BY200" s="1093"/>
      <c r="BZ200" s="1093"/>
      <c r="CA200" s="1093"/>
      <c r="CB200" s="1093"/>
      <c r="CC200" s="1093"/>
      <c r="CD200" s="1093"/>
      <c r="CE200" s="1093"/>
      <c r="CF200" s="1093"/>
      <c r="CG200" s="1093"/>
      <c r="CH200" s="1093"/>
      <c r="CI200" s="1093"/>
      <c r="CJ200" s="1093"/>
      <c r="CK200" s="1093"/>
      <c r="CL200" s="1093"/>
      <c r="CM200" s="1093"/>
      <c r="CN200" s="1093"/>
      <c r="CO200" s="1093"/>
      <c r="CP200" s="1093"/>
      <c r="CQ200" s="1093"/>
      <c r="CR200" s="1093"/>
      <c r="CS200" s="1093"/>
      <c r="CT200" s="1093"/>
      <c r="CU200" s="1093"/>
      <c r="CV200" s="1094"/>
    </row>
    <row r="201" spans="2:113" s="7" customFormat="1" ht="4.5" customHeight="1">
      <c r="BH201" s="8"/>
      <c r="BI201" s="39"/>
    </row>
    <row r="202" spans="2:113" s="7" customFormat="1" ht="9.9" customHeight="1">
      <c r="B202" s="850" t="s">
        <v>101</v>
      </c>
      <c r="C202" s="840"/>
      <c r="D202" s="841"/>
      <c r="E202" s="803" t="s">
        <v>27</v>
      </c>
      <c r="F202" s="804"/>
      <c r="G202" s="804"/>
      <c r="H202" s="804"/>
      <c r="I202" s="804"/>
      <c r="J202" s="804"/>
      <c r="K202" s="804"/>
      <c r="L202" s="804"/>
      <c r="M202" s="804"/>
      <c r="N202" s="804"/>
      <c r="O202" s="804"/>
      <c r="P202" s="804"/>
      <c r="Q202" s="804"/>
      <c r="R202" s="804"/>
      <c r="S202" s="804"/>
      <c r="T202" s="804"/>
      <c r="U202" s="804"/>
      <c r="V202" s="804"/>
      <c r="W202" s="804"/>
      <c r="X202" s="804"/>
      <c r="Y202" s="804"/>
      <c r="Z202" s="804"/>
      <c r="AA202" s="804"/>
      <c r="AB202" s="804"/>
      <c r="AC202" s="804"/>
      <c r="AD202" s="804"/>
      <c r="AE202" s="804"/>
      <c r="AF202" s="804"/>
      <c r="AG202" s="804"/>
      <c r="AH202" s="804"/>
      <c r="AI202" s="804"/>
      <c r="AJ202" s="804"/>
      <c r="AK202" s="804"/>
      <c r="AL202" s="804"/>
      <c r="AM202" s="804"/>
      <c r="AN202" s="805"/>
      <c r="AO202" s="803" t="s">
        <v>28</v>
      </c>
      <c r="AP202" s="804"/>
      <c r="AQ202" s="804"/>
      <c r="AR202" s="804"/>
      <c r="AS202" s="804"/>
      <c r="AT202" s="804"/>
      <c r="AU202" s="804"/>
      <c r="AV202" s="804"/>
      <c r="AW202" s="804"/>
      <c r="AX202" s="804"/>
      <c r="AY202" s="804"/>
      <c r="AZ202" s="804"/>
      <c r="BA202" s="804"/>
      <c r="BB202" s="804"/>
      <c r="BC202" s="804"/>
      <c r="BD202" s="804"/>
      <c r="BE202" s="804"/>
      <c r="BF202" s="804"/>
      <c r="BG202" s="804"/>
      <c r="BH202" s="804"/>
      <c r="BI202" s="804"/>
      <c r="BJ202" s="804"/>
      <c r="BK202" s="804"/>
      <c r="BL202" s="804"/>
      <c r="BM202" s="804"/>
      <c r="BN202" s="804"/>
      <c r="BO202" s="804"/>
      <c r="BP202" s="804"/>
      <c r="BQ202" s="804"/>
      <c r="BR202" s="804"/>
      <c r="BS202" s="804"/>
      <c r="BT202" s="804"/>
      <c r="BU202" s="804"/>
      <c r="BV202" s="804"/>
      <c r="BW202" s="804"/>
      <c r="BX202" s="805"/>
      <c r="BY202" s="1095">
        <v>2</v>
      </c>
      <c r="BZ202" s="1096"/>
      <c r="CA202" s="1096"/>
      <c r="CB202" s="973" t="s">
        <v>20</v>
      </c>
      <c r="CC202" s="973"/>
      <c r="CD202" s="973"/>
      <c r="CE202" s="973"/>
      <c r="CF202" s="973"/>
      <c r="CG202" s="973"/>
      <c r="CH202" s="973"/>
      <c r="CI202" s="973"/>
      <c r="CJ202" s="973"/>
      <c r="CK202" s="973"/>
      <c r="CL202" s="973"/>
      <c r="CM202" s="973"/>
      <c r="CN202" s="973"/>
      <c r="CO202" s="973"/>
      <c r="CP202" s="973"/>
      <c r="CQ202" s="973"/>
      <c r="CR202" s="973"/>
      <c r="CS202" s="1099"/>
    </row>
    <row r="203" spans="2:113" s="7" customFormat="1" ht="9.9" customHeight="1">
      <c r="B203" s="842"/>
      <c r="C203" s="843"/>
      <c r="D203" s="844"/>
      <c r="E203" s="1100" t="s">
        <v>22</v>
      </c>
      <c r="F203" s="1101"/>
      <c r="G203" s="1101"/>
      <c r="H203" s="1101"/>
      <c r="I203" s="1101"/>
      <c r="J203" s="1101"/>
      <c r="K203" s="1101"/>
      <c r="L203" s="1101"/>
      <c r="M203" s="1101"/>
      <c r="N203" s="1101"/>
      <c r="O203" s="1101"/>
      <c r="P203" s="1102"/>
      <c r="Q203" s="1100" t="s">
        <v>96</v>
      </c>
      <c r="R203" s="1101"/>
      <c r="S203" s="1101"/>
      <c r="T203" s="1101"/>
      <c r="U203" s="1101"/>
      <c r="V203" s="1101"/>
      <c r="W203" s="1101"/>
      <c r="X203" s="1101"/>
      <c r="Y203" s="1101"/>
      <c r="Z203" s="1101"/>
      <c r="AA203" s="1101"/>
      <c r="AB203" s="1102"/>
      <c r="AC203" s="1100" t="s">
        <v>97</v>
      </c>
      <c r="AD203" s="1101"/>
      <c r="AE203" s="1101"/>
      <c r="AF203" s="1101"/>
      <c r="AG203" s="1101"/>
      <c r="AH203" s="1101"/>
      <c r="AI203" s="1101"/>
      <c r="AJ203" s="1101"/>
      <c r="AK203" s="1101"/>
      <c r="AL203" s="1101"/>
      <c r="AM203" s="1101"/>
      <c r="AN203" s="1102"/>
      <c r="AO203" s="1100" t="s">
        <v>22</v>
      </c>
      <c r="AP203" s="1101"/>
      <c r="AQ203" s="1101"/>
      <c r="AR203" s="1101"/>
      <c r="AS203" s="1101"/>
      <c r="AT203" s="1101"/>
      <c r="AU203" s="1101"/>
      <c r="AV203" s="1101"/>
      <c r="AW203" s="1101"/>
      <c r="AX203" s="1101"/>
      <c r="AY203" s="1101"/>
      <c r="AZ203" s="1102"/>
      <c r="BA203" s="1100" t="s">
        <v>96</v>
      </c>
      <c r="BB203" s="1101"/>
      <c r="BC203" s="1101"/>
      <c r="BD203" s="1101"/>
      <c r="BE203" s="1101"/>
      <c r="BF203" s="1101"/>
      <c r="BG203" s="1101"/>
      <c r="BH203" s="1101"/>
      <c r="BI203" s="1101"/>
      <c r="BJ203" s="1101"/>
      <c r="BK203" s="1101"/>
      <c r="BL203" s="1102"/>
      <c r="BM203" s="1100" t="s">
        <v>97</v>
      </c>
      <c r="BN203" s="1101"/>
      <c r="BO203" s="1101"/>
      <c r="BP203" s="1101"/>
      <c r="BQ203" s="1101"/>
      <c r="BR203" s="1101"/>
      <c r="BS203" s="1101"/>
      <c r="BT203" s="1101"/>
      <c r="BU203" s="1101"/>
      <c r="BV203" s="1101"/>
      <c r="BW203" s="1101"/>
      <c r="BX203" s="1102"/>
      <c r="BY203" s="1097"/>
      <c r="BZ203" s="1098"/>
      <c r="CA203" s="1098"/>
      <c r="CB203" s="1103" t="s">
        <v>94</v>
      </c>
      <c r="CC203" s="1103"/>
      <c r="CD203" s="1103"/>
      <c r="CE203" s="1103"/>
      <c r="CF203" s="1103"/>
      <c r="CG203" s="1103"/>
      <c r="CH203" s="1103"/>
      <c r="CI203" s="1103"/>
      <c r="CJ203" s="1103"/>
      <c r="CK203" s="1103"/>
      <c r="CL203" s="1103"/>
      <c r="CM203" s="1103"/>
      <c r="CN203" s="1103"/>
      <c r="CO203" s="1103"/>
      <c r="CP203" s="1103"/>
      <c r="CQ203" s="1103"/>
      <c r="CR203" s="1103"/>
      <c r="CS203" s="1104"/>
      <c r="DI203" s="205"/>
    </row>
    <row r="204" spans="2:113" s="7" customFormat="1" ht="9.9" customHeight="1">
      <c r="B204" s="842"/>
      <c r="C204" s="843"/>
      <c r="D204" s="844"/>
      <c r="E204" s="30"/>
      <c r="F204" s="40"/>
      <c r="G204" s="41"/>
      <c r="H204" s="40"/>
      <c r="I204" s="1031" t="s">
        <v>10</v>
      </c>
      <c r="J204" s="964"/>
      <c r="K204" s="28"/>
      <c r="L204" s="42"/>
      <c r="M204" s="28"/>
      <c r="N204" s="42"/>
      <c r="O204" s="1031" t="s">
        <v>11</v>
      </c>
      <c r="P204" s="1033"/>
      <c r="Q204" s="182"/>
      <c r="R204" s="42"/>
      <c r="S204" s="28"/>
      <c r="T204" s="42"/>
      <c r="U204" s="1031" t="s">
        <v>10</v>
      </c>
      <c r="V204" s="964"/>
      <c r="W204" s="28"/>
      <c r="X204" s="42"/>
      <c r="Y204" s="28"/>
      <c r="Z204" s="42"/>
      <c r="AA204" s="1031" t="s">
        <v>11</v>
      </c>
      <c r="AB204" s="1033"/>
      <c r="AC204" s="182"/>
      <c r="AD204" s="42"/>
      <c r="AE204" s="28"/>
      <c r="AF204" s="42"/>
      <c r="AG204" s="1031" t="s">
        <v>10</v>
      </c>
      <c r="AH204" s="964"/>
      <c r="AI204" s="28"/>
      <c r="AJ204" s="42"/>
      <c r="AK204" s="28"/>
      <c r="AL204" s="42"/>
      <c r="AM204" s="1031" t="s">
        <v>11</v>
      </c>
      <c r="AN204" s="1033"/>
      <c r="AO204" s="30"/>
      <c r="AP204" s="40"/>
      <c r="AQ204" s="41"/>
      <c r="AR204" s="40"/>
      <c r="AS204" s="1031" t="s">
        <v>10</v>
      </c>
      <c r="AT204" s="964"/>
      <c r="AU204" s="28"/>
      <c r="AV204" s="42"/>
      <c r="AW204" s="28"/>
      <c r="AX204" s="42"/>
      <c r="AY204" s="1031" t="s">
        <v>11</v>
      </c>
      <c r="AZ204" s="1033"/>
      <c r="BA204" s="182"/>
      <c r="BB204" s="42"/>
      <c r="BC204" s="28"/>
      <c r="BD204" s="42"/>
      <c r="BE204" s="1031" t="s">
        <v>10</v>
      </c>
      <c r="BF204" s="964"/>
      <c r="BG204" s="28"/>
      <c r="BH204" s="42"/>
      <c r="BI204" s="28"/>
      <c r="BJ204" s="42"/>
      <c r="BK204" s="1031" t="s">
        <v>11</v>
      </c>
      <c r="BL204" s="1033"/>
      <c r="BM204" s="182"/>
      <c r="BN204" s="42"/>
      <c r="BO204" s="28"/>
      <c r="BP204" s="42"/>
      <c r="BQ204" s="1031" t="s">
        <v>10</v>
      </c>
      <c r="BR204" s="964"/>
      <c r="BS204" s="28"/>
      <c r="BT204" s="42"/>
      <c r="BU204" s="28"/>
      <c r="BV204" s="42"/>
      <c r="BW204" s="1031" t="s">
        <v>11</v>
      </c>
      <c r="BX204" s="1033"/>
      <c r="BY204" s="835" t="s">
        <v>80</v>
      </c>
      <c r="BZ204" s="837"/>
      <c r="CA204" s="814"/>
      <c r="CB204" s="182"/>
      <c r="CC204" s="183"/>
      <c r="CD204" s="183"/>
      <c r="CE204" s="1031" t="s">
        <v>15</v>
      </c>
      <c r="CF204" s="963"/>
      <c r="CG204" s="964"/>
      <c r="CH204" s="43"/>
      <c r="CI204" s="34"/>
      <c r="CJ204" s="35"/>
      <c r="CK204" s="1031" t="s">
        <v>16</v>
      </c>
      <c r="CL204" s="963"/>
      <c r="CM204" s="964"/>
      <c r="CN204" s="183"/>
      <c r="CO204" s="34"/>
      <c r="CP204" s="35"/>
      <c r="CQ204" s="1031" t="s">
        <v>17</v>
      </c>
      <c r="CR204" s="963"/>
      <c r="CS204" s="1033"/>
    </row>
    <row r="205" spans="2:113" s="7" customFormat="1" ht="9.9" customHeight="1">
      <c r="B205" s="842"/>
      <c r="C205" s="843"/>
      <c r="D205" s="844"/>
      <c r="E205" s="1045" t="str">
        <f>$E$45</f>
        <v/>
      </c>
      <c r="F205" s="1045"/>
      <c r="G205" s="1054" t="str">
        <f>$G$45</f>
        <v/>
      </c>
      <c r="H205" s="1055"/>
      <c r="I205" s="1045" t="str">
        <f>$I$45</f>
        <v/>
      </c>
      <c r="J205" s="1045"/>
      <c r="K205" s="1037">
        <v>0</v>
      </c>
      <c r="L205" s="1038"/>
      <c r="M205" s="1037">
        <v>0</v>
      </c>
      <c r="N205" s="1038"/>
      <c r="O205" s="1037">
        <v>0</v>
      </c>
      <c r="P205" s="1041"/>
      <c r="Q205" s="1045" t="str">
        <f>$Q$45</f>
        <v/>
      </c>
      <c r="R205" s="1045"/>
      <c r="S205" s="1054" t="str">
        <f>$S$45</f>
        <v/>
      </c>
      <c r="T205" s="1055"/>
      <c r="U205" s="1045" t="str">
        <f>$U$45</f>
        <v/>
      </c>
      <c r="V205" s="1045"/>
      <c r="W205" s="1037">
        <v>0</v>
      </c>
      <c r="X205" s="1038"/>
      <c r="Y205" s="1037">
        <v>0</v>
      </c>
      <c r="Z205" s="1038"/>
      <c r="AA205" s="1037">
        <v>0</v>
      </c>
      <c r="AB205" s="1041"/>
      <c r="AC205" s="1045" t="str">
        <f>$AC$45</f>
        <v/>
      </c>
      <c r="AD205" s="1045"/>
      <c r="AE205" s="1054" t="str">
        <f>$AE$45</f>
        <v/>
      </c>
      <c r="AF205" s="1055"/>
      <c r="AG205" s="1045" t="str">
        <f>$AG$45</f>
        <v/>
      </c>
      <c r="AH205" s="1045"/>
      <c r="AI205" s="1037">
        <v>0</v>
      </c>
      <c r="AJ205" s="1038"/>
      <c r="AK205" s="1037">
        <v>0</v>
      </c>
      <c r="AL205" s="1038"/>
      <c r="AM205" s="1037">
        <v>0</v>
      </c>
      <c r="AN205" s="1041"/>
      <c r="AO205" s="1045" t="str">
        <f>$AO$45</f>
        <v/>
      </c>
      <c r="AP205" s="1045"/>
      <c r="AQ205" s="1054" t="str">
        <f>$AQ$45</f>
        <v/>
      </c>
      <c r="AR205" s="1055"/>
      <c r="AS205" s="1045" t="str">
        <f>$AS$45</f>
        <v/>
      </c>
      <c r="AT205" s="1045"/>
      <c r="AU205" s="1037">
        <v>0</v>
      </c>
      <c r="AV205" s="1038"/>
      <c r="AW205" s="1037">
        <v>0</v>
      </c>
      <c r="AX205" s="1038"/>
      <c r="AY205" s="1037">
        <v>0</v>
      </c>
      <c r="AZ205" s="1041"/>
      <c r="BA205" s="1045" t="str">
        <f>$BA$45</f>
        <v/>
      </c>
      <c r="BB205" s="1045"/>
      <c r="BC205" s="1054" t="str">
        <f>$BC$45</f>
        <v/>
      </c>
      <c r="BD205" s="1055"/>
      <c r="BE205" s="1045" t="str">
        <f>$BE$45</f>
        <v/>
      </c>
      <c r="BF205" s="1045"/>
      <c r="BG205" s="1037">
        <v>0</v>
      </c>
      <c r="BH205" s="1038"/>
      <c r="BI205" s="1037">
        <v>0</v>
      </c>
      <c r="BJ205" s="1038"/>
      <c r="BK205" s="1037">
        <v>0</v>
      </c>
      <c r="BL205" s="1041"/>
      <c r="BM205" s="1045" t="str">
        <f>$BM$45</f>
        <v/>
      </c>
      <c r="BN205" s="1045"/>
      <c r="BO205" s="1054" t="str">
        <f>$BO$45</f>
        <v/>
      </c>
      <c r="BP205" s="1055"/>
      <c r="BQ205" s="1045" t="str">
        <f>$BQ$45</f>
        <v/>
      </c>
      <c r="BR205" s="1045"/>
      <c r="BS205" s="1037">
        <v>0</v>
      </c>
      <c r="BT205" s="1038"/>
      <c r="BU205" s="1037">
        <v>0</v>
      </c>
      <c r="BV205" s="1038"/>
      <c r="BW205" s="1037">
        <v>0</v>
      </c>
      <c r="BX205" s="1041"/>
      <c r="BY205" s="1043"/>
      <c r="BZ205" s="657"/>
      <c r="CA205" s="997"/>
      <c r="CB205" s="1043"/>
      <c r="CC205" s="657"/>
      <c r="CD205" s="955"/>
      <c r="CE205" s="954"/>
      <c r="CF205" s="657"/>
      <c r="CG205" s="1053"/>
      <c r="CH205" s="996"/>
      <c r="CI205" s="657"/>
      <c r="CJ205" s="1053"/>
      <c r="CK205" s="996"/>
      <c r="CL205" s="657"/>
      <c r="CM205" s="1053"/>
      <c r="CN205" s="996"/>
      <c r="CO205" s="657"/>
      <c r="CP205" s="1053"/>
      <c r="CQ205" s="996"/>
      <c r="CR205" s="657"/>
      <c r="CS205" s="997"/>
    </row>
    <row r="206" spans="2:113" s="7" customFormat="1" ht="9.9" customHeight="1">
      <c r="B206" s="845"/>
      <c r="C206" s="846"/>
      <c r="D206" s="847"/>
      <c r="E206" s="1046"/>
      <c r="F206" s="1046"/>
      <c r="G206" s="1056"/>
      <c r="H206" s="1057"/>
      <c r="I206" s="1046"/>
      <c r="J206" s="1046"/>
      <c r="K206" s="1039"/>
      <c r="L206" s="1040"/>
      <c r="M206" s="1039"/>
      <c r="N206" s="1040"/>
      <c r="O206" s="1039"/>
      <c r="P206" s="1042"/>
      <c r="Q206" s="1046"/>
      <c r="R206" s="1046"/>
      <c r="S206" s="1056"/>
      <c r="T206" s="1057"/>
      <c r="U206" s="1046"/>
      <c r="V206" s="1046"/>
      <c r="W206" s="1039"/>
      <c r="X206" s="1040"/>
      <c r="Y206" s="1039"/>
      <c r="Z206" s="1040"/>
      <c r="AA206" s="1039"/>
      <c r="AB206" s="1042"/>
      <c r="AC206" s="1046"/>
      <c r="AD206" s="1046"/>
      <c r="AE206" s="1056"/>
      <c r="AF206" s="1057"/>
      <c r="AG206" s="1046"/>
      <c r="AH206" s="1046"/>
      <c r="AI206" s="1039"/>
      <c r="AJ206" s="1040"/>
      <c r="AK206" s="1039"/>
      <c r="AL206" s="1040"/>
      <c r="AM206" s="1039"/>
      <c r="AN206" s="1042"/>
      <c r="AO206" s="1046"/>
      <c r="AP206" s="1046"/>
      <c r="AQ206" s="1056"/>
      <c r="AR206" s="1057"/>
      <c r="AS206" s="1046"/>
      <c r="AT206" s="1046"/>
      <c r="AU206" s="1039"/>
      <c r="AV206" s="1040"/>
      <c r="AW206" s="1039"/>
      <c r="AX206" s="1040"/>
      <c r="AY206" s="1039"/>
      <c r="AZ206" s="1042"/>
      <c r="BA206" s="1046"/>
      <c r="BB206" s="1046"/>
      <c r="BC206" s="1056"/>
      <c r="BD206" s="1057"/>
      <c r="BE206" s="1046"/>
      <c r="BF206" s="1046"/>
      <c r="BG206" s="1039"/>
      <c r="BH206" s="1040"/>
      <c r="BI206" s="1039"/>
      <c r="BJ206" s="1040"/>
      <c r="BK206" s="1039"/>
      <c r="BL206" s="1042"/>
      <c r="BM206" s="1046"/>
      <c r="BN206" s="1046"/>
      <c r="BO206" s="1056"/>
      <c r="BP206" s="1057"/>
      <c r="BQ206" s="1046"/>
      <c r="BR206" s="1046"/>
      <c r="BS206" s="1039"/>
      <c r="BT206" s="1040"/>
      <c r="BU206" s="1039"/>
      <c r="BV206" s="1040"/>
      <c r="BW206" s="1039"/>
      <c r="BX206" s="1042"/>
      <c r="BY206" s="1044"/>
      <c r="BZ206" s="648"/>
      <c r="CA206" s="999"/>
      <c r="CB206" s="1044"/>
      <c r="CC206" s="648"/>
      <c r="CD206" s="957"/>
      <c r="CE206" s="956"/>
      <c r="CF206" s="648"/>
      <c r="CG206" s="649"/>
      <c r="CH206" s="998"/>
      <c r="CI206" s="648"/>
      <c r="CJ206" s="649"/>
      <c r="CK206" s="998"/>
      <c r="CL206" s="648"/>
      <c r="CM206" s="649"/>
      <c r="CN206" s="998"/>
      <c r="CO206" s="648"/>
      <c r="CP206" s="649"/>
      <c r="CQ206" s="998"/>
      <c r="CR206" s="648"/>
      <c r="CS206" s="999"/>
    </row>
    <row r="207" spans="2:113" s="7" customFormat="1" ht="9.9" customHeight="1">
      <c r="B207" s="803" t="s">
        <v>98</v>
      </c>
      <c r="C207" s="804"/>
      <c r="D207" s="804"/>
      <c r="E207" s="804"/>
      <c r="F207" s="804"/>
      <c r="G207" s="804"/>
      <c r="H207" s="804"/>
      <c r="I207" s="804"/>
      <c r="J207" s="804"/>
      <c r="K207" s="804"/>
      <c r="L207" s="804"/>
      <c r="M207" s="804"/>
      <c r="N207" s="804"/>
      <c r="O207" s="804"/>
      <c r="P207" s="804"/>
      <c r="Q207" s="804"/>
      <c r="R207" s="804"/>
      <c r="S207" s="804"/>
      <c r="T207" s="804"/>
      <c r="U207" s="804"/>
      <c r="V207" s="804"/>
      <c r="W207" s="804"/>
      <c r="X207" s="804"/>
      <c r="Y207" s="804"/>
      <c r="Z207" s="804"/>
      <c r="AA207" s="804"/>
      <c r="AB207" s="804"/>
      <c r="AC207" s="804"/>
      <c r="AD207" s="804"/>
      <c r="AE207" s="804"/>
      <c r="AF207" s="804"/>
      <c r="AG207" s="805"/>
      <c r="AH207" s="1000" t="s">
        <v>99</v>
      </c>
      <c r="AI207" s="1001"/>
      <c r="AJ207" s="1001"/>
      <c r="AK207" s="1001"/>
      <c r="AL207" s="1001"/>
      <c r="AM207" s="1001"/>
      <c r="AN207" s="1001"/>
      <c r="AO207" s="1001"/>
      <c r="AP207" s="1001"/>
      <c r="AQ207" s="1002"/>
      <c r="AR207" s="1006"/>
      <c r="AS207" s="1007"/>
      <c r="AT207" s="1007"/>
      <c r="AU207" s="1007"/>
      <c r="AV207" s="1007"/>
      <c r="AW207" s="1007"/>
      <c r="AX207" s="1007"/>
      <c r="AY207" s="1007"/>
      <c r="AZ207" s="1007"/>
      <c r="BA207" s="1007"/>
      <c r="BB207" s="1008"/>
      <c r="BC207" s="978">
        <v>6</v>
      </c>
      <c r="BD207" s="984"/>
      <c r="BE207" s="1012" t="s">
        <v>21</v>
      </c>
      <c r="BF207" s="1013"/>
      <c r="BG207" s="1016" t="s">
        <v>35</v>
      </c>
      <c r="BH207" s="1017"/>
      <c r="BI207" s="1017"/>
      <c r="BJ207" s="1017"/>
      <c r="BK207" s="1017"/>
      <c r="BL207" s="1017"/>
      <c r="BM207" s="1017"/>
      <c r="BN207" s="1017"/>
      <c r="BO207" s="1017"/>
      <c r="BP207" s="1017"/>
      <c r="BQ207" s="1018"/>
      <c r="BR207" s="1019" t="s">
        <v>36</v>
      </c>
      <c r="BS207" s="1020"/>
      <c r="BT207" s="1020"/>
      <c r="BU207" s="1020"/>
      <c r="BV207" s="1020"/>
      <c r="BW207" s="1020"/>
      <c r="BX207" s="1020"/>
      <c r="BY207" s="1021"/>
      <c r="BZ207" s="1019" t="s">
        <v>37</v>
      </c>
      <c r="CA207" s="1020"/>
      <c r="CB207" s="1020"/>
      <c r="CC207" s="1020"/>
      <c r="CD207" s="1020"/>
      <c r="CE207" s="1020"/>
      <c r="CF207" s="1020"/>
      <c r="CG207" s="1021"/>
      <c r="CH207" s="978">
        <v>7</v>
      </c>
      <c r="CI207" s="984"/>
      <c r="CJ207" s="905" t="s">
        <v>38</v>
      </c>
      <c r="CK207" s="906"/>
      <c r="CL207" s="906"/>
      <c r="CM207" s="906"/>
      <c r="CN207" s="906"/>
      <c r="CO207" s="906"/>
      <c r="CP207" s="906"/>
      <c r="CQ207" s="906"/>
      <c r="CR207" s="906"/>
      <c r="CS207" s="906"/>
      <c r="CT207" s="906"/>
      <c r="CU207" s="907"/>
    </row>
    <row r="208" spans="2:113" s="7" customFormat="1" ht="9.9" customHeight="1">
      <c r="B208" s="803" t="s">
        <v>30</v>
      </c>
      <c r="C208" s="804"/>
      <c r="D208" s="804"/>
      <c r="E208" s="804"/>
      <c r="F208" s="804"/>
      <c r="G208" s="804"/>
      <c r="H208" s="804"/>
      <c r="I208" s="804"/>
      <c r="J208" s="804"/>
      <c r="K208" s="804"/>
      <c r="L208" s="804"/>
      <c r="M208" s="804"/>
      <c r="N208" s="804"/>
      <c r="O208" s="804"/>
      <c r="P208" s="804"/>
      <c r="Q208" s="805"/>
      <c r="R208" s="803" t="s">
        <v>31</v>
      </c>
      <c r="S208" s="804"/>
      <c r="T208" s="804"/>
      <c r="U208" s="804"/>
      <c r="V208" s="804"/>
      <c r="W208" s="804"/>
      <c r="X208" s="804"/>
      <c r="Y208" s="804"/>
      <c r="Z208" s="804"/>
      <c r="AA208" s="804"/>
      <c r="AB208" s="804"/>
      <c r="AC208" s="804"/>
      <c r="AD208" s="804"/>
      <c r="AE208" s="804"/>
      <c r="AF208" s="804"/>
      <c r="AG208" s="805"/>
      <c r="AH208" s="1003"/>
      <c r="AI208" s="1004"/>
      <c r="AJ208" s="1004"/>
      <c r="AK208" s="1004"/>
      <c r="AL208" s="1004"/>
      <c r="AM208" s="1004"/>
      <c r="AN208" s="1004"/>
      <c r="AO208" s="1004"/>
      <c r="AP208" s="1004"/>
      <c r="AQ208" s="1005"/>
      <c r="AR208" s="1009"/>
      <c r="AS208" s="1010"/>
      <c r="AT208" s="1010"/>
      <c r="AU208" s="1010"/>
      <c r="AV208" s="1010"/>
      <c r="AW208" s="1010"/>
      <c r="AX208" s="1010"/>
      <c r="AY208" s="1010"/>
      <c r="AZ208" s="1010"/>
      <c r="BA208" s="1010"/>
      <c r="BB208" s="1011"/>
      <c r="BC208" s="980"/>
      <c r="BD208" s="985"/>
      <c r="BE208" s="1014"/>
      <c r="BF208" s="1015"/>
      <c r="BG208" s="1022"/>
      <c r="BH208" s="1023"/>
      <c r="BI208" s="1023"/>
      <c r="BJ208" s="1023"/>
      <c r="BK208" s="1023"/>
      <c r="BL208" s="1023"/>
      <c r="BM208" s="1023"/>
      <c r="BN208" s="1023"/>
      <c r="BO208" s="1023"/>
      <c r="BP208" s="1023"/>
      <c r="BQ208" s="1024"/>
      <c r="BR208" s="788"/>
      <c r="BS208" s="789"/>
      <c r="BT208" s="789"/>
      <c r="BU208" s="789"/>
      <c r="BV208" s="789"/>
      <c r="BW208" s="789"/>
      <c r="BX208" s="789"/>
      <c r="BY208" s="790"/>
      <c r="BZ208" s="788"/>
      <c r="CA208" s="789"/>
      <c r="CB208" s="789"/>
      <c r="CC208" s="789"/>
      <c r="CD208" s="789"/>
      <c r="CE208" s="789"/>
      <c r="CF208" s="789"/>
      <c r="CG208" s="790"/>
      <c r="CH208" s="980"/>
      <c r="CI208" s="985"/>
      <c r="CJ208" s="899" t="s">
        <v>102</v>
      </c>
      <c r="CK208" s="900"/>
      <c r="CL208" s="900"/>
      <c r="CM208" s="900"/>
      <c r="CN208" s="900"/>
      <c r="CO208" s="900"/>
      <c r="CP208" s="900"/>
      <c r="CQ208" s="900"/>
      <c r="CR208" s="900"/>
      <c r="CS208" s="900"/>
      <c r="CT208" s="900"/>
      <c r="CU208" s="1028"/>
    </row>
    <row r="209" spans="1:115" s="7" customFormat="1" ht="9.9" customHeight="1">
      <c r="B209" s="30"/>
      <c r="C209" s="40"/>
      <c r="D209" s="1029" t="s">
        <v>29</v>
      </c>
      <c r="E209" s="1030"/>
      <c r="F209" s="1031"/>
      <c r="G209" s="964"/>
      <c r="H209" s="28"/>
      <c r="I209" s="42"/>
      <c r="J209" s="1031" t="s">
        <v>10</v>
      </c>
      <c r="K209" s="964"/>
      <c r="L209" s="28"/>
      <c r="M209" s="42"/>
      <c r="N209" s="28"/>
      <c r="O209" s="42"/>
      <c r="P209" s="1032" t="s">
        <v>11</v>
      </c>
      <c r="Q209" s="1033"/>
      <c r="R209" s="30"/>
      <c r="S209" s="40"/>
      <c r="T209" s="1029" t="s">
        <v>29</v>
      </c>
      <c r="U209" s="1030"/>
      <c r="V209" s="1031"/>
      <c r="W209" s="964"/>
      <c r="X209" s="28"/>
      <c r="Y209" s="42"/>
      <c r="Z209" s="1031" t="s">
        <v>10</v>
      </c>
      <c r="AA209" s="964"/>
      <c r="AB209" s="28"/>
      <c r="AC209" s="42"/>
      <c r="AD209" s="28"/>
      <c r="AE209" s="42"/>
      <c r="AF209" s="1032" t="s">
        <v>11</v>
      </c>
      <c r="AG209" s="1033"/>
      <c r="AH209" s="46"/>
      <c r="AI209" s="20"/>
      <c r="AJ209" s="20"/>
      <c r="AK209" s="20"/>
      <c r="AL209" s="20"/>
      <c r="AM209" s="20"/>
      <c r="AN209" s="20"/>
      <c r="AO209" s="20"/>
      <c r="AP209" s="20"/>
      <c r="AQ209" s="20"/>
      <c r="AR209" s="203"/>
      <c r="AS209" s="204"/>
      <c r="AT209" s="204"/>
      <c r="AU209" s="204"/>
      <c r="AV209" s="204"/>
      <c r="AW209" s="204"/>
      <c r="AX209" s="204"/>
      <c r="AY209" s="204"/>
      <c r="AZ209" s="204"/>
      <c r="BA209" s="205"/>
      <c r="BB209" s="205"/>
      <c r="BC209" s="980"/>
      <c r="BD209" s="985"/>
      <c r="BE209" s="1014"/>
      <c r="BF209" s="1015"/>
      <c r="BG209" s="1022"/>
      <c r="BH209" s="1023"/>
      <c r="BI209" s="1023"/>
      <c r="BJ209" s="1023"/>
      <c r="BK209" s="1023"/>
      <c r="BL209" s="1023"/>
      <c r="BM209" s="1023"/>
      <c r="BN209" s="1023"/>
      <c r="BO209" s="1023"/>
      <c r="BP209" s="1023"/>
      <c r="BQ209" s="1024"/>
      <c r="BR209" s="791"/>
      <c r="BS209" s="792"/>
      <c r="BT209" s="792"/>
      <c r="BU209" s="792"/>
      <c r="BV209" s="792"/>
      <c r="BW209" s="792"/>
      <c r="BX209" s="792"/>
      <c r="BY209" s="793"/>
      <c r="BZ209" s="791"/>
      <c r="CA209" s="792"/>
      <c r="CB209" s="792"/>
      <c r="CC209" s="792"/>
      <c r="CD209" s="792"/>
      <c r="CE209" s="792"/>
      <c r="CF209" s="792"/>
      <c r="CG209" s="793"/>
      <c r="CH209" s="980"/>
      <c r="CI209" s="985"/>
      <c r="CJ209" s="803" t="s">
        <v>30</v>
      </c>
      <c r="CK209" s="804"/>
      <c r="CL209" s="804"/>
      <c r="CM209" s="804"/>
      <c r="CN209" s="804"/>
      <c r="CO209" s="805"/>
      <c r="CP209" s="803" t="s">
        <v>31</v>
      </c>
      <c r="CQ209" s="804"/>
      <c r="CR209" s="804"/>
      <c r="CS209" s="804"/>
      <c r="CT209" s="804"/>
      <c r="CU209" s="805"/>
    </row>
    <row r="210" spans="1:115" s="7" customFormat="1" ht="9.9" customHeight="1">
      <c r="B210" s="946"/>
      <c r="C210" s="947"/>
      <c r="D210" s="950"/>
      <c r="E210" s="951"/>
      <c r="F210" s="882"/>
      <c r="G210" s="888"/>
      <c r="H210" s="954"/>
      <c r="I210" s="955"/>
      <c r="J210" s="867">
        <v>0</v>
      </c>
      <c r="K210" s="864"/>
      <c r="L210" s="867">
        <v>0</v>
      </c>
      <c r="M210" s="864"/>
      <c r="N210" s="867">
        <v>0</v>
      </c>
      <c r="O210" s="864"/>
      <c r="P210" s="867">
        <v>0</v>
      </c>
      <c r="Q210" s="958"/>
      <c r="R210" s="959"/>
      <c r="S210" s="960"/>
      <c r="T210" s="882"/>
      <c r="U210" s="888"/>
      <c r="V210" s="882"/>
      <c r="W210" s="888"/>
      <c r="X210" s="882"/>
      <c r="Y210" s="888"/>
      <c r="Z210" s="867">
        <v>0</v>
      </c>
      <c r="AA210" s="864"/>
      <c r="AB210" s="867">
        <v>0</v>
      </c>
      <c r="AC210" s="864"/>
      <c r="AD210" s="867">
        <v>0</v>
      </c>
      <c r="AE210" s="864"/>
      <c r="AF210" s="867">
        <v>0</v>
      </c>
      <c r="AG210" s="958"/>
      <c r="AH210" s="1047" t="s">
        <v>100</v>
      </c>
      <c r="AI210" s="1048"/>
      <c r="AJ210" s="1048"/>
      <c r="AK210" s="1048"/>
      <c r="AL210" s="1048"/>
      <c r="AM210" s="1048"/>
      <c r="AN210" s="1048"/>
      <c r="AO210" s="1048"/>
      <c r="AP210" s="1048"/>
      <c r="AQ210" s="1049"/>
      <c r="AR210" s="1050"/>
      <c r="AS210" s="1051"/>
      <c r="AT210" s="1051"/>
      <c r="AU210" s="1051"/>
      <c r="AV210" s="1051"/>
      <c r="AW210" s="1051"/>
      <c r="AX210" s="1051"/>
      <c r="AY210" s="1051"/>
      <c r="AZ210" s="1051"/>
      <c r="BA210" s="1051"/>
      <c r="BB210" s="1052"/>
      <c r="BC210" s="980"/>
      <c r="BD210" s="985"/>
      <c r="BE210" s="1014"/>
      <c r="BF210" s="1015"/>
      <c r="BG210" s="1022"/>
      <c r="BH210" s="1023"/>
      <c r="BI210" s="1023"/>
      <c r="BJ210" s="1023"/>
      <c r="BK210" s="1023"/>
      <c r="BL210" s="1023"/>
      <c r="BM210" s="1023"/>
      <c r="BN210" s="1023"/>
      <c r="BO210" s="1023"/>
      <c r="BP210" s="1023"/>
      <c r="BQ210" s="1024"/>
      <c r="BR210" s="791"/>
      <c r="BS210" s="792"/>
      <c r="BT210" s="792"/>
      <c r="BU210" s="792"/>
      <c r="BV210" s="792"/>
      <c r="BW210" s="792"/>
      <c r="BX210" s="792"/>
      <c r="BY210" s="793"/>
      <c r="BZ210" s="791"/>
      <c r="CA210" s="792"/>
      <c r="CB210" s="792"/>
      <c r="CC210" s="792"/>
      <c r="CD210" s="792"/>
      <c r="CE210" s="792"/>
      <c r="CF210" s="792"/>
      <c r="CG210" s="793"/>
      <c r="CH210" s="980"/>
      <c r="CI210" s="985"/>
      <c r="CJ210" s="48"/>
      <c r="CK210" s="34"/>
      <c r="CL210" s="34"/>
      <c r="CM210" s="963" t="s">
        <v>81</v>
      </c>
      <c r="CN210" s="963"/>
      <c r="CO210" s="964"/>
      <c r="CP210" s="43"/>
      <c r="CQ210" s="34"/>
      <c r="CR210" s="34"/>
      <c r="CS210" s="963" t="s">
        <v>81</v>
      </c>
      <c r="CT210" s="963"/>
      <c r="CU210" s="1033"/>
    </row>
    <row r="211" spans="1:115" s="5" customFormat="1" ht="9.9" customHeight="1">
      <c r="B211" s="948"/>
      <c r="C211" s="949"/>
      <c r="D211" s="952"/>
      <c r="E211" s="953"/>
      <c r="F211" s="885"/>
      <c r="G211" s="889"/>
      <c r="H211" s="956"/>
      <c r="I211" s="957"/>
      <c r="J211" s="868"/>
      <c r="K211" s="866"/>
      <c r="L211" s="868"/>
      <c r="M211" s="866"/>
      <c r="N211" s="868"/>
      <c r="O211" s="866"/>
      <c r="P211" s="868"/>
      <c r="Q211" s="872"/>
      <c r="R211" s="961"/>
      <c r="S211" s="962"/>
      <c r="T211" s="885"/>
      <c r="U211" s="889"/>
      <c r="V211" s="885"/>
      <c r="W211" s="889"/>
      <c r="X211" s="885"/>
      <c r="Y211" s="889"/>
      <c r="Z211" s="868"/>
      <c r="AA211" s="866"/>
      <c r="AB211" s="868"/>
      <c r="AC211" s="866"/>
      <c r="AD211" s="868"/>
      <c r="AE211" s="866"/>
      <c r="AF211" s="868"/>
      <c r="AG211" s="872"/>
      <c r="AH211" s="1047"/>
      <c r="AI211" s="1048"/>
      <c r="AJ211" s="1048"/>
      <c r="AK211" s="1048"/>
      <c r="AL211" s="1048"/>
      <c r="AM211" s="1048"/>
      <c r="AN211" s="1048"/>
      <c r="AO211" s="1048"/>
      <c r="AP211" s="1048"/>
      <c r="AQ211" s="1049"/>
      <c r="AR211" s="1050"/>
      <c r="AS211" s="1051"/>
      <c r="AT211" s="1051"/>
      <c r="AU211" s="1051"/>
      <c r="AV211" s="1051"/>
      <c r="AW211" s="1051"/>
      <c r="AX211" s="1051"/>
      <c r="AY211" s="1051"/>
      <c r="AZ211" s="1051"/>
      <c r="BA211" s="1051"/>
      <c r="BB211" s="1052"/>
      <c r="BC211" s="980"/>
      <c r="BD211" s="985"/>
      <c r="BE211" s="1014"/>
      <c r="BF211" s="1015"/>
      <c r="BG211" s="1025"/>
      <c r="BH211" s="1026"/>
      <c r="BI211" s="1026"/>
      <c r="BJ211" s="1026"/>
      <c r="BK211" s="1026"/>
      <c r="BL211" s="1026"/>
      <c r="BM211" s="1026"/>
      <c r="BN211" s="1026"/>
      <c r="BO211" s="1026"/>
      <c r="BP211" s="1026"/>
      <c r="BQ211" s="1027"/>
      <c r="BR211" s="794"/>
      <c r="BS211" s="795"/>
      <c r="BT211" s="795"/>
      <c r="BU211" s="795"/>
      <c r="BV211" s="795"/>
      <c r="BW211" s="795"/>
      <c r="BX211" s="795"/>
      <c r="BY211" s="796"/>
      <c r="BZ211" s="794"/>
      <c r="CA211" s="795"/>
      <c r="CB211" s="795"/>
      <c r="CC211" s="795"/>
      <c r="CD211" s="795"/>
      <c r="CE211" s="795"/>
      <c r="CF211" s="795"/>
      <c r="CG211" s="796"/>
      <c r="CH211" s="980"/>
      <c r="CI211" s="985"/>
      <c r="CJ211" s="1034"/>
      <c r="CK211" s="1035"/>
      <c r="CL211" s="1035"/>
      <c r="CM211" s="1035"/>
      <c r="CN211" s="1035"/>
      <c r="CO211" s="154"/>
      <c r="CP211" s="1036"/>
      <c r="CQ211" s="1035"/>
      <c r="CR211" s="1035"/>
      <c r="CS211" s="1035"/>
      <c r="CT211" s="1035"/>
      <c r="CU211" s="54"/>
    </row>
    <row r="212" spans="1:115" s="7" customFormat="1" ht="9.9" customHeight="1">
      <c r="B212" s="978">
        <v>8</v>
      </c>
      <c r="C212" s="979"/>
      <c r="D212" s="49"/>
      <c r="E212" s="50"/>
      <c r="F212" s="50"/>
      <c r="G212" s="50"/>
      <c r="H212" s="803" t="s">
        <v>103</v>
      </c>
      <c r="I212" s="804"/>
      <c r="J212" s="804"/>
      <c r="K212" s="804"/>
      <c r="L212" s="804"/>
      <c r="M212" s="804"/>
      <c r="N212" s="804"/>
      <c r="O212" s="804"/>
      <c r="P212" s="804"/>
      <c r="Q212" s="804"/>
      <c r="R212" s="804"/>
      <c r="S212" s="804"/>
      <c r="T212" s="804"/>
      <c r="U212" s="804"/>
      <c r="V212" s="804"/>
      <c r="W212" s="804"/>
      <c r="X212" s="804"/>
      <c r="Y212" s="804"/>
      <c r="Z212" s="804"/>
      <c r="AA212" s="804"/>
      <c r="AB212" s="804"/>
      <c r="AC212" s="804"/>
      <c r="AD212" s="804"/>
      <c r="AE212" s="804"/>
      <c r="AF212" s="804"/>
      <c r="AG212" s="804"/>
      <c r="AH212" s="804"/>
      <c r="AI212" s="804"/>
      <c r="AJ212" s="804"/>
      <c r="AK212" s="804"/>
      <c r="AL212" s="804"/>
      <c r="AM212" s="804"/>
      <c r="AN212" s="804"/>
      <c r="AO212" s="805"/>
      <c r="AP212" s="978">
        <v>9</v>
      </c>
      <c r="AQ212" s="984"/>
      <c r="AR212" s="50"/>
      <c r="AS212" s="50"/>
      <c r="AT212" s="50"/>
      <c r="AU212" s="50"/>
      <c r="AV212" s="803" t="s">
        <v>104</v>
      </c>
      <c r="AW212" s="804"/>
      <c r="AX212" s="804"/>
      <c r="AY212" s="804"/>
      <c r="AZ212" s="804"/>
      <c r="BA212" s="804"/>
      <c r="BB212" s="804"/>
      <c r="BC212" s="804"/>
      <c r="BD212" s="804"/>
      <c r="BE212" s="804"/>
      <c r="BF212" s="804"/>
      <c r="BG212" s="804"/>
      <c r="BH212" s="804"/>
      <c r="BI212" s="804"/>
      <c r="BJ212" s="804"/>
      <c r="BK212" s="804"/>
      <c r="BL212" s="804"/>
      <c r="BM212" s="804"/>
      <c r="BN212" s="804"/>
      <c r="BO212" s="804"/>
      <c r="BP212" s="804"/>
      <c r="BQ212" s="804"/>
      <c r="BR212" s="804"/>
      <c r="BS212" s="804"/>
      <c r="BT212" s="804"/>
      <c r="BU212" s="804"/>
      <c r="BV212" s="804"/>
      <c r="BW212" s="804"/>
      <c r="BX212" s="804"/>
      <c r="BY212" s="804"/>
      <c r="BZ212" s="804"/>
      <c r="CA212" s="804"/>
      <c r="CB212" s="804"/>
      <c r="CC212" s="804"/>
      <c r="CD212" s="804"/>
      <c r="CE212" s="804"/>
      <c r="CF212" s="804"/>
      <c r="CG212" s="804"/>
      <c r="CH212" s="804"/>
      <c r="CI212" s="804"/>
      <c r="CJ212" s="804"/>
      <c r="CK212" s="804"/>
      <c r="CL212" s="804"/>
      <c r="CM212" s="804"/>
      <c r="CN212" s="804"/>
      <c r="CO212" s="804"/>
      <c r="CP212" s="804"/>
      <c r="CQ212" s="804"/>
      <c r="CR212" s="804"/>
      <c r="CS212" s="804"/>
      <c r="CT212" s="804"/>
      <c r="CU212" s="805"/>
    </row>
    <row r="213" spans="1:115" s="7" customFormat="1" ht="9.9" customHeight="1">
      <c r="B213" s="980"/>
      <c r="C213" s="981"/>
      <c r="D213" s="987" t="s">
        <v>39</v>
      </c>
      <c r="E213" s="988"/>
      <c r="F213" s="988"/>
      <c r="G213" s="989"/>
      <c r="H213" s="990"/>
      <c r="I213" s="991"/>
      <c r="J213" s="991"/>
      <c r="K213" s="991"/>
      <c r="L213" s="991"/>
      <c r="M213" s="991"/>
      <c r="N213" s="991"/>
      <c r="O213" s="991"/>
      <c r="P213" s="991"/>
      <c r="Q213" s="991"/>
      <c r="R213" s="991"/>
      <c r="S213" s="991"/>
      <c r="T213" s="991"/>
      <c r="U213" s="991"/>
      <c r="V213" s="991"/>
      <c r="W213" s="991"/>
      <c r="X213" s="991"/>
      <c r="Y213" s="991"/>
      <c r="Z213" s="991"/>
      <c r="AA213" s="991"/>
      <c r="AB213" s="991"/>
      <c r="AC213" s="991"/>
      <c r="AD213" s="991"/>
      <c r="AE213" s="991"/>
      <c r="AF213" s="991"/>
      <c r="AG213" s="991"/>
      <c r="AH213" s="991"/>
      <c r="AI213" s="991"/>
      <c r="AJ213" s="991"/>
      <c r="AK213" s="991"/>
      <c r="AL213" s="991"/>
      <c r="AM213" s="991"/>
      <c r="AN213" s="991"/>
      <c r="AO213" s="992"/>
      <c r="AP213" s="980"/>
      <c r="AQ213" s="985"/>
      <c r="AR213" s="988" t="s">
        <v>39</v>
      </c>
      <c r="AS213" s="988"/>
      <c r="AT213" s="988"/>
      <c r="AU213" s="989"/>
      <c r="AV213" s="990"/>
      <c r="AW213" s="991"/>
      <c r="AX213" s="991"/>
      <c r="AY213" s="991"/>
      <c r="AZ213" s="991"/>
      <c r="BA213" s="991"/>
      <c r="BB213" s="991"/>
      <c r="BC213" s="991"/>
      <c r="BD213" s="991"/>
      <c r="BE213" s="991"/>
      <c r="BF213" s="991"/>
      <c r="BG213" s="991"/>
      <c r="BH213" s="991"/>
      <c r="BI213" s="991"/>
      <c r="BJ213" s="991"/>
      <c r="BK213" s="991"/>
      <c r="BL213" s="991"/>
      <c r="BM213" s="991"/>
      <c r="BN213" s="991"/>
      <c r="BO213" s="991"/>
      <c r="BP213" s="991"/>
      <c r="BQ213" s="991"/>
      <c r="BR213" s="991"/>
      <c r="BS213" s="991"/>
      <c r="BT213" s="991"/>
      <c r="BU213" s="991"/>
      <c r="BV213" s="991"/>
      <c r="BW213" s="991"/>
      <c r="BX213" s="991"/>
      <c r="BY213" s="991"/>
      <c r="BZ213" s="991"/>
      <c r="CA213" s="991"/>
      <c r="CB213" s="991"/>
      <c r="CC213" s="991"/>
      <c r="CD213" s="991"/>
      <c r="CE213" s="991"/>
      <c r="CF213" s="991"/>
      <c r="CG213" s="991"/>
      <c r="CH213" s="991"/>
      <c r="CI213" s="991"/>
      <c r="CJ213" s="991"/>
      <c r="CK213" s="991"/>
      <c r="CL213" s="991"/>
      <c r="CM213" s="991"/>
      <c r="CN213" s="991"/>
      <c r="CO213" s="991"/>
      <c r="CP213" s="991"/>
      <c r="CQ213" s="991"/>
      <c r="CR213" s="991"/>
      <c r="CS213" s="991"/>
      <c r="CT213" s="991"/>
      <c r="CU213" s="992"/>
    </row>
    <row r="214" spans="1:115" s="7" customFormat="1" ht="9.9" customHeight="1">
      <c r="B214" s="980"/>
      <c r="C214" s="981"/>
      <c r="D214" s="862" t="s">
        <v>51</v>
      </c>
      <c r="E214" s="816"/>
      <c r="F214" s="816"/>
      <c r="G214" s="817"/>
      <c r="H214" s="993"/>
      <c r="I214" s="994"/>
      <c r="J214" s="994"/>
      <c r="K214" s="994"/>
      <c r="L214" s="994"/>
      <c r="M214" s="994"/>
      <c r="N214" s="994"/>
      <c r="O214" s="994"/>
      <c r="P214" s="994"/>
      <c r="Q214" s="994"/>
      <c r="R214" s="994"/>
      <c r="S214" s="994"/>
      <c r="T214" s="994"/>
      <c r="U214" s="994"/>
      <c r="V214" s="994"/>
      <c r="W214" s="994"/>
      <c r="X214" s="994"/>
      <c r="Y214" s="994"/>
      <c r="Z214" s="994"/>
      <c r="AA214" s="994"/>
      <c r="AB214" s="994"/>
      <c r="AC214" s="994"/>
      <c r="AD214" s="994"/>
      <c r="AE214" s="994"/>
      <c r="AF214" s="994"/>
      <c r="AG214" s="994"/>
      <c r="AH214" s="994"/>
      <c r="AI214" s="994"/>
      <c r="AJ214" s="994"/>
      <c r="AK214" s="994"/>
      <c r="AL214" s="994"/>
      <c r="AM214" s="994"/>
      <c r="AN214" s="994"/>
      <c r="AO214" s="995"/>
      <c r="AP214" s="980"/>
      <c r="AQ214" s="985"/>
      <c r="AR214" s="862" t="s">
        <v>52</v>
      </c>
      <c r="AS214" s="816"/>
      <c r="AT214" s="816"/>
      <c r="AU214" s="817"/>
      <c r="AV214" s="45"/>
      <c r="AW214" s="45"/>
      <c r="AX214" s="45"/>
      <c r="AY214" s="45"/>
      <c r="AZ214" s="45"/>
      <c r="BA214" s="45"/>
      <c r="BB214" s="45"/>
      <c r="BC214" s="45"/>
      <c r="BD214" s="45"/>
      <c r="BE214" s="45"/>
      <c r="BF214" s="45"/>
      <c r="BG214" s="45"/>
      <c r="BH214" s="45"/>
      <c r="BI214" s="45"/>
      <c r="BJ214" s="45"/>
      <c r="BK214" s="45"/>
      <c r="BL214" s="45"/>
      <c r="BM214" s="45"/>
      <c r="BN214" s="45"/>
      <c r="BO214" s="45"/>
      <c r="BP214" s="45"/>
      <c r="BR214" s="45"/>
      <c r="BS214" s="45"/>
      <c r="BT214" s="45"/>
      <c r="BU214" s="45"/>
      <c r="BV214" s="92"/>
      <c r="BW214" s="45"/>
      <c r="BX214" s="45"/>
      <c r="BY214" s="45"/>
      <c r="BZ214" s="45"/>
      <c r="CA214" s="45"/>
      <c r="CB214" s="45"/>
      <c r="CC214" s="45"/>
      <c r="CD214" s="45"/>
      <c r="CE214" s="93" t="s">
        <v>107</v>
      </c>
      <c r="CF214" s="924"/>
      <c r="CG214" s="924"/>
      <c r="CH214" s="924"/>
      <c r="CI214" s="924"/>
      <c r="CJ214" s="924"/>
      <c r="CK214" s="924"/>
      <c r="CL214" s="924"/>
      <c r="CM214" s="924"/>
      <c r="CN214" s="924"/>
      <c r="CO214" s="924"/>
      <c r="CP214" s="924"/>
      <c r="CQ214" s="924"/>
      <c r="CR214" s="924"/>
      <c r="CS214" s="924"/>
      <c r="CT214" s="924"/>
      <c r="CU214" s="925"/>
    </row>
    <row r="215" spans="1:115" s="7" customFormat="1" ht="9.9" customHeight="1">
      <c r="B215" s="980"/>
      <c r="C215" s="981"/>
      <c r="D215" s="862"/>
      <c r="E215" s="816"/>
      <c r="F215" s="816"/>
      <c r="G215" s="817"/>
      <c r="H215" s="894"/>
      <c r="I215" s="895"/>
      <c r="J215" s="895"/>
      <c r="K215" s="895"/>
      <c r="L215" s="895"/>
      <c r="M215" s="895"/>
      <c r="N215" s="895"/>
      <c r="O215" s="895"/>
      <c r="P215" s="895"/>
      <c r="Q215" s="895"/>
      <c r="R215" s="895"/>
      <c r="S215" s="895"/>
      <c r="T215" s="895"/>
      <c r="U215" s="895"/>
      <c r="V215" s="895"/>
      <c r="W215" s="895"/>
      <c r="X215" s="895"/>
      <c r="Y215" s="895"/>
      <c r="Z215" s="895"/>
      <c r="AA215" s="895"/>
      <c r="AB215" s="895"/>
      <c r="AC215" s="895"/>
      <c r="AD215" s="895"/>
      <c r="AE215" s="895"/>
      <c r="AF215" s="895"/>
      <c r="AG215" s="895"/>
      <c r="AH215" s="895"/>
      <c r="AI215" s="895"/>
      <c r="AJ215" s="895"/>
      <c r="AK215" s="895"/>
      <c r="AL215" s="895"/>
      <c r="AM215" s="895"/>
      <c r="AN215" s="895"/>
      <c r="AO215" s="896"/>
      <c r="AP215" s="980"/>
      <c r="AQ215" s="985"/>
      <c r="AR215" s="862"/>
      <c r="AS215" s="816"/>
      <c r="AT215" s="816"/>
      <c r="AU215" s="817"/>
      <c r="AV215" s="926"/>
      <c r="AW215" s="895"/>
      <c r="AX215" s="895"/>
      <c r="AY215" s="895"/>
      <c r="AZ215" s="895"/>
      <c r="BA215" s="895"/>
      <c r="BB215" s="895"/>
      <c r="BC215" s="895"/>
      <c r="BD215" s="895"/>
      <c r="BE215" s="895"/>
      <c r="BF215" s="895"/>
      <c r="BG215" s="895"/>
      <c r="BH215" s="895"/>
      <c r="BI215" s="895"/>
      <c r="BJ215" s="895"/>
      <c r="BK215" s="895"/>
      <c r="BL215" s="895"/>
      <c r="BM215" s="895"/>
      <c r="BN215" s="895"/>
      <c r="BO215" s="895"/>
      <c r="BP215" s="895"/>
      <c r="BQ215" s="895"/>
      <c r="BR215" s="895"/>
      <c r="BS215" s="895"/>
      <c r="BT215" s="895"/>
      <c r="BU215" s="895"/>
      <c r="BV215" s="895"/>
      <c r="BW215" s="895"/>
      <c r="BX215" s="895"/>
      <c r="BY215" s="895"/>
      <c r="BZ215" s="895"/>
      <c r="CA215" s="895"/>
      <c r="CB215" s="895"/>
      <c r="CC215" s="895"/>
      <c r="CD215" s="895"/>
      <c r="CE215" s="895"/>
      <c r="CF215" s="895"/>
      <c r="CG215" s="895"/>
      <c r="CH215" s="895"/>
      <c r="CI215" s="895"/>
      <c r="CJ215" s="895"/>
      <c r="CK215" s="895"/>
      <c r="CL215" s="895"/>
      <c r="CM215" s="895"/>
      <c r="CN215" s="895"/>
      <c r="CO215" s="895"/>
      <c r="CP215" s="895"/>
      <c r="CQ215" s="895"/>
      <c r="CR215" s="895"/>
      <c r="CS215" s="895"/>
      <c r="CT215" s="895"/>
      <c r="CU215" s="896"/>
    </row>
    <row r="216" spans="1:115" s="7" customFormat="1" ht="9.9" customHeight="1">
      <c r="B216" s="982"/>
      <c r="C216" s="983"/>
      <c r="D216" s="833"/>
      <c r="E216" s="818"/>
      <c r="F216" s="818"/>
      <c r="G216" s="819"/>
      <c r="H216" s="855"/>
      <c r="I216" s="856"/>
      <c r="J216" s="856"/>
      <c r="K216" s="856"/>
      <c r="L216" s="856"/>
      <c r="M216" s="856"/>
      <c r="N216" s="856"/>
      <c r="O216" s="856"/>
      <c r="P216" s="856"/>
      <c r="Q216" s="856"/>
      <c r="R216" s="856"/>
      <c r="S216" s="856"/>
      <c r="T216" s="856"/>
      <c r="U216" s="856"/>
      <c r="V216" s="856"/>
      <c r="W216" s="856"/>
      <c r="X216" s="856"/>
      <c r="Y216" s="856"/>
      <c r="Z216" s="856"/>
      <c r="AA216" s="856"/>
      <c r="AB216" s="856"/>
      <c r="AC216" s="856"/>
      <c r="AD216" s="856"/>
      <c r="AE216" s="856"/>
      <c r="AF216" s="856"/>
      <c r="AG216" s="856"/>
      <c r="AH216" s="856"/>
      <c r="AI216" s="856"/>
      <c r="AJ216" s="856"/>
      <c r="AK216" s="856"/>
      <c r="AL216" s="856"/>
      <c r="AM216" s="856"/>
      <c r="AN216" s="856"/>
      <c r="AO216" s="857"/>
      <c r="AP216" s="982"/>
      <c r="AQ216" s="986"/>
      <c r="AR216" s="833"/>
      <c r="AS216" s="818"/>
      <c r="AT216" s="818"/>
      <c r="AU216" s="819"/>
      <c r="AV216" s="855"/>
      <c r="AW216" s="856"/>
      <c r="AX216" s="856"/>
      <c r="AY216" s="856"/>
      <c r="AZ216" s="856"/>
      <c r="BA216" s="856"/>
      <c r="BB216" s="856"/>
      <c r="BC216" s="856"/>
      <c r="BD216" s="856"/>
      <c r="BE216" s="856"/>
      <c r="BF216" s="856"/>
      <c r="BG216" s="856"/>
      <c r="BH216" s="856"/>
      <c r="BI216" s="856"/>
      <c r="BJ216" s="856"/>
      <c r="BK216" s="856"/>
      <c r="BL216" s="856"/>
      <c r="BM216" s="856"/>
      <c r="BN216" s="856"/>
      <c r="BO216" s="856"/>
      <c r="BP216" s="856"/>
      <c r="BQ216" s="856"/>
      <c r="BR216" s="856"/>
      <c r="BS216" s="856"/>
      <c r="BT216" s="856"/>
      <c r="BU216" s="856"/>
      <c r="BV216" s="856"/>
      <c r="BW216" s="856"/>
      <c r="BX216" s="856"/>
      <c r="BY216" s="856"/>
      <c r="BZ216" s="856"/>
      <c r="CA216" s="856"/>
      <c r="CB216" s="856"/>
      <c r="CC216" s="856"/>
      <c r="CD216" s="856"/>
      <c r="CE216" s="856"/>
      <c r="CF216" s="856"/>
      <c r="CG216" s="856"/>
      <c r="CH216" s="856"/>
      <c r="CI216" s="856"/>
      <c r="CJ216" s="856"/>
      <c r="CK216" s="856"/>
      <c r="CL216" s="856"/>
      <c r="CM216" s="856"/>
      <c r="CN216" s="856"/>
      <c r="CO216" s="856"/>
      <c r="CP216" s="856"/>
      <c r="CQ216" s="856"/>
      <c r="CR216" s="856"/>
      <c r="CS216" s="856"/>
      <c r="CT216" s="856"/>
      <c r="CU216" s="857"/>
    </row>
    <row r="217" spans="1:115" s="7" customFormat="1" ht="9.9" customHeight="1">
      <c r="B217" s="940" t="s">
        <v>108</v>
      </c>
      <c r="C217" s="941"/>
      <c r="D217" s="941"/>
      <c r="E217" s="941"/>
      <c r="F217" s="941"/>
      <c r="G217" s="941"/>
      <c r="H217" s="941"/>
      <c r="I217" s="941"/>
      <c r="J217" s="941"/>
      <c r="K217" s="941"/>
      <c r="L217" s="941"/>
      <c r="M217" s="941"/>
      <c r="N217" s="941"/>
      <c r="O217" s="941"/>
      <c r="P217" s="941"/>
      <c r="Q217" s="941"/>
      <c r="R217" s="941"/>
      <c r="S217" s="941"/>
      <c r="T217" s="941"/>
      <c r="U217" s="941"/>
      <c r="V217" s="941"/>
      <c r="W217" s="941"/>
      <c r="X217" s="941"/>
      <c r="Y217" s="941"/>
      <c r="Z217" s="941"/>
      <c r="AA217" s="941"/>
      <c r="AB217" s="941"/>
      <c r="AC217" s="941"/>
      <c r="AD217" s="941"/>
      <c r="AE217" s="941"/>
      <c r="AF217" s="941"/>
      <c r="AG217" s="941"/>
      <c r="AH217" s="941"/>
      <c r="AI217" s="941"/>
      <c r="AJ217" s="941"/>
      <c r="AK217" s="941"/>
      <c r="AL217" s="941"/>
      <c r="AM217" s="941"/>
      <c r="AN217" s="941"/>
      <c r="AO217" s="941"/>
      <c r="AP217" s="941"/>
      <c r="AQ217" s="941"/>
      <c r="AR217" s="941"/>
      <c r="AS217" s="941"/>
      <c r="AT217" s="941"/>
      <c r="AU217" s="941"/>
      <c r="AV217" s="941"/>
      <c r="AW217" s="941"/>
      <c r="AX217" s="941"/>
      <c r="AY217" s="941"/>
      <c r="AZ217" s="941"/>
      <c r="BA217" s="941"/>
      <c r="BB217" s="941"/>
      <c r="BC217" s="941"/>
      <c r="BD217" s="941"/>
      <c r="BE217" s="941"/>
      <c r="BF217" s="941"/>
      <c r="BG217" s="941"/>
      <c r="BH217" s="941"/>
      <c r="BI217" s="941"/>
      <c r="BJ217" s="941"/>
      <c r="BK217" s="941"/>
      <c r="BL217" s="941"/>
      <c r="BM217" s="941"/>
      <c r="BN217" s="941"/>
      <c r="BO217" s="941"/>
      <c r="BP217" s="941"/>
      <c r="BQ217" s="941"/>
      <c r="BR217" s="941"/>
      <c r="BS217" s="941"/>
      <c r="BT217" s="941"/>
      <c r="BU217" s="941"/>
      <c r="BV217" s="941"/>
      <c r="BW217" s="941"/>
      <c r="BX217" s="941"/>
      <c r="BY217" s="941"/>
      <c r="BZ217" s="941"/>
      <c r="CA217" s="941"/>
      <c r="CB217" s="941"/>
      <c r="CC217" s="941"/>
      <c r="CD217" s="941"/>
      <c r="CE217" s="941"/>
      <c r="CF217" s="941"/>
      <c r="CG217" s="941"/>
      <c r="CH217" s="941"/>
      <c r="CI217" s="941"/>
      <c r="CJ217" s="941"/>
      <c r="CK217" s="941"/>
      <c r="CL217" s="941"/>
      <c r="CM217" s="941"/>
      <c r="CN217" s="941"/>
      <c r="CO217" s="941"/>
      <c r="CP217" s="941"/>
      <c r="CQ217" s="941"/>
      <c r="CR217" s="941"/>
      <c r="CS217" s="941"/>
      <c r="CT217" s="941"/>
      <c r="CU217" s="942"/>
      <c r="CX217" s="165"/>
      <c r="CY217" s="165"/>
      <c r="CZ217" s="165"/>
      <c r="DA217" s="165"/>
      <c r="DB217" s="165"/>
      <c r="DC217" s="165"/>
      <c r="DD217" s="165"/>
      <c r="DE217" s="165"/>
      <c r="DF217" s="165"/>
      <c r="DG217" s="165"/>
      <c r="DH217" s="165"/>
      <c r="DI217" s="165"/>
      <c r="DJ217" s="165"/>
    </row>
    <row r="218" spans="1:115" s="7" customFormat="1" ht="9.9" customHeight="1">
      <c r="B218" s="943" t="s">
        <v>109</v>
      </c>
      <c r="C218" s="944"/>
      <c r="D218" s="944"/>
      <c r="E218" s="944"/>
      <c r="F218" s="944"/>
      <c r="G218" s="944"/>
      <c r="H218" s="944"/>
      <c r="I218" s="944"/>
      <c r="J218" s="945"/>
      <c r="K218" s="930"/>
      <c r="L218" s="931"/>
      <c r="M218" s="931"/>
      <c r="N218" s="931"/>
      <c r="O218" s="931"/>
      <c r="P218" s="931"/>
      <c r="Q218" s="931"/>
      <c r="R218" s="931"/>
      <c r="S218" s="931"/>
      <c r="T218" s="931"/>
      <c r="U218" s="931"/>
      <c r="V218" s="931"/>
      <c r="W218" s="931"/>
      <c r="X218" s="931"/>
      <c r="Y218" s="931"/>
      <c r="Z218" s="931"/>
      <c r="AA218" s="931"/>
      <c r="AB218" s="931"/>
      <c r="AC218" s="931"/>
      <c r="AD218" s="931"/>
      <c r="AE218" s="931"/>
      <c r="AF218" s="931"/>
      <c r="AG218" s="931"/>
      <c r="AH218" s="931"/>
      <c r="AI218" s="931"/>
      <c r="AJ218" s="931"/>
      <c r="AK218" s="931"/>
      <c r="AL218" s="931"/>
      <c r="AM218" s="931"/>
      <c r="AN218" s="931"/>
      <c r="AO218" s="931"/>
      <c r="AP218" s="931"/>
      <c r="AQ218" s="931"/>
      <c r="AR218" s="931"/>
      <c r="AS218" s="931"/>
      <c r="AT218" s="931"/>
      <c r="AU218" s="931"/>
      <c r="AV218" s="931"/>
      <c r="AW218" s="931"/>
      <c r="AX218" s="932"/>
      <c r="AY218" s="933" t="s">
        <v>112</v>
      </c>
      <c r="AZ218" s="934"/>
      <c r="BA218" s="934"/>
      <c r="BB218" s="934"/>
      <c r="BC218" s="934"/>
      <c r="BD218" s="934"/>
      <c r="BE218" s="934"/>
      <c r="BF218" s="934"/>
      <c r="BG218" s="935"/>
      <c r="BH218" s="930"/>
      <c r="BI218" s="931"/>
      <c r="BJ218" s="931"/>
      <c r="BK218" s="931"/>
      <c r="BL218" s="931"/>
      <c r="BM218" s="931"/>
      <c r="BN218" s="931"/>
      <c r="BO218" s="931"/>
      <c r="BP218" s="931"/>
      <c r="BQ218" s="931"/>
      <c r="BR218" s="931"/>
      <c r="BS218" s="931"/>
      <c r="BT218" s="931"/>
      <c r="BU218" s="931"/>
      <c r="BV218" s="931"/>
      <c r="BW218" s="931"/>
      <c r="BX218" s="931"/>
      <c r="BY218" s="931"/>
      <c r="BZ218" s="931"/>
      <c r="CA218" s="931"/>
      <c r="CB218" s="931"/>
      <c r="CC218" s="931"/>
      <c r="CD218" s="931"/>
      <c r="CE218" s="931"/>
      <c r="CF218" s="931"/>
      <c r="CG218" s="931"/>
      <c r="CH218" s="931"/>
      <c r="CI218" s="931"/>
      <c r="CJ218" s="931"/>
      <c r="CK218" s="931"/>
      <c r="CL218" s="931"/>
      <c r="CM218" s="931"/>
      <c r="CN218" s="931"/>
      <c r="CO218" s="931"/>
      <c r="CP218" s="931"/>
      <c r="CQ218" s="931"/>
      <c r="CR218" s="931"/>
      <c r="CS218" s="931"/>
      <c r="CT218" s="931"/>
      <c r="CU218" s="932"/>
      <c r="CV218" s="5"/>
      <c r="CW218" s="165"/>
      <c r="CX218" s="165"/>
      <c r="CY218" s="165"/>
      <c r="CZ218" s="165"/>
      <c r="DA218" s="165"/>
      <c r="DB218" s="165"/>
      <c r="DC218" s="165"/>
      <c r="DD218" s="165"/>
      <c r="DE218" s="165"/>
      <c r="DF218" s="165"/>
      <c r="DG218" s="165"/>
      <c r="DH218" s="165"/>
      <c r="DI218" s="165"/>
      <c r="DJ218" s="165"/>
    </row>
    <row r="219" spans="1:115" s="7" customFormat="1" ht="9.9" customHeight="1">
      <c r="B219" s="927" t="s">
        <v>110</v>
      </c>
      <c r="C219" s="928"/>
      <c r="D219" s="928"/>
      <c r="E219" s="928"/>
      <c r="F219" s="928"/>
      <c r="G219" s="928"/>
      <c r="H219" s="928"/>
      <c r="I219" s="928"/>
      <c r="J219" s="929"/>
      <c r="K219" s="930"/>
      <c r="L219" s="931"/>
      <c r="M219" s="931"/>
      <c r="N219" s="931"/>
      <c r="O219" s="931"/>
      <c r="P219" s="931"/>
      <c r="Q219" s="931"/>
      <c r="R219" s="931"/>
      <c r="S219" s="931"/>
      <c r="T219" s="931"/>
      <c r="U219" s="931"/>
      <c r="V219" s="931"/>
      <c r="W219" s="931"/>
      <c r="X219" s="931"/>
      <c r="Y219" s="931"/>
      <c r="Z219" s="931"/>
      <c r="AA219" s="931"/>
      <c r="AB219" s="931"/>
      <c r="AC219" s="931"/>
      <c r="AD219" s="931"/>
      <c r="AE219" s="931"/>
      <c r="AF219" s="931"/>
      <c r="AG219" s="931"/>
      <c r="AH219" s="931"/>
      <c r="AI219" s="931"/>
      <c r="AJ219" s="931"/>
      <c r="AK219" s="931"/>
      <c r="AL219" s="931"/>
      <c r="AM219" s="931"/>
      <c r="AN219" s="931"/>
      <c r="AO219" s="931"/>
      <c r="AP219" s="931"/>
      <c r="AQ219" s="931"/>
      <c r="AR219" s="931"/>
      <c r="AS219" s="931"/>
      <c r="AT219" s="931"/>
      <c r="AU219" s="931"/>
      <c r="AV219" s="931"/>
      <c r="AW219" s="931"/>
      <c r="AX219" s="932"/>
      <c r="AY219" s="933" t="s">
        <v>113</v>
      </c>
      <c r="AZ219" s="934"/>
      <c r="BA219" s="934"/>
      <c r="BB219" s="934"/>
      <c r="BC219" s="934"/>
      <c r="BD219" s="934"/>
      <c r="BE219" s="934"/>
      <c r="BF219" s="934"/>
      <c r="BG219" s="935"/>
      <c r="BH219" s="930"/>
      <c r="BI219" s="931"/>
      <c r="BJ219" s="931"/>
      <c r="BK219" s="931"/>
      <c r="BL219" s="931"/>
      <c r="BM219" s="931"/>
      <c r="BN219" s="931"/>
      <c r="BO219" s="931"/>
      <c r="BP219" s="931"/>
      <c r="BQ219" s="931"/>
      <c r="BR219" s="931"/>
      <c r="BS219" s="931"/>
      <c r="BT219" s="931"/>
      <c r="BU219" s="931"/>
      <c r="BV219" s="931"/>
      <c r="BW219" s="931"/>
      <c r="BX219" s="931"/>
      <c r="BY219" s="931"/>
      <c r="BZ219" s="931"/>
      <c r="CA219" s="931"/>
      <c r="CB219" s="931"/>
      <c r="CC219" s="931"/>
      <c r="CD219" s="931"/>
      <c r="CE219" s="931"/>
      <c r="CF219" s="931"/>
      <c r="CG219" s="931"/>
      <c r="CH219" s="931"/>
      <c r="CI219" s="931"/>
      <c r="CJ219" s="931"/>
      <c r="CK219" s="931"/>
      <c r="CL219" s="931"/>
      <c r="CM219" s="931"/>
      <c r="CN219" s="931"/>
      <c r="CO219" s="931"/>
      <c r="CP219" s="931"/>
      <c r="CQ219" s="931"/>
      <c r="CR219" s="931"/>
      <c r="CS219" s="931"/>
      <c r="CT219" s="931"/>
      <c r="CU219" s="932"/>
      <c r="CV219" s="5"/>
      <c r="CW219" s="165"/>
      <c r="CX219" s="165"/>
      <c r="CY219" s="165"/>
      <c r="CZ219" s="165"/>
      <c r="DA219" s="165"/>
      <c r="DB219" s="165"/>
      <c r="DC219" s="165"/>
      <c r="DD219" s="165"/>
      <c r="DE219" s="165"/>
      <c r="DF219" s="165"/>
      <c r="DG219" s="165"/>
      <c r="DH219" s="165"/>
      <c r="DI219" s="165"/>
      <c r="DJ219" s="165"/>
    </row>
    <row r="220" spans="1:115" s="7" customFormat="1" ht="9.9" customHeight="1">
      <c r="B220" s="927" t="s">
        <v>111</v>
      </c>
      <c r="C220" s="928"/>
      <c r="D220" s="928"/>
      <c r="E220" s="928"/>
      <c r="F220" s="928"/>
      <c r="G220" s="928"/>
      <c r="H220" s="928"/>
      <c r="I220" s="928"/>
      <c r="J220" s="929"/>
      <c r="K220" s="930"/>
      <c r="L220" s="931"/>
      <c r="M220" s="931"/>
      <c r="N220" s="931"/>
      <c r="O220" s="931"/>
      <c r="P220" s="931"/>
      <c r="Q220" s="931"/>
      <c r="R220" s="931"/>
      <c r="S220" s="931"/>
      <c r="T220" s="931"/>
      <c r="U220" s="931"/>
      <c r="V220" s="931"/>
      <c r="W220" s="931"/>
      <c r="X220" s="931"/>
      <c r="Y220" s="931"/>
      <c r="Z220" s="931"/>
      <c r="AA220" s="931"/>
      <c r="AB220" s="931"/>
      <c r="AC220" s="931"/>
      <c r="AD220" s="931"/>
      <c r="AE220" s="931"/>
      <c r="AF220" s="931"/>
      <c r="AG220" s="931"/>
      <c r="AH220" s="931"/>
      <c r="AI220" s="931"/>
      <c r="AJ220" s="931"/>
      <c r="AK220" s="931"/>
      <c r="AL220" s="931"/>
      <c r="AM220" s="931"/>
      <c r="AN220" s="931"/>
      <c r="AO220" s="931"/>
      <c r="AP220" s="931"/>
      <c r="AQ220" s="931"/>
      <c r="AR220" s="931"/>
      <c r="AS220" s="931"/>
      <c r="AT220" s="931"/>
      <c r="AU220" s="931"/>
      <c r="AV220" s="931"/>
      <c r="AW220" s="931"/>
      <c r="AX220" s="932"/>
      <c r="AY220" s="933" t="s">
        <v>114</v>
      </c>
      <c r="AZ220" s="934"/>
      <c r="BA220" s="934"/>
      <c r="BB220" s="934"/>
      <c r="BC220" s="934"/>
      <c r="BD220" s="934"/>
      <c r="BE220" s="934"/>
      <c r="BF220" s="934"/>
      <c r="BG220" s="935"/>
      <c r="BH220" s="930"/>
      <c r="BI220" s="931"/>
      <c r="BJ220" s="931"/>
      <c r="BK220" s="931"/>
      <c r="BL220" s="931"/>
      <c r="BM220" s="931"/>
      <c r="BN220" s="931"/>
      <c r="BO220" s="931"/>
      <c r="BP220" s="931"/>
      <c r="BQ220" s="931"/>
      <c r="BR220" s="931"/>
      <c r="BS220" s="931"/>
      <c r="BT220" s="931"/>
      <c r="BU220" s="931"/>
      <c r="BV220" s="931"/>
      <c r="BW220" s="931"/>
      <c r="BX220" s="931"/>
      <c r="BY220" s="931"/>
      <c r="BZ220" s="931"/>
      <c r="CA220" s="931"/>
      <c r="CB220" s="931"/>
      <c r="CC220" s="931"/>
      <c r="CD220" s="931"/>
      <c r="CE220" s="931"/>
      <c r="CF220" s="931"/>
      <c r="CG220" s="931"/>
      <c r="CH220" s="931"/>
      <c r="CI220" s="931"/>
      <c r="CJ220" s="931"/>
      <c r="CK220" s="931"/>
      <c r="CL220" s="931"/>
      <c r="CM220" s="931"/>
      <c r="CN220" s="931"/>
      <c r="CO220" s="931"/>
      <c r="CP220" s="931"/>
      <c r="CQ220" s="931"/>
      <c r="CR220" s="931"/>
      <c r="CS220" s="931"/>
      <c r="CT220" s="931"/>
      <c r="CU220" s="932"/>
      <c r="CV220" s="5"/>
      <c r="CW220" s="165"/>
      <c r="CX220" s="165"/>
      <c r="CY220" s="165"/>
      <c r="CZ220" s="165"/>
      <c r="DA220" s="165"/>
      <c r="DB220" s="165"/>
      <c r="DC220" s="165"/>
      <c r="DD220" s="165"/>
      <c r="DE220" s="165"/>
      <c r="DF220" s="165"/>
      <c r="DG220" s="165"/>
      <c r="DH220" s="165"/>
      <c r="DI220" s="165"/>
      <c r="DJ220" s="165"/>
    </row>
    <row r="221" spans="1:115" s="7" customFormat="1" ht="4.5" customHeight="1">
      <c r="A221" s="5"/>
      <c r="B221" s="96"/>
      <c r="C221" s="96"/>
      <c r="D221" s="61"/>
      <c r="E221" s="61"/>
      <c r="F221" s="61"/>
      <c r="G221" s="61"/>
      <c r="H221" s="20"/>
      <c r="I221" s="20"/>
      <c r="J221" s="20"/>
      <c r="K221" s="20"/>
      <c r="L221" s="20"/>
      <c r="M221" s="20"/>
      <c r="N221" s="20"/>
      <c r="O221" s="20"/>
      <c r="P221" s="20"/>
      <c r="Q221" s="20"/>
      <c r="R221" s="20"/>
      <c r="S221" s="20"/>
      <c r="T221" s="20"/>
      <c r="U221" s="20"/>
      <c r="V221" s="20"/>
      <c r="W221" s="20"/>
      <c r="X221" s="20"/>
      <c r="Y221" s="20"/>
      <c r="Z221" s="20"/>
      <c r="AA221" s="20"/>
      <c r="AB221" s="20"/>
      <c r="AC221" s="179"/>
      <c r="AE221" s="5"/>
      <c r="AF221" s="5"/>
      <c r="AG221" s="5"/>
      <c r="AH221" s="5"/>
      <c r="AI221" s="5"/>
      <c r="AJ221" s="5"/>
      <c r="AK221" s="5"/>
      <c r="AL221" s="5"/>
      <c r="AM221" s="5"/>
      <c r="AN221" s="5"/>
      <c r="AO221" s="5"/>
      <c r="AP221" s="5"/>
      <c r="AQ221" s="5"/>
      <c r="AR221" s="5"/>
      <c r="AS221" s="5"/>
      <c r="AT221" s="5"/>
      <c r="AU221" s="5"/>
      <c r="AV221" s="5"/>
      <c r="AW221" s="45"/>
      <c r="AX221" s="45"/>
      <c r="AY221" s="45"/>
      <c r="AZ221" s="45"/>
      <c r="BA221" s="45"/>
      <c r="BB221" s="45"/>
      <c r="BC221" s="5"/>
      <c r="BD221" s="47"/>
      <c r="BE221" s="47"/>
      <c r="BF221" s="47"/>
      <c r="BG221" s="71"/>
      <c r="BH221" s="71"/>
      <c r="BI221" s="71"/>
      <c r="BJ221" s="71"/>
      <c r="BK221" s="71"/>
      <c r="BL221" s="71"/>
      <c r="CI221" s="52"/>
      <c r="CJ221" s="52"/>
      <c r="CK221" s="52"/>
      <c r="CL221" s="52"/>
      <c r="CM221" s="52"/>
      <c r="CN221" s="5"/>
      <c r="CO221" s="5"/>
      <c r="CP221" s="27"/>
      <c r="CQ221" s="27"/>
      <c r="CR221" s="27"/>
      <c r="CS221" s="27"/>
      <c r="CT221" s="27"/>
      <c r="CU221" s="27"/>
      <c r="CV221" s="27"/>
      <c r="CW221" s="27"/>
      <c r="CX221" s="165"/>
      <c r="CY221" s="165"/>
      <c r="CZ221" s="165"/>
      <c r="DA221" s="165"/>
      <c r="DB221" s="165"/>
      <c r="DC221" s="165"/>
      <c r="DD221" s="165"/>
      <c r="DE221" s="165"/>
      <c r="DF221" s="165"/>
      <c r="DG221" s="165"/>
      <c r="DH221" s="165"/>
      <c r="DI221" s="165"/>
      <c r="DJ221" s="165"/>
      <c r="DK221" s="165"/>
    </row>
    <row r="222" spans="1:115" s="7" customFormat="1" ht="4.5" customHeight="1">
      <c r="A222" s="5"/>
      <c r="B222" s="936" t="s">
        <v>128</v>
      </c>
      <c r="C222" s="936"/>
      <c r="D222" s="936"/>
      <c r="E222" s="936"/>
      <c r="F222" s="936"/>
      <c r="G222" s="936"/>
      <c r="H222" s="936"/>
      <c r="I222" s="936"/>
      <c r="J222" s="936"/>
      <c r="K222" s="936"/>
      <c r="L222" s="20"/>
      <c r="M222" s="20"/>
      <c r="N222" s="20"/>
      <c r="O222" s="20"/>
      <c r="P222" s="20"/>
      <c r="Q222" s="20"/>
      <c r="R222" s="20"/>
      <c r="S222" s="20"/>
      <c r="T222" s="20"/>
      <c r="U222" s="20"/>
      <c r="V222" s="20"/>
      <c r="W222" s="20"/>
      <c r="X222" s="20"/>
      <c r="Y222" s="20"/>
      <c r="Z222" s="20"/>
      <c r="AA222" s="20"/>
      <c r="AB222" s="20"/>
      <c r="AC222" s="179"/>
      <c r="AE222" s="25"/>
      <c r="AF222" s="22"/>
      <c r="AG222" s="22"/>
      <c r="AH222" s="22"/>
      <c r="AI222" s="22"/>
      <c r="AJ222" s="22"/>
      <c r="AK222" s="22"/>
      <c r="AL222" s="22"/>
      <c r="AM222" s="22"/>
      <c r="AN222" s="22"/>
      <c r="AO222" s="22"/>
      <c r="AP222" s="22"/>
      <c r="AQ222" s="22"/>
      <c r="AR222" s="22"/>
      <c r="AS222" s="22"/>
      <c r="AT222" s="22"/>
      <c r="AU222" s="22"/>
      <c r="AV222" s="22"/>
      <c r="AW222" s="92"/>
      <c r="AX222" s="92"/>
      <c r="AY222" s="92"/>
      <c r="AZ222" s="92"/>
      <c r="BA222" s="92"/>
      <c r="BB222" s="92"/>
      <c r="BC222" s="22"/>
      <c r="BD222" s="97"/>
      <c r="BE222" s="97"/>
      <c r="BF222" s="97"/>
      <c r="BG222" s="98"/>
      <c r="BH222" s="98"/>
      <c r="BI222" s="98"/>
      <c r="BJ222" s="98"/>
      <c r="BK222" s="98"/>
      <c r="BL222" s="98"/>
      <c r="BM222" s="22"/>
      <c r="BN222" s="22"/>
      <c r="BO222" s="22"/>
      <c r="BP222" s="22"/>
      <c r="BQ222" s="22"/>
      <c r="BR222" s="22"/>
      <c r="BS222" s="22"/>
      <c r="BT222" s="22"/>
      <c r="BU222" s="22"/>
      <c r="BV222" s="22"/>
      <c r="BW222" s="22"/>
      <c r="BX222" s="22"/>
      <c r="BY222" s="22"/>
      <c r="BZ222" s="22"/>
      <c r="CA222" s="22"/>
      <c r="CB222" s="22"/>
      <c r="CC222" s="22"/>
      <c r="CD222" s="22"/>
      <c r="CE222" s="22"/>
      <c r="CF222" s="22"/>
      <c r="CG222" s="22"/>
      <c r="CH222" s="22"/>
      <c r="CI222" s="99"/>
      <c r="CJ222" s="99"/>
      <c r="CK222" s="99"/>
      <c r="CL222" s="99"/>
      <c r="CM222" s="99"/>
      <c r="CN222" s="22"/>
      <c r="CO222" s="22"/>
      <c r="CP222" s="5"/>
      <c r="CQ222" s="5"/>
      <c r="CR222" s="5"/>
      <c r="CS222" s="5"/>
      <c r="CT222" s="5"/>
      <c r="CU222" s="5"/>
      <c r="CV222" s="5"/>
      <c r="CW222" s="5"/>
      <c r="CX222" s="165"/>
      <c r="CY222" s="165"/>
      <c r="CZ222" s="165"/>
      <c r="DA222" s="165"/>
      <c r="DB222" s="165"/>
      <c r="DC222" s="165"/>
      <c r="DD222" s="165"/>
      <c r="DE222" s="165"/>
      <c r="DF222" s="165"/>
      <c r="DG222" s="165"/>
      <c r="DH222" s="165"/>
      <c r="DI222" s="165"/>
      <c r="DJ222" s="165"/>
      <c r="DK222" s="165"/>
    </row>
    <row r="223" spans="1:115" s="7" customFormat="1" ht="9.9" customHeight="1">
      <c r="A223" s="5"/>
      <c r="B223" s="936"/>
      <c r="C223" s="936"/>
      <c r="D223" s="936"/>
      <c r="E223" s="936"/>
      <c r="F223" s="936"/>
      <c r="G223" s="936"/>
      <c r="H223" s="936"/>
      <c r="I223" s="936"/>
      <c r="J223" s="936"/>
      <c r="K223" s="936"/>
      <c r="L223" s="164"/>
      <c r="M223" s="164"/>
      <c r="N223" s="164"/>
      <c r="O223" s="164"/>
      <c r="P223" s="164"/>
      <c r="Q223" s="164"/>
      <c r="R223" s="164"/>
      <c r="S223" s="164"/>
      <c r="T223" s="164"/>
      <c r="U223" s="164"/>
      <c r="V223" s="164"/>
      <c r="W223" s="164"/>
      <c r="X223" s="164"/>
      <c r="Y223" s="164"/>
      <c r="Z223" s="164"/>
      <c r="AA223" s="164"/>
      <c r="AB223" s="164"/>
      <c r="AC223" s="164"/>
      <c r="AE223" s="21"/>
      <c r="AF223" s="937" t="s">
        <v>1127</v>
      </c>
      <c r="AG223" s="937"/>
      <c r="AH223" s="937"/>
      <c r="AI223" s="937"/>
      <c r="AJ223" s="937"/>
      <c r="AK223" s="937"/>
      <c r="AL223" s="937"/>
      <c r="AM223" s="937"/>
      <c r="AN223" s="937"/>
      <c r="AO223" s="937"/>
      <c r="AP223" s="937"/>
      <c r="AQ223" s="937"/>
      <c r="AR223" s="937"/>
      <c r="AS223" s="937"/>
      <c r="AT223" s="937"/>
      <c r="AU223" s="937"/>
      <c r="AV223" s="937"/>
      <c r="AW223" s="937"/>
      <c r="AX223" s="937"/>
      <c r="AY223" s="937"/>
      <c r="AZ223" s="937"/>
      <c r="BA223" s="938" t="s">
        <v>55</v>
      </c>
      <c r="BB223" s="938"/>
      <c r="BC223" s="938"/>
      <c r="BD223" s="938"/>
      <c r="BE223" s="938"/>
      <c r="BF223" s="938"/>
      <c r="BG223" s="938"/>
      <c r="BH223" s="938"/>
      <c r="BI223" s="938"/>
      <c r="BJ223" s="938"/>
      <c r="BK223" s="938"/>
      <c r="BL223" s="938"/>
      <c r="BM223" s="938"/>
      <c r="BN223" s="938"/>
      <c r="BO223" s="938"/>
      <c r="BP223" s="938"/>
      <c r="BQ223" s="939" t="s">
        <v>56</v>
      </c>
      <c r="BR223" s="939"/>
      <c r="BS223" s="939"/>
      <c r="BT223" s="939"/>
      <c r="BU223" s="939"/>
      <c r="BV223" s="939"/>
      <c r="BW223" s="5"/>
      <c r="BX223" s="5"/>
      <c r="BY223" s="5"/>
      <c r="CU223" s="191"/>
      <c r="CV223" s="191"/>
      <c r="CW223" s="191"/>
      <c r="CX223" s="191"/>
    </row>
    <row r="224" spans="1:115" s="5" customFormat="1" ht="9.9" customHeight="1">
      <c r="B224" s="55" t="s">
        <v>13</v>
      </c>
      <c r="C224" s="7"/>
      <c r="D224" s="851" t="s">
        <v>40</v>
      </c>
      <c r="E224" s="851"/>
      <c r="F224" s="851"/>
      <c r="G224" s="851"/>
      <c r="H224" s="851"/>
      <c r="I224" s="851"/>
      <c r="J224" s="851"/>
      <c r="K224" s="851"/>
      <c r="L224" s="851"/>
      <c r="M224" s="851"/>
      <c r="N224" s="851"/>
      <c r="O224" s="851"/>
      <c r="P224" s="851"/>
      <c r="Q224" s="851"/>
      <c r="R224" s="851"/>
      <c r="S224" s="851"/>
      <c r="T224" s="851"/>
      <c r="U224" s="851"/>
      <c r="V224" s="851"/>
      <c r="W224" s="851"/>
      <c r="X224" s="851"/>
      <c r="Y224" s="851"/>
      <c r="Z224" s="851"/>
      <c r="AA224" s="851"/>
      <c r="AB224" s="851"/>
      <c r="AC224" s="851"/>
      <c r="AE224" s="21"/>
      <c r="AF224" s="937" t="s">
        <v>1128</v>
      </c>
      <c r="AG224" s="937"/>
      <c r="AH224" s="937"/>
      <c r="AI224" s="937"/>
      <c r="AJ224" s="937"/>
      <c r="AK224" s="937"/>
      <c r="AL224" s="937"/>
      <c r="AM224" s="937"/>
      <c r="AN224" s="937"/>
      <c r="AO224" s="937"/>
      <c r="AP224" s="937"/>
      <c r="AQ224" s="937"/>
      <c r="AR224" s="937"/>
      <c r="AS224" s="937"/>
      <c r="AT224" s="937"/>
      <c r="AU224" s="937"/>
      <c r="AV224" s="937"/>
      <c r="AW224" s="937"/>
      <c r="AX224" s="937"/>
      <c r="AY224" s="937"/>
      <c r="AZ224" s="937"/>
      <c r="BA224" s="938" t="s">
        <v>1129</v>
      </c>
      <c r="BB224" s="938"/>
      <c r="BC224" s="938"/>
      <c r="BD224" s="938"/>
      <c r="BE224" s="938"/>
      <c r="BF224" s="938"/>
      <c r="BG224" s="938"/>
      <c r="BH224" s="938"/>
      <c r="BI224" s="938"/>
      <c r="BJ224" s="938"/>
      <c r="BK224" s="938"/>
      <c r="BL224" s="938"/>
      <c r="BM224" s="938"/>
      <c r="BN224" s="938"/>
      <c r="BO224" s="938"/>
      <c r="BP224" s="938"/>
      <c r="BQ224" s="939"/>
      <c r="BR224" s="939"/>
      <c r="BS224" s="939"/>
      <c r="BT224" s="939"/>
      <c r="BU224" s="939"/>
      <c r="BV224" s="939"/>
      <c r="BY224" s="830" t="s">
        <v>115</v>
      </c>
      <c r="BZ224" s="831"/>
      <c r="CA224" s="831"/>
      <c r="CB224" s="832"/>
      <c r="CC224" s="185"/>
      <c r="CD224" s="186"/>
      <c r="CE224" s="186"/>
      <c r="CF224" s="186"/>
      <c r="CG224" s="186"/>
      <c r="CH224" s="186"/>
      <c r="CI224" s="186"/>
      <c r="CJ224" s="186"/>
      <c r="CK224" s="186"/>
      <c r="CL224" s="186"/>
      <c r="CM224" s="186"/>
      <c r="CN224" s="186"/>
      <c r="CO224" s="186"/>
      <c r="CP224" s="186"/>
      <c r="CQ224" s="186"/>
      <c r="CR224" s="186"/>
      <c r="CS224" s="186"/>
      <c r="CT224" s="186"/>
      <c r="CU224" s="186"/>
      <c r="CV224" s="187"/>
      <c r="CW224" s="191"/>
      <c r="CX224" s="191"/>
      <c r="CY224" s="191"/>
    </row>
    <row r="225" spans="1:114" s="5" customFormat="1" ht="9.9" customHeight="1">
      <c r="B225" s="55"/>
      <c r="C225" s="7"/>
      <c r="D225" s="851"/>
      <c r="E225" s="851"/>
      <c r="F225" s="851"/>
      <c r="G225" s="851"/>
      <c r="H225" s="851"/>
      <c r="I225" s="851"/>
      <c r="J225" s="851"/>
      <c r="K225" s="851"/>
      <c r="L225" s="851"/>
      <c r="M225" s="851"/>
      <c r="N225" s="851"/>
      <c r="O225" s="851"/>
      <c r="P225" s="851"/>
      <c r="Q225" s="851"/>
      <c r="R225" s="851"/>
      <c r="S225" s="851"/>
      <c r="T225" s="851"/>
      <c r="U225" s="851"/>
      <c r="V225" s="851"/>
      <c r="W225" s="851"/>
      <c r="X225" s="851"/>
      <c r="Y225" s="851"/>
      <c r="Z225" s="851"/>
      <c r="AA225" s="851"/>
      <c r="AB225" s="851"/>
      <c r="AC225" s="851"/>
      <c r="AE225" s="21"/>
      <c r="AF225" s="178"/>
      <c r="AG225" s="178"/>
      <c r="AH225" s="178"/>
      <c r="AI225" s="178"/>
      <c r="AJ225" s="178"/>
      <c r="AK225" s="178"/>
      <c r="AL225" s="178"/>
      <c r="AM225" s="178"/>
      <c r="AN225" s="178"/>
      <c r="AO225" s="178"/>
      <c r="AP225" s="178"/>
      <c r="AQ225" s="178"/>
      <c r="AR225" s="178"/>
      <c r="AS225" s="178"/>
      <c r="AT225" s="178"/>
      <c r="AU225" s="178"/>
      <c r="AV225" s="178"/>
      <c r="AW225" s="178"/>
      <c r="AX225" s="178"/>
      <c r="AY225" s="178"/>
      <c r="AZ225" s="178"/>
      <c r="BA225" s="178"/>
      <c r="BB225" s="178"/>
      <c r="BC225" s="178"/>
      <c r="BD225" s="167"/>
      <c r="BE225" s="167"/>
      <c r="BF225" s="167"/>
      <c r="BG225" s="167"/>
      <c r="BH225" s="167"/>
      <c r="BI225" s="167"/>
      <c r="BJ225" s="167"/>
      <c r="BK225" s="167"/>
      <c r="BL225" s="167"/>
      <c r="BM225" s="167"/>
      <c r="BN225" s="167"/>
      <c r="BO225" s="167"/>
      <c r="BP225" s="167"/>
      <c r="BQ225" s="180"/>
      <c r="BR225" s="180"/>
      <c r="BS225" s="180"/>
      <c r="BT225" s="180"/>
      <c r="BU225" s="180"/>
      <c r="BV225" s="180"/>
      <c r="BY225" s="833" t="s">
        <v>116</v>
      </c>
      <c r="BZ225" s="818"/>
      <c r="CA225" s="818"/>
      <c r="CB225" s="819"/>
      <c r="CC225" s="188"/>
      <c r="CD225" s="189"/>
      <c r="CE225" s="189"/>
      <c r="CF225" s="189"/>
      <c r="CG225" s="189"/>
      <c r="CH225" s="189"/>
      <c r="CI225" s="189"/>
      <c r="CJ225" s="189"/>
      <c r="CK225" s="189"/>
      <c r="CL225" s="189"/>
      <c r="CM225" s="189"/>
      <c r="CN225" s="189"/>
      <c r="CO225" s="189"/>
      <c r="CP225" s="189"/>
      <c r="CQ225" s="189"/>
      <c r="CR225" s="189"/>
      <c r="CS225" s="189"/>
      <c r="CT225" s="189"/>
      <c r="CU225" s="189"/>
      <c r="CV225" s="190"/>
      <c r="CW225" s="191"/>
      <c r="CX225" s="191"/>
      <c r="CY225" s="191"/>
    </row>
    <row r="226" spans="1:114" s="7" customFormat="1" ht="9.9" customHeight="1">
      <c r="A226" s="5"/>
      <c r="C226" s="57" t="s">
        <v>41</v>
      </c>
      <c r="D226" s="965" t="s">
        <v>42</v>
      </c>
      <c r="E226" s="965"/>
      <c r="F226" s="965"/>
      <c r="G226" s="965"/>
      <c r="H226" s="965"/>
      <c r="I226" s="965"/>
      <c r="J226" s="965"/>
      <c r="K226" s="965"/>
      <c r="L226" s="965"/>
      <c r="M226" s="965"/>
      <c r="N226" s="965"/>
      <c r="O226" s="965"/>
      <c r="P226" s="965"/>
      <c r="Q226" s="965"/>
      <c r="R226" s="965"/>
      <c r="S226" s="965"/>
      <c r="T226" s="965"/>
      <c r="U226" s="965"/>
      <c r="V226" s="965"/>
      <c r="W226" s="965"/>
      <c r="X226" s="965"/>
      <c r="Y226" s="965"/>
      <c r="Z226" s="965"/>
      <c r="AA226" s="965"/>
      <c r="AB226" s="965"/>
      <c r="AC226" s="965"/>
      <c r="AE226" s="21"/>
      <c r="AF226" s="5"/>
      <c r="AG226" s="45" t="s">
        <v>1117</v>
      </c>
      <c r="AH226" s="5"/>
      <c r="AI226" s="5"/>
      <c r="AJ226" s="5"/>
      <c r="AK226" s="5"/>
      <c r="AL226" s="5"/>
      <c r="AM226" s="5"/>
      <c r="AN226" s="5"/>
      <c r="AO226" s="5"/>
      <c r="AP226" s="5"/>
      <c r="AQ226" s="5"/>
      <c r="AR226" s="5"/>
      <c r="AS226" s="5"/>
      <c r="BA226" s="189"/>
      <c r="BB226" s="189"/>
      <c r="BC226" s="904"/>
      <c r="BD226" s="904"/>
      <c r="BE226" s="904"/>
      <c r="BF226" s="904"/>
      <c r="BG226" s="904"/>
      <c r="BH226" s="818" t="s">
        <v>81</v>
      </c>
      <c r="BI226" s="818"/>
      <c r="BJ226" s="904"/>
      <c r="BK226" s="904"/>
      <c r="BL226" s="904"/>
      <c r="BM226" s="818" t="s">
        <v>82</v>
      </c>
      <c r="BN226" s="818"/>
      <c r="BO226" s="904"/>
      <c r="BP226" s="904"/>
      <c r="BQ226" s="904"/>
      <c r="BR226" s="818" t="s">
        <v>83</v>
      </c>
      <c r="BS226" s="818"/>
      <c r="BT226" s="55"/>
      <c r="BU226" s="55"/>
      <c r="BV226" s="55"/>
      <c r="CK226" s="5"/>
      <c r="CL226" s="5"/>
      <c r="CM226" s="5"/>
      <c r="CN226" s="5"/>
      <c r="CO226" s="5"/>
      <c r="CP226" s="5"/>
      <c r="CQ226" s="5"/>
      <c r="CR226" s="5"/>
      <c r="CS226" s="5"/>
      <c r="CT226" s="5"/>
      <c r="CU226" s="5"/>
      <c r="CV226" s="5"/>
      <c r="CX226" s="191"/>
      <c r="CY226" s="191"/>
      <c r="CZ226" s="191"/>
      <c r="DA226" s="191"/>
      <c r="DB226" s="191"/>
      <c r="DC226" s="191"/>
      <c r="DD226" s="191"/>
      <c r="DE226" s="191"/>
      <c r="DF226" s="191"/>
      <c r="DG226" s="191"/>
      <c r="DH226" s="191"/>
      <c r="DI226" s="191"/>
      <c r="DJ226" s="191"/>
    </row>
    <row r="227" spans="1:114" s="7" customFormat="1" ht="9.9" customHeight="1">
      <c r="A227" s="5"/>
      <c r="D227" s="965"/>
      <c r="E227" s="965"/>
      <c r="F227" s="965"/>
      <c r="G227" s="965"/>
      <c r="H227" s="965"/>
      <c r="I227" s="965"/>
      <c r="J227" s="965"/>
      <c r="K227" s="965"/>
      <c r="L227" s="965"/>
      <c r="M227" s="965"/>
      <c r="N227" s="965"/>
      <c r="O227" s="965"/>
      <c r="P227" s="965"/>
      <c r="Q227" s="965"/>
      <c r="R227" s="965"/>
      <c r="S227" s="965"/>
      <c r="T227" s="965"/>
      <c r="U227" s="965"/>
      <c r="V227" s="965"/>
      <c r="W227" s="965"/>
      <c r="X227" s="965"/>
      <c r="Y227" s="965"/>
      <c r="Z227" s="965"/>
      <c r="AA227" s="965"/>
      <c r="AB227" s="965"/>
      <c r="AC227" s="965"/>
      <c r="AE227" s="21"/>
      <c r="AF227" s="905" t="s">
        <v>39</v>
      </c>
      <c r="AG227" s="906"/>
      <c r="AH227" s="906"/>
      <c r="AI227" s="906"/>
      <c r="AJ227" s="906"/>
      <c r="AK227" s="906"/>
      <c r="AL227" s="906"/>
      <c r="AM227" s="907"/>
      <c r="AN227" s="908"/>
      <c r="AO227" s="909"/>
      <c r="AP227" s="909"/>
      <c r="AQ227" s="909"/>
      <c r="AR227" s="909"/>
      <c r="AS227" s="909"/>
      <c r="AT227" s="909"/>
      <c r="AU227" s="909"/>
      <c r="AV227" s="909"/>
      <c r="AW227" s="909"/>
      <c r="AX227" s="909"/>
      <c r="AY227" s="909"/>
      <c r="AZ227" s="909"/>
      <c r="BA227" s="909"/>
      <c r="BB227" s="909"/>
      <c r="BC227" s="909"/>
      <c r="BD227" s="909"/>
      <c r="BE227" s="909"/>
      <c r="BF227" s="909"/>
      <c r="BG227" s="909"/>
      <c r="BH227" s="909"/>
      <c r="BI227" s="909"/>
      <c r="BJ227" s="909"/>
      <c r="BK227" s="909"/>
      <c r="BL227" s="909"/>
      <c r="BM227" s="909"/>
      <c r="BN227" s="909"/>
      <c r="BO227" s="909"/>
      <c r="BP227" s="909"/>
      <c r="BQ227" s="909"/>
      <c r="BR227" s="909"/>
      <c r="BS227" s="910" t="s">
        <v>59</v>
      </c>
      <c r="BT227" s="911"/>
      <c r="BU227" s="911"/>
      <c r="BV227" s="911"/>
      <c r="BW227" s="912"/>
      <c r="BY227" s="830" t="s">
        <v>60</v>
      </c>
      <c r="BZ227" s="831"/>
      <c r="CA227" s="831"/>
      <c r="CB227" s="831"/>
      <c r="CC227" s="966" t="s">
        <v>117</v>
      </c>
      <c r="CD227" s="967"/>
      <c r="CE227" s="967"/>
      <c r="CF227" s="967"/>
      <c r="CG227" s="967"/>
      <c r="CH227" s="967"/>
      <c r="CI227" s="967"/>
      <c r="CJ227" s="967"/>
      <c r="CK227" s="967"/>
      <c r="CL227" s="967"/>
      <c r="CM227" s="967"/>
      <c r="CN227" s="967"/>
      <c r="CO227" s="967"/>
      <c r="CP227" s="967"/>
      <c r="CQ227" s="967"/>
      <c r="CR227" s="967"/>
      <c r="CS227" s="967"/>
      <c r="CT227" s="967"/>
      <c r="CU227" s="967"/>
      <c r="CV227" s="968"/>
      <c r="CX227" s="191"/>
      <c r="CY227" s="191"/>
    </row>
    <row r="228" spans="1:114" s="7" customFormat="1" ht="9.9" customHeight="1">
      <c r="A228" s="5"/>
      <c r="C228" s="57" t="s">
        <v>41</v>
      </c>
      <c r="D228" s="965" t="s">
        <v>43</v>
      </c>
      <c r="E228" s="965"/>
      <c r="F228" s="965"/>
      <c r="G228" s="965"/>
      <c r="H228" s="965"/>
      <c r="I228" s="965"/>
      <c r="J228" s="965"/>
      <c r="K228" s="965"/>
      <c r="L228" s="965"/>
      <c r="M228" s="965"/>
      <c r="N228" s="965"/>
      <c r="O228" s="965"/>
      <c r="P228" s="965"/>
      <c r="Q228" s="965"/>
      <c r="R228" s="965"/>
      <c r="S228" s="965"/>
      <c r="T228" s="965"/>
      <c r="U228" s="965"/>
      <c r="V228" s="965"/>
      <c r="W228" s="965"/>
      <c r="X228" s="965"/>
      <c r="Y228" s="965"/>
      <c r="Z228" s="965"/>
      <c r="AA228" s="965"/>
      <c r="AB228" s="965"/>
      <c r="AC228" s="965"/>
      <c r="AE228" s="21"/>
      <c r="AF228" s="862" t="s">
        <v>58</v>
      </c>
      <c r="AG228" s="816"/>
      <c r="AH228" s="816"/>
      <c r="AI228" s="816"/>
      <c r="AJ228" s="816"/>
      <c r="AK228" s="816"/>
      <c r="AL228" s="816"/>
      <c r="AM228" s="817"/>
      <c r="AN228" s="926"/>
      <c r="AO228" s="895"/>
      <c r="AP228" s="895"/>
      <c r="AQ228" s="895"/>
      <c r="AR228" s="895"/>
      <c r="AS228" s="895"/>
      <c r="AT228" s="895"/>
      <c r="AU228" s="895"/>
      <c r="AV228" s="895"/>
      <c r="AW228" s="895"/>
      <c r="AX228" s="895"/>
      <c r="AY228" s="895"/>
      <c r="AZ228" s="895"/>
      <c r="BA228" s="895"/>
      <c r="BB228" s="895"/>
      <c r="BC228" s="895"/>
      <c r="BD228" s="895"/>
      <c r="BE228" s="895"/>
      <c r="BF228" s="895"/>
      <c r="BG228" s="895"/>
      <c r="BH228" s="895"/>
      <c r="BI228" s="895"/>
      <c r="BJ228" s="895"/>
      <c r="BK228" s="895"/>
      <c r="BL228" s="895"/>
      <c r="BM228" s="895"/>
      <c r="BN228" s="895"/>
      <c r="BO228" s="895"/>
      <c r="BP228" s="895"/>
      <c r="BQ228" s="895"/>
      <c r="BR228" s="895"/>
      <c r="BS228" s="913"/>
      <c r="BT228" s="914"/>
      <c r="BU228" s="914"/>
      <c r="BV228" s="914"/>
      <c r="BW228" s="915"/>
      <c r="BY228" s="833"/>
      <c r="BZ228" s="818"/>
      <c r="CA228" s="818"/>
      <c r="CB228" s="818"/>
      <c r="CC228" s="969" t="s">
        <v>118</v>
      </c>
      <c r="CD228" s="970"/>
      <c r="CE228" s="970"/>
      <c r="CF228" s="970"/>
      <c r="CG228" s="970"/>
      <c r="CH228" s="970"/>
      <c r="CI228" s="970"/>
      <c r="CJ228" s="970"/>
      <c r="CK228" s="970"/>
      <c r="CL228" s="970"/>
      <c r="CM228" s="970"/>
      <c r="CN228" s="970"/>
      <c r="CO228" s="970"/>
      <c r="CP228" s="970"/>
      <c r="CQ228" s="970"/>
      <c r="CR228" s="970"/>
      <c r="CS228" s="970"/>
      <c r="CT228" s="970"/>
      <c r="CU228" s="970"/>
      <c r="CV228" s="971"/>
      <c r="CX228" s="191"/>
      <c r="CY228" s="191"/>
    </row>
    <row r="229" spans="1:114" s="7" customFormat="1" ht="9.9" customHeight="1">
      <c r="A229" s="5"/>
      <c r="D229" s="965"/>
      <c r="E229" s="965"/>
      <c r="F229" s="965"/>
      <c r="G229" s="965"/>
      <c r="H229" s="965"/>
      <c r="I229" s="965"/>
      <c r="J229" s="965"/>
      <c r="K229" s="965"/>
      <c r="L229" s="965"/>
      <c r="M229" s="965"/>
      <c r="N229" s="965"/>
      <c r="O229" s="965"/>
      <c r="P229" s="965"/>
      <c r="Q229" s="965"/>
      <c r="R229" s="965"/>
      <c r="S229" s="965"/>
      <c r="T229" s="965"/>
      <c r="U229" s="965"/>
      <c r="V229" s="965"/>
      <c r="W229" s="965"/>
      <c r="X229" s="965"/>
      <c r="Y229" s="965"/>
      <c r="Z229" s="965"/>
      <c r="AA229" s="965"/>
      <c r="AB229" s="965"/>
      <c r="AC229" s="965"/>
      <c r="AE229" s="21"/>
      <c r="AF229" s="833"/>
      <c r="AG229" s="818"/>
      <c r="AH229" s="818"/>
      <c r="AI229" s="818"/>
      <c r="AJ229" s="818"/>
      <c r="AK229" s="818"/>
      <c r="AL229" s="818"/>
      <c r="AM229" s="819"/>
      <c r="AN229" s="855"/>
      <c r="AO229" s="856"/>
      <c r="AP229" s="856"/>
      <c r="AQ229" s="856"/>
      <c r="AR229" s="856"/>
      <c r="AS229" s="856"/>
      <c r="AT229" s="856"/>
      <c r="AU229" s="856"/>
      <c r="AV229" s="856"/>
      <c r="AW229" s="856"/>
      <c r="AX229" s="856"/>
      <c r="AY229" s="856"/>
      <c r="AZ229" s="856"/>
      <c r="BA229" s="856"/>
      <c r="BB229" s="856"/>
      <c r="BC229" s="856"/>
      <c r="BD229" s="856"/>
      <c r="BE229" s="856"/>
      <c r="BF229" s="856"/>
      <c r="BG229" s="856"/>
      <c r="BH229" s="856"/>
      <c r="BI229" s="856"/>
      <c r="BJ229" s="856"/>
      <c r="BK229" s="856"/>
      <c r="BL229" s="856"/>
      <c r="BM229" s="856"/>
      <c r="BN229" s="856"/>
      <c r="BO229" s="856"/>
      <c r="BP229" s="856"/>
      <c r="BQ229" s="856"/>
      <c r="BR229" s="856"/>
      <c r="BS229" s="916"/>
      <c r="BT229" s="917"/>
      <c r="BU229" s="917"/>
      <c r="BV229" s="917"/>
      <c r="BW229" s="918"/>
      <c r="BY229" s="972" t="s">
        <v>63</v>
      </c>
      <c r="BZ229" s="973"/>
      <c r="CA229" s="973"/>
      <c r="CB229" s="973"/>
      <c r="CC229" s="974"/>
      <c r="CD229" s="974"/>
      <c r="CE229" s="974"/>
      <c r="CF229" s="974"/>
      <c r="CG229" s="974"/>
      <c r="CH229" s="974"/>
      <c r="CI229" s="974"/>
      <c r="CJ229" s="974"/>
      <c r="CK229" s="974"/>
      <c r="CL229" s="974"/>
      <c r="CM229" s="974"/>
      <c r="CN229" s="974"/>
      <c r="CO229" s="976" t="s">
        <v>119</v>
      </c>
      <c r="CP229" s="976"/>
      <c r="CQ229" s="976"/>
      <c r="CR229" s="976"/>
      <c r="CS229" s="976"/>
      <c r="CT229" s="976"/>
      <c r="CU229" s="976"/>
      <c r="CV229" s="16"/>
      <c r="CX229" s="191"/>
      <c r="CY229" s="191"/>
    </row>
    <row r="230" spans="1:114" s="7" customFormat="1" ht="9.9" customHeight="1">
      <c r="A230" s="5"/>
      <c r="C230" s="56"/>
      <c r="D230" s="965"/>
      <c r="E230" s="965"/>
      <c r="F230" s="965"/>
      <c r="G230" s="965"/>
      <c r="H230" s="965"/>
      <c r="I230" s="965"/>
      <c r="J230" s="965"/>
      <c r="K230" s="965"/>
      <c r="L230" s="965"/>
      <c r="M230" s="965"/>
      <c r="N230" s="965"/>
      <c r="O230" s="965"/>
      <c r="P230" s="965"/>
      <c r="Q230" s="965"/>
      <c r="R230" s="965"/>
      <c r="S230" s="965"/>
      <c r="T230" s="965"/>
      <c r="U230" s="965"/>
      <c r="V230" s="965"/>
      <c r="W230" s="965"/>
      <c r="X230" s="965"/>
      <c r="Y230" s="965"/>
      <c r="Z230" s="965"/>
      <c r="AA230" s="965"/>
      <c r="AB230" s="965"/>
      <c r="AC230" s="965"/>
      <c r="AE230" s="21"/>
      <c r="AF230" s="830" t="s">
        <v>61</v>
      </c>
      <c r="AG230" s="831"/>
      <c r="AH230" s="831"/>
      <c r="AI230" s="831"/>
      <c r="AJ230" s="831"/>
      <c r="AK230" s="831"/>
      <c r="AL230" s="831"/>
      <c r="AM230" s="832"/>
      <c r="AN230" s="852"/>
      <c r="AO230" s="853"/>
      <c r="AP230" s="853"/>
      <c r="AQ230" s="853"/>
      <c r="AR230" s="853"/>
      <c r="AS230" s="853"/>
      <c r="AT230" s="853"/>
      <c r="AU230" s="853"/>
      <c r="AV230" s="853"/>
      <c r="AW230" s="853"/>
      <c r="AX230" s="853"/>
      <c r="AY230" s="853"/>
      <c r="AZ230" s="853"/>
      <c r="BA230" s="853"/>
      <c r="BB230" s="853"/>
      <c r="BC230" s="853"/>
      <c r="BD230" s="853"/>
      <c r="BE230" s="853"/>
      <c r="BF230" s="853"/>
      <c r="BG230" s="853"/>
      <c r="BH230" s="853"/>
      <c r="BI230" s="853"/>
      <c r="BJ230" s="853"/>
      <c r="BK230" s="853"/>
      <c r="BL230" s="853"/>
      <c r="BM230" s="853"/>
      <c r="BN230" s="853"/>
      <c r="BO230" s="853"/>
      <c r="BP230" s="853"/>
      <c r="BQ230" s="853"/>
      <c r="BR230" s="853"/>
      <c r="BS230" s="853"/>
      <c r="BT230" s="853"/>
      <c r="BU230" s="853"/>
      <c r="BV230" s="853"/>
      <c r="BW230" s="854"/>
      <c r="BY230" s="975"/>
      <c r="BZ230" s="974"/>
      <c r="CA230" s="974"/>
      <c r="CB230" s="974"/>
      <c r="CC230" s="974"/>
      <c r="CD230" s="974"/>
      <c r="CE230" s="974"/>
      <c r="CF230" s="974"/>
      <c r="CG230" s="974"/>
      <c r="CH230" s="974"/>
      <c r="CI230" s="974"/>
      <c r="CJ230" s="974"/>
      <c r="CK230" s="974"/>
      <c r="CL230" s="974"/>
      <c r="CM230" s="974"/>
      <c r="CN230" s="974"/>
      <c r="CO230" s="977"/>
      <c r="CP230" s="977"/>
      <c r="CQ230" s="977"/>
      <c r="CR230" s="977"/>
      <c r="CS230" s="977"/>
      <c r="CT230" s="977"/>
      <c r="CU230" s="977"/>
      <c r="CV230" s="10"/>
      <c r="CX230" s="191"/>
      <c r="CY230" s="191"/>
      <c r="CZ230" s="191"/>
      <c r="DA230" s="191"/>
      <c r="DB230" s="191"/>
      <c r="DC230" s="191"/>
      <c r="DD230" s="191"/>
      <c r="DE230" s="191"/>
      <c r="DF230" s="191"/>
      <c r="DG230" s="191"/>
      <c r="DH230" s="191"/>
      <c r="DI230" s="191"/>
    </row>
    <row r="231" spans="1:114" s="7" customFormat="1" ht="9.9" customHeight="1">
      <c r="A231" s="5"/>
      <c r="C231" s="56"/>
      <c r="D231" s="965"/>
      <c r="E231" s="965"/>
      <c r="F231" s="965"/>
      <c r="G231" s="965"/>
      <c r="H231" s="965"/>
      <c r="I231" s="965"/>
      <c r="J231" s="965"/>
      <c r="K231" s="965"/>
      <c r="L231" s="965"/>
      <c r="M231" s="965"/>
      <c r="N231" s="965"/>
      <c r="O231" s="965"/>
      <c r="P231" s="965"/>
      <c r="Q231" s="965"/>
      <c r="R231" s="965"/>
      <c r="S231" s="965"/>
      <c r="T231" s="965"/>
      <c r="U231" s="965"/>
      <c r="V231" s="965"/>
      <c r="W231" s="965"/>
      <c r="X231" s="965"/>
      <c r="Y231" s="965"/>
      <c r="Z231" s="965"/>
      <c r="AA231" s="965"/>
      <c r="AB231" s="965"/>
      <c r="AC231" s="965"/>
      <c r="AE231" s="21"/>
      <c r="AF231" s="862"/>
      <c r="AG231" s="816"/>
      <c r="AH231" s="816"/>
      <c r="AI231" s="816"/>
      <c r="AJ231" s="816"/>
      <c r="AK231" s="816"/>
      <c r="AL231" s="816"/>
      <c r="AM231" s="817"/>
      <c r="AN231" s="894"/>
      <c r="AO231" s="895"/>
      <c r="AP231" s="895"/>
      <c r="AQ231" s="895"/>
      <c r="AR231" s="895"/>
      <c r="AS231" s="895"/>
      <c r="AT231" s="895"/>
      <c r="AU231" s="895"/>
      <c r="AV231" s="895"/>
      <c r="AW231" s="895"/>
      <c r="AX231" s="895"/>
      <c r="AY231" s="895"/>
      <c r="AZ231" s="895"/>
      <c r="BA231" s="895"/>
      <c r="BB231" s="895"/>
      <c r="BC231" s="895"/>
      <c r="BD231" s="895"/>
      <c r="BE231" s="895"/>
      <c r="BF231" s="895"/>
      <c r="BG231" s="895"/>
      <c r="BH231" s="895"/>
      <c r="BI231" s="895"/>
      <c r="BJ231" s="895"/>
      <c r="BK231" s="895"/>
      <c r="BL231" s="895"/>
      <c r="BM231" s="895"/>
      <c r="BN231" s="895"/>
      <c r="BO231" s="895"/>
      <c r="BP231" s="895"/>
      <c r="BQ231" s="895"/>
      <c r="BR231" s="895"/>
      <c r="BS231" s="895"/>
      <c r="BT231" s="895"/>
      <c r="BU231" s="895"/>
      <c r="BV231" s="895"/>
      <c r="BW231" s="896"/>
      <c r="BX231" s="5"/>
      <c r="BY231" s="975"/>
      <c r="BZ231" s="974"/>
      <c r="CA231" s="974"/>
      <c r="CB231" s="974"/>
      <c r="CC231" s="974"/>
      <c r="CD231" s="974"/>
      <c r="CE231" s="974"/>
      <c r="CF231" s="974"/>
      <c r="CG231" s="974"/>
      <c r="CH231" s="974"/>
      <c r="CI231" s="974"/>
      <c r="CJ231" s="974"/>
      <c r="CK231" s="974"/>
      <c r="CL231" s="974"/>
      <c r="CM231" s="974"/>
      <c r="CN231" s="974"/>
      <c r="CO231" s="977"/>
      <c r="CP231" s="977"/>
      <c r="CQ231" s="977"/>
      <c r="CR231" s="977"/>
      <c r="CS231" s="977"/>
      <c r="CT231" s="977"/>
      <c r="CU231" s="977"/>
      <c r="CV231" s="10"/>
      <c r="CX231" s="191"/>
      <c r="CY231" s="191"/>
      <c r="CZ231" s="191"/>
      <c r="DA231" s="191"/>
      <c r="DB231" s="191"/>
      <c r="DC231" s="191"/>
      <c r="DD231" s="191"/>
      <c r="DE231" s="191"/>
      <c r="DF231" s="191"/>
      <c r="DG231" s="191"/>
      <c r="DH231" s="191"/>
      <c r="DI231" s="191"/>
    </row>
    <row r="232" spans="1:114" s="7" customFormat="1" ht="9.9" customHeight="1">
      <c r="A232" s="5"/>
      <c r="C232" s="56"/>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E232" s="21"/>
      <c r="AF232" s="833"/>
      <c r="AG232" s="818"/>
      <c r="AH232" s="818"/>
      <c r="AI232" s="818"/>
      <c r="AJ232" s="818"/>
      <c r="AK232" s="818"/>
      <c r="AL232" s="818"/>
      <c r="AM232" s="819"/>
      <c r="AN232" s="855"/>
      <c r="AO232" s="856"/>
      <c r="AP232" s="856"/>
      <c r="AQ232" s="856"/>
      <c r="AR232" s="856"/>
      <c r="AS232" s="856"/>
      <c r="AT232" s="856"/>
      <c r="AU232" s="856"/>
      <c r="AV232" s="856"/>
      <c r="AW232" s="856"/>
      <c r="AX232" s="856"/>
      <c r="AY232" s="856"/>
      <c r="AZ232" s="856"/>
      <c r="BA232" s="856"/>
      <c r="BB232" s="856"/>
      <c r="BC232" s="856"/>
      <c r="BD232" s="856"/>
      <c r="BE232" s="856"/>
      <c r="BF232" s="856"/>
      <c r="BG232" s="856"/>
      <c r="BH232" s="856"/>
      <c r="BI232" s="856"/>
      <c r="BJ232" s="856"/>
      <c r="BK232" s="856"/>
      <c r="BL232" s="856"/>
      <c r="BM232" s="856"/>
      <c r="BN232" s="856"/>
      <c r="BO232" s="856"/>
      <c r="BP232" s="856"/>
      <c r="BQ232" s="856"/>
      <c r="BR232" s="856"/>
      <c r="BS232" s="856"/>
      <c r="BT232" s="856"/>
      <c r="BU232" s="856"/>
      <c r="BV232" s="856"/>
      <c r="BW232" s="857"/>
      <c r="BX232" s="5"/>
      <c r="BY232" s="897" t="s">
        <v>121</v>
      </c>
      <c r="BZ232" s="898"/>
      <c r="CA232" s="898"/>
      <c r="CB232" s="898"/>
      <c r="CC232" s="898"/>
      <c r="CD232" s="898"/>
      <c r="CE232" s="898"/>
      <c r="CF232" s="898"/>
      <c r="CG232" s="898"/>
      <c r="CH232" s="898"/>
      <c r="CI232" s="898"/>
      <c r="CJ232" s="898"/>
      <c r="CK232" s="898"/>
      <c r="CL232" s="898"/>
      <c r="CM232" s="898"/>
      <c r="CN232" s="898"/>
      <c r="CO232" s="5"/>
      <c r="CP232" s="901" t="s">
        <v>120</v>
      </c>
      <c r="CQ232" s="902"/>
      <c r="CR232" s="902"/>
      <c r="CS232" s="902"/>
      <c r="CT232" s="903"/>
      <c r="CU232" s="5"/>
      <c r="CV232" s="10"/>
      <c r="CX232" s="191"/>
      <c r="CY232" s="191"/>
      <c r="CZ232" s="191"/>
      <c r="DA232" s="191"/>
      <c r="DB232" s="191"/>
      <c r="DC232" s="191"/>
      <c r="DD232" s="191"/>
      <c r="DE232" s="191"/>
      <c r="DF232" s="191"/>
      <c r="DG232" s="191"/>
      <c r="DH232" s="191"/>
      <c r="DI232" s="191"/>
    </row>
    <row r="233" spans="1:114" s="7" customFormat="1" ht="4.5" customHeight="1">
      <c r="A233" s="5"/>
      <c r="AE233" s="21"/>
      <c r="AF233" s="5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899"/>
      <c r="BZ233" s="900"/>
      <c r="CA233" s="900"/>
      <c r="CB233" s="900"/>
      <c r="CC233" s="900"/>
      <c r="CD233" s="900"/>
      <c r="CE233" s="900"/>
      <c r="CF233" s="900"/>
      <c r="CG233" s="900"/>
      <c r="CH233" s="900"/>
      <c r="CI233" s="900"/>
      <c r="CJ233" s="900"/>
      <c r="CK233" s="900"/>
      <c r="CL233" s="900"/>
      <c r="CM233" s="900"/>
      <c r="CN233" s="900"/>
      <c r="CO233" s="12"/>
      <c r="CP233" s="12"/>
      <c r="CQ233" s="12"/>
      <c r="CR233" s="12"/>
      <c r="CS233" s="12"/>
      <c r="CT233" s="12"/>
      <c r="CU233" s="12"/>
      <c r="CV233" s="13"/>
      <c r="CX233" s="191"/>
      <c r="CY233" s="191"/>
      <c r="CZ233" s="191"/>
      <c r="DA233" s="191"/>
      <c r="DB233" s="191"/>
      <c r="DC233" s="191"/>
      <c r="DD233" s="191"/>
      <c r="DE233" s="191"/>
      <c r="DF233" s="191"/>
      <c r="DG233" s="191"/>
      <c r="DH233" s="191"/>
      <c r="DI233" s="191"/>
    </row>
    <row r="234" spans="1:114" s="7" customFormat="1" ht="9.9" customHeight="1">
      <c r="A234" s="5"/>
      <c r="B234" s="55" t="s">
        <v>13</v>
      </c>
      <c r="D234" s="851" t="s">
        <v>129</v>
      </c>
      <c r="E234" s="851"/>
      <c r="F234" s="851"/>
      <c r="G234" s="851"/>
      <c r="H234" s="851"/>
      <c r="I234" s="851"/>
      <c r="J234" s="851"/>
      <c r="K234" s="851"/>
      <c r="L234" s="851"/>
      <c r="M234" s="851"/>
      <c r="N234" s="851"/>
      <c r="O234" s="851"/>
      <c r="P234" s="851"/>
      <c r="Q234" s="851"/>
      <c r="R234" s="851"/>
      <c r="S234" s="851"/>
      <c r="T234" s="851"/>
      <c r="U234" s="851"/>
      <c r="V234" s="851"/>
      <c r="W234" s="851"/>
      <c r="X234" s="851"/>
      <c r="Y234" s="851"/>
      <c r="Z234" s="851"/>
      <c r="AA234" s="851"/>
      <c r="AB234" s="851"/>
      <c r="AC234" s="851"/>
      <c r="AE234" s="21"/>
      <c r="AF234" s="55" t="s">
        <v>62</v>
      </c>
      <c r="AG234" s="189"/>
      <c r="AH234" s="189"/>
      <c r="AI234" s="189"/>
      <c r="AJ234" s="189"/>
      <c r="AK234" s="189"/>
      <c r="AL234" s="189"/>
      <c r="AM234" s="189"/>
      <c r="AN234" s="189"/>
      <c r="AO234" s="189"/>
      <c r="AP234" s="189"/>
      <c r="AQ234" s="189"/>
      <c r="AR234" s="189"/>
      <c r="AS234" s="189"/>
      <c r="AT234" s="189"/>
      <c r="AU234" s="189"/>
      <c r="AV234" s="189"/>
      <c r="AW234" s="189"/>
      <c r="AX234" s="189"/>
      <c r="AY234" s="189"/>
      <c r="AZ234" s="189"/>
      <c r="BA234" s="189"/>
      <c r="BB234" s="189"/>
      <c r="BC234" s="189"/>
      <c r="BD234" s="189"/>
      <c r="BE234" s="189"/>
      <c r="BF234" s="189"/>
      <c r="BG234" s="189"/>
      <c r="BH234" s="189"/>
      <c r="BI234" s="189"/>
      <c r="BJ234" s="189"/>
      <c r="BK234" s="189"/>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X234" s="191"/>
      <c r="CY234" s="191"/>
      <c r="CZ234" s="191"/>
      <c r="DA234" s="191"/>
      <c r="DB234" s="191"/>
      <c r="DC234" s="191"/>
      <c r="DD234" s="191"/>
      <c r="DE234" s="191"/>
      <c r="DF234" s="191"/>
      <c r="DG234" s="191"/>
      <c r="DH234" s="191"/>
      <c r="DI234" s="191"/>
      <c r="DJ234" s="191"/>
    </row>
    <row r="235" spans="1:114" s="7" customFormat="1" ht="9.9" customHeight="1">
      <c r="A235" s="5"/>
      <c r="C235" s="8"/>
      <c r="D235" s="851"/>
      <c r="E235" s="851"/>
      <c r="F235" s="851"/>
      <c r="G235" s="851"/>
      <c r="H235" s="851"/>
      <c r="I235" s="851"/>
      <c r="J235" s="851"/>
      <c r="K235" s="851"/>
      <c r="L235" s="851"/>
      <c r="M235" s="851"/>
      <c r="N235" s="851"/>
      <c r="O235" s="851"/>
      <c r="P235" s="851"/>
      <c r="Q235" s="851"/>
      <c r="R235" s="851"/>
      <c r="S235" s="851"/>
      <c r="T235" s="851"/>
      <c r="U235" s="851"/>
      <c r="V235" s="851"/>
      <c r="W235" s="851"/>
      <c r="X235" s="851"/>
      <c r="Y235" s="851"/>
      <c r="Z235" s="851"/>
      <c r="AA235" s="851"/>
      <c r="AB235" s="851"/>
      <c r="AC235" s="851"/>
      <c r="AE235" s="21"/>
      <c r="AF235" s="803" t="s">
        <v>64</v>
      </c>
      <c r="AG235" s="804"/>
      <c r="AH235" s="804"/>
      <c r="AI235" s="804"/>
      <c r="AJ235" s="804"/>
      <c r="AK235" s="804"/>
      <c r="AL235" s="804"/>
      <c r="AM235" s="804"/>
      <c r="AN235" s="803" t="s">
        <v>54</v>
      </c>
      <c r="AO235" s="804"/>
      <c r="AP235" s="804"/>
      <c r="AQ235" s="804"/>
      <c r="AR235" s="804"/>
      <c r="AS235" s="804"/>
      <c r="AT235" s="804"/>
      <c r="AU235" s="804"/>
      <c r="AV235" s="804"/>
      <c r="AW235" s="804"/>
      <c r="AX235" s="804"/>
      <c r="AY235" s="804"/>
      <c r="AZ235" s="804"/>
      <c r="BA235" s="804"/>
      <c r="BB235" s="804"/>
      <c r="BC235" s="804"/>
      <c r="BD235" s="804"/>
      <c r="BE235" s="804"/>
      <c r="BF235" s="804"/>
      <c r="BG235" s="804"/>
      <c r="BH235" s="804"/>
      <c r="BI235" s="804"/>
      <c r="BJ235" s="804"/>
      <c r="BK235" s="805"/>
      <c r="BL235" s="803" t="s">
        <v>53</v>
      </c>
      <c r="BM235" s="804"/>
      <c r="BN235" s="804"/>
      <c r="BO235" s="804"/>
      <c r="BP235" s="804"/>
      <c r="BQ235" s="804"/>
      <c r="BR235" s="804"/>
      <c r="BS235" s="804"/>
      <c r="BT235" s="804"/>
      <c r="BU235" s="804"/>
      <c r="BV235" s="804"/>
      <c r="BW235" s="804"/>
      <c r="BX235" s="804"/>
      <c r="BY235" s="804"/>
      <c r="BZ235" s="804"/>
      <c r="CA235" s="804"/>
      <c r="CB235" s="804"/>
      <c r="CC235" s="804"/>
      <c r="CD235" s="804"/>
      <c r="CE235" s="804"/>
      <c r="CF235" s="804"/>
      <c r="CG235" s="804"/>
      <c r="CH235" s="804"/>
      <c r="CI235" s="805"/>
      <c r="CJ235" s="830" t="s">
        <v>125</v>
      </c>
      <c r="CK235" s="831"/>
      <c r="CL235" s="831"/>
      <c r="CM235" s="831"/>
      <c r="CN235" s="831"/>
      <c r="CO235" s="831"/>
      <c r="CP235" s="831"/>
      <c r="CQ235" s="831"/>
      <c r="CR235" s="831"/>
      <c r="CS235" s="831"/>
      <c r="CT235" s="831"/>
      <c r="CU235" s="831"/>
      <c r="CV235" s="832"/>
      <c r="CW235" s="5"/>
    </row>
    <row r="236" spans="1:114" s="7" customFormat="1" ht="9.9" customHeight="1">
      <c r="A236" s="5"/>
      <c r="C236" s="8"/>
      <c r="D236" s="851"/>
      <c r="E236" s="851"/>
      <c r="F236" s="851"/>
      <c r="G236" s="851"/>
      <c r="H236" s="851"/>
      <c r="I236" s="851"/>
      <c r="J236" s="851"/>
      <c r="K236" s="851"/>
      <c r="L236" s="851"/>
      <c r="M236" s="851"/>
      <c r="N236" s="851"/>
      <c r="O236" s="851"/>
      <c r="P236" s="851"/>
      <c r="Q236" s="851"/>
      <c r="R236" s="851"/>
      <c r="S236" s="851"/>
      <c r="T236" s="851"/>
      <c r="U236" s="851"/>
      <c r="V236" s="851"/>
      <c r="W236" s="851"/>
      <c r="X236" s="851"/>
      <c r="Y236" s="851"/>
      <c r="Z236" s="851"/>
      <c r="AA236" s="851"/>
      <c r="AB236" s="851"/>
      <c r="AC236" s="851"/>
      <c r="AE236" s="21"/>
      <c r="AF236" s="174"/>
      <c r="AG236" s="175"/>
      <c r="AH236" s="175"/>
      <c r="AI236" s="175"/>
      <c r="AJ236" s="175"/>
      <c r="AK236" s="175"/>
      <c r="AL236" s="175"/>
      <c r="AM236" s="175"/>
      <c r="AN236" s="946"/>
      <c r="AO236" s="1218"/>
      <c r="AP236" s="947"/>
      <c r="AQ236" s="922"/>
      <c r="AR236" s="550"/>
      <c r="AS236" s="923"/>
      <c r="AT236" s="883"/>
      <c r="AU236" s="887"/>
      <c r="AV236" s="888"/>
      <c r="AW236" s="882"/>
      <c r="AX236" s="887"/>
      <c r="AY236" s="888"/>
      <c r="AZ236" s="869">
        <v>0</v>
      </c>
      <c r="BA236" s="870"/>
      <c r="BB236" s="871"/>
      <c r="BC236" s="863">
        <v>0</v>
      </c>
      <c r="BD236" s="863"/>
      <c r="BE236" s="864"/>
      <c r="BF236" s="867">
        <v>0</v>
      </c>
      <c r="BG236" s="863"/>
      <c r="BH236" s="864"/>
      <c r="BI236" s="869">
        <v>0</v>
      </c>
      <c r="BJ236" s="870"/>
      <c r="BK236" s="871"/>
      <c r="BL236" s="919"/>
      <c r="BM236" s="920"/>
      <c r="BN236" s="921"/>
      <c r="BO236" s="922"/>
      <c r="BP236" s="550"/>
      <c r="BQ236" s="923"/>
      <c r="BR236" s="883"/>
      <c r="BS236" s="887"/>
      <c r="BT236" s="888"/>
      <c r="BU236" s="882"/>
      <c r="BV236" s="887"/>
      <c r="BW236" s="888"/>
      <c r="BX236" s="869">
        <v>0</v>
      </c>
      <c r="BY236" s="870"/>
      <c r="BZ236" s="871"/>
      <c r="CA236" s="863">
        <v>0</v>
      </c>
      <c r="CB236" s="863"/>
      <c r="CC236" s="864"/>
      <c r="CD236" s="867">
        <v>0</v>
      </c>
      <c r="CE236" s="863"/>
      <c r="CF236" s="864"/>
      <c r="CG236" s="869">
        <v>0</v>
      </c>
      <c r="CH236" s="870"/>
      <c r="CI236" s="871"/>
      <c r="CJ236" s="862"/>
      <c r="CK236" s="816"/>
      <c r="CL236" s="816"/>
      <c r="CM236" s="816"/>
      <c r="CN236" s="816"/>
      <c r="CO236" s="816"/>
      <c r="CP236" s="816"/>
      <c r="CQ236" s="816"/>
      <c r="CR236" s="816"/>
      <c r="CS236" s="816"/>
      <c r="CT236" s="816"/>
      <c r="CU236" s="816"/>
      <c r="CV236" s="817"/>
      <c r="CW236" s="5"/>
    </row>
    <row r="237" spans="1:114" s="7" customFormat="1" ht="9.9" customHeight="1">
      <c r="A237" s="5"/>
      <c r="AE237" s="21"/>
      <c r="AF237" s="862" t="s">
        <v>124</v>
      </c>
      <c r="AG237" s="816"/>
      <c r="AH237" s="816"/>
      <c r="AI237" s="816"/>
      <c r="AJ237" s="816"/>
      <c r="AK237" s="816"/>
      <c r="AL237" s="816"/>
      <c r="AM237" s="817"/>
      <c r="AN237" s="948"/>
      <c r="AO237" s="1219"/>
      <c r="AP237" s="949"/>
      <c r="AQ237" s="885"/>
      <c r="AR237" s="719"/>
      <c r="AS237" s="886"/>
      <c r="AT237" s="719"/>
      <c r="AU237" s="719"/>
      <c r="AV237" s="889"/>
      <c r="AW237" s="885"/>
      <c r="AX237" s="719"/>
      <c r="AY237" s="889"/>
      <c r="AZ237" s="868"/>
      <c r="BA237" s="865"/>
      <c r="BB237" s="872"/>
      <c r="BC237" s="865"/>
      <c r="BD237" s="865"/>
      <c r="BE237" s="866"/>
      <c r="BF237" s="868"/>
      <c r="BG237" s="865"/>
      <c r="BH237" s="866"/>
      <c r="BI237" s="868"/>
      <c r="BJ237" s="865"/>
      <c r="BK237" s="872"/>
      <c r="BL237" s="879"/>
      <c r="BM237" s="880"/>
      <c r="BN237" s="881"/>
      <c r="BO237" s="885"/>
      <c r="BP237" s="719"/>
      <c r="BQ237" s="886"/>
      <c r="BR237" s="719"/>
      <c r="BS237" s="719"/>
      <c r="BT237" s="889"/>
      <c r="BU237" s="885"/>
      <c r="BV237" s="719"/>
      <c r="BW237" s="889"/>
      <c r="BX237" s="868"/>
      <c r="BY237" s="865"/>
      <c r="BZ237" s="872"/>
      <c r="CA237" s="865"/>
      <c r="CB237" s="865"/>
      <c r="CC237" s="866"/>
      <c r="CD237" s="868"/>
      <c r="CE237" s="865"/>
      <c r="CF237" s="866"/>
      <c r="CG237" s="868"/>
      <c r="CH237" s="865"/>
      <c r="CI237" s="872"/>
      <c r="CJ237" s="862"/>
      <c r="CK237" s="816"/>
      <c r="CL237" s="816"/>
      <c r="CM237" s="816"/>
      <c r="CN237" s="816"/>
      <c r="CO237" s="816"/>
      <c r="CP237" s="816"/>
      <c r="CQ237" s="816"/>
      <c r="CR237" s="816"/>
      <c r="CS237" s="816"/>
      <c r="CT237" s="816"/>
      <c r="CU237" s="816"/>
      <c r="CV237" s="817"/>
      <c r="CW237" s="5"/>
    </row>
    <row r="238" spans="1:114" s="7" customFormat="1" ht="9.9" customHeight="1">
      <c r="A238" s="5"/>
      <c r="B238" s="55" t="s">
        <v>13</v>
      </c>
      <c r="D238" s="851" t="s">
        <v>130</v>
      </c>
      <c r="E238" s="851"/>
      <c r="F238" s="851"/>
      <c r="G238" s="851"/>
      <c r="H238" s="851"/>
      <c r="I238" s="851"/>
      <c r="J238" s="851"/>
      <c r="K238" s="851"/>
      <c r="L238" s="851"/>
      <c r="M238" s="851"/>
      <c r="N238" s="851"/>
      <c r="O238" s="851"/>
      <c r="P238" s="851"/>
      <c r="Q238" s="851"/>
      <c r="R238" s="851"/>
      <c r="S238" s="851"/>
      <c r="T238" s="851"/>
      <c r="U238" s="851"/>
      <c r="V238" s="851"/>
      <c r="W238" s="851"/>
      <c r="X238" s="851"/>
      <c r="Y238" s="851"/>
      <c r="Z238" s="851"/>
      <c r="AA238" s="851"/>
      <c r="AB238" s="851"/>
      <c r="AC238" s="851"/>
      <c r="AE238" s="21"/>
      <c r="AF238" s="862"/>
      <c r="AG238" s="816"/>
      <c r="AH238" s="816"/>
      <c r="AI238" s="816"/>
      <c r="AJ238" s="816"/>
      <c r="AK238" s="816"/>
      <c r="AL238" s="816"/>
      <c r="AM238" s="817"/>
      <c r="AN238" s="873" t="s">
        <v>122</v>
      </c>
      <c r="AO238" s="874"/>
      <c r="AP238" s="874"/>
      <c r="AQ238" s="874"/>
      <c r="AR238" s="874"/>
      <c r="AS238" s="874"/>
      <c r="AT238" s="874"/>
      <c r="AU238" s="874"/>
      <c r="AV238" s="874"/>
      <c r="AW238" s="874"/>
      <c r="AX238" s="874"/>
      <c r="AY238" s="874"/>
      <c r="AZ238" s="874"/>
      <c r="BA238" s="874"/>
      <c r="BB238" s="874"/>
      <c r="BC238" s="874"/>
      <c r="BD238" s="874"/>
      <c r="BE238" s="874"/>
      <c r="BF238" s="874"/>
      <c r="BG238" s="874"/>
      <c r="BH238" s="874"/>
      <c r="BI238" s="874"/>
      <c r="BJ238" s="874"/>
      <c r="BK238" s="875"/>
      <c r="BL238" s="876"/>
      <c r="BM238" s="877"/>
      <c r="BN238" s="878"/>
      <c r="BO238" s="882"/>
      <c r="BP238" s="883"/>
      <c r="BQ238" s="884"/>
      <c r="BR238" s="883"/>
      <c r="BS238" s="887"/>
      <c r="BT238" s="888"/>
      <c r="BU238" s="882"/>
      <c r="BV238" s="887"/>
      <c r="BW238" s="888"/>
      <c r="BX238" s="869" t="str">
        <f>$BX$78</f>
        <v/>
      </c>
      <c r="BY238" s="870"/>
      <c r="BZ238" s="871"/>
      <c r="CA238" s="870" t="str">
        <f>$CA$78</f>
        <v/>
      </c>
      <c r="CB238" s="870"/>
      <c r="CC238" s="890"/>
      <c r="CD238" s="869" t="str">
        <f>$CD$78</f>
        <v/>
      </c>
      <c r="CE238" s="870"/>
      <c r="CF238" s="890"/>
      <c r="CG238" s="869" t="str">
        <f>$CG$78</f>
        <v/>
      </c>
      <c r="CH238" s="870"/>
      <c r="CI238" s="871"/>
      <c r="CJ238" s="862"/>
      <c r="CK238" s="816"/>
      <c r="CL238" s="816"/>
      <c r="CM238" s="816"/>
      <c r="CN238" s="816"/>
      <c r="CO238" s="816"/>
      <c r="CP238" s="816"/>
      <c r="CQ238" s="816"/>
      <c r="CR238" s="816"/>
      <c r="CS238" s="816"/>
      <c r="CT238" s="816"/>
      <c r="CU238" s="816"/>
      <c r="CV238" s="817"/>
    </row>
    <row r="239" spans="1:114" s="7" customFormat="1" ht="9.9" customHeight="1">
      <c r="A239" s="5"/>
      <c r="D239" s="851"/>
      <c r="E239" s="851"/>
      <c r="F239" s="851"/>
      <c r="G239" s="851"/>
      <c r="H239" s="851"/>
      <c r="I239" s="851"/>
      <c r="J239" s="851"/>
      <c r="K239" s="851"/>
      <c r="L239" s="851"/>
      <c r="M239" s="851"/>
      <c r="N239" s="851"/>
      <c r="O239" s="851"/>
      <c r="P239" s="851"/>
      <c r="Q239" s="851"/>
      <c r="R239" s="851"/>
      <c r="S239" s="851"/>
      <c r="T239" s="851"/>
      <c r="U239" s="851"/>
      <c r="V239" s="851"/>
      <c r="W239" s="851"/>
      <c r="X239" s="851"/>
      <c r="Y239" s="851"/>
      <c r="Z239" s="851"/>
      <c r="AA239" s="851"/>
      <c r="AB239" s="851"/>
      <c r="AC239" s="851"/>
      <c r="AE239" s="21"/>
      <c r="AF239" s="176"/>
      <c r="AG239" s="177"/>
      <c r="AH239" s="177"/>
      <c r="AI239" s="177"/>
      <c r="AJ239" s="177"/>
      <c r="AK239" s="177"/>
      <c r="AL239" s="177"/>
      <c r="AM239" s="177"/>
      <c r="AN239" s="891" t="s">
        <v>123</v>
      </c>
      <c r="AO239" s="892"/>
      <c r="AP239" s="892"/>
      <c r="AQ239" s="892"/>
      <c r="AR239" s="892"/>
      <c r="AS239" s="892"/>
      <c r="AT239" s="892"/>
      <c r="AU239" s="892"/>
      <c r="AV239" s="892"/>
      <c r="AW239" s="892"/>
      <c r="AX239" s="892"/>
      <c r="AY239" s="892"/>
      <c r="AZ239" s="892"/>
      <c r="BA239" s="892"/>
      <c r="BB239" s="892"/>
      <c r="BC239" s="892"/>
      <c r="BD239" s="892"/>
      <c r="BE239" s="892"/>
      <c r="BF239" s="892"/>
      <c r="BG239" s="892"/>
      <c r="BH239" s="892"/>
      <c r="BI239" s="892"/>
      <c r="BJ239" s="892"/>
      <c r="BK239" s="893"/>
      <c r="BL239" s="879"/>
      <c r="BM239" s="880"/>
      <c r="BN239" s="881"/>
      <c r="BO239" s="885"/>
      <c r="BP239" s="719"/>
      <c r="BQ239" s="886"/>
      <c r="BR239" s="719"/>
      <c r="BS239" s="719"/>
      <c r="BT239" s="889"/>
      <c r="BU239" s="885"/>
      <c r="BV239" s="719"/>
      <c r="BW239" s="889"/>
      <c r="BX239" s="868"/>
      <c r="BY239" s="865"/>
      <c r="BZ239" s="872"/>
      <c r="CA239" s="865"/>
      <c r="CB239" s="865"/>
      <c r="CC239" s="866"/>
      <c r="CD239" s="868"/>
      <c r="CE239" s="865"/>
      <c r="CF239" s="866"/>
      <c r="CG239" s="868"/>
      <c r="CH239" s="865"/>
      <c r="CI239" s="872"/>
      <c r="CJ239" s="833"/>
      <c r="CK239" s="818"/>
      <c r="CL239" s="818"/>
      <c r="CM239" s="818"/>
      <c r="CN239" s="818"/>
      <c r="CO239" s="818"/>
      <c r="CP239" s="818"/>
      <c r="CQ239" s="818"/>
      <c r="CR239" s="818"/>
      <c r="CS239" s="818"/>
      <c r="CT239" s="818"/>
      <c r="CU239" s="818"/>
      <c r="CV239" s="819"/>
    </row>
    <row r="240" spans="1:114" s="5" customFormat="1" ht="9.9" customHeight="1">
      <c r="A240" s="7"/>
      <c r="B240" s="7"/>
      <c r="C240" s="96"/>
      <c r="D240" s="96"/>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21"/>
      <c r="AF240" s="830" t="s">
        <v>65</v>
      </c>
      <c r="AG240" s="831"/>
      <c r="AH240" s="831"/>
      <c r="AI240" s="831"/>
      <c r="AJ240" s="831"/>
      <c r="AK240" s="831"/>
      <c r="AL240" s="831"/>
      <c r="AM240" s="832"/>
      <c r="AN240" s="852"/>
      <c r="AO240" s="853"/>
      <c r="AP240" s="853"/>
      <c r="AQ240" s="853"/>
      <c r="AR240" s="853"/>
      <c r="AS240" s="853"/>
      <c r="AT240" s="853"/>
      <c r="AU240" s="853"/>
      <c r="AV240" s="853"/>
      <c r="AW240" s="853"/>
      <c r="AX240" s="853"/>
      <c r="AY240" s="853"/>
      <c r="AZ240" s="853"/>
      <c r="BA240" s="853"/>
      <c r="BB240" s="853"/>
      <c r="BC240" s="853"/>
      <c r="BD240" s="853"/>
      <c r="BE240" s="853"/>
      <c r="BF240" s="853"/>
      <c r="BG240" s="853"/>
      <c r="BH240" s="853"/>
      <c r="BI240" s="853"/>
      <c r="BJ240" s="853"/>
      <c r="BK240" s="854"/>
      <c r="BL240" s="852"/>
      <c r="BM240" s="853"/>
      <c r="BN240" s="853"/>
      <c r="BO240" s="853"/>
      <c r="BP240" s="853"/>
      <c r="BQ240" s="853"/>
      <c r="BR240" s="853"/>
      <c r="BS240" s="853"/>
      <c r="BT240" s="853"/>
      <c r="BU240" s="853"/>
      <c r="BV240" s="853"/>
      <c r="BW240" s="853"/>
      <c r="BX240" s="853"/>
      <c r="BY240" s="853"/>
      <c r="BZ240" s="853"/>
      <c r="CA240" s="853"/>
      <c r="CB240" s="853"/>
      <c r="CC240" s="853"/>
      <c r="CD240" s="853"/>
      <c r="CE240" s="853"/>
      <c r="CF240" s="853"/>
      <c r="CG240" s="853"/>
      <c r="CH240" s="853"/>
      <c r="CI240" s="854"/>
      <c r="CJ240" s="858"/>
      <c r="CK240" s="860"/>
      <c r="CL240" s="860"/>
      <c r="CM240" s="860"/>
      <c r="CN240" s="837" t="s">
        <v>81</v>
      </c>
      <c r="CO240" s="860"/>
      <c r="CP240" s="860"/>
      <c r="CQ240" s="860"/>
      <c r="CR240" s="837" t="s">
        <v>82</v>
      </c>
      <c r="CS240" s="860"/>
      <c r="CT240" s="860"/>
      <c r="CU240" s="860"/>
      <c r="CV240" s="814" t="s">
        <v>83</v>
      </c>
    </row>
    <row r="241" spans="1:101" s="7" customFormat="1" ht="9.9" customHeight="1">
      <c r="A241" s="5"/>
      <c r="B241" s="55" t="s">
        <v>13</v>
      </c>
      <c r="D241" s="851" t="s">
        <v>131</v>
      </c>
      <c r="E241" s="851"/>
      <c r="F241" s="851"/>
      <c r="G241" s="851"/>
      <c r="H241" s="851"/>
      <c r="I241" s="851"/>
      <c r="J241" s="851"/>
      <c r="K241" s="851"/>
      <c r="L241" s="851"/>
      <c r="M241" s="851"/>
      <c r="N241" s="851"/>
      <c r="O241" s="851"/>
      <c r="P241" s="851"/>
      <c r="Q241" s="851"/>
      <c r="R241" s="851"/>
      <c r="S241" s="851"/>
      <c r="T241" s="851"/>
      <c r="U241" s="851"/>
      <c r="V241" s="851"/>
      <c r="W241" s="851"/>
      <c r="X241" s="851"/>
      <c r="Y241" s="851"/>
      <c r="Z241" s="851"/>
      <c r="AA241" s="851"/>
      <c r="AB241" s="851"/>
      <c r="AC241" s="851"/>
      <c r="AD241" s="5"/>
      <c r="AE241" s="21"/>
      <c r="AF241" s="862"/>
      <c r="AG241" s="816"/>
      <c r="AH241" s="816"/>
      <c r="AI241" s="816"/>
      <c r="AJ241" s="816"/>
      <c r="AK241" s="816"/>
      <c r="AL241" s="816"/>
      <c r="AM241" s="817"/>
      <c r="AN241" s="855"/>
      <c r="AO241" s="856"/>
      <c r="AP241" s="856"/>
      <c r="AQ241" s="856"/>
      <c r="AR241" s="856"/>
      <c r="AS241" s="856"/>
      <c r="AT241" s="856"/>
      <c r="AU241" s="856"/>
      <c r="AV241" s="856"/>
      <c r="AW241" s="856"/>
      <c r="AX241" s="856"/>
      <c r="AY241" s="856"/>
      <c r="AZ241" s="856"/>
      <c r="BA241" s="856"/>
      <c r="BB241" s="856"/>
      <c r="BC241" s="856"/>
      <c r="BD241" s="856"/>
      <c r="BE241" s="856"/>
      <c r="BF241" s="856"/>
      <c r="BG241" s="856"/>
      <c r="BH241" s="856"/>
      <c r="BI241" s="856"/>
      <c r="BJ241" s="856"/>
      <c r="BK241" s="857"/>
      <c r="BL241" s="855"/>
      <c r="BM241" s="856"/>
      <c r="BN241" s="856"/>
      <c r="BO241" s="856"/>
      <c r="BP241" s="856"/>
      <c r="BQ241" s="856"/>
      <c r="BR241" s="856"/>
      <c r="BS241" s="856"/>
      <c r="BT241" s="856"/>
      <c r="BU241" s="856"/>
      <c r="BV241" s="856"/>
      <c r="BW241" s="856"/>
      <c r="BX241" s="856"/>
      <c r="BY241" s="856"/>
      <c r="BZ241" s="856"/>
      <c r="CA241" s="856"/>
      <c r="CB241" s="856"/>
      <c r="CC241" s="856"/>
      <c r="CD241" s="856"/>
      <c r="CE241" s="856"/>
      <c r="CF241" s="856"/>
      <c r="CG241" s="856"/>
      <c r="CH241" s="856"/>
      <c r="CI241" s="857"/>
      <c r="CJ241" s="859"/>
      <c r="CK241" s="861"/>
      <c r="CL241" s="861"/>
      <c r="CM241" s="861"/>
      <c r="CN241" s="838"/>
      <c r="CO241" s="861"/>
      <c r="CP241" s="861"/>
      <c r="CQ241" s="861"/>
      <c r="CR241" s="838"/>
      <c r="CS241" s="861"/>
      <c r="CT241" s="861"/>
      <c r="CU241" s="861"/>
      <c r="CV241" s="815"/>
      <c r="CW241" s="5"/>
    </row>
    <row r="242" spans="1:101" s="7" customFormat="1" ht="9.9" customHeight="1">
      <c r="D242" s="851"/>
      <c r="E242" s="851"/>
      <c r="F242" s="851"/>
      <c r="G242" s="851"/>
      <c r="H242" s="851"/>
      <c r="I242" s="851"/>
      <c r="J242" s="851"/>
      <c r="K242" s="851"/>
      <c r="L242" s="851"/>
      <c r="M242" s="851"/>
      <c r="N242" s="851"/>
      <c r="O242" s="851"/>
      <c r="P242" s="851"/>
      <c r="Q242" s="851"/>
      <c r="R242" s="851"/>
      <c r="S242" s="851"/>
      <c r="T242" s="851"/>
      <c r="U242" s="851"/>
      <c r="V242" s="851"/>
      <c r="W242" s="851"/>
      <c r="X242" s="851"/>
      <c r="Y242" s="851"/>
      <c r="Z242" s="851"/>
      <c r="AA242" s="851"/>
      <c r="AB242" s="851"/>
      <c r="AC242" s="851"/>
      <c r="AE242" s="21"/>
      <c r="AF242" s="830" t="s">
        <v>66</v>
      </c>
      <c r="AG242" s="831"/>
      <c r="AH242" s="831"/>
      <c r="AI242" s="831"/>
      <c r="AJ242" s="831"/>
      <c r="AK242" s="831"/>
      <c r="AL242" s="831"/>
      <c r="AM242" s="832"/>
      <c r="AN242" s="852"/>
      <c r="AO242" s="853"/>
      <c r="AP242" s="853"/>
      <c r="AQ242" s="853"/>
      <c r="AR242" s="853"/>
      <c r="AS242" s="853"/>
      <c r="AT242" s="853"/>
      <c r="AU242" s="853"/>
      <c r="AV242" s="853"/>
      <c r="AW242" s="853"/>
      <c r="AX242" s="853"/>
      <c r="AY242" s="853"/>
      <c r="AZ242" s="853"/>
      <c r="BA242" s="853"/>
      <c r="BB242" s="853"/>
      <c r="BC242" s="853"/>
      <c r="BD242" s="853"/>
      <c r="BE242" s="853"/>
      <c r="BF242" s="853"/>
      <c r="BG242" s="853"/>
      <c r="BH242" s="853"/>
      <c r="BI242" s="853"/>
      <c r="BJ242" s="853"/>
      <c r="BK242" s="854"/>
      <c r="BL242" s="852"/>
      <c r="BM242" s="853"/>
      <c r="BN242" s="853"/>
      <c r="BO242" s="853"/>
      <c r="BP242" s="853"/>
      <c r="BQ242" s="853"/>
      <c r="BR242" s="853"/>
      <c r="BS242" s="853"/>
      <c r="BT242" s="853"/>
      <c r="BU242" s="853"/>
      <c r="BV242" s="853"/>
      <c r="BW242" s="853"/>
      <c r="BX242" s="853"/>
      <c r="BY242" s="853"/>
      <c r="BZ242" s="853"/>
      <c r="CA242" s="853"/>
      <c r="CB242" s="853"/>
      <c r="CC242" s="853"/>
      <c r="CD242" s="853"/>
      <c r="CE242" s="853"/>
      <c r="CF242" s="853"/>
      <c r="CG242" s="853"/>
      <c r="CH242" s="853"/>
      <c r="CI242" s="854"/>
      <c r="CJ242" s="858"/>
      <c r="CK242" s="860"/>
      <c r="CL242" s="860"/>
      <c r="CM242" s="860"/>
      <c r="CN242" s="837" t="s">
        <v>81</v>
      </c>
      <c r="CO242" s="860"/>
      <c r="CP242" s="860"/>
      <c r="CQ242" s="860"/>
      <c r="CR242" s="837" t="s">
        <v>82</v>
      </c>
      <c r="CS242" s="860"/>
      <c r="CT242" s="860"/>
      <c r="CU242" s="860"/>
      <c r="CV242" s="814" t="s">
        <v>83</v>
      </c>
      <c r="CW242" s="5"/>
    </row>
    <row r="243" spans="1:101" s="7" customFormat="1" ht="9.9" customHeight="1">
      <c r="C243" s="57"/>
      <c r="D243" s="191"/>
      <c r="E243" s="191"/>
      <c r="F243" s="191"/>
      <c r="G243" s="191"/>
      <c r="H243" s="191"/>
      <c r="I243" s="191"/>
      <c r="J243" s="191"/>
      <c r="K243" s="191"/>
      <c r="L243" s="191"/>
      <c r="M243" s="191"/>
      <c r="N243" s="191"/>
      <c r="O243" s="191"/>
      <c r="P243" s="191"/>
      <c r="Q243" s="191"/>
      <c r="R243" s="191"/>
      <c r="S243" s="191"/>
      <c r="T243" s="191"/>
      <c r="U243" s="191"/>
      <c r="V243" s="191"/>
      <c r="W243" s="191"/>
      <c r="X243" s="191"/>
      <c r="Y243" s="191"/>
      <c r="Z243" s="191"/>
      <c r="AA243" s="191"/>
      <c r="AB243" s="191"/>
      <c r="AC243" s="191"/>
      <c r="AE243" s="21"/>
      <c r="AF243" s="833"/>
      <c r="AG243" s="818"/>
      <c r="AH243" s="818"/>
      <c r="AI243" s="818"/>
      <c r="AJ243" s="818"/>
      <c r="AK243" s="818"/>
      <c r="AL243" s="818"/>
      <c r="AM243" s="819"/>
      <c r="AN243" s="855"/>
      <c r="AO243" s="856"/>
      <c r="AP243" s="856"/>
      <c r="AQ243" s="856"/>
      <c r="AR243" s="856"/>
      <c r="AS243" s="856"/>
      <c r="AT243" s="856"/>
      <c r="AU243" s="856"/>
      <c r="AV243" s="856"/>
      <c r="AW243" s="856"/>
      <c r="AX243" s="856"/>
      <c r="AY243" s="856"/>
      <c r="AZ243" s="856"/>
      <c r="BA243" s="856"/>
      <c r="BB243" s="856"/>
      <c r="BC243" s="856"/>
      <c r="BD243" s="856"/>
      <c r="BE243" s="856"/>
      <c r="BF243" s="856"/>
      <c r="BG243" s="856"/>
      <c r="BH243" s="856"/>
      <c r="BI243" s="856"/>
      <c r="BJ243" s="856"/>
      <c r="BK243" s="857"/>
      <c r="BL243" s="855"/>
      <c r="BM243" s="856"/>
      <c r="BN243" s="856"/>
      <c r="BO243" s="856"/>
      <c r="BP243" s="856"/>
      <c r="BQ243" s="856"/>
      <c r="BR243" s="856"/>
      <c r="BS243" s="856"/>
      <c r="BT243" s="856"/>
      <c r="BU243" s="856"/>
      <c r="BV243" s="856"/>
      <c r="BW243" s="856"/>
      <c r="BX243" s="856"/>
      <c r="BY243" s="856"/>
      <c r="BZ243" s="856"/>
      <c r="CA243" s="856"/>
      <c r="CB243" s="856"/>
      <c r="CC243" s="856"/>
      <c r="CD243" s="856"/>
      <c r="CE243" s="856"/>
      <c r="CF243" s="856"/>
      <c r="CG243" s="856"/>
      <c r="CH243" s="856"/>
      <c r="CI243" s="857"/>
      <c r="CJ243" s="859"/>
      <c r="CK243" s="861"/>
      <c r="CL243" s="861"/>
      <c r="CM243" s="861"/>
      <c r="CN243" s="838"/>
      <c r="CO243" s="861"/>
      <c r="CP243" s="861"/>
      <c r="CQ243" s="861"/>
      <c r="CR243" s="838"/>
      <c r="CS243" s="861"/>
      <c r="CT243" s="861"/>
      <c r="CU243" s="861"/>
      <c r="CV243" s="815"/>
      <c r="CW243" s="5"/>
    </row>
    <row r="244" spans="1:101" s="7" customFormat="1" ht="9.9" customHeight="1">
      <c r="B244" s="55" t="s">
        <v>13</v>
      </c>
      <c r="D244" s="851" t="s">
        <v>132</v>
      </c>
      <c r="E244" s="851"/>
      <c r="F244" s="851"/>
      <c r="G244" s="851"/>
      <c r="H244" s="851"/>
      <c r="I244" s="851"/>
      <c r="J244" s="851"/>
      <c r="K244" s="851"/>
      <c r="L244" s="851"/>
      <c r="M244" s="851"/>
      <c r="N244" s="851"/>
      <c r="O244" s="851"/>
      <c r="P244" s="851"/>
      <c r="Q244" s="851"/>
      <c r="R244" s="851"/>
      <c r="S244" s="851"/>
      <c r="T244" s="851"/>
      <c r="U244" s="851"/>
      <c r="V244" s="851"/>
      <c r="W244" s="851"/>
      <c r="X244" s="851"/>
      <c r="Y244" s="851"/>
      <c r="Z244" s="851"/>
      <c r="AA244" s="851"/>
      <c r="AB244" s="851"/>
      <c r="AC244" s="191"/>
      <c r="AE244" s="21"/>
      <c r="AF244" s="830" t="s">
        <v>126</v>
      </c>
      <c r="AG244" s="831"/>
      <c r="AH244" s="831"/>
      <c r="AI244" s="831"/>
      <c r="AJ244" s="831"/>
      <c r="AK244" s="831"/>
      <c r="AL244" s="831"/>
      <c r="AM244" s="832"/>
      <c r="AN244" s="820"/>
      <c r="AO244" s="821"/>
      <c r="AP244" s="821"/>
      <c r="AQ244" s="821"/>
      <c r="AR244" s="821"/>
      <c r="AS244" s="821"/>
      <c r="AT244" s="821"/>
      <c r="AU244" s="821"/>
      <c r="AV244" s="821"/>
      <c r="AW244" s="821"/>
      <c r="AX244" s="821"/>
      <c r="AY244" s="821"/>
      <c r="AZ244" s="821"/>
      <c r="BA244" s="821"/>
      <c r="BB244" s="821"/>
      <c r="BC244" s="821"/>
      <c r="BD244" s="821"/>
      <c r="BE244" s="821"/>
      <c r="BF244" s="821"/>
      <c r="BG244" s="821"/>
      <c r="BH244" s="821"/>
      <c r="BI244" s="821"/>
      <c r="BJ244" s="821"/>
      <c r="BK244" s="822"/>
      <c r="BL244" s="820"/>
      <c r="BM244" s="821"/>
      <c r="BN244" s="821"/>
      <c r="BO244" s="821"/>
      <c r="BP244" s="821"/>
      <c r="BQ244" s="821"/>
      <c r="BR244" s="821"/>
      <c r="BS244" s="821"/>
      <c r="BT244" s="821"/>
      <c r="BU244" s="821"/>
      <c r="BV244" s="821"/>
      <c r="BW244" s="821"/>
      <c r="BX244" s="821"/>
      <c r="BY244" s="821"/>
      <c r="BZ244" s="821"/>
      <c r="CA244" s="821"/>
      <c r="CB244" s="821"/>
      <c r="CC244" s="821"/>
      <c r="CD244" s="821"/>
      <c r="CE244" s="821"/>
      <c r="CF244" s="821"/>
      <c r="CG244" s="821"/>
      <c r="CH244" s="821"/>
      <c r="CI244" s="822"/>
      <c r="CJ244" s="835"/>
      <c r="CK244" s="812"/>
      <c r="CL244" s="812"/>
      <c r="CM244" s="812"/>
      <c r="CN244" s="837" t="s">
        <v>81</v>
      </c>
      <c r="CO244" s="812"/>
      <c r="CP244" s="812"/>
      <c r="CQ244" s="812"/>
      <c r="CR244" s="837" t="s">
        <v>82</v>
      </c>
      <c r="CS244" s="812"/>
      <c r="CT244" s="812"/>
      <c r="CU244" s="812"/>
      <c r="CV244" s="814" t="s">
        <v>83</v>
      </c>
      <c r="CW244" s="5"/>
    </row>
    <row r="245" spans="1:101" s="7" customFormat="1" ht="9.9" customHeight="1">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91"/>
      <c r="AC245" s="191"/>
      <c r="AE245" s="21"/>
      <c r="AF245" s="833"/>
      <c r="AG245" s="818"/>
      <c r="AH245" s="818"/>
      <c r="AI245" s="818"/>
      <c r="AJ245" s="818"/>
      <c r="AK245" s="818"/>
      <c r="AL245" s="818"/>
      <c r="AM245" s="819"/>
      <c r="AN245" s="823"/>
      <c r="AO245" s="824"/>
      <c r="AP245" s="824"/>
      <c r="AQ245" s="824"/>
      <c r="AR245" s="824"/>
      <c r="AS245" s="824"/>
      <c r="AT245" s="824"/>
      <c r="AU245" s="824"/>
      <c r="AV245" s="824"/>
      <c r="AW245" s="824"/>
      <c r="AX245" s="824"/>
      <c r="AY245" s="824"/>
      <c r="AZ245" s="824"/>
      <c r="BA245" s="824"/>
      <c r="BB245" s="824"/>
      <c r="BC245" s="824"/>
      <c r="BD245" s="824"/>
      <c r="BE245" s="824"/>
      <c r="BF245" s="824"/>
      <c r="BG245" s="824"/>
      <c r="BH245" s="824"/>
      <c r="BI245" s="824"/>
      <c r="BJ245" s="824"/>
      <c r="BK245" s="825"/>
      <c r="BL245" s="823"/>
      <c r="BM245" s="824"/>
      <c r="BN245" s="824"/>
      <c r="BO245" s="824"/>
      <c r="BP245" s="824"/>
      <c r="BQ245" s="824"/>
      <c r="BR245" s="824"/>
      <c r="BS245" s="824"/>
      <c r="BT245" s="824"/>
      <c r="BU245" s="824"/>
      <c r="BV245" s="824"/>
      <c r="BW245" s="824"/>
      <c r="BX245" s="824"/>
      <c r="BY245" s="824"/>
      <c r="BZ245" s="824"/>
      <c r="CA245" s="824"/>
      <c r="CB245" s="824"/>
      <c r="CC245" s="824"/>
      <c r="CD245" s="824"/>
      <c r="CE245" s="824"/>
      <c r="CF245" s="824"/>
      <c r="CG245" s="824"/>
      <c r="CH245" s="824"/>
      <c r="CI245" s="825"/>
      <c r="CJ245" s="836"/>
      <c r="CK245" s="813"/>
      <c r="CL245" s="813"/>
      <c r="CM245" s="813"/>
      <c r="CN245" s="838"/>
      <c r="CO245" s="813"/>
      <c r="CP245" s="813"/>
      <c r="CQ245" s="813"/>
      <c r="CR245" s="838"/>
      <c r="CS245" s="813"/>
      <c r="CT245" s="813"/>
      <c r="CU245" s="813"/>
      <c r="CV245" s="815"/>
      <c r="CW245" s="5"/>
    </row>
    <row r="246" spans="1:101" s="7" customFormat="1" ht="9.9" customHeight="1">
      <c r="C246" s="56"/>
      <c r="D246" s="191"/>
      <c r="E246" s="191"/>
      <c r="F246" s="191"/>
      <c r="G246" s="191"/>
      <c r="H246" s="191"/>
      <c r="I246" s="191"/>
      <c r="J246" s="191"/>
      <c r="K246" s="191"/>
      <c r="L246" s="191"/>
      <c r="M246" s="191"/>
      <c r="N246" s="191"/>
      <c r="O246" s="191"/>
      <c r="P246" s="191"/>
      <c r="Q246" s="191"/>
      <c r="R246" s="191"/>
      <c r="S246" s="191"/>
      <c r="T246" s="191"/>
      <c r="U246" s="191"/>
      <c r="V246" s="191"/>
      <c r="W246" s="191"/>
      <c r="X246" s="191"/>
      <c r="Y246" s="191"/>
      <c r="Z246" s="191"/>
      <c r="AA246" s="191"/>
      <c r="AB246" s="191"/>
      <c r="AC246" s="191"/>
      <c r="AE246" s="21"/>
      <c r="AF246" s="850" t="s">
        <v>67</v>
      </c>
      <c r="AG246" s="840"/>
      <c r="AH246" s="841"/>
      <c r="AI246" s="831" t="s">
        <v>68</v>
      </c>
      <c r="AJ246" s="831"/>
      <c r="AK246" s="831"/>
      <c r="AL246" s="831"/>
      <c r="AM246" s="832"/>
      <c r="AN246" s="820"/>
      <c r="AO246" s="821"/>
      <c r="AP246" s="821"/>
      <c r="AQ246" s="821"/>
      <c r="AR246" s="821"/>
      <c r="AS246" s="821"/>
      <c r="AT246" s="821"/>
      <c r="AU246" s="821"/>
      <c r="AV246" s="821"/>
      <c r="AW246" s="821"/>
      <c r="AX246" s="821"/>
      <c r="AY246" s="821"/>
      <c r="AZ246" s="821"/>
      <c r="BA246" s="821"/>
      <c r="BB246" s="821"/>
      <c r="BC246" s="821"/>
      <c r="BD246" s="821"/>
      <c r="BE246" s="821"/>
      <c r="BF246" s="821"/>
      <c r="BG246" s="821"/>
      <c r="BH246" s="821"/>
      <c r="BI246" s="821"/>
      <c r="BJ246" s="821"/>
      <c r="BK246" s="822"/>
      <c r="BL246" s="826" t="s">
        <v>71</v>
      </c>
      <c r="BM246" s="827"/>
      <c r="BN246" s="827"/>
      <c r="BO246" s="827"/>
      <c r="BP246" s="827"/>
      <c r="BQ246" s="827"/>
      <c r="BR246" s="827"/>
      <c r="BS246" s="827"/>
      <c r="BT246" s="827"/>
      <c r="BU246" s="827"/>
      <c r="BV246" s="827"/>
      <c r="BW246" s="827"/>
      <c r="BX246" s="827"/>
      <c r="BY246" s="827"/>
      <c r="BZ246" s="827"/>
      <c r="CA246" s="827"/>
      <c r="CB246" s="827"/>
      <c r="CC246" s="827"/>
      <c r="CD246" s="827"/>
      <c r="CE246" s="827"/>
      <c r="CF246" s="827"/>
      <c r="CG246" s="827"/>
      <c r="CH246" s="827"/>
      <c r="CI246" s="848"/>
      <c r="CJ246" s="835"/>
      <c r="CK246" s="812"/>
      <c r="CL246" s="812"/>
      <c r="CM246" s="812"/>
      <c r="CN246" s="837" t="s">
        <v>81</v>
      </c>
      <c r="CO246" s="812"/>
      <c r="CP246" s="812"/>
      <c r="CQ246" s="812"/>
      <c r="CR246" s="837" t="s">
        <v>82</v>
      </c>
      <c r="CS246" s="812"/>
      <c r="CT246" s="812"/>
      <c r="CU246" s="812"/>
      <c r="CV246" s="814" t="s">
        <v>83</v>
      </c>
      <c r="CW246" s="5"/>
    </row>
    <row r="247" spans="1:101" s="7" customFormat="1" ht="9.9" customHeight="1">
      <c r="C247" s="57"/>
      <c r="D247" s="191"/>
      <c r="E247" s="191"/>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E247" s="21"/>
      <c r="AF247" s="842"/>
      <c r="AG247" s="843"/>
      <c r="AH247" s="844"/>
      <c r="AI247" s="818"/>
      <c r="AJ247" s="818"/>
      <c r="AK247" s="818"/>
      <c r="AL247" s="818"/>
      <c r="AM247" s="819"/>
      <c r="AN247" s="823"/>
      <c r="AO247" s="824"/>
      <c r="AP247" s="824"/>
      <c r="AQ247" s="824"/>
      <c r="AR247" s="824"/>
      <c r="AS247" s="824"/>
      <c r="AT247" s="824"/>
      <c r="AU247" s="824"/>
      <c r="AV247" s="824"/>
      <c r="AW247" s="824"/>
      <c r="AX247" s="824"/>
      <c r="AY247" s="824"/>
      <c r="AZ247" s="824"/>
      <c r="BA247" s="824"/>
      <c r="BB247" s="824"/>
      <c r="BC247" s="824"/>
      <c r="BD247" s="824"/>
      <c r="BE247" s="824"/>
      <c r="BF247" s="824"/>
      <c r="BG247" s="824"/>
      <c r="BH247" s="824"/>
      <c r="BI247" s="824"/>
      <c r="BJ247" s="824"/>
      <c r="BK247" s="825"/>
      <c r="BL247" s="828"/>
      <c r="BM247" s="829"/>
      <c r="BN247" s="829"/>
      <c r="BO247" s="829"/>
      <c r="BP247" s="829"/>
      <c r="BQ247" s="829"/>
      <c r="BR247" s="829"/>
      <c r="BS247" s="829"/>
      <c r="BT247" s="829"/>
      <c r="BU247" s="829"/>
      <c r="BV247" s="829"/>
      <c r="BW247" s="829"/>
      <c r="BX247" s="829"/>
      <c r="BY247" s="829"/>
      <c r="BZ247" s="829"/>
      <c r="CA247" s="829"/>
      <c r="CB247" s="829"/>
      <c r="CC247" s="829"/>
      <c r="CD247" s="829"/>
      <c r="CE247" s="829"/>
      <c r="CF247" s="829"/>
      <c r="CG247" s="829"/>
      <c r="CH247" s="829"/>
      <c r="CI247" s="849"/>
      <c r="CJ247" s="836"/>
      <c r="CK247" s="813"/>
      <c r="CL247" s="813"/>
      <c r="CM247" s="813"/>
      <c r="CN247" s="838"/>
      <c r="CO247" s="813"/>
      <c r="CP247" s="813"/>
      <c r="CQ247" s="813"/>
      <c r="CR247" s="838"/>
      <c r="CS247" s="813"/>
      <c r="CT247" s="813"/>
      <c r="CU247" s="813"/>
      <c r="CV247" s="815"/>
      <c r="CW247" s="5"/>
    </row>
    <row r="248" spans="1:101" s="7" customFormat="1" ht="9.9" customHeight="1">
      <c r="C248" s="56"/>
      <c r="D248" s="191"/>
      <c r="E248" s="191"/>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E248" s="21"/>
      <c r="AF248" s="842"/>
      <c r="AG248" s="843"/>
      <c r="AH248" s="844"/>
      <c r="AI248" s="816" t="s">
        <v>69</v>
      </c>
      <c r="AJ248" s="816"/>
      <c r="AK248" s="816"/>
      <c r="AL248" s="816"/>
      <c r="AM248" s="817"/>
      <c r="AN248" s="820"/>
      <c r="AO248" s="821"/>
      <c r="AP248" s="821"/>
      <c r="AQ248" s="821"/>
      <c r="AR248" s="821"/>
      <c r="AS248" s="821"/>
      <c r="AT248" s="821"/>
      <c r="AU248" s="821"/>
      <c r="AV248" s="821"/>
      <c r="AW248" s="821"/>
      <c r="AX248" s="821"/>
      <c r="AY248" s="821"/>
      <c r="AZ248" s="821"/>
      <c r="BA248" s="821"/>
      <c r="BB248" s="821"/>
      <c r="BC248" s="821"/>
      <c r="BD248" s="821"/>
      <c r="BE248" s="821"/>
      <c r="BF248" s="821"/>
      <c r="BG248" s="821"/>
      <c r="BH248" s="821"/>
      <c r="BI248" s="821"/>
      <c r="BJ248" s="821"/>
      <c r="BK248" s="822"/>
      <c r="BL248" s="826" t="s">
        <v>1130</v>
      </c>
      <c r="BM248" s="827"/>
      <c r="BN248" s="827"/>
      <c r="BO248" s="827"/>
      <c r="BP248" s="827"/>
      <c r="BQ248" s="827"/>
      <c r="BR248" s="827"/>
      <c r="BS248" s="827"/>
      <c r="BT248" s="827"/>
      <c r="BU248" s="827"/>
      <c r="BV248" s="827"/>
      <c r="BW248" s="827"/>
      <c r="BX248" s="827"/>
      <c r="BY248" s="827"/>
      <c r="BZ248" s="827"/>
      <c r="CA248" s="827"/>
      <c r="CB248" s="827"/>
      <c r="CC248" s="827"/>
      <c r="CD248" s="827"/>
      <c r="CE248" s="827"/>
      <c r="CF248" s="827"/>
      <c r="CG248" s="827"/>
      <c r="CH248" s="827"/>
      <c r="CI248" s="848"/>
      <c r="CJ248" s="835"/>
      <c r="CK248" s="812"/>
      <c r="CL248" s="812"/>
      <c r="CM248" s="812"/>
      <c r="CN248" s="837" t="s">
        <v>81</v>
      </c>
      <c r="CO248" s="812"/>
      <c r="CP248" s="812"/>
      <c r="CQ248" s="812"/>
      <c r="CR248" s="837" t="s">
        <v>82</v>
      </c>
      <c r="CS248" s="812"/>
      <c r="CT248" s="812"/>
      <c r="CU248" s="812"/>
      <c r="CV248" s="814" t="s">
        <v>83</v>
      </c>
      <c r="CW248" s="5"/>
    </row>
    <row r="249" spans="1:101" s="7" customFormat="1" ht="9.9" customHeight="1">
      <c r="C249" s="56"/>
      <c r="D249" s="191"/>
      <c r="E249" s="191"/>
      <c r="F249" s="191"/>
      <c r="G249" s="191"/>
      <c r="H249" s="191"/>
      <c r="I249" s="191"/>
      <c r="J249" s="191"/>
      <c r="K249" s="191"/>
      <c r="L249" s="191"/>
      <c r="M249" s="191"/>
      <c r="N249" s="191"/>
      <c r="O249" s="191"/>
      <c r="P249" s="191"/>
      <c r="Q249" s="191"/>
      <c r="R249" s="191"/>
      <c r="S249" s="191"/>
      <c r="T249" s="191"/>
      <c r="U249" s="191"/>
      <c r="V249" s="191"/>
      <c r="W249" s="191"/>
      <c r="X249" s="191"/>
      <c r="Y249" s="191"/>
      <c r="Z249" s="191"/>
      <c r="AA249" s="191"/>
      <c r="AB249" s="191"/>
      <c r="AC249" s="191"/>
      <c r="AE249" s="21"/>
      <c r="AF249" s="845"/>
      <c r="AG249" s="846"/>
      <c r="AH249" s="847"/>
      <c r="AI249" s="818"/>
      <c r="AJ249" s="818"/>
      <c r="AK249" s="818"/>
      <c r="AL249" s="818"/>
      <c r="AM249" s="819"/>
      <c r="AN249" s="823"/>
      <c r="AO249" s="824"/>
      <c r="AP249" s="824"/>
      <c r="AQ249" s="824"/>
      <c r="AR249" s="824"/>
      <c r="AS249" s="824"/>
      <c r="AT249" s="824"/>
      <c r="AU249" s="824"/>
      <c r="AV249" s="824"/>
      <c r="AW249" s="824"/>
      <c r="AX249" s="824"/>
      <c r="AY249" s="824"/>
      <c r="AZ249" s="824"/>
      <c r="BA249" s="824"/>
      <c r="BB249" s="824"/>
      <c r="BC249" s="824"/>
      <c r="BD249" s="824"/>
      <c r="BE249" s="824"/>
      <c r="BF249" s="824"/>
      <c r="BG249" s="824"/>
      <c r="BH249" s="824"/>
      <c r="BI249" s="824"/>
      <c r="BJ249" s="824"/>
      <c r="BK249" s="825"/>
      <c r="BL249" s="828"/>
      <c r="BM249" s="829"/>
      <c r="BN249" s="829"/>
      <c r="BO249" s="829"/>
      <c r="BP249" s="829"/>
      <c r="BQ249" s="829"/>
      <c r="BR249" s="829"/>
      <c r="BS249" s="829"/>
      <c r="BT249" s="829"/>
      <c r="BU249" s="829"/>
      <c r="BV249" s="829"/>
      <c r="BW249" s="829"/>
      <c r="BX249" s="829"/>
      <c r="BY249" s="829"/>
      <c r="BZ249" s="829"/>
      <c r="CA249" s="829"/>
      <c r="CB249" s="829"/>
      <c r="CC249" s="829"/>
      <c r="CD249" s="829"/>
      <c r="CE249" s="829"/>
      <c r="CF249" s="829"/>
      <c r="CG249" s="829"/>
      <c r="CH249" s="829"/>
      <c r="CI249" s="849"/>
      <c r="CJ249" s="836"/>
      <c r="CK249" s="813"/>
      <c r="CL249" s="813"/>
      <c r="CM249" s="813"/>
      <c r="CN249" s="838"/>
      <c r="CO249" s="813"/>
      <c r="CP249" s="813"/>
      <c r="CQ249" s="813"/>
      <c r="CR249" s="838"/>
      <c r="CS249" s="813"/>
      <c r="CT249" s="813"/>
      <c r="CU249" s="813"/>
      <c r="CV249" s="815"/>
      <c r="CW249" s="5"/>
    </row>
    <row r="250" spans="1:101" s="7" customFormat="1" ht="9.9" customHeight="1">
      <c r="AE250" s="21"/>
      <c r="AF250" s="839" t="s">
        <v>70</v>
      </c>
      <c r="AG250" s="840"/>
      <c r="AH250" s="841"/>
      <c r="AI250" s="831" t="s">
        <v>68</v>
      </c>
      <c r="AJ250" s="831"/>
      <c r="AK250" s="831"/>
      <c r="AL250" s="831"/>
      <c r="AM250" s="832"/>
      <c r="AN250" s="820"/>
      <c r="AO250" s="821"/>
      <c r="AP250" s="821"/>
      <c r="AQ250" s="821"/>
      <c r="AR250" s="821"/>
      <c r="AS250" s="821"/>
      <c r="AT250" s="821"/>
      <c r="AU250" s="821"/>
      <c r="AV250" s="821"/>
      <c r="AW250" s="821"/>
      <c r="AX250" s="821"/>
      <c r="AY250" s="821"/>
      <c r="AZ250" s="821"/>
      <c r="BA250" s="821"/>
      <c r="BB250" s="821"/>
      <c r="BC250" s="821"/>
      <c r="BD250" s="821"/>
      <c r="BE250" s="821"/>
      <c r="BF250" s="821"/>
      <c r="BG250" s="821"/>
      <c r="BH250" s="821"/>
      <c r="BI250" s="821"/>
      <c r="BJ250" s="821"/>
      <c r="BK250" s="822"/>
      <c r="BL250" s="826" t="s">
        <v>71</v>
      </c>
      <c r="BM250" s="827"/>
      <c r="BN250" s="827"/>
      <c r="BO250" s="827"/>
      <c r="BP250" s="827"/>
      <c r="BQ250" s="827"/>
      <c r="BR250" s="827"/>
      <c r="BS250" s="827"/>
      <c r="BT250" s="827"/>
      <c r="BU250" s="827"/>
      <c r="BV250" s="827"/>
      <c r="BW250" s="827"/>
      <c r="BX250" s="827"/>
      <c r="BY250" s="827"/>
      <c r="BZ250" s="827"/>
      <c r="CA250" s="827"/>
      <c r="CB250" s="827"/>
      <c r="CC250" s="827"/>
      <c r="CD250" s="827"/>
      <c r="CE250" s="827"/>
      <c r="CF250" s="827"/>
      <c r="CG250" s="827"/>
      <c r="CH250" s="827"/>
      <c r="CI250" s="848"/>
      <c r="CJ250" s="835"/>
      <c r="CK250" s="812"/>
      <c r="CL250" s="812"/>
      <c r="CM250" s="812"/>
      <c r="CN250" s="837" t="s">
        <v>81</v>
      </c>
      <c r="CO250" s="812"/>
      <c r="CP250" s="812"/>
      <c r="CQ250" s="812"/>
      <c r="CR250" s="837" t="s">
        <v>82</v>
      </c>
      <c r="CS250" s="812"/>
      <c r="CT250" s="812"/>
      <c r="CU250" s="812"/>
      <c r="CV250" s="814" t="s">
        <v>83</v>
      </c>
      <c r="CW250" s="5"/>
    </row>
    <row r="251" spans="1:101" s="7" customFormat="1" ht="9.9" customHeight="1">
      <c r="B251" s="5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E251" s="21"/>
      <c r="AF251" s="842"/>
      <c r="AG251" s="843"/>
      <c r="AH251" s="844"/>
      <c r="AI251" s="818"/>
      <c r="AJ251" s="818"/>
      <c r="AK251" s="818"/>
      <c r="AL251" s="818"/>
      <c r="AM251" s="819"/>
      <c r="AN251" s="823"/>
      <c r="AO251" s="824"/>
      <c r="AP251" s="824"/>
      <c r="AQ251" s="824"/>
      <c r="AR251" s="824"/>
      <c r="AS251" s="824"/>
      <c r="AT251" s="824"/>
      <c r="AU251" s="824"/>
      <c r="AV251" s="824"/>
      <c r="AW251" s="824"/>
      <c r="AX251" s="824"/>
      <c r="AY251" s="824"/>
      <c r="AZ251" s="824"/>
      <c r="BA251" s="824"/>
      <c r="BB251" s="824"/>
      <c r="BC251" s="824"/>
      <c r="BD251" s="824"/>
      <c r="BE251" s="824"/>
      <c r="BF251" s="824"/>
      <c r="BG251" s="824"/>
      <c r="BH251" s="824"/>
      <c r="BI251" s="824"/>
      <c r="BJ251" s="824"/>
      <c r="BK251" s="825"/>
      <c r="BL251" s="828"/>
      <c r="BM251" s="829"/>
      <c r="BN251" s="829"/>
      <c r="BO251" s="829"/>
      <c r="BP251" s="829"/>
      <c r="BQ251" s="829"/>
      <c r="BR251" s="829"/>
      <c r="BS251" s="829"/>
      <c r="BT251" s="829"/>
      <c r="BU251" s="829"/>
      <c r="BV251" s="829"/>
      <c r="BW251" s="829"/>
      <c r="BX251" s="829"/>
      <c r="BY251" s="829"/>
      <c r="BZ251" s="829"/>
      <c r="CA251" s="829"/>
      <c r="CB251" s="829"/>
      <c r="CC251" s="829"/>
      <c r="CD251" s="829"/>
      <c r="CE251" s="829"/>
      <c r="CF251" s="829"/>
      <c r="CG251" s="829"/>
      <c r="CH251" s="829"/>
      <c r="CI251" s="849"/>
      <c r="CJ251" s="836"/>
      <c r="CK251" s="813"/>
      <c r="CL251" s="813"/>
      <c r="CM251" s="813"/>
      <c r="CN251" s="838"/>
      <c r="CO251" s="813"/>
      <c r="CP251" s="813"/>
      <c r="CQ251" s="813"/>
      <c r="CR251" s="838"/>
      <c r="CS251" s="813"/>
      <c r="CT251" s="813"/>
      <c r="CU251" s="813"/>
      <c r="CV251" s="815"/>
      <c r="CW251" s="5"/>
    </row>
    <row r="252" spans="1:101" s="7" customFormat="1" ht="9.9" customHeight="1">
      <c r="C252" s="8"/>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E252" s="21"/>
      <c r="AF252" s="842"/>
      <c r="AG252" s="843"/>
      <c r="AH252" s="844"/>
      <c r="AI252" s="816" t="s">
        <v>69</v>
      </c>
      <c r="AJ252" s="816"/>
      <c r="AK252" s="816"/>
      <c r="AL252" s="816"/>
      <c r="AM252" s="817"/>
      <c r="AN252" s="820"/>
      <c r="AO252" s="821"/>
      <c r="AP252" s="821"/>
      <c r="AQ252" s="821"/>
      <c r="AR252" s="821"/>
      <c r="AS252" s="821"/>
      <c r="AT252" s="821"/>
      <c r="AU252" s="821"/>
      <c r="AV252" s="821"/>
      <c r="AW252" s="821"/>
      <c r="AX252" s="821"/>
      <c r="AY252" s="821"/>
      <c r="AZ252" s="821"/>
      <c r="BA252" s="821"/>
      <c r="BB252" s="821"/>
      <c r="BC252" s="821"/>
      <c r="BD252" s="821"/>
      <c r="BE252" s="821"/>
      <c r="BF252" s="821"/>
      <c r="BG252" s="821"/>
      <c r="BH252" s="821"/>
      <c r="BI252" s="821"/>
      <c r="BJ252" s="821"/>
      <c r="BK252" s="822"/>
      <c r="BL252" s="826" t="s">
        <v>1130</v>
      </c>
      <c r="BM252" s="827"/>
      <c r="BN252" s="827"/>
      <c r="BO252" s="827"/>
      <c r="BP252" s="827"/>
      <c r="BQ252" s="827"/>
      <c r="BR252" s="827"/>
      <c r="BS252" s="830" t="s">
        <v>77</v>
      </c>
      <c r="BT252" s="831"/>
      <c r="BU252" s="831"/>
      <c r="BV252" s="831"/>
      <c r="BW252" s="831"/>
      <c r="BX252" s="832"/>
      <c r="BY252" s="834" t="s">
        <v>78</v>
      </c>
      <c r="BZ252" s="831"/>
      <c r="CA252" s="831"/>
      <c r="CB252" s="831"/>
      <c r="CC252" s="831"/>
      <c r="CD252" s="831"/>
      <c r="CE252" s="831"/>
      <c r="CF252" s="831"/>
      <c r="CG252" s="831"/>
      <c r="CH252" s="831"/>
      <c r="CI252" s="832"/>
      <c r="CJ252" s="835"/>
      <c r="CK252" s="155"/>
      <c r="CL252" s="155"/>
      <c r="CM252" s="155"/>
      <c r="CN252" s="837" t="s">
        <v>81</v>
      </c>
      <c r="CO252" s="155"/>
      <c r="CP252" s="155"/>
      <c r="CQ252" s="155"/>
      <c r="CR252" s="837" t="s">
        <v>82</v>
      </c>
      <c r="CS252" s="155"/>
      <c r="CT252" s="155"/>
      <c r="CU252" s="155"/>
      <c r="CV252" s="814" t="s">
        <v>83</v>
      </c>
      <c r="CW252" s="5"/>
    </row>
    <row r="253" spans="1:101" s="7" customFormat="1" ht="9.9" customHeight="1">
      <c r="AE253" s="21"/>
      <c r="AF253" s="845"/>
      <c r="AG253" s="846"/>
      <c r="AH253" s="847"/>
      <c r="AI253" s="818"/>
      <c r="AJ253" s="818"/>
      <c r="AK253" s="818"/>
      <c r="AL253" s="818"/>
      <c r="AM253" s="819"/>
      <c r="AN253" s="823"/>
      <c r="AO253" s="824"/>
      <c r="AP253" s="824"/>
      <c r="AQ253" s="824"/>
      <c r="AR253" s="824"/>
      <c r="AS253" s="824"/>
      <c r="AT253" s="824"/>
      <c r="AU253" s="824"/>
      <c r="AV253" s="824"/>
      <c r="AW253" s="824"/>
      <c r="AX253" s="824"/>
      <c r="AY253" s="824"/>
      <c r="AZ253" s="824"/>
      <c r="BA253" s="824"/>
      <c r="BB253" s="824"/>
      <c r="BC253" s="824"/>
      <c r="BD253" s="824"/>
      <c r="BE253" s="824"/>
      <c r="BF253" s="824"/>
      <c r="BG253" s="824"/>
      <c r="BH253" s="824"/>
      <c r="BI253" s="824"/>
      <c r="BJ253" s="824"/>
      <c r="BK253" s="825"/>
      <c r="BL253" s="828"/>
      <c r="BM253" s="829"/>
      <c r="BN253" s="829"/>
      <c r="BO253" s="829"/>
      <c r="BP253" s="829"/>
      <c r="BQ253" s="829"/>
      <c r="BR253" s="829"/>
      <c r="BS253" s="833"/>
      <c r="BT253" s="818"/>
      <c r="BU253" s="818"/>
      <c r="BV253" s="818"/>
      <c r="BW253" s="818"/>
      <c r="BX253" s="819"/>
      <c r="BY253" s="833"/>
      <c r="BZ253" s="818"/>
      <c r="CA253" s="818"/>
      <c r="CB253" s="818"/>
      <c r="CC253" s="818"/>
      <c r="CD253" s="818"/>
      <c r="CE253" s="818"/>
      <c r="CF253" s="818"/>
      <c r="CG253" s="818"/>
      <c r="CH253" s="818"/>
      <c r="CI253" s="819"/>
      <c r="CJ253" s="836"/>
      <c r="CK253" s="156"/>
      <c r="CL253" s="156"/>
      <c r="CM253" s="156"/>
      <c r="CN253" s="838"/>
      <c r="CO253" s="156"/>
      <c r="CP253" s="156"/>
      <c r="CQ253" s="156"/>
      <c r="CR253" s="838"/>
      <c r="CS253" s="156"/>
      <c r="CT253" s="156"/>
      <c r="CU253" s="156"/>
      <c r="CV253" s="815"/>
      <c r="CW253" s="5"/>
    </row>
    <row r="254" spans="1:101" s="7" customFormat="1" ht="4.5" customHeight="1">
      <c r="AE254" s="21"/>
      <c r="BG254" s="8"/>
      <c r="BH254" s="39"/>
    </row>
    <row r="255" spans="1:101" s="7" customFormat="1" ht="9.9" customHeight="1">
      <c r="B255" s="5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E255" s="21"/>
      <c r="AF255" s="797" t="s">
        <v>1209</v>
      </c>
      <c r="AG255" s="798"/>
      <c r="AH255" s="798"/>
      <c r="AI255" s="798"/>
      <c r="AJ255" s="798"/>
      <c r="AK255" s="798"/>
      <c r="AL255" s="798"/>
      <c r="AM255" s="799"/>
      <c r="AN255" s="803" t="s">
        <v>68</v>
      </c>
      <c r="AO255" s="804"/>
      <c r="AP255" s="804"/>
      <c r="AQ255" s="804"/>
      <c r="AR255" s="805"/>
      <c r="AS255" s="58"/>
      <c r="AT255" s="59"/>
      <c r="AU255" s="59"/>
      <c r="AV255" s="59"/>
      <c r="AW255" s="59"/>
      <c r="AX255" s="59"/>
      <c r="AY255" s="59"/>
      <c r="AZ255" s="59"/>
      <c r="BA255" s="59"/>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c r="CA255" s="59"/>
      <c r="CB255" s="59"/>
      <c r="CC255" s="60"/>
      <c r="CD255" s="5"/>
      <c r="CE255" s="5"/>
      <c r="CF255" s="806" t="s">
        <v>73</v>
      </c>
      <c r="CG255" s="807"/>
      <c r="CH255" s="807"/>
      <c r="CI255" s="807"/>
      <c r="CJ255" s="807"/>
      <c r="CK255" s="807"/>
      <c r="CL255" s="807"/>
      <c r="CM255" s="807"/>
      <c r="CN255" s="807"/>
      <c r="CO255" s="807"/>
      <c r="CP255" s="807"/>
      <c r="CQ255" s="807"/>
      <c r="CR255" s="807"/>
      <c r="CS255" s="807"/>
      <c r="CT255" s="807"/>
      <c r="CU255" s="807"/>
      <c r="CV255" s="808"/>
      <c r="CW255" s="5"/>
    </row>
    <row r="256" spans="1:101" s="7" customFormat="1" ht="9.9" customHeight="1">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c r="AE256" s="21"/>
      <c r="AF256" s="800"/>
      <c r="AG256" s="801"/>
      <c r="AH256" s="801"/>
      <c r="AI256" s="801"/>
      <c r="AJ256" s="801"/>
      <c r="AK256" s="801"/>
      <c r="AL256" s="801"/>
      <c r="AM256" s="802"/>
      <c r="AN256" s="803" t="s">
        <v>72</v>
      </c>
      <c r="AO256" s="804"/>
      <c r="AP256" s="804"/>
      <c r="AQ256" s="804"/>
      <c r="AR256" s="805"/>
      <c r="AS256" s="17"/>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3"/>
      <c r="CD256" s="5"/>
      <c r="CE256" s="5"/>
      <c r="CF256" s="809" t="s">
        <v>127</v>
      </c>
      <c r="CG256" s="810"/>
      <c r="CH256" s="810"/>
      <c r="CI256" s="810"/>
      <c r="CJ256" s="810"/>
      <c r="CK256" s="810"/>
      <c r="CL256" s="810"/>
      <c r="CM256" s="810"/>
      <c r="CN256" s="810"/>
      <c r="CO256" s="810"/>
      <c r="CP256" s="810"/>
      <c r="CQ256" s="810"/>
      <c r="CR256" s="810"/>
      <c r="CS256" s="810"/>
      <c r="CT256" s="810"/>
      <c r="CU256" s="810"/>
      <c r="CV256" s="811"/>
      <c r="CW256" s="5"/>
    </row>
    <row r="257" spans="2:100" ht="6.75" customHeight="1">
      <c r="B257" s="1"/>
      <c r="C257" s="1"/>
      <c r="D257" s="1"/>
      <c r="E257" s="1"/>
      <c r="F257" s="1"/>
      <c r="G257" s="1"/>
      <c r="H257" s="2"/>
      <c r="I257" s="2"/>
      <c r="J257" s="2"/>
      <c r="K257" s="2"/>
      <c r="L257" s="2"/>
      <c r="M257" s="2"/>
      <c r="N257" s="2"/>
      <c r="O257" s="2"/>
      <c r="P257" s="2"/>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S257" s="2"/>
      <c r="AT257" s="2"/>
      <c r="BT257" s="2"/>
      <c r="BU257" s="2"/>
      <c r="BV257" s="2"/>
      <c r="BW257" s="2"/>
      <c r="BX257" s="2"/>
      <c r="BY257" s="2"/>
      <c r="BZ257" s="2"/>
      <c r="CA257" s="2"/>
      <c r="CB257" s="1"/>
      <c r="CC257" s="1"/>
      <c r="CD257" s="1"/>
      <c r="CE257" s="1"/>
      <c r="CF257" s="1"/>
      <c r="CG257" s="1"/>
    </row>
    <row r="258" spans="2:100" ht="6.75" customHeight="1">
      <c r="B258" s="1"/>
      <c r="C258" s="1"/>
      <c r="D258" s="1"/>
      <c r="E258" s="1"/>
      <c r="F258" s="1"/>
      <c r="G258" s="1"/>
      <c r="H258" s="2"/>
      <c r="I258" s="2"/>
      <c r="J258" s="2"/>
      <c r="K258" s="2"/>
      <c r="L258" s="2"/>
      <c r="M258" s="2"/>
      <c r="N258" s="2"/>
      <c r="O258" s="2"/>
      <c r="P258" s="2"/>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S258" s="2"/>
      <c r="AT258" s="2"/>
      <c r="BT258" s="2"/>
      <c r="BU258" s="2"/>
      <c r="BV258" s="2"/>
      <c r="BW258" s="2"/>
      <c r="BX258" s="2"/>
      <c r="BY258" s="2"/>
      <c r="BZ258" s="2"/>
      <c r="CA258" s="2"/>
      <c r="CB258" s="1"/>
      <c r="CC258" s="1"/>
      <c r="CD258" s="1"/>
      <c r="CE258" s="1"/>
      <c r="CF258" s="1"/>
      <c r="CG258" s="1"/>
    </row>
    <row r="259" spans="2:100" ht="9.6" customHeight="1">
      <c r="B259" s="1"/>
      <c r="C259" s="1"/>
      <c r="D259" s="1"/>
      <c r="E259" s="1"/>
      <c r="F259" s="1"/>
      <c r="G259" s="1"/>
      <c r="H259" s="2"/>
      <c r="I259" s="2"/>
      <c r="J259" s="2"/>
      <c r="K259" s="2"/>
      <c r="L259" s="2"/>
      <c r="M259" s="2"/>
      <c r="N259" s="2"/>
      <c r="O259" s="2"/>
      <c r="P259" s="2"/>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2"/>
      <c r="AS259" s="2"/>
      <c r="AT259" s="2"/>
      <c r="BT259" s="2"/>
      <c r="BU259" s="2"/>
      <c r="BV259" s="2"/>
      <c r="CA259" s="2"/>
      <c r="CB259" s="2"/>
      <c r="CC259" s="2"/>
      <c r="CD259" s="2"/>
      <c r="CE259" s="2"/>
      <c r="CF259" s="2"/>
      <c r="CG259" s="2"/>
      <c r="CH259" s="1210" t="s">
        <v>1144</v>
      </c>
      <c r="CI259" s="1211"/>
      <c r="CJ259" s="1211"/>
      <c r="CK259" s="1211"/>
      <c r="CL259" s="1211"/>
      <c r="CM259" s="1211"/>
      <c r="CN259" s="1211"/>
      <c r="CO259" s="1211"/>
      <c r="CP259" s="1211"/>
      <c r="CQ259" s="1211"/>
      <c r="CR259" s="1211"/>
      <c r="CS259" s="1211"/>
      <c r="CT259" s="1211"/>
      <c r="CU259" s="1211"/>
      <c r="CV259" s="1212"/>
    </row>
    <row r="260" spans="2:100" ht="9.6" customHeight="1">
      <c r="B260" s="1"/>
      <c r="C260" s="1"/>
      <c r="D260" s="1"/>
      <c r="E260" s="1"/>
      <c r="F260" s="1"/>
      <c r="G260" s="1"/>
      <c r="H260" s="2"/>
      <c r="I260" s="2"/>
      <c r="J260" s="2"/>
      <c r="K260" s="2"/>
      <c r="L260" s="2"/>
      <c r="M260" s="2"/>
      <c r="N260" s="2"/>
      <c r="W260" s="2"/>
      <c r="X260" s="2"/>
      <c r="Y260" s="2"/>
      <c r="Z260" s="2"/>
      <c r="AA260" s="2"/>
      <c r="AB260" s="2"/>
      <c r="AC260" s="1216" t="s">
        <v>84</v>
      </c>
      <c r="AD260" s="1216"/>
      <c r="AE260" s="1216"/>
      <c r="AF260" s="1216"/>
      <c r="AG260" s="1216"/>
      <c r="AH260" s="1216"/>
      <c r="AI260" s="1216"/>
      <c r="AJ260" s="1216"/>
      <c r="AK260" s="1216"/>
      <c r="AL260" s="1216"/>
      <c r="AM260" s="1216"/>
      <c r="AN260" s="1216"/>
      <c r="AO260" s="1216"/>
      <c r="AP260" s="1216"/>
      <c r="AQ260" s="1216"/>
      <c r="AR260" s="1216"/>
      <c r="AS260" s="1216"/>
      <c r="AT260" s="1216"/>
      <c r="AU260" s="1216"/>
      <c r="AV260" s="1199" t="str">
        <f>$AV$3</f>
        <v/>
      </c>
      <c r="AW260" s="1199"/>
      <c r="AX260" s="1199"/>
      <c r="AY260" s="1199"/>
      <c r="AZ260" s="1199"/>
      <c r="BA260" s="1199"/>
      <c r="BB260" s="1199"/>
      <c r="BC260" s="1199"/>
      <c r="BD260" s="1199"/>
      <c r="BE260" s="1199"/>
      <c r="BF260" s="1199"/>
      <c r="BG260" s="1217" t="s">
        <v>85</v>
      </c>
      <c r="BH260" s="1217"/>
      <c r="BI260" s="1217"/>
      <c r="BJ260" s="1217"/>
      <c r="BK260" s="1217"/>
      <c r="BL260" s="1217"/>
      <c r="BM260" s="1217"/>
      <c r="BN260" s="1217"/>
      <c r="BO260" s="1217"/>
      <c r="BP260" s="1217"/>
      <c r="BQ260" s="1217"/>
      <c r="BR260" s="1217"/>
      <c r="BS260" s="1217"/>
      <c r="BT260" s="1217"/>
      <c r="BU260" s="1217"/>
      <c r="BV260" s="1217"/>
      <c r="BW260" s="1217"/>
      <c r="BZ260" s="2"/>
      <c r="CA260" s="2"/>
      <c r="CB260" s="2"/>
      <c r="CC260" s="2"/>
      <c r="CD260" s="2"/>
      <c r="CE260" s="2"/>
      <c r="CF260" s="2"/>
      <c r="CG260" s="2"/>
      <c r="CH260" s="1213"/>
      <c r="CI260" s="1214"/>
      <c r="CJ260" s="1214"/>
      <c r="CK260" s="1214"/>
      <c r="CL260" s="1214"/>
      <c r="CM260" s="1214"/>
      <c r="CN260" s="1214"/>
      <c r="CO260" s="1214"/>
      <c r="CP260" s="1214"/>
      <c r="CQ260" s="1214"/>
      <c r="CR260" s="1214"/>
      <c r="CS260" s="1214"/>
      <c r="CT260" s="1214"/>
      <c r="CU260" s="1214"/>
      <c r="CV260" s="1215"/>
    </row>
    <row r="261" spans="2:100" ht="9.6" customHeight="1">
      <c r="B261" s="1"/>
      <c r="C261" s="1"/>
      <c r="D261" s="1"/>
      <c r="E261" s="1"/>
      <c r="F261" s="1"/>
      <c r="G261" s="1"/>
      <c r="H261" s="1"/>
      <c r="I261" s="1"/>
      <c r="J261" s="1"/>
      <c r="K261" s="1"/>
      <c r="L261" s="1"/>
      <c r="M261" s="1"/>
      <c r="N261" s="1"/>
      <c r="V261" s="2"/>
      <c r="W261" s="2"/>
      <c r="X261" s="2"/>
      <c r="Y261" s="2"/>
      <c r="Z261" s="2"/>
      <c r="AA261" s="2"/>
      <c r="AB261" s="2"/>
      <c r="AC261" s="1216"/>
      <c r="AD261" s="1216"/>
      <c r="AE261" s="1216"/>
      <c r="AF261" s="1216"/>
      <c r="AG261" s="1216"/>
      <c r="AH261" s="1216"/>
      <c r="AI261" s="1216"/>
      <c r="AJ261" s="1216"/>
      <c r="AK261" s="1216"/>
      <c r="AL261" s="1216"/>
      <c r="AM261" s="1216"/>
      <c r="AN261" s="1216"/>
      <c r="AO261" s="1216"/>
      <c r="AP261" s="1216"/>
      <c r="AQ261" s="1216"/>
      <c r="AR261" s="1216"/>
      <c r="AS261" s="1216"/>
      <c r="AT261" s="1216"/>
      <c r="AU261" s="1216"/>
      <c r="AV261" s="1199"/>
      <c r="AW261" s="1199"/>
      <c r="AX261" s="1199"/>
      <c r="AY261" s="1199"/>
      <c r="AZ261" s="1199"/>
      <c r="BA261" s="1199"/>
      <c r="BB261" s="1199"/>
      <c r="BC261" s="1199"/>
      <c r="BD261" s="1199"/>
      <c r="BE261" s="1199"/>
      <c r="BF261" s="1199"/>
      <c r="BG261" s="1217"/>
      <c r="BH261" s="1217"/>
      <c r="BI261" s="1217"/>
      <c r="BJ261" s="1217"/>
      <c r="BK261" s="1217"/>
      <c r="BL261" s="1217"/>
      <c r="BM261" s="1217"/>
      <c r="BN261" s="1217"/>
      <c r="BO261" s="1217"/>
      <c r="BP261" s="1217"/>
      <c r="BQ261" s="1217"/>
      <c r="BR261" s="1217"/>
      <c r="BS261" s="1217"/>
      <c r="BT261" s="1217"/>
      <c r="BU261" s="1217"/>
      <c r="BV261" s="1217"/>
      <c r="BW261" s="1217"/>
      <c r="BX261" s="1"/>
      <c r="BY261" s="1"/>
      <c r="BZ261" s="1"/>
      <c r="CA261" s="1"/>
      <c r="CB261" s="1"/>
      <c r="CC261" s="1"/>
      <c r="CD261" s="1"/>
      <c r="CE261" s="1"/>
      <c r="CF261" s="1"/>
      <c r="CG261" s="1"/>
      <c r="CH261" s="1"/>
    </row>
    <row r="262" spans="2:100" ht="9.6" customHeight="1">
      <c r="B262" s="1193" t="s">
        <v>14</v>
      </c>
      <c r="C262" s="1194"/>
      <c r="D262" s="1194"/>
      <c r="E262" s="1194"/>
      <c r="F262" s="1194"/>
      <c r="G262" s="1194"/>
      <c r="H262" s="1194"/>
      <c r="I262" s="1194"/>
      <c r="J262" s="1194"/>
      <c r="K262" s="1194"/>
      <c r="L262" s="1194"/>
      <c r="M262" s="1195"/>
      <c r="N262" s="1"/>
      <c r="V262" s="2"/>
      <c r="W262" s="2"/>
      <c r="X262" s="2"/>
      <c r="Y262" s="2"/>
      <c r="Z262" s="2"/>
      <c r="AA262" s="2"/>
      <c r="AB262" s="2"/>
      <c r="AC262" s="1199" t="s">
        <v>1150</v>
      </c>
      <c r="AD262" s="1199"/>
      <c r="AE262" s="1199"/>
      <c r="AF262" s="1199"/>
      <c r="AG262" s="1199"/>
      <c r="AH262" s="1199"/>
      <c r="AI262" s="1199"/>
      <c r="AJ262" s="1199"/>
      <c r="AK262" s="1199"/>
      <c r="AL262" s="1199"/>
      <c r="AM262" s="1199"/>
      <c r="AN262" s="1199"/>
      <c r="AO262" s="1199"/>
      <c r="AP262" s="1199"/>
      <c r="AQ262" s="1199"/>
      <c r="AR262" s="1199"/>
      <c r="AS262" s="1199"/>
      <c r="AT262" s="1199"/>
      <c r="AU262" s="1199"/>
      <c r="AV262" s="1199"/>
      <c r="AW262" s="1199"/>
      <c r="AX262" s="1199"/>
      <c r="AY262" s="1199"/>
      <c r="AZ262" s="1199"/>
      <c r="BA262" s="1199"/>
      <c r="BB262" s="1199"/>
      <c r="BC262" s="1199"/>
      <c r="BD262" s="1199"/>
      <c r="BE262" s="1199"/>
      <c r="BF262" s="1199"/>
      <c r="BG262" s="1199"/>
      <c r="BH262" s="1199"/>
      <c r="BI262" s="1199"/>
      <c r="BJ262" s="1199"/>
      <c r="BK262" s="1199"/>
      <c r="BL262" s="1199"/>
      <c r="BM262" s="1199"/>
      <c r="BN262" s="1199"/>
      <c r="BO262" s="1199"/>
      <c r="BP262" s="1199"/>
      <c r="BQ262" s="1199"/>
      <c r="BR262" s="1199"/>
      <c r="BS262" s="1199"/>
      <c r="BT262" s="1199"/>
      <c r="BU262" s="1199"/>
      <c r="BV262" s="1199"/>
      <c r="BW262" s="1199"/>
      <c r="BX262" s="1"/>
      <c r="BY262" s="1"/>
      <c r="BZ262" s="1"/>
      <c r="CA262" s="1"/>
      <c r="CB262" s="1"/>
      <c r="CC262" s="1"/>
      <c r="CN262" s="1200" t="s">
        <v>12</v>
      </c>
      <c r="CO262" s="1201"/>
      <c r="CP262" s="1201"/>
      <c r="CQ262" s="1201"/>
      <c r="CR262" s="1201"/>
      <c r="CS262" s="1201"/>
      <c r="CT262" s="1201"/>
      <c r="CU262" s="1201"/>
      <c r="CV262" s="1202"/>
    </row>
    <row r="263" spans="2:100" ht="9.6" customHeight="1">
      <c r="B263" s="1196"/>
      <c r="C263" s="1197"/>
      <c r="D263" s="1197"/>
      <c r="E263" s="1197"/>
      <c r="F263" s="1197"/>
      <c r="G263" s="1197"/>
      <c r="H263" s="1197"/>
      <c r="I263" s="1197"/>
      <c r="J263" s="1197"/>
      <c r="K263" s="1197"/>
      <c r="L263" s="1197"/>
      <c r="M263" s="1198"/>
      <c r="N263" s="1"/>
      <c r="V263" s="2"/>
      <c r="W263" s="2"/>
      <c r="X263" s="2"/>
      <c r="Y263" s="2"/>
      <c r="Z263" s="2"/>
      <c r="AA263" s="2"/>
      <c r="AB263" s="2"/>
      <c r="AC263" s="1199"/>
      <c r="AD263" s="1199"/>
      <c r="AE263" s="1199"/>
      <c r="AF263" s="1199"/>
      <c r="AG263" s="1199"/>
      <c r="AH263" s="1199"/>
      <c r="AI263" s="1199"/>
      <c r="AJ263" s="1199"/>
      <c r="AK263" s="1199"/>
      <c r="AL263" s="1199"/>
      <c r="AM263" s="1199"/>
      <c r="AN263" s="1199"/>
      <c r="AO263" s="1199"/>
      <c r="AP263" s="1199"/>
      <c r="AQ263" s="1199"/>
      <c r="AR263" s="1199"/>
      <c r="AS263" s="1199"/>
      <c r="AT263" s="1199"/>
      <c r="AU263" s="1199"/>
      <c r="AV263" s="1199"/>
      <c r="AW263" s="1199"/>
      <c r="AX263" s="1199"/>
      <c r="AY263" s="1199"/>
      <c r="AZ263" s="1199"/>
      <c r="BA263" s="1199"/>
      <c r="BB263" s="1199"/>
      <c r="BC263" s="1199"/>
      <c r="BD263" s="1199"/>
      <c r="BE263" s="1199"/>
      <c r="BF263" s="1199"/>
      <c r="BG263" s="1199"/>
      <c r="BH263" s="1199"/>
      <c r="BI263" s="1199"/>
      <c r="BJ263" s="1199"/>
      <c r="BK263" s="1199"/>
      <c r="BL263" s="1199"/>
      <c r="BM263" s="1199"/>
      <c r="BN263" s="1199"/>
      <c r="BO263" s="1199"/>
      <c r="BP263" s="1199"/>
      <c r="BQ263" s="1199"/>
      <c r="BR263" s="1199"/>
      <c r="BS263" s="1199"/>
      <c r="BT263" s="1199"/>
      <c r="BU263" s="1199"/>
      <c r="BV263" s="1199"/>
      <c r="BW263" s="1199"/>
      <c r="BX263" s="1"/>
      <c r="BY263" s="1"/>
      <c r="BZ263" s="1"/>
      <c r="CA263" s="1"/>
      <c r="CB263" s="1"/>
      <c r="CC263" s="1"/>
      <c r="CN263" s="1203"/>
      <c r="CO263" s="1204"/>
      <c r="CP263" s="1204"/>
      <c r="CQ263" s="1204"/>
      <c r="CR263" s="1204"/>
      <c r="CS263" s="1204"/>
      <c r="CT263" s="1204"/>
      <c r="CU263" s="1204"/>
      <c r="CV263" s="1205"/>
    </row>
    <row r="264" spans="2:100" ht="4.5" customHeight="1">
      <c r="B264" s="1"/>
      <c r="C264" s="1"/>
      <c r="D264" s="2"/>
      <c r="E264" s="2"/>
      <c r="F264" s="2"/>
      <c r="G264" s="2"/>
      <c r="H264" s="2"/>
      <c r="I264" s="2"/>
      <c r="J264" s="2"/>
      <c r="K264" s="1"/>
      <c r="L264" s="1"/>
      <c r="M264" s="1"/>
      <c r="N264" s="1"/>
      <c r="O264" s="1"/>
      <c r="P264" s="1"/>
      <c r="Q264" s="1"/>
      <c r="R264" s="1"/>
      <c r="S264" s="1"/>
      <c r="V264" s="1"/>
      <c r="AF264" s="1"/>
      <c r="AI264" s="1"/>
      <c r="AJ264" s="1"/>
      <c r="AK264" s="1"/>
      <c r="AL264" s="1"/>
      <c r="AM264" s="1"/>
      <c r="AN264" s="1"/>
      <c r="AO264" s="1"/>
      <c r="AP264" s="1"/>
      <c r="AQ264" s="1"/>
      <c r="AR264" s="1"/>
      <c r="AS264" s="1"/>
      <c r="AT264" s="1"/>
    </row>
    <row r="265" spans="2:100" s="7" customFormat="1" ht="9.9" customHeight="1">
      <c r="B265" s="1068" t="s">
        <v>7</v>
      </c>
      <c r="C265" s="1069"/>
      <c r="D265" s="1069"/>
      <c r="E265" s="1069"/>
      <c r="F265" s="1069"/>
      <c r="G265" s="1069"/>
      <c r="H265" s="1069"/>
      <c r="I265" s="1069"/>
      <c r="J265" s="1069"/>
      <c r="K265" s="1069"/>
      <c r="L265" s="1069"/>
      <c r="M265" s="1069"/>
      <c r="N265" s="1069"/>
      <c r="O265" s="835" t="s">
        <v>80</v>
      </c>
      <c r="P265" s="837"/>
      <c r="Q265" s="814"/>
      <c r="R265" s="86"/>
      <c r="S265" s="86"/>
      <c r="T265" s="86"/>
      <c r="U265" s="1206" t="s">
        <v>81</v>
      </c>
      <c r="V265" s="1207"/>
      <c r="W265" s="1207"/>
      <c r="X265" s="87"/>
      <c r="Y265" s="86"/>
      <c r="Z265" s="86"/>
      <c r="AA265" s="1206" t="s">
        <v>82</v>
      </c>
      <c r="AB265" s="1207"/>
      <c r="AC265" s="1208"/>
      <c r="AD265" s="86"/>
      <c r="AE265" s="86"/>
      <c r="AF265" s="86"/>
      <c r="AG265" s="1206" t="s">
        <v>83</v>
      </c>
      <c r="AH265" s="1207"/>
      <c r="AI265" s="1208"/>
      <c r="AJ265" s="6"/>
      <c r="AK265" s="24"/>
      <c r="AL265" s="24"/>
      <c r="AM265" s="24"/>
      <c r="AN265" s="24"/>
      <c r="AO265" s="5"/>
      <c r="AR265" s="5"/>
      <c r="AS265" s="5"/>
      <c r="AT265" s="5"/>
      <c r="AU265" s="5"/>
      <c r="AV265" s="5"/>
      <c r="AW265" s="5"/>
      <c r="AX265" s="5"/>
      <c r="AY265" s="5"/>
      <c r="AZ265" s="5"/>
      <c r="BA265" s="5"/>
      <c r="BB265" s="5"/>
      <c r="BC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208"/>
      <c r="CD265" s="209"/>
      <c r="CE265" s="209"/>
      <c r="CF265" s="209"/>
      <c r="CG265" s="209"/>
      <c r="CH265" s="209"/>
      <c r="CI265" s="209"/>
      <c r="CJ265" s="209"/>
      <c r="CK265" s="209"/>
      <c r="CL265" s="209"/>
      <c r="CM265" s="209"/>
      <c r="CN265" s="209"/>
      <c r="CO265" s="209"/>
      <c r="CP265" s="209"/>
      <c r="CQ265" s="209"/>
      <c r="CR265" s="209"/>
      <c r="CS265" s="209"/>
      <c r="CT265" s="209"/>
      <c r="CU265" s="209"/>
      <c r="CV265" s="210"/>
    </row>
    <row r="266" spans="2:100" s="7" customFormat="1" ht="9.9" customHeight="1">
      <c r="B266" s="1071"/>
      <c r="C266" s="1072"/>
      <c r="D266" s="1072"/>
      <c r="E266" s="1072"/>
      <c r="F266" s="1072"/>
      <c r="G266" s="1072"/>
      <c r="H266" s="1072"/>
      <c r="I266" s="1072"/>
      <c r="J266" s="1072"/>
      <c r="K266" s="1072"/>
      <c r="L266" s="1072"/>
      <c r="M266" s="1072"/>
      <c r="N266" s="1072"/>
      <c r="O266" s="1076" t="str">
        <f>$O$9</f>
        <v>R</v>
      </c>
      <c r="P266" s="656"/>
      <c r="Q266" s="1084"/>
      <c r="R266" s="656" t="str">
        <f ca="1">$R$9</f>
        <v>0</v>
      </c>
      <c r="S266" s="656"/>
      <c r="T266" s="656"/>
      <c r="U266" s="1209" t="str">
        <f ca="1">$U$9</f>
        <v>7</v>
      </c>
      <c r="V266" s="656"/>
      <c r="W266" s="656"/>
      <c r="X266" s="1076" t="str">
        <f ca="1">$X$9</f>
        <v>0</v>
      </c>
      <c r="Y266" s="656"/>
      <c r="Z266" s="656"/>
      <c r="AA266" s="1209" t="str">
        <f ca="1">$AA$9</f>
        <v>5</v>
      </c>
      <c r="AB266" s="656"/>
      <c r="AC266" s="1084"/>
      <c r="AD266" s="656" t="str">
        <f ca="1">$AD$9</f>
        <v>0</v>
      </c>
      <c r="AE266" s="656"/>
      <c r="AF266" s="656"/>
      <c r="AG266" s="1209" t="str">
        <f ca="1">$AG$9</f>
        <v>1</v>
      </c>
      <c r="AH266" s="656"/>
      <c r="AI266" s="1084"/>
      <c r="AJ266" s="6"/>
      <c r="AK266" s="6"/>
      <c r="AL266" s="6"/>
      <c r="AM266" s="6"/>
      <c r="AN266" s="6"/>
      <c r="AO266" s="5"/>
      <c r="AP266" s="5"/>
      <c r="AQ266" s="5"/>
      <c r="AR266" s="5"/>
      <c r="AS266" s="5"/>
      <c r="AT266" s="5"/>
      <c r="AU266" s="5"/>
      <c r="AV266" s="5"/>
      <c r="AW266" s="5"/>
      <c r="AX266" s="5"/>
      <c r="AY266" s="5"/>
      <c r="AZ266" s="5"/>
      <c r="BA266" s="5"/>
      <c r="BB266" s="5"/>
      <c r="BC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211"/>
      <c r="CD266" s="212"/>
      <c r="CE266" s="212"/>
      <c r="CF266" s="212"/>
      <c r="CG266" s="212"/>
      <c r="CH266" s="212"/>
      <c r="CI266" s="212"/>
      <c r="CJ266" s="212"/>
      <c r="CK266" s="212"/>
      <c r="CL266" s="212"/>
      <c r="CM266" s="212"/>
      <c r="CN266" s="212"/>
      <c r="CO266" s="212"/>
      <c r="CP266" s="212"/>
      <c r="CQ266" s="212"/>
      <c r="CR266" s="212"/>
      <c r="CS266" s="212"/>
      <c r="CT266" s="212"/>
      <c r="CU266" s="212"/>
      <c r="CV266" s="213"/>
    </row>
    <row r="267" spans="2:100" s="5" customFormat="1" ht="9.9" customHeight="1">
      <c r="B267" s="1073"/>
      <c r="C267" s="1074"/>
      <c r="D267" s="1074"/>
      <c r="E267" s="1074"/>
      <c r="F267" s="1074"/>
      <c r="G267" s="1074"/>
      <c r="H267" s="1074"/>
      <c r="I267" s="1074"/>
      <c r="J267" s="1074"/>
      <c r="K267" s="1074"/>
      <c r="L267" s="1074"/>
      <c r="M267" s="1074"/>
      <c r="N267" s="1074"/>
      <c r="O267" s="1078"/>
      <c r="P267" s="1079"/>
      <c r="Q267" s="1085"/>
      <c r="R267" s="1079"/>
      <c r="S267" s="1079"/>
      <c r="T267" s="1079"/>
      <c r="U267" s="1172"/>
      <c r="V267" s="1079"/>
      <c r="W267" s="1079"/>
      <c r="X267" s="1078"/>
      <c r="Y267" s="1079"/>
      <c r="Z267" s="1079"/>
      <c r="AA267" s="1172"/>
      <c r="AB267" s="1079"/>
      <c r="AC267" s="1085"/>
      <c r="AD267" s="1079"/>
      <c r="AE267" s="1079"/>
      <c r="AF267" s="1079"/>
      <c r="AG267" s="1172"/>
      <c r="AH267" s="1079"/>
      <c r="AI267" s="1085"/>
      <c r="AJ267" s="6"/>
      <c r="AK267" s="6"/>
      <c r="AL267" s="6"/>
      <c r="AM267" s="6"/>
      <c r="AN267" s="6"/>
      <c r="CC267" s="211"/>
      <c r="CD267" s="212"/>
      <c r="CE267" s="212"/>
      <c r="CF267" s="212"/>
      <c r="CG267" s="212"/>
      <c r="CH267" s="212"/>
      <c r="CI267" s="212"/>
      <c r="CJ267" s="212"/>
      <c r="CK267" s="212"/>
      <c r="CL267" s="212"/>
      <c r="CM267" s="212"/>
      <c r="CN267" s="212"/>
      <c r="CO267" s="212"/>
      <c r="CP267" s="212"/>
      <c r="CQ267" s="212"/>
      <c r="CR267" s="212"/>
      <c r="CS267" s="212"/>
      <c r="CT267" s="212"/>
      <c r="CU267" s="212"/>
      <c r="CV267" s="213"/>
    </row>
    <row r="268" spans="2:100" s="7" customFormat="1" ht="4.5" customHeight="1">
      <c r="N268" s="5"/>
      <c r="AA268" s="5"/>
      <c r="AB268" s="5"/>
      <c r="AM268" s="5"/>
      <c r="AN268" s="5"/>
      <c r="AO268" s="5"/>
      <c r="AP268" s="5"/>
      <c r="AQ268" s="5"/>
      <c r="AR268" s="5"/>
      <c r="AS268" s="5"/>
      <c r="AT268" s="5"/>
      <c r="AU268" s="5"/>
      <c r="AV268" s="5"/>
      <c r="AW268" s="5"/>
      <c r="AX268" s="5"/>
      <c r="AY268" s="5"/>
      <c r="AZ268" s="5"/>
      <c r="BA268" s="5"/>
      <c r="BB268" s="5"/>
      <c r="BC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211"/>
      <c r="CD268" s="212"/>
      <c r="CE268" s="212"/>
      <c r="CF268" s="212"/>
      <c r="CG268" s="212"/>
      <c r="CH268" s="212"/>
      <c r="CI268" s="212"/>
      <c r="CJ268" s="212"/>
      <c r="CK268" s="212"/>
      <c r="CL268" s="212"/>
      <c r="CM268" s="212"/>
      <c r="CN268" s="212"/>
      <c r="CO268" s="212"/>
      <c r="CP268" s="212"/>
      <c r="CQ268" s="212"/>
      <c r="CR268" s="212"/>
      <c r="CS268" s="212"/>
      <c r="CT268" s="212"/>
      <c r="CU268" s="212"/>
      <c r="CV268" s="213"/>
    </row>
    <row r="269" spans="2:100" s="7" customFormat="1" ht="9.9" customHeight="1">
      <c r="B269" s="47"/>
      <c r="C269" s="47"/>
      <c r="D269" s="47"/>
      <c r="E269" s="47"/>
      <c r="F269" s="47"/>
      <c r="G269" s="47"/>
      <c r="H269" s="47"/>
      <c r="I269" s="47"/>
      <c r="J269" s="47"/>
      <c r="K269" s="47"/>
      <c r="L269" s="47"/>
      <c r="M269" s="47"/>
      <c r="N269" s="5"/>
      <c r="S269" s="26"/>
      <c r="T269" s="26"/>
      <c r="U269" s="26"/>
      <c r="V269" s="26"/>
      <c r="W269" s="26"/>
      <c r="X269" s="26"/>
      <c r="Y269" s="94"/>
      <c r="AA269" s="94"/>
      <c r="AB269" s="94"/>
      <c r="AC269" s="94"/>
      <c r="AD269" s="94"/>
      <c r="AE269" s="94"/>
      <c r="AF269" s="1191" t="s">
        <v>1179</v>
      </c>
      <c r="AG269" s="1191"/>
      <c r="AH269" s="1191"/>
      <c r="AI269" s="1191"/>
      <c r="AJ269" s="1191"/>
      <c r="AK269" s="1191"/>
      <c r="AL269" s="1191"/>
      <c r="AM269" s="1191"/>
      <c r="AN269" s="1191"/>
      <c r="AO269" s="1191"/>
      <c r="AP269" s="1191"/>
      <c r="AQ269" s="1191"/>
      <c r="AR269" s="1191"/>
      <c r="AS269" s="1191"/>
      <c r="AT269" s="1191"/>
      <c r="AU269" s="1191"/>
      <c r="AV269" s="1191"/>
      <c r="AW269" s="1191"/>
      <c r="AX269" s="1191"/>
      <c r="AY269" s="1191"/>
      <c r="AZ269" s="1191"/>
      <c r="BA269" s="1191"/>
      <c r="BB269" s="1191"/>
      <c r="BC269" s="1191"/>
      <c r="BD269" s="1191"/>
      <c r="BE269" s="1191"/>
      <c r="BF269" s="1191"/>
      <c r="BG269" s="1191"/>
      <c r="BH269" s="1191"/>
      <c r="BI269" s="1191"/>
      <c r="BJ269" s="1191"/>
      <c r="BK269" s="1191"/>
      <c r="BL269" s="1191"/>
      <c r="BM269" s="1191"/>
      <c r="BN269" s="1191"/>
      <c r="BO269" s="1191"/>
      <c r="BP269" s="1191"/>
      <c r="BQ269" s="1191"/>
      <c r="BR269" s="1191"/>
      <c r="BS269" s="1191"/>
      <c r="BT269" s="1191"/>
      <c r="BU269" s="1191"/>
      <c r="BV269" s="26"/>
      <c r="BW269" s="5"/>
      <c r="BX269" s="26"/>
      <c r="BY269" s="26"/>
      <c r="BZ269" s="5"/>
      <c r="CA269" s="26"/>
      <c r="CB269" s="26"/>
      <c r="CC269" s="211"/>
      <c r="CD269" s="212"/>
      <c r="CE269" s="212"/>
      <c r="CF269" s="212"/>
      <c r="CG269" s="212"/>
      <c r="CH269" s="212"/>
      <c r="CI269" s="212"/>
      <c r="CJ269" s="212"/>
      <c r="CK269" s="212"/>
      <c r="CL269" s="212"/>
      <c r="CM269" s="212"/>
      <c r="CN269" s="212"/>
      <c r="CO269" s="212"/>
      <c r="CP269" s="212"/>
      <c r="CQ269" s="212"/>
      <c r="CR269" s="212"/>
      <c r="CS269" s="212"/>
      <c r="CT269" s="212"/>
      <c r="CU269" s="212"/>
      <c r="CV269" s="213"/>
    </row>
    <row r="270" spans="2:100" s="7" customFormat="1" ht="9.9" customHeight="1">
      <c r="B270" s="47"/>
      <c r="C270" s="47"/>
      <c r="D270" s="47"/>
      <c r="E270" s="47"/>
      <c r="F270" s="47"/>
      <c r="G270" s="47"/>
      <c r="H270" s="47"/>
      <c r="I270" s="47"/>
      <c r="J270" s="47"/>
      <c r="K270" s="47"/>
      <c r="L270" s="47"/>
      <c r="M270" s="47"/>
      <c r="N270" s="5"/>
      <c r="O270" s="5"/>
      <c r="P270" s="5"/>
      <c r="Q270" s="5"/>
      <c r="R270" s="26"/>
      <c r="S270" s="26"/>
      <c r="T270" s="26"/>
      <c r="U270" s="26"/>
      <c r="V270" s="26"/>
      <c r="W270" s="26"/>
      <c r="X270" s="26"/>
      <c r="Y270" s="94"/>
      <c r="Z270" s="94"/>
      <c r="AA270" s="94"/>
      <c r="AB270" s="94"/>
      <c r="AC270" s="94"/>
      <c r="AD270" s="94"/>
      <c r="AE270" s="94"/>
      <c r="AF270" s="1191"/>
      <c r="AG270" s="1191"/>
      <c r="AH270" s="1191"/>
      <c r="AI270" s="1191"/>
      <c r="AJ270" s="1191"/>
      <c r="AK270" s="1191"/>
      <c r="AL270" s="1191"/>
      <c r="AM270" s="1191"/>
      <c r="AN270" s="1191"/>
      <c r="AO270" s="1191"/>
      <c r="AP270" s="1191"/>
      <c r="AQ270" s="1191"/>
      <c r="AR270" s="1191"/>
      <c r="AS270" s="1191"/>
      <c r="AT270" s="1191"/>
      <c r="AU270" s="1191"/>
      <c r="AV270" s="1191"/>
      <c r="AW270" s="1191"/>
      <c r="AX270" s="1191"/>
      <c r="AY270" s="1191"/>
      <c r="AZ270" s="1191"/>
      <c r="BA270" s="1191"/>
      <c r="BB270" s="1191"/>
      <c r="BC270" s="1191"/>
      <c r="BD270" s="1191"/>
      <c r="BE270" s="1191"/>
      <c r="BF270" s="1191"/>
      <c r="BG270" s="1191"/>
      <c r="BH270" s="1191"/>
      <c r="BI270" s="1191"/>
      <c r="BJ270" s="1191"/>
      <c r="BK270" s="1191"/>
      <c r="BL270" s="1191"/>
      <c r="BM270" s="1191"/>
      <c r="BN270" s="1191"/>
      <c r="BO270" s="1191"/>
      <c r="BP270" s="1191"/>
      <c r="BQ270" s="1191"/>
      <c r="BR270" s="1191"/>
      <c r="BS270" s="1191"/>
      <c r="BT270" s="1191"/>
      <c r="BU270" s="1191"/>
      <c r="BV270" s="26"/>
      <c r="BW270" s="5"/>
      <c r="BX270" s="26"/>
      <c r="BY270" s="26"/>
      <c r="BZ270" s="5"/>
      <c r="CA270" s="26"/>
      <c r="CB270" s="26"/>
      <c r="CC270" s="211"/>
      <c r="CD270" s="212"/>
      <c r="CE270" s="212"/>
      <c r="CF270" s="212"/>
      <c r="CG270" s="212"/>
      <c r="CH270" s="212"/>
      <c r="CI270" s="212"/>
      <c r="CJ270" s="212"/>
      <c r="CK270" s="212"/>
      <c r="CL270" s="212"/>
      <c r="CM270" s="212"/>
      <c r="CN270" s="212"/>
      <c r="CO270" s="212"/>
      <c r="CP270" s="212"/>
      <c r="CQ270" s="212"/>
      <c r="CR270" s="212"/>
      <c r="CS270" s="212"/>
      <c r="CT270" s="212"/>
      <c r="CU270" s="212"/>
      <c r="CV270" s="213"/>
    </row>
    <row r="271" spans="2:100" s="7" customFormat="1" ht="15.6" customHeight="1">
      <c r="B271" s="6"/>
      <c r="C271" s="6"/>
      <c r="D271" s="6"/>
      <c r="E271" s="6"/>
      <c r="F271" s="6"/>
      <c r="G271" s="6"/>
      <c r="H271" s="6"/>
      <c r="I271" s="6"/>
      <c r="J271" s="6"/>
      <c r="K271" s="6"/>
      <c r="L271" s="6"/>
      <c r="M271" s="6"/>
      <c r="N271" s="5"/>
      <c r="R271" s="26"/>
      <c r="S271" s="26"/>
      <c r="T271" s="26"/>
      <c r="U271" s="26"/>
      <c r="V271" s="26"/>
      <c r="W271" s="26"/>
      <c r="X271" s="26"/>
      <c r="Y271" s="94"/>
      <c r="Z271" s="94"/>
      <c r="AA271" s="94"/>
      <c r="AB271" s="94"/>
      <c r="AC271" s="94"/>
      <c r="AD271" s="94"/>
      <c r="AE271" s="94"/>
      <c r="AF271" s="1191"/>
      <c r="AG271" s="1191"/>
      <c r="AH271" s="1191"/>
      <c r="AI271" s="1191"/>
      <c r="AJ271" s="1191"/>
      <c r="AK271" s="1191"/>
      <c r="AL271" s="1191"/>
      <c r="AM271" s="1191"/>
      <c r="AN271" s="1191"/>
      <c r="AO271" s="1191"/>
      <c r="AP271" s="1191"/>
      <c r="AQ271" s="1191"/>
      <c r="AR271" s="1191"/>
      <c r="AS271" s="1191"/>
      <c r="AT271" s="1191"/>
      <c r="AU271" s="1191"/>
      <c r="AV271" s="1191"/>
      <c r="AW271" s="1191"/>
      <c r="AX271" s="1191"/>
      <c r="AY271" s="1191"/>
      <c r="AZ271" s="1191"/>
      <c r="BA271" s="1191"/>
      <c r="BB271" s="1191"/>
      <c r="BC271" s="1191"/>
      <c r="BD271" s="1191"/>
      <c r="BE271" s="1191"/>
      <c r="BF271" s="1191"/>
      <c r="BG271" s="1191"/>
      <c r="BH271" s="1191"/>
      <c r="BI271" s="1191"/>
      <c r="BJ271" s="1191"/>
      <c r="BK271" s="1191"/>
      <c r="BL271" s="1191"/>
      <c r="BM271" s="1191"/>
      <c r="BN271" s="1191"/>
      <c r="BO271" s="1191"/>
      <c r="BP271" s="1191"/>
      <c r="BQ271" s="1191"/>
      <c r="BR271" s="1191"/>
      <c r="BS271" s="1191"/>
      <c r="BT271" s="1191"/>
      <c r="BU271" s="1191"/>
      <c r="BV271" s="26"/>
      <c r="BW271" s="5"/>
      <c r="BX271" s="26"/>
      <c r="BY271" s="26"/>
      <c r="BZ271" s="5"/>
      <c r="CA271" s="26"/>
      <c r="CB271" s="26"/>
      <c r="CC271" s="211"/>
      <c r="CD271" s="212"/>
      <c r="CE271" s="212"/>
      <c r="CF271" s="212"/>
      <c r="CG271" s="212"/>
      <c r="CH271" s="212"/>
      <c r="CI271" s="212"/>
      <c r="CJ271" s="212"/>
      <c r="CK271" s="212"/>
      <c r="CL271" s="212"/>
      <c r="CM271" s="212"/>
      <c r="CN271" s="212"/>
      <c r="CO271" s="212"/>
      <c r="CP271" s="212"/>
      <c r="CQ271" s="212"/>
      <c r="CR271" s="212"/>
      <c r="CS271" s="212"/>
      <c r="CT271" s="212"/>
      <c r="CU271" s="212"/>
      <c r="CV271" s="213"/>
    </row>
    <row r="272" spans="2:100" s="7" customFormat="1" ht="9.9" customHeight="1">
      <c r="B272" s="6"/>
      <c r="C272" s="6"/>
      <c r="D272" s="6"/>
      <c r="E272" s="6"/>
      <c r="F272" s="6"/>
      <c r="G272" s="6"/>
      <c r="H272" s="6"/>
      <c r="I272" s="6"/>
      <c r="J272" s="6"/>
      <c r="K272" s="6"/>
      <c r="L272" s="6"/>
      <c r="M272" s="6"/>
      <c r="N272" s="5"/>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6"/>
      <c r="BK272" s="6"/>
      <c r="BL272" s="6"/>
      <c r="BM272" s="6"/>
      <c r="BN272" s="6"/>
      <c r="BO272" s="6"/>
      <c r="BP272" s="6"/>
      <c r="BQ272" s="6"/>
      <c r="BR272" s="6"/>
      <c r="BS272" s="6"/>
      <c r="BT272" s="6"/>
      <c r="BU272" s="6"/>
      <c r="BV272" s="6"/>
      <c r="BW272" s="6"/>
      <c r="BX272" s="6"/>
      <c r="BY272" s="6"/>
      <c r="BZ272" s="6"/>
      <c r="CA272" s="6"/>
      <c r="CB272" s="6"/>
      <c r="CC272" s="214"/>
      <c r="CD272" s="215"/>
      <c r="CE272" s="215"/>
      <c r="CF272" s="215"/>
      <c r="CG272" s="215"/>
      <c r="CH272" s="215"/>
      <c r="CI272" s="215"/>
      <c r="CJ272" s="215"/>
      <c r="CK272" s="215"/>
      <c r="CL272" s="215"/>
      <c r="CM272" s="215"/>
      <c r="CN272" s="215"/>
      <c r="CO272" s="215"/>
      <c r="CP272" s="215"/>
      <c r="CQ272" s="215"/>
      <c r="CR272" s="215"/>
      <c r="CS272" s="215"/>
      <c r="CT272" s="215"/>
      <c r="CU272" s="215"/>
      <c r="CV272" s="216"/>
    </row>
    <row r="273" spans="2:102" s="7" customFormat="1" ht="9.9" customHeight="1">
      <c r="B273" s="6"/>
      <c r="C273" s="6"/>
      <c r="D273" s="6"/>
      <c r="E273" s="6"/>
      <c r="F273" s="6"/>
      <c r="G273" s="6"/>
      <c r="H273" s="6"/>
      <c r="I273" s="6"/>
      <c r="J273" s="6"/>
      <c r="K273" s="6"/>
      <c r="L273" s="6"/>
      <c r="M273" s="6"/>
      <c r="N273" s="5"/>
      <c r="W273" s="7" t="s">
        <v>86</v>
      </c>
      <c r="AA273" s="5"/>
      <c r="AB273" s="5"/>
      <c r="AC273" s="5"/>
      <c r="AD273" s="5"/>
      <c r="AE273" s="26"/>
      <c r="AF273" s="26"/>
      <c r="AG273" s="26"/>
      <c r="AH273" s="26"/>
      <c r="AI273" s="26"/>
      <c r="AJ273" s="26"/>
      <c r="AK273" s="26"/>
      <c r="AL273" s="26"/>
      <c r="AM273" s="26"/>
      <c r="AN273" s="26"/>
      <c r="AO273" s="26"/>
      <c r="AP273" s="26"/>
      <c r="AQ273" s="26"/>
      <c r="AR273" s="26"/>
      <c r="AS273" s="26"/>
      <c r="AT273" s="26"/>
      <c r="AU273" s="26"/>
      <c r="AV273" s="5"/>
      <c r="AY273" s="5"/>
      <c r="BI273" s="5"/>
      <c r="BV273" s="5"/>
      <c r="BY273" s="5"/>
      <c r="CB273" s="5"/>
      <c r="CC273" s="816" t="s">
        <v>79</v>
      </c>
      <c r="CD273" s="816"/>
      <c r="CE273" s="816"/>
      <c r="CF273" s="816"/>
      <c r="CG273" s="816"/>
      <c r="CH273" s="816"/>
      <c r="CI273" s="816"/>
      <c r="CJ273" s="816"/>
      <c r="CK273" s="816"/>
      <c r="CL273" s="816"/>
      <c r="CM273" s="816"/>
      <c r="CN273" s="816"/>
      <c r="CO273" s="816"/>
      <c r="CP273" s="816"/>
      <c r="CQ273" s="816"/>
      <c r="CR273" s="816"/>
      <c r="CS273" s="816"/>
      <c r="CT273" s="816"/>
      <c r="CU273" s="816"/>
      <c r="CV273" s="816"/>
    </row>
    <row r="274" spans="2:102" s="7" customFormat="1" ht="4.5" customHeight="1">
      <c r="N274" s="5"/>
      <c r="O274" s="5"/>
      <c r="AA274" s="5"/>
      <c r="AB274" s="5"/>
      <c r="AC274" s="5"/>
      <c r="AD274" s="5"/>
      <c r="AE274" s="26"/>
      <c r="AF274" s="26"/>
      <c r="AG274" s="26"/>
      <c r="AH274" s="26"/>
      <c r="AI274" s="26"/>
      <c r="AJ274" s="26"/>
      <c r="AK274" s="26"/>
      <c r="AL274" s="26"/>
      <c r="AM274" s="26"/>
      <c r="AN274" s="26"/>
      <c r="AO274" s="26"/>
      <c r="AP274" s="26"/>
      <c r="AQ274" s="26"/>
      <c r="AR274" s="26"/>
      <c r="AS274" s="26"/>
      <c r="AT274" s="26"/>
      <c r="AU274" s="26"/>
      <c r="AV274" s="5"/>
      <c r="AY274" s="5"/>
      <c r="BI274" s="5"/>
      <c r="BL274" s="5"/>
      <c r="BO274" s="5"/>
      <c r="BR274" s="5"/>
    </row>
    <row r="275" spans="2:102" s="7" customFormat="1" ht="9.9" customHeight="1">
      <c r="B275" s="1019" t="s">
        <v>1151</v>
      </c>
      <c r="C275" s="1020"/>
      <c r="D275" s="1020"/>
      <c r="E275" s="1020"/>
      <c r="F275" s="1020"/>
      <c r="G275" s="1020"/>
      <c r="H275" s="1020"/>
      <c r="I275" s="1020"/>
      <c r="J275" s="1020"/>
      <c r="K275" s="1020"/>
      <c r="L275" s="1020"/>
      <c r="M275" s="1020"/>
      <c r="N275" s="1020"/>
      <c r="O275" s="1020"/>
      <c r="P275" s="1021"/>
      <c r="Q275" s="1019" t="s">
        <v>32</v>
      </c>
      <c r="R275" s="1020"/>
      <c r="S275" s="1020"/>
      <c r="T275" s="1020"/>
      <c r="U275" s="1020"/>
      <c r="V275" s="1020"/>
      <c r="W275" s="1020"/>
      <c r="X275" s="1020"/>
      <c r="Y275" s="1020"/>
      <c r="Z275" s="1020"/>
      <c r="AA275" s="1020"/>
      <c r="AB275" s="1020"/>
      <c r="AC275" s="1020"/>
      <c r="AD275" s="1020"/>
      <c r="AE275" s="1020"/>
      <c r="AF275" s="1020"/>
      <c r="AG275" s="1020"/>
      <c r="AH275" s="1020"/>
      <c r="AI275" s="1020"/>
      <c r="AJ275" s="1020"/>
      <c r="AK275" s="1020"/>
      <c r="AL275" s="1020"/>
      <c r="AM275" s="1020"/>
      <c r="AN275" s="1020"/>
      <c r="AO275" s="1020"/>
      <c r="AP275" s="1020"/>
      <c r="AQ275" s="1020"/>
      <c r="AR275" s="1020"/>
      <c r="AS275" s="1020"/>
      <c r="AT275" s="1020"/>
      <c r="AU275" s="1020"/>
      <c r="AV275" s="1020"/>
      <c r="AW275" s="1020"/>
      <c r="AX275" s="1020"/>
      <c r="AY275" s="1020"/>
      <c r="AZ275" s="1020"/>
      <c r="BA275" s="1020"/>
      <c r="BB275" s="1020"/>
      <c r="BC275" s="1020"/>
      <c r="BD275" s="1020"/>
      <c r="BE275" s="1020"/>
      <c r="BF275" s="1020"/>
      <c r="BG275" s="1020"/>
      <c r="BH275" s="1020"/>
      <c r="BI275" s="1020"/>
      <c r="BJ275" s="1020"/>
      <c r="BK275" s="1020"/>
      <c r="BL275" s="1020"/>
      <c r="BM275" s="1020"/>
      <c r="BN275" s="1020"/>
      <c r="BO275" s="1020"/>
      <c r="BP275" s="1020"/>
      <c r="BQ275" s="1020"/>
      <c r="BR275" s="1020"/>
      <c r="BS275" s="1020"/>
      <c r="BT275" s="1020"/>
      <c r="BU275" s="1020"/>
      <c r="BV275" s="1020"/>
      <c r="BW275" s="1020"/>
      <c r="BX275" s="1020"/>
      <c r="BY275" s="1020"/>
      <c r="BZ275" s="1020"/>
      <c r="CA275" s="1020"/>
      <c r="CB275" s="1020"/>
      <c r="CC275" s="1021"/>
      <c r="CD275" s="1019" t="s">
        <v>34</v>
      </c>
      <c r="CE275" s="1020"/>
      <c r="CF275" s="1020"/>
      <c r="CG275" s="1020"/>
      <c r="CH275" s="1020"/>
      <c r="CI275" s="1020"/>
      <c r="CJ275" s="1020"/>
      <c r="CK275" s="1020"/>
      <c r="CL275" s="1020"/>
      <c r="CM275" s="1020"/>
      <c r="CN275" s="1020"/>
      <c r="CO275" s="1020"/>
      <c r="CP275" s="1020"/>
      <c r="CQ275" s="1020"/>
      <c r="CR275" s="1020"/>
      <c r="CS275" s="1020"/>
      <c r="CT275" s="1020"/>
      <c r="CU275" s="1020"/>
      <c r="CV275" s="1021"/>
    </row>
    <row r="276" spans="2:102" s="5" customFormat="1" ht="9.9" customHeight="1">
      <c r="B276" s="678" t="str">
        <f>$B$19</f>
        <v/>
      </c>
      <c r="C276" s="679"/>
      <c r="D276" s="1171"/>
      <c r="E276" s="1170" t="str">
        <f>$E$19</f>
        <v/>
      </c>
      <c r="F276" s="679"/>
      <c r="G276" s="1171"/>
      <c r="H276" s="1170" t="str">
        <f>$H$19</f>
        <v/>
      </c>
      <c r="I276" s="679"/>
      <c r="J276" s="1171"/>
      <c r="K276" s="1170" t="str">
        <f>$K$19</f>
        <v/>
      </c>
      <c r="L276" s="679"/>
      <c r="M276" s="1171"/>
      <c r="N276" s="1170" t="str">
        <f>$N$19</f>
        <v/>
      </c>
      <c r="O276" s="679"/>
      <c r="P276" s="680"/>
      <c r="Q276" s="1192" t="str">
        <f>$Q$19</f>
        <v/>
      </c>
      <c r="R276" s="1183"/>
      <c r="S276" s="1183"/>
      <c r="T276" s="1183"/>
      <c r="U276" s="1183"/>
      <c r="V276" s="1183"/>
      <c r="W276" s="1183"/>
      <c r="X276" s="1183"/>
      <c r="Y276" s="1183"/>
      <c r="Z276" s="1183"/>
      <c r="AA276" s="1183"/>
      <c r="AB276" s="1183"/>
      <c r="AC276" s="1183"/>
      <c r="AD276" s="1183"/>
      <c r="AE276" s="1183"/>
      <c r="AF276" s="1183"/>
      <c r="AG276" s="1183"/>
      <c r="AH276" s="1183"/>
      <c r="AI276" s="1183"/>
      <c r="AJ276" s="1183"/>
      <c r="AK276" s="1183"/>
      <c r="AL276" s="1183"/>
      <c r="AM276" s="1183"/>
      <c r="AN276" s="1183"/>
      <c r="AO276" s="1183"/>
      <c r="AP276" s="1183"/>
      <c r="AQ276" s="1183"/>
      <c r="AR276" s="1183"/>
      <c r="AS276" s="1183"/>
      <c r="AT276" s="1183"/>
      <c r="AU276" s="1183"/>
      <c r="AV276" s="1183"/>
      <c r="AW276" s="1183"/>
      <c r="AX276" s="1183"/>
      <c r="AY276" s="1183"/>
      <c r="AZ276" s="1183"/>
      <c r="BA276" s="1183"/>
      <c r="BB276" s="1183"/>
      <c r="BC276" s="1183"/>
      <c r="BD276" s="1183"/>
      <c r="BE276" s="1183"/>
      <c r="BF276" s="1183"/>
      <c r="BG276" s="1183"/>
      <c r="BH276" s="1183"/>
      <c r="BI276" s="1183"/>
      <c r="BJ276" s="1183"/>
      <c r="BK276" s="1183"/>
      <c r="BL276" s="1183"/>
      <c r="BM276" s="1183"/>
      <c r="BN276" s="1183"/>
      <c r="BO276" s="1183"/>
      <c r="BP276" s="1183"/>
      <c r="BQ276" s="1183"/>
      <c r="BR276" s="1183"/>
      <c r="BS276" s="1183"/>
      <c r="BT276" s="1183"/>
      <c r="BU276" s="1183"/>
      <c r="BV276" s="1183"/>
      <c r="BW276" s="1183"/>
      <c r="BX276" s="1183"/>
      <c r="BY276" s="1183"/>
      <c r="BZ276" s="1183"/>
      <c r="CA276" s="1183"/>
      <c r="CB276" s="1183"/>
      <c r="CC276" s="1184"/>
      <c r="CD276" s="1182" t="str">
        <f>$CD$19</f>
        <v/>
      </c>
      <c r="CE276" s="1183"/>
      <c r="CF276" s="1183"/>
      <c r="CG276" s="1183"/>
      <c r="CH276" s="1183"/>
      <c r="CI276" s="1183"/>
      <c r="CJ276" s="1183"/>
      <c r="CK276" s="1183"/>
      <c r="CL276" s="1183"/>
      <c r="CM276" s="1183"/>
      <c r="CN276" s="1183"/>
      <c r="CO276" s="1183"/>
      <c r="CP276" s="1183"/>
      <c r="CQ276" s="1183"/>
      <c r="CR276" s="1183"/>
      <c r="CS276" s="1183"/>
      <c r="CT276" s="1183"/>
      <c r="CU276" s="1183"/>
      <c r="CV276" s="1184"/>
    </row>
    <row r="277" spans="2:102" s="7" customFormat="1" ht="9.9" customHeight="1">
      <c r="B277" s="1078"/>
      <c r="C277" s="1079"/>
      <c r="D277" s="1173"/>
      <c r="E277" s="1172"/>
      <c r="F277" s="1079"/>
      <c r="G277" s="1173"/>
      <c r="H277" s="1172"/>
      <c r="I277" s="1079"/>
      <c r="J277" s="1173"/>
      <c r="K277" s="1172"/>
      <c r="L277" s="1079"/>
      <c r="M277" s="1173"/>
      <c r="N277" s="1172"/>
      <c r="O277" s="1079"/>
      <c r="P277" s="1085"/>
      <c r="Q277" s="1188"/>
      <c r="R277" s="1189"/>
      <c r="S277" s="1189"/>
      <c r="T277" s="1189"/>
      <c r="U277" s="1189"/>
      <c r="V277" s="1189"/>
      <c r="W277" s="1189"/>
      <c r="X277" s="1189"/>
      <c r="Y277" s="1189"/>
      <c r="Z277" s="1189"/>
      <c r="AA277" s="1189"/>
      <c r="AB277" s="1189"/>
      <c r="AC277" s="1189"/>
      <c r="AD277" s="1189"/>
      <c r="AE277" s="1189"/>
      <c r="AF277" s="1189"/>
      <c r="AG277" s="1189"/>
      <c r="AH277" s="1189"/>
      <c r="AI277" s="1189"/>
      <c r="AJ277" s="1189"/>
      <c r="AK277" s="1189"/>
      <c r="AL277" s="1189"/>
      <c r="AM277" s="1189"/>
      <c r="AN277" s="1189"/>
      <c r="AO277" s="1189"/>
      <c r="AP277" s="1189"/>
      <c r="AQ277" s="1189"/>
      <c r="AR277" s="1189"/>
      <c r="AS277" s="1189"/>
      <c r="AT277" s="1189"/>
      <c r="AU277" s="1189"/>
      <c r="AV277" s="1189"/>
      <c r="AW277" s="1189"/>
      <c r="AX277" s="1189"/>
      <c r="AY277" s="1189"/>
      <c r="AZ277" s="1189"/>
      <c r="BA277" s="1189"/>
      <c r="BB277" s="1189"/>
      <c r="BC277" s="1189"/>
      <c r="BD277" s="1189"/>
      <c r="BE277" s="1189"/>
      <c r="BF277" s="1189"/>
      <c r="BG277" s="1189"/>
      <c r="BH277" s="1189"/>
      <c r="BI277" s="1189"/>
      <c r="BJ277" s="1189"/>
      <c r="BK277" s="1189"/>
      <c r="BL277" s="1189"/>
      <c r="BM277" s="1189"/>
      <c r="BN277" s="1189"/>
      <c r="BO277" s="1189"/>
      <c r="BP277" s="1189"/>
      <c r="BQ277" s="1189"/>
      <c r="BR277" s="1189"/>
      <c r="BS277" s="1189"/>
      <c r="BT277" s="1189"/>
      <c r="BU277" s="1189"/>
      <c r="BV277" s="1189"/>
      <c r="BW277" s="1189"/>
      <c r="BX277" s="1189"/>
      <c r="BY277" s="1189"/>
      <c r="BZ277" s="1189"/>
      <c r="CA277" s="1189"/>
      <c r="CB277" s="1189"/>
      <c r="CC277" s="1190"/>
      <c r="CD277" s="1188"/>
      <c r="CE277" s="1189"/>
      <c r="CF277" s="1189"/>
      <c r="CG277" s="1189"/>
      <c r="CH277" s="1189"/>
      <c r="CI277" s="1189"/>
      <c r="CJ277" s="1189"/>
      <c r="CK277" s="1189"/>
      <c r="CL277" s="1189"/>
      <c r="CM277" s="1189"/>
      <c r="CN277" s="1189"/>
      <c r="CO277" s="1189"/>
      <c r="CP277" s="1189"/>
      <c r="CQ277" s="1189"/>
      <c r="CR277" s="1189"/>
      <c r="CS277" s="1189"/>
      <c r="CT277" s="1189"/>
      <c r="CU277" s="1189"/>
      <c r="CV277" s="1190"/>
    </row>
    <row r="278" spans="2:102" s="7" customFormat="1" ht="9.9" customHeight="1">
      <c r="B278" s="1019" t="s">
        <v>26</v>
      </c>
      <c r="C278" s="1020"/>
      <c r="D278" s="1020"/>
      <c r="E278" s="1020"/>
      <c r="F278" s="1020"/>
      <c r="G278" s="1020"/>
      <c r="H278" s="1020"/>
      <c r="I278" s="1020"/>
      <c r="J278" s="1020"/>
      <c r="K278" s="1020"/>
      <c r="L278" s="1020"/>
      <c r="M278" s="1020"/>
      <c r="N278" s="1020"/>
      <c r="O278" s="1020"/>
      <c r="P278" s="1020"/>
      <c r="Q278" s="1020"/>
      <c r="R278" s="1020"/>
      <c r="S278" s="1021"/>
      <c r="T278" s="1019" t="s">
        <v>1180</v>
      </c>
      <c r="U278" s="1020"/>
      <c r="V278" s="1020"/>
      <c r="W278" s="1020"/>
      <c r="X278" s="1020"/>
      <c r="Y278" s="1020"/>
      <c r="Z278" s="1020"/>
      <c r="AA278" s="1020"/>
      <c r="AB278" s="1020"/>
      <c r="AC278" s="1020"/>
      <c r="AD278" s="1020"/>
      <c r="AE278" s="1020"/>
      <c r="AF278" s="1020"/>
      <c r="AG278" s="1020"/>
      <c r="AH278" s="1020"/>
      <c r="AI278" s="1020"/>
      <c r="AJ278" s="1020"/>
      <c r="AK278" s="1020"/>
      <c r="AL278" s="1020"/>
      <c r="AM278" s="1020"/>
      <c r="AN278" s="1020"/>
      <c r="AO278" s="1020"/>
      <c r="AP278" s="1020"/>
      <c r="AQ278" s="1020"/>
      <c r="AR278" s="1020"/>
      <c r="AS278" s="1020"/>
      <c r="AT278" s="1020"/>
      <c r="AU278" s="1020"/>
      <c r="AV278" s="1020"/>
      <c r="AW278" s="1020"/>
      <c r="AX278" s="1020"/>
      <c r="AY278" s="1020"/>
      <c r="AZ278" s="1020"/>
      <c r="BA278" s="1020"/>
      <c r="BB278" s="1020"/>
      <c r="BC278" s="1020"/>
      <c r="BD278" s="1020"/>
      <c r="BE278" s="1020"/>
      <c r="BF278" s="1020"/>
      <c r="BG278" s="1020"/>
      <c r="BH278" s="1020"/>
      <c r="BI278" s="1020"/>
      <c r="BJ278" s="1020"/>
      <c r="BK278" s="1020"/>
      <c r="BL278" s="1020"/>
      <c r="BM278" s="1020"/>
      <c r="BN278" s="1020"/>
      <c r="BO278" s="1020"/>
      <c r="BP278" s="1020"/>
      <c r="BQ278" s="1020"/>
      <c r="BR278" s="1020"/>
      <c r="BS278" s="1020"/>
      <c r="BT278" s="1020"/>
      <c r="BU278" s="1020"/>
      <c r="BV278" s="1020"/>
      <c r="BW278" s="1020"/>
      <c r="BX278" s="1020"/>
      <c r="BY278" s="1020"/>
      <c r="BZ278" s="1020"/>
      <c r="CA278" s="1020"/>
      <c r="CB278" s="1020"/>
      <c r="CC278" s="1021"/>
      <c r="CD278" s="1019" t="s">
        <v>34</v>
      </c>
      <c r="CE278" s="1020"/>
      <c r="CF278" s="1020"/>
      <c r="CG278" s="1020"/>
      <c r="CH278" s="1020"/>
      <c r="CI278" s="1020"/>
      <c r="CJ278" s="1020"/>
      <c r="CK278" s="1020"/>
      <c r="CL278" s="1020"/>
      <c r="CM278" s="1020"/>
      <c r="CN278" s="1020"/>
      <c r="CO278" s="1020"/>
      <c r="CP278" s="1020"/>
      <c r="CQ278" s="1020"/>
      <c r="CR278" s="1020"/>
      <c r="CS278" s="1020"/>
      <c r="CT278" s="1020"/>
      <c r="CU278" s="1020"/>
      <c r="CV278" s="1021"/>
    </row>
    <row r="279" spans="2:102" s="7" customFormat="1" ht="9.9" customHeight="1">
      <c r="B279" s="678" t="str">
        <f>$B$22</f>
        <v/>
      </c>
      <c r="C279" s="679"/>
      <c r="D279" s="1075"/>
      <c r="E279" s="1081" t="str">
        <f>$E$22</f>
        <v/>
      </c>
      <c r="F279" s="679"/>
      <c r="G279" s="1075"/>
      <c r="H279" s="1081" t="str">
        <f>$H$22</f>
        <v/>
      </c>
      <c r="I279" s="679"/>
      <c r="J279" s="1075"/>
      <c r="K279" s="1081" t="str">
        <f>$K$22</f>
        <v/>
      </c>
      <c r="L279" s="679"/>
      <c r="M279" s="1075"/>
      <c r="N279" s="1081" t="str">
        <f>$N$22</f>
        <v/>
      </c>
      <c r="O279" s="679"/>
      <c r="P279" s="1075"/>
      <c r="Q279" s="1081" t="str">
        <f>$Q$22</f>
        <v/>
      </c>
      <c r="R279" s="679"/>
      <c r="S279" s="680"/>
      <c r="T279" s="1177" t="s">
        <v>87</v>
      </c>
      <c r="U279" s="1178"/>
      <c r="V279" s="1179" t="str">
        <f>$V$22</f>
        <v/>
      </c>
      <c r="W279" s="1180"/>
      <c r="X279" s="1180"/>
      <c r="Y279" s="1180"/>
      <c r="Z279" s="1180"/>
      <c r="AA279" s="1180" t="s">
        <v>88</v>
      </c>
      <c r="AB279" s="1180"/>
      <c r="AC279" s="1181" t="str">
        <f>$AC$22</f>
        <v/>
      </c>
      <c r="AD279" s="1178"/>
      <c r="AE279" s="1178"/>
      <c r="AF279" s="1178"/>
      <c r="AG279" s="1178"/>
      <c r="AH279" s="1178"/>
      <c r="AI279" s="1178"/>
      <c r="AJ279" s="202"/>
      <c r="AK279" s="785" t="str">
        <f>$AK$22</f>
        <v/>
      </c>
      <c r="AL279" s="785"/>
      <c r="AM279" s="785"/>
      <c r="AN279" s="785"/>
      <c r="AO279" s="785"/>
      <c r="AP279" s="785"/>
      <c r="AQ279" s="786" t="str">
        <f>$AQ$22</f>
        <v/>
      </c>
      <c r="AR279" s="786"/>
      <c r="AS279" s="786"/>
      <c r="AT279" s="786"/>
      <c r="AU279" s="786"/>
      <c r="AV279" s="786"/>
      <c r="AW279" s="786"/>
      <c r="AX279" s="786"/>
      <c r="AY279" s="786"/>
      <c r="AZ279" s="786"/>
      <c r="BA279" s="786"/>
      <c r="BB279" s="786"/>
      <c r="BC279" s="786"/>
      <c r="BD279" s="786"/>
      <c r="BE279" s="786"/>
      <c r="BF279" s="786"/>
      <c r="BG279" s="786"/>
      <c r="BH279" s="786"/>
      <c r="BI279" s="786"/>
      <c r="BJ279" s="786"/>
      <c r="BK279" s="786"/>
      <c r="BL279" s="786"/>
      <c r="BM279" s="786"/>
      <c r="BN279" s="786"/>
      <c r="BO279" s="786"/>
      <c r="BP279" s="786"/>
      <c r="BQ279" s="786"/>
      <c r="BR279" s="786"/>
      <c r="BS279" s="786"/>
      <c r="BT279" s="786"/>
      <c r="BU279" s="786"/>
      <c r="BV279" s="786"/>
      <c r="BW279" s="786"/>
      <c r="BX279" s="786"/>
      <c r="BY279" s="786"/>
      <c r="BZ279" s="786"/>
      <c r="CA279" s="786"/>
      <c r="CB279" s="786"/>
      <c r="CC279" s="787"/>
      <c r="CD279" s="1182" t="str">
        <f>$CD$22</f>
        <v/>
      </c>
      <c r="CE279" s="1183"/>
      <c r="CF279" s="1183"/>
      <c r="CG279" s="1183"/>
      <c r="CH279" s="1183"/>
      <c r="CI279" s="1183"/>
      <c r="CJ279" s="1183"/>
      <c r="CK279" s="1183"/>
      <c r="CL279" s="1183"/>
      <c r="CM279" s="1183"/>
      <c r="CN279" s="1183"/>
      <c r="CO279" s="1183"/>
      <c r="CP279" s="1183"/>
      <c r="CQ279" s="1183"/>
      <c r="CR279" s="1183"/>
      <c r="CS279" s="1183"/>
      <c r="CT279" s="1183"/>
      <c r="CU279" s="1183"/>
      <c r="CV279" s="1184"/>
    </row>
    <row r="280" spans="2:102" s="7" customFormat="1" ht="9.9" customHeight="1">
      <c r="B280" s="1076"/>
      <c r="C280" s="656"/>
      <c r="D280" s="1077"/>
      <c r="E280" s="1082"/>
      <c r="F280" s="656"/>
      <c r="G280" s="1077"/>
      <c r="H280" s="1082"/>
      <c r="I280" s="656"/>
      <c r="J280" s="1077"/>
      <c r="K280" s="1082"/>
      <c r="L280" s="656"/>
      <c r="M280" s="1077"/>
      <c r="N280" s="1082"/>
      <c r="O280" s="656"/>
      <c r="P280" s="1077"/>
      <c r="Q280" s="1082"/>
      <c r="R280" s="656"/>
      <c r="S280" s="1084"/>
      <c r="T280" s="1185" t="str">
        <f>$T$23</f>
        <v/>
      </c>
      <c r="U280" s="1186"/>
      <c r="V280" s="1186"/>
      <c r="W280" s="1186"/>
      <c r="X280" s="1186"/>
      <c r="Y280" s="1186"/>
      <c r="Z280" s="1186"/>
      <c r="AA280" s="1186"/>
      <c r="AB280" s="1186"/>
      <c r="AC280" s="1186"/>
      <c r="AD280" s="1186"/>
      <c r="AE280" s="1186"/>
      <c r="AF280" s="1186"/>
      <c r="AG280" s="1186"/>
      <c r="AH280" s="1186"/>
      <c r="AI280" s="1186"/>
      <c r="AJ280" s="1186"/>
      <c r="AK280" s="1186"/>
      <c r="AL280" s="1186"/>
      <c r="AM280" s="1186"/>
      <c r="AN280" s="1186"/>
      <c r="AO280" s="1186"/>
      <c r="AP280" s="1186"/>
      <c r="AQ280" s="1186"/>
      <c r="AR280" s="1186"/>
      <c r="AS280" s="1186"/>
      <c r="AT280" s="1186"/>
      <c r="AU280" s="1186"/>
      <c r="AV280" s="1186"/>
      <c r="AW280" s="1186"/>
      <c r="AX280" s="1186"/>
      <c r="AY280" s="1186"/>
      <c r="AZ280" s="1186"/>
      <c r="BA280" s="1186"/>
      <c r="BB280" s="1186"/>
      <c r="BC280" s="1186"/>
      <c r="BD280" s="1186"/>
      <c r="BE280" s="1186"/>
      <c r="BF280" s="1186"/>
      <c r="BG280" s="1186"/>
      <c r="BH280" s="1186"/>
      <c r="BI280" s="1186"/>
      <c r="BJ280" s="1186"/>
      <c r="BK280" s="1186"/>
      <c r="BL280" s="1186"/>
      <c r="BM280" s="1186"/>
      <c r="BN280" s="1186"/>
      <c r="BO280" s="1186"/>
      <c r="BP280" s="1186"/>
      <c r="BQ280" s="1186"/>
      <c r="BR280" s="1186"/>
      <c r="BS280" s="1186"/>
      <c r="BT280" s="1186"/>
      <c r="BU280" s="1186"/>
      <c r="BV280" s="1186"/>
      <c r="BW280" s="1186"/>
      <c r="BX280" s="1186"/>
      <c r="BY280" s="1186"/>
      <c r="BZ280" s="1186"/>
      <c r="CA280" s="1186"/>
      <c r="CB280" s="1186"/>
      <c r="CC280" s="1187"/>
      <c r="CD280" s="1185"/>
      <c r="CE280" s="1186"/>
      <c r="CF280" s="1186"/>
      <c r="CG280" s="1186"/>
      <c r="CH280" s="1186"/>
      <c r="CI280" s="1186"/>
      <c r="CJ280" s="1186"/>
      <c r="CK280" s="1186"/>
      <c r="CL280" s="1186"/>
      <c r="CM280" s="1186"/>
      <c r="CN280" s="1186"/>
      <c r="CO280" s="1186"/>
      <c r="CP280" s="1186"/>
      <c r="CQ280" s="1186"/>
      <c r="CR280" s="1186"/>
      <c r="CS280" s="1186"/>
      <c r="CT280" s="1186"/>
      <c r="CU280" s="1186"/>
      <c r="CV280" s="1187"/>
    </row>
    <row r="281" spans="2:102" s="7" customFormat="1" ht="9.9" customHeight="1">
      <c r="B281" s="1078"/>
      <c r="C281" s="1079"/>
      <c r="D281" s="1080"/>
      <c r="E281" s="1083"/>
      <c r="F281" s="1079"/>
      <c r="G281" s="1080"/>
      <c r="H281" s="1083"/>
      <c r="I281" s="1079"/>
      <c r="J281" s="1080"/>
      <c r="K281" s="1083"/>
      <c r="L281" s="1079"/>
      <c r="M281" s="1080"/>
      <c r="N281" s="1083"/>
      <c r="O281" s="1079"/>
      <c r="P281" s="1080"/>
      <c r="Q281" s="1083"/>
      <c r="R281" s="1079"/>
      <c r="S281" s="1085"/>
      <c r="T281" s="1188"/>
      <c r="U281" s="1189"/>
      <c r="V281" s="1189"/>
      <c r="W281" s="1189"/>
      <c r="X281" s="1189"/>
      <c r="Y281" s="1189"/>
      <c r="Z281" s="1189"/>
      <c r="AA281" s="1189"/>
      <c r="AB281" s="1189"/>
      <c r="AC281" s="1189"/>
      <c r="AD281" s="1189"/>
      <c r="AE281" s="1189"/>
      <c r="AF281" s="1189"/>
      <c r="AG281" s="1189"/>
      <c r="AH281" s="1189"/>
      <c r="AI281" s="1189"/>
      <c r="AJ281" s="1189"/>
      <c r="AK281" s="1189"/>
      <c r="AL281" s="1189"/>
      <c r="AM281" s="1189"/>
      <c r="AN281" s="1189"/>
      <c r="AO281" s="1189"/>
      <c r="AP281" s="1189"/>
      <c r="AQ281" s="1189"/>
      <c r="AR281" s="1189"/>
      <c r="AS281" s="1189"/>
      <c r="AT281" s="1189"/>
      <c r="AU281" s="1189"/>
      <c r="AV281" s="1189"/>
      <c r="AW281" s="1189"/>
      <c r="AX281" s="1189"/>
      <c r="AY281" s="1189"/>
      <c r="AZ281" s="1189"/>
      <c r="BA281" s="1189"/>
      <c r="BB281" s="1189"/>
      <c r="BC281" s="1189"/>
      <c r="BD281" s="1189"/>
      <c r="BE281" s="1189"/>
      <c r="BF281" s="1189"/>
      <c r="BG281" s="1189"/>
      <c r="BH281" s="1189"/>
      <c r="BI281" s="1189"/>
      <c r="BJ281" s="1189"/>
      <c r="BK281" s="1189"/>
      <c r="BL281" s="1189"/>
      <c r="BM281" s="1189"/>
      <c r="BN281" s="1189"/>
      <c r="BO281" s="1189"/>
      <c r="BP281" s="1189"/>
      <c r="BQ281" s="1189"/>
      <c r="BR281" s="1189"/>
      <c r="BS281" s="1189"/>
      <c r="BT281" s="1189"/>
      <c r="BU281" s="1189"/>
      <c r="BV281" s="1189"/>
      <c r="BW281" s="1189"/>
      <c r="BX281" s="1189"/>
      <c r="BY281" s="1189"/>
      <c r="BZ281" s="1189"/>
      <c r="CA281" s="1189"/>
      <c r="CB281" s="1189"/>
      <c r="CC281" s="1190"/>
      <c r="CD281" s="1188"/>
      <c r="CE281" s="1189"/>
      <c r="CF281" s="1189"/>
      <c r="CG281" s="1189"/>
      <c r="CH281" s="1189"/>
      <c r="CI281" s="1189"/>
      <c r="CJ281" s="1189"/>
      <c r="CK281" s="1189"/>
      <c r="CL281" s="1189"/>
      <c r="CM281" s="1189"/>
      <c r="CN281" s="1189"/>
      <c r="CO281" s="1189"/>
      <c r="CP281" s="1189"/>
      <c r="CQ281" s="1189"/>
      <c r="CR281" s="1189"/>
      <c r="CS281" s="1189"/>
      <c r="CT281" s="1189"/>
      <c r="CU281" s="1189"/>
      <c r="CV281" s="1190"/>
    </row>
    <row r="282" spans="2:102" s="7" customFormat="1" ht="9.9" customHeight="1">
      <c r="B282" s="1161" t="s">
        <v>1152</v>
      </c>
      <c r="C282" s="1162"/>
      <c r="D282" s="1162"/>
      <c r="E282" s="1162"/>
      <c r="F282" s="1162"/>
      <c r="G282" s="1162"/>
      <c r="H282" s="1162"/>
      <c r="I282" s="1162"/>
      <c r="J282" s="1162"/>
      <c r="K282" s="1162"/>
      <c r="L282" s="1162"/>
      <c r="M282" s="1162"/>
      <c r="N282" s="1162"/>
      <c r="O282" s="1162"/>
      <c r="P282" s="1162"/>
      <c r="Q282" s="1162"/>
      <c r="R282" s="1162"/>
      <c r="S282" s="1162"/>
      <c r="T282" s="1162"/>
      <c r="U282" s="1162"/>
      <c r="V282" s="1162"/>
      <c r="W282" s="1162"/>
      <c r="X282" s="1162"/>
      <c r="Y282" s="1162"/>
      <c r="Z282" s="1162"/>
      <c r="AA282" s="1162"/>
      <c r="AB282" s="1162"/>
      <c r="AC282" s="1162"/>
      <c r="AD282" s="1162"/>
      <c r="AE282" s="1162"/>
      <c r="AF282" s="1162"/>
      <c r="AG282" s="1162"/>
      <c r="AH282" s="1162"/>
      <c r="AI282" s="1162"/>
      <c r="AJ282" s="1162"/>
      <c r="AK282" s="1162"/>
      <c r="AL282" s="1162"/>
      <c r="AM282" s="1162"/>
      <c r="AN282" s="1162"/>
      <c r="AO282" s="1162"/>
      <c r="AP282" s="1162"/>
      <c r="AQ282" s="1162"/>
      <c r="AR282" s="1162"/>
      <c r="AS282" s="1162"/>
      <c r="AT282" s="1163"/>
      <c r="AU282" s="788" t="s">
        <v>25</v>
      </c>
      <c r="AV282" s="789"/>
      <c r="AW282" s="789"/>
      <c r="AX282" s="789"/>
      <c r="AY282" s="789"/>
      <c r="AZ282" s="789"/>
      <c r="BA282" s="789"/>
      <c r="BB282" s="789"/>
      <c r="BC282" s="789"/>
      <c r="BD282" s="789"/>
      <c r="BE282" s="789"/>
      <c r="BF282" s="789"/>
      <c r="BG282" s="789"/>
      <c r="BH282" s="789"/>
      <c r="BI282" s="789"/>
      <c r="BJ282" s="789"/>
      <c r="BK282" s="789"/>
      <c r="BL282" s="789"/>
      <c r="BM282" s="789"/>
      <c r="BN282" s="789"/>
      <c r="BO282" s="790"/>
      <c r="BP282" s="1164" t="s">
        <v>2</v>
      </c>
      <c r="BQ282" s="1165"/>
      <c r="BR282" s="1165"/>
      <c r="BS282" s="1165"/>
      <c r="BT282" s="1165"/>
      <c r="BU282" s="1165"/>
      <c r="BV282" s="1165"/>
      <c r="BW282" s="1165"/>
      <c r="BX282" s="1165"/>
      <c r="BY282" s="1165"/>
      <c r="BZ282" s="1165"/>
      <c r="CA282" s="1165"/>
      <c r="CB282" s="1165"/>
      <c r="CC282" s="1166"/>
      <c r="CD282" s="1125" t="s">
        <v>89</v>
      </c>
      <c r="CE282" s="1126"/>
      <c r="CF282" s="1126"/>
      <c r="CG282" s="1126"/>
      <c r="CH282" s="1126"/>
      <c r="CI282" s="1126"/>
      <c r="CJ282" s="1126"/>
      <c r="CK282" s="1126"/>
      <c r="CL282" s="1126"/>
      <c r="CM282" s="1126"/>
      <c r="CN282" s="1126"/>
      <c r="CO282" s="1126"/>
      <c r="CP282" s="1126"/>
      <c r="CQ282" s="1126"/>
      <c r="CR282" s="1126"/>
      <c r="CS282" s="1126"/>
      <c r="CT282" s="1126"/>
      <c r="CU282" s="1126"/>
      <c r="CV282" s="1127"/>
      <c r="CW282" s="71"/>
      <c r="CX282" s="71"/>
    </row>
    <row r="283" spans="2:102" s="7" customFormat="1" ht="9.9" customHeight="1">
      <c r="B283" s="1167" t="str">
        <f>$B$26</f>
        <v/>
      </c>
      <c r="C283" s="1168"/>
      <c r="D283" s="1169"/>
      <c r="E283" s="1170" t="str">
        <f>$E$26</f>
        <v/>
      </c>
      <c r="F283" s="679"/>
      <c r="G283" s="1171"/>
      <c r="H283" s="1170" t="str">
        <f>$H$26</f>
        <v/>
      </c>
      <c r="I283" s="679"/>
      <c r="J283" s="1171"/>
      <c r="K283" s="679" t="str">
        <f>$K$26</f>
        <v/>
      </c>
      <c r="L283" s="679"/>
      <c r="M283" s="1171"/>
      <c r="N283" s="1170" t="str">
        <f>$N$26</f>
        <v/>
      </c>
      <c r="O283" s="679"/>
      <c r="P283" s="1171"/>
      <c r="Q283" s="1170" t="str">
        <f>$Q$26</f>
        <v/>
      </c>
      <c r="R283" s="679"/>
      <c r="S283" s="1171"/>
      <c r="T283" s="1170" t="str">
        <f>$T$26</f>
        <v/>
      </c>
      <c r="U283" s="679"/>
      <c r="V283" s="1171"/>
      <c r="W283" s="1170" t="str">
        <f>$W$26</f>
        <v/>
      </c>
      <c r="X283" s="679"/>
      <c r="Y283" s="1171"/>
      <c r="Z283" s="1170" t="str">
        <f>$Z$26</f>
        <v/>
      </c>
      <c r="AA283" s="679"/>
      <c r="AB283" s="1171"/>
      <c r="AC283" s="1170" t="str">
        <f>$AC$26</f>
        <v/>
      </c>
      <c r="AD283" s="679"/>
      <c r="AE283" s="1171"/>
      <c r="AF283" s="1170" t="str">
        <f>$AF$26</f>
        <v/>
      </c>
      <c r="AG283" s="679"/>
      <c r="AH283" s="1171"/>
      <c r="AI283" s="1170" t="str">
        <f>$AI$26</f>
        <v/>
      </c>
      <c r="AJ283" s="679"/>
      <c r="AK283" s="1171"/>
      <c r="AL283" s="1170" t="str">
        <f>$AL$26</f>
        <v/>
      </c>
      <c r="AM283" s="679"/>
      <c r="AN283" s="1171"/>
      <c r="AO283" s="1170" t="str">
        <f>$AO$26</f>
        <v/>
      </c>
      <c r="AP283" s="679"/>
      <c r="AQ283" s="679"/>
      <c r="AR283" s="1081" t="str">
        <f>$AR$26</f>
        <v/>
      </c>
      <c r="AS283" s="679"/>
      <c r="AT283" s="680"/>
      <c r="AU283" s="794"/>
      <c r="AV283" s="795"/>
      <c r="AW283" s="795"/>
      <c r="AX283" s="795"/>
      <c r="AY283" s="795"/>
      <c r="AZ283" s="795"/>
      <c r="BA283" s="795"/>
      <c r="BB283" s="795"/>
      <c r="BC283" s="795"/>
      <c r="BD283" s="795"/>
      <c r="BE283" s="795"/>
      <c r="BF283" s="795"/>
      <c r="BG283" s="795"/>
      <c r="BH283" s="795"/>
      <c r="BI283" s="795"/>
      <c r="BJ283" s="795"/>
      <c r="BK283" s="795"/>
      <c r="BL283" s="795"/>
      <c r="BM283" s="795"/>
      <c r="BN283" s="795"/>
      <c r="BO283" s="796"/>
      <c r="BP283" s="1174" t="s">
        <v>90</v>
      </c>
      <c r="BQ283" s="1175"/>
      <c r="BR283" s="1175"/>
      <c r="BS283" s="1175"/>
      <c r="BT283" s="1175"/>
      <c r="BU283" s="1175"/>
      <c r="BV283" s="1175"/>
      <c r="BW283" s="1175"/>
      <c r="BX283" s="1175"/>
      <c r="BY283" s="1175"/>
      <c r="BZ283" s="1175"/>
      <c r="CA283" s="1175"/>
      <c r="CB283" s="1175"/>
      <c r="CC283" s="1176"/>
      <c r="CD283" s="1131"/>
      <c r="CE283" s="1132"/>
      <c r="CF283" s="1132"/>
      <c r="CG283" s="1132"/>
      <c r="CH283" s="1132"/>
      <c r="CI283" s="1132"/>
      <c r="CJ283" s="1132"/>
      <c r="CK283" s="1132"/>
      <c r="CL283" s="1132"/>
      <c r="CM283" s="1132"/>
      <c r="CN283" s="1132"/>
      <c r="CO283" s="1132"/>
      <c r="CP283" s="1132"/>
      <c r="CQ283" s="1132"/>
      <c r="CR283" s="1132"/>
      <c r="CS283" s="1132"/>
      <c r="CT283" s="1132"/>
      <c r="CU283" s="1132"/>
      <c r="CV283" s="1133"/>
      <c r="CW283" s="32"/>
      <c r="CX283" s="32"/>
    </row>
    <row r="284" spans="2:102" s="7" customFormat="1" ht="9.9" customHeight="1">
      <c r="B284" s="1167"/>
      <c r="C284" s="1168"/>
      <c r="D284" s="1169"/>
      <c r="E284" s="1172"/>
      <c r="F284" s="1079"/>
      <c r="G284" s="1173"/>
      <c r="H284" s="1172"/>
      <c r="I284" s="1079"/>
      <c r="J284" s="1173"/>
      <c r="K284" s="1079"/>
      <c r="L284" s="1079"/>
      <c r="M284" s="1173"/>
      <c r="N284" s="1172"/>
      <c r="O284" s="1079"/>
      <c r="P284" s="1173"/>
      <c r="Q284" s="1172"/>
      <c r="R284" s="1079"/>
      <c r="S284" s="1173"/>
      <c r="T284" s="1172"/>
      <c r="U284" s="1079"/>
      <c r="V284" s="1173"/>
      <c r="W284" s="1172"/>
      <c r="X284" s="1079"/>
      <c r="Y284" s="1173"/>
      <c r="Z284" s="1172"/>
      <c r="AA284" s="1079"/>
      <c r="AB284" s="1173"/>
      <c r="AC284" s="1172"/>
      <c r="AD284" s="1079"/>
      <c r="AE284" s="1173"/>
      <c r="AF284" s="1172"/>
      <c r="AG284" s="1079"/>
      <c r="AH284" s="1173"/>
      <c r="AI284" s="1172"/>
      <c r="AJ284" s="1079"/>
      <c r="AK284" s="1173"/>
      <c r="AL284" s="1172"/>
      <c r="AM284" s="1079"/>
      <c r="AN284" s="1173"/>
      <c r="AO284" s="1172"/>
      <c r="AP284" s="1079"/>
      <c r="AQ284" s="1079"/>
      <c r="AR284" s="1083"/>
      <c r="AS284" s="1079"/>
      <c r="AT284" s="1085"/>
      <c r="AU284" s="835" t="s">
        <v>80</v>
      </c>
      <c r="AV284" s="837"/>
      <c r="AW284" s="814"/>
      <c r="AX284" s="183"/>
      <c r="AY284" s="183"/>
      <c r="AZ284" s="183"/>
      <c r="BA284" s="1031" t="s">
        <v>81</v>
      </c>
      <c r="BB284" s="963"/>
      <c r="BC284" s="964"/>
      <c r="BD284" s="172"/>
      <c r="BE284" s="181"/>
      <c r="BF284" s="173"/>
      <c r="BG284" s="1031" t="s">
        <v>82</v>
      </c>
      <c r="BH284" s="963"/>
      <c r="BI284" s="964"/>
      <c r="BJ284" s="183"/>
      <c r="BK284" s="34"/>
      <c r="BL284" s="35"/>
      <c r="BM284" s="1031" t="s">
        <v>83</v>
      </c>
      <c r="BN284" s="963"/>
      <c r="BO284" s="1033"/>
      <c r="BP284" s="293"/>
      <c r="BQ284" s="225"/>
      <c r="BR284" s="225"/>
      <c r="BS284" s="225"/>
      <c r="BT284" s="225"/>
      <c r="BU284" s="225"/>
      <c r="BV284" s="225"/>
      <c r="BW284" s="225"/>
      <c r="BX284" s="225"/>
      <c r="BY284" s="225"/>
      <c r="BZ284" s="225"/>
      <c r="CA284" s="225"/>
      <c r="CB284" s="225"/>
      <c r="CC284" s="294"/>
      <c r="CD284" s="1105" t="s">
        <v>78</v>
      </c>
      <c r="CE284" s="1106"/>
      <c r="CF284" s="1106"/>
      <c r="CG284" s="1106"/>
      <c r="CH284" s="1106"/>
      <c r="CI284" s="1106"/>
      <c r="CJ284" s="1106"/>
      <c r="CK284" s="1106"/>
      <c r="CL284" s="1106"/>
      <c r="CM284" s="1106"/>
      <c r="CN284" s="1106"/>
      <c r="CO284" s="1106"/>
      <c r="CP284" s="1106"/>
      <c r="CQ284" s="1106"/>
      <c r="CR284" s="1106"/>
      <c r="CS284" s="1106"/>
      <c r="CT284" s="1106"/>
      <c r="CU284" s="1106"/>
      <c r="CV284" s="1107"/>
      <c r="CW284" s="32"/>
      <c r="CX284" s="32"/>
    </row>
    <row r="285" spans="2:102" s="7" customFormat="1" ht="9.9" customHeight="1">
      <c r="B285" s="1111" t="str">
        <f>$B$126</f>
        <v/>
      </c>
      <c r="C285" s="1112"/>
      <c r="D285" s="1112"/>
      <c r="E285" s="1112"/>
      <c r="F285" s="1112"/>
      <c r="G285" s="1112"/>
      <c r="H285" s="1112"/>
      <c r="I285" s="1112"/>
      <c r="J285" s="1112"/>
      <c r="K285" s="1112"/>
      <c r="L285" s="1112"/>
      <c r="M285" s="1112"/>
      <c r="N285" s="1112"/>
      <c r="O285" s="1112"/>
      <c r="P285" s="1112"/>
      <c r="Q285" s="1112"/>
      <c r="R285" s="1112"/>
      <c r="S285" s="1112"/>
      <c r="T285" s="1112"/>
      <c r="U285" s="1112"/>
      <c r="V285" s="1112"/>
      <c r="W285" s="1112"/>
      <c r="X285" s="1112"/>
      <c r="Y285" s="1112"/>
      <c r="Z285" s="1112"/>
      <c r="AA285" s="1112"/>
      <c r="AB285" s="1112"/>
      <c r="AC285" s="1112"/>
      <c r="AD285" s="1112"/>
      <c r="AE285" s="1112"/>
      <c r="AF285" s="1112"/>
      <c r="AG285" s="1112"/>
      <c r="AH285" s="1112"/>
      <c r="AI285" s="1112"/>
      <c r="AJ285" s="1112"/>
      <c r="AK285" s="1112"/>
      <c r="AL285" s="1112"/>
      <c r="AM285" s="1112"/>
      <c r="AN285" s="1112"/>
      <c r="AO285" s="1112"/>
      <c r="AP285" s="1112"/>
      <c r="AQ285" s="1112"/>
      <c r="AR285" s="1112"/>
      <c r="AS285" s="1112"/>
      <c r="AT285" s="1113"/>
      <c r="AU285" s="1076" t="str">
        <f>$AU$28</f>
        <v/>
      </c>
      <c r="AV285" s="656"/>
      <c r="AW285" s="1084"/>
      <c r="AX285" s="1076" t="str">
        <f>$AX$28</f>
        <v/>
      </c>
      <c r="AY285" s="656"/>
      <c r="AZ285" s="1077"/>
      <c r="BA285" s="1082" t="str">
        <f>$BA$28</f>
        <v/>
      </c>
      <c r="BB285" s="656"/>
      <c r="BC285" s="1077"/>
      <c r="BD285" s="1082" t="str">
        <f>$BD$28</f>
        <v/>
      </c>
      <c r="BE285" s="656"/>
      <c r="BF285" s="1077"/>
      <c r="BG285" s="1082" t="str">
        <f>$BG$28</f>
        <v/>
      </c>
      <c r="BH285" s="656"/>
      <c r="BI285" s="1077"/>
      <c r="BJ285" s="1082" t="str">
        <f>$BJ$28</f>
        <v/>
      </c>
      <c r="BK285" s="656"/>
      <c r="BL285" s="1077"/>
      <c r="BM285" s="1082" t="str">
        <f>$BM$28</f>
        <v/>
      </c>
      <c r="BN285" s="656"/>
      <c r="BO285" s="1084"/>
      <c r="BP285" s="293"/>
      <c r="BQ285" s="225"/>
      <c r="BR285" s="225"/>
      <c r="BS285" s="225"/>
      <c r="BT285" s="225"/>
      <c r="BU285" s="225"/>
      <c r="BV285" s="225"/>
      <c r="BW285" s="225"/>
      <c r="BX285" s="225"/>
      <c r="BY285" s="225"/>
      <c r="BZ285" s="225"/>
      <c r="CA285" s="225"/>
      <c r="CB285" s="225"/>
      <c r="CC285" s="294"/>
      <c r="CD285" s="1105"/>
      <c r="CE285" s="1106"/>
      <c r="CF285" s="1106"/>
      <c r="CG285" s="1106"/>
      <c r="CH285" s="1106"/>
      <c r="CI285" s="1106"/>
      <c r="CJ285" s="1106"/>
      <c r="CK285" s="1106"/>
      <c r="CL285" s="1106"/>
      <c r="CM285" s="1106"/>
      <c r="CN285" s="1106"/>
      <c r="CO285" s="1106"/>
      <c r="CP285" s="1106"/>
      <c r="CQ285" s="1106"/>
      <c r="CR285" s="1106"/>
      <c r="CS285" s="1106"/>
      <c r="CT285" s="1106"/>
      <c r="CU285" s="1106"/>
      <c r="CV285" s="1107"/>
      <c r="CW285" s="32"/>
      <c r="CX285" s="32"/>
    </row>
    <row r="286" spans="2:102" s="7" customFormat="1" ht="9.9" customHeight="1">
      <c r="B286" s="1114"/>
      <c r="C286" s="657"/>
      <c r="D286" s="657"/>
      <c r="E286" s="657"/>
      <c r="F286" s="657"/>
      <c r="G286" s="657"/>
      <c r="H286" s="657"/>
      <c r="I286" s="657"/>
      <c r="J286" s="657"/>
      <c r="K286" s="657"/>
      <c r="L286" s="657"/>
      <c r="M286" s="657"/>
      <c r="N286" s="657"/>
      <c r="O286" s="657"/>
      <c r="P286" s="657"/>
      <c r="Q286" s="657"/>
      <c r="R286" s="657"/>
      <c r="S286" s="657"/>
      <c r="T286" s="657"/>
      <c r="U286" s="657"/>
      <c r="V286" s="657"/>
      <c r="W286" s="657"/>
      <c r="X286" s="657"/>
      <c r="Y286" s="657"/>
      <c r="Z286" s="657"/>
      <c r="AA286" s="657"/>
      <c r="AB286" s="657"/>
      <c r="AC286" s="657"/>
      <c r="AD286" s="657"/>
      <c r="AE286" s="657"/>
      <c r="AF286" s="657"/>
      <c r="AG286" s="657"/>
      <c r="AH286" s="657"/>
      <c r="AI286" s="657"/>
      <c r="AJ286" s="657"/>
      <c r="AK286" s="657"/>
      <c r="AL286" s="657"/>
      <c r="AM286" s="657"/>
      <c r="AN286" s="657"/>
      <c r="AO286" s="657"/>
      <c r="AP286" s="657"/>
      <c r="AQ286" s="657"/>
      <c r="AR286" s="657"/>
      <c r="AS286" s="657"/>
      <c r="AT286" s="997"/>
      <c r="AU286" s="1076"/>
      <c r="AV286" s="656"/>
      <c r="AW286" s="1084"/>
      <c r="AX286" s="1076"/>
      <c r="AY286" s="656"/>
      <c r="AZ286" s="1077"/>
      <c r="BA286" s="1082"/>
      <c r="BB286" s="656"/>
      <c r="BC286" s="1077"/>
      <c r="BD286" s="1082"/>
      <c r="BE286" s="656"/>
      <c r="BF286" s="1077"/>
      <c r="BG286" s="1082"/>
      <c r="BH286" s="656"/>
      <c r="BI286" s="1077"/>
      <c r="BJ286" s="1082"/>
      <c r="BK286" s="656"/>
      <c r="BL286" s="1077"/>
      <c r="BM286" s="1082"/>
      <c r="BN286" s="656"/>
      <c r="BO286" s="1084"/>
      <c r="BP286" s="293"/>
      <c r="BQ286" s="225"/>
      <c r="BR286" s="225"/>
      <c r="BS286" s="225"/>
      <c r="BT286" s="225"/>
      <c r="BU286" s="225"/>
      <c r="BV286" s="225"/>
      <c r="BW286" s="225"/>
      <c r="BX286" s="225"/>
      <c r="BY286" s="225"/>
      <c r="BZ286" s="225"/>
      <c r="CA286" s="225"/>
      <c r="CB286" s="225"/>
      <c r="CC286" s="294"/>
      <c r="CD286" s="1105"/>
      <c r="CE286" s="1106"/>
      <c r="CF286" s="1106"/>
      <c r="CG286" s="1106"/>
      <c r="CH286" s="1106"/>
      <c r="CI286" s="1106"/>
      <c r="CJ286" s="1106"/>
      <c r="CK286" s="1106"/>
      <c r="CL286" s="1106"/>
      <c r="CM286" s="1106"/>
      <c r="CN286" s="1106"/>
      <c r="CO286" s="1106"/>
      <c r="CP286" s="1106"/>
      <c r="CQ286" s="1106"/>
      <c r="CR286" s="1106"/>
      <c r="CS286" s="1106"/>
      <c r="CT286" s="1106"/>
      <c r="CU286" s="1106"/>
      <c r="CV286" s="1107"/>
      <c r="CW286" s="32"/>
      <c r="CX286" s="32"/>
    </row>
    <row r="287" spans="2:102" s="7" customFormat="1" ht="9.9" customHeight="1">
      <c r="B287" s="1043"/>
      <c r="C287" s="657"/>
      <c r="D287" s="657"/>
      <c r="E287" s="657"/>
      <c r="F287" s="657"/>
      <c r="G287" s="657"/>
      <c r="H287" s="657"/>
      <c r="I287" s="657"/>
      <c r="J287" s="657"/>
      <c r="K287" s="657"/>
      <c r="L287" s="657"/>
      <c r="M287" s="657"/>
      <c r="N287" s="657"/>
      <c r="O287" s="657"/>
      <c r="P287" s="657"/>
      <c r="Q287" s="657"/>
      <c r="R287" s="657"/>
      <c r="S287" s="657"/>
      <c r="T287" s="657"/>
      <c r="U287" s="657"/>
      <c r="V287" s="657"/>
      <c r="W287" s="657"/>
      <c r="X287" s="657"/>
      <c r="Y287" s="657"/>
      <c r="Z287" s="657"/>
      <c r="AA287" s="657"/>
      <c r="AB287" s="657"/>
      <c r="AC287" s="657"/>
      <c r="AD287" s="657"/>
      <c r="AE287" s="657"/>
      <c r="AF287" s="657"/>
      <c r="AG287" s="657"/>
      <c r="AH287" s="657"/>
      <c r="AI287" s="657"/>
      <c r="AJ287" s="657"/>
      <c r="AK287" s="657"/>
      <c r="AL287" s="657"/>
      <c r="AM287" s="657"/>
      <c r="AN287" s="657"/>
      <c r="AO287" s="657"/>
      <c r="AP287" s="657"/>
      <c r="AQ287" s="657"/>
      <c r="AR287" s="657"/>
      <c r="AS287" s="657"/>
      <c r="AT287" s="997"/>
      <c r="AU287" s="1076"/>
      <c r="AV287" s="656"/>
      <c r="AW287" s="1084"/>
      <c r="AX287" s="1076"/>
      <c r="AY287" s="656"/>
      <c r="AZ287" s="1077"/>
      <c r="BA287" s="1082"/>
      <c r="BB287" s="656"/>
      <c r="BC287" s="1077"/>
      <c r="BD287" s="1082"/>
      <c r="BE287" s="656"/>
      <c r="BF287" s="1077"/>
      <c r="BG287" s="1082"/>
      <c r="BH287" s="656"/>
      <c r="BI287" s="1077"/>
      <c r="BJ287" s="1082"/>
      <c r="BK287" s="656"/>
      <c r="BL287" s="1077"/>
      <c r="BM287" s="1082"/>
      <c r="BN287" s="656"/>
      <c r="BO287" s="1084"/>
      <c r="BP287" s="293"/>
      <c r="BQ287" s="225"/>
      <c r="BR287" s="225"/>
      <c r="BS287" s="225"/>
      <c r="BT287" s="225"/>
      <c r="BU287" s="225"/>
      <c r="BV287" s="225"/>
      <c r="BW287" s="225"/>
      <c r="BX287" s="225"/>
      <c r="BY287" s="225"/>
      <c r="BZ287" s="225"/>
      <c r="CA287" s="225"/>
      <c r="CB287" s="225"/>
      <c r="CC287" s="294"/>
      <c r="CD287" s="1105"/>
      <c r="CE287" s="1106"/>
      <c r="CF287" s="1106"/>
      <c r="CG287" s="1106"/>
      <c r="CH287" s="1106"/>
      <c r="CI287" s="1106"/>
      <c r="CJ287" s="1106"/>
      <c r="CK287" s="1106"/>
      <c r="CL287" s="1106"/>
      <c r="CM287" s="1106"/>
      <c r="CN287" s="1106"/>
      <c r="CO287" s="1106"/>
      <c r="CP287" s="1106"/>
      <c r="CQ287" s="1106"/>
      <c r="CR287" s="1106"/>
      <c r="CS287" s="1106"/>
      <c r="CT287" s="1106"/>
      <c r="CU287" s="1106"/>
      <c r="CV287" s="1107"/>
      <c r="CW287" s="32"/>
      <c r="CX287" s="32"/>
    </row>
    <row r="288" spans="2:102" s="7" customFormat="1" ht="9.9" customHeight="1">
      <c r="B288" s="1044"/>
      <c r="C288" s="648"/>
      <c r="D288" s="648"/>
      <c r="E288" s="648"/>
      <c r="F288" s="648"/>
      <c r="G288" s="648"/>
      <c r="H288" s="648"/>
      <c r="I288" s="648"/>
      <c r="J288" s="648"/>
      <c r="K288" s="648"/>
      <c r="L288" s="648"/>
      <c r="M288" s="648"/>
      <c r="N288" s="648"/>
      <c r="O288" s="648"/>
      <c r="P288" s="648"/>
      <c r="Q288" s="648"/>
      <c r="R288" s="648"/>
      <c r="S288" s="648"/>
      <c r="T288" s="648"/>
      <c r="U288" s="648"/>
      <c r="V288" s="648"/>
      <c r="W288" s="648"/>
      <c r="X288" s="648"/>
      <c r="Y288" s="648"/>
      <c r="Z288" s="648"/>
      <c r="AA288" s="648"/>
      <c r="AB288" s="648"/>
      <c r="AC288" s="648"/>
      <c r="AD288" s="648"/>
      <c r="AE288" s="648"/>
      <c r="AF288" s="648"/>
      <c r="AG288" s="648"/>
      <c r="AH288" s="648"/>
      <c r="AI288" s="648"/>
      <c r="AJ288" s="648"/>
      <c r="AK288" s="648"/>
      <c r="AL288" s="648"/>
      <c r="AM288" s="648"/>
      <c r="AN288" s="648"/>
      <c r="AO288" s="648"/>
      <c r="AP288" s="648"/>
      <c r="AQ288" s="648"/>
      <c r="AR288" s="648"/>
      <c r="AS288" s="648"/>
      <c r="AT288" s="999"/>
      <c r="AU288" s="1078"/>
      <c r="AV288" s="1079"/>
      <c r="AW288" s="1085"/>
      <c r="AX288" s="1078"/>
      <c r="AY288" s="1079"/>
      <c r="AZ288" s="1080"/>
      <c r="BA288" s="1083"/>
      <c r="BB288" s="1079"/>
      <c r="BC288" s="1080"/>
      <c r="BD288" s="1083"/>
      <c r="BE288" s="1079"/>
      <c r="BF288" s="1080"/>
      <c r="BG288" s="1083"/>
      <c r="BH288" s="1079"/>
      <c r="BI288" s="1080"/>
      <c r="BJ288" s="1083"/>
      <c r="BK288" s="1079"/>
      <c r="BL288" s="1080"/>
      <c r="BM288" s="1083"/>
      <c r="BN288" s="1079"/>
      <c r="BO288" s="1085"/>
      <c r="BP288" s="295"/>
      <c r="BQ288" s="296"/>
      <c r="BR288" s="296"/>
      <c r="BS288" s="296"/>
      <c r="BT288" s="296"/>
      <c r="BU288" s="296"/>
      <c r="BV288" s="296"/>
      <c r="BW288" s="296"/>
      <c r="BX288" s="296"/>
      <c r="BY288" s="296"/>
      <c r="BZ288" s="296"/>
      <c r="CA288" s="296"/>
      <c r="CB288" s="296"/>
      <c r="CC288" s="297"/>
      <c r="CD288" s="1108"/>
      <c r="CE288" s="1109"/>
      <c r="CF288" s="1109"/>
      <c r="CG288" s="1109"/>
      <c r="CH288" s="1109"/>
      <c r="CI288" s="1109"/>
      <c r="CJ288" s="1109"/>
      <c r="CK288" s="1109"/>
      <c r="CL288" s="1109"/>
      <c r="CM288" s="1109"/>
      <c r="CN288" s="1109"/>
      <c r="CO288" s="1109"/>
      <c r="CP288" s="1109"/>
      <c r="CQ288" s="1109"/>
      <c r="CR288" s="1109"/>
      <c r="CS288" s="1109"/>
      <c r="CT288" s="1109"/>
      <c r="CU288" s="1109"/>
      <c r="CV288" s="1110"/>
    </row>
    <row r="289" spans="2:100" s="7" customFormat="1" ht="4.5" customHeight="1">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20"/>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row>
    <row r="290" spans="2:100" s="7" customFormat="1" ht="9.9" customHeight="1">
      <c r="B290" s="20" t="s">
        <v>92</v>
      </c>
      <c r="W290" s="5"/>
      <c r="X290" s="5"/>
      <c r="Y290" s="20"/>
      <c r="Z290" s="5"/>
      <c r="AC290" s="164"/>
      <c r="AD290" s="164"/>
      <c r="AE290" s="164"/>
      <c r="AF290" s="164"/>
      <c r="AG290" s="164"/>
      <c r="AH290" s="164"/>
      <c r="AI290" s="164"/>
      <c r="AJ290" s="164"/>
      <c r="AK290" s="164"/>
      <c r="AL290" s="164"/>
      <c r="AM290" s="164"/>
      <c r="AN290" s="164"/>
      <c r="AO290" s="164"/>
      <c r="AP290" s="164"/>
      <c r="AQ290" s="164"/>
      <c r="AR290" s="6"/>
      <c r="AS290" s="6"/>
      <c r="AT290" s="6"/>
      <c r="AU290" s="164"/>
      <c r="AV290" s="20"/>
      <c r="AW290" s="164"/>
      <c r="AX290" s="20"/>
      <c r="AY290" s="20"/>
      <c r="AZ290" s="164"/>
      <c r="BA290" s="164"/>
      <c r="BB290" s="20"/>
      <c r="BC290" s="164"/>
      <c r="BD290" s="164"/>
      <c r="BE290" s="20"/>
      <c r="BF290" s="164"/>
      <c r="BG290" s="164"/>
      <c r="BH290" s="20"/>
      <c r="BI290" s="20"/>
      <c r="BJ290" s="20"/>
      <c r="BL290" s="192"/>
      <c r="BM290" s="192"/>
      <c r="BN290" s="192"/>
      <c r="BO290" s="192"/>
      <c r="BQ290" s="192"/>
      <c r="BR290" s="192"/>
      <c r="BS290" s="23" t="s">
        <v>1145</v>
      </c>
      <c r="BT290" s="192"/>
      <c r="BU290" s="192"/>
      <c r="BV290" s="192"/>
      <c r="BW290" s="192"/>
    </row>
    <row r="291" spans="2:100" s="7" customFormat="1" ht="9.9" customHeight="1">
      <c r="B291" s="803" t="s">
        <v>19</v>
      </c>
      <c r="C291" s="804"/>
      <c r="D291" s="804"/>
      <c r="E291" s="804"/>
      <c r="F291" s="804"/>
      <c r="G291" s="804"/>
      <c r="H291" s="804"/>
      <c r="I291" s="804"/>
      <c r="J291" s="804"/>
      <c r="K291" s="804"/>
      <c r="L291" s="804"/>
      <c r="M291" s="804"/>
      <c r="N291" s="804"/>
      <c r="O291" s="804"/>
      <c r="P291" s="804"/>
      <c r="Q291" s="804"/>
      <c r="R291" s="804"/>
      <c r="S291" s="804"/>
      <c r="T291" s="804"/>
      <c r="U291" s="804"/>
      <c r="V291" s="804"/>
      <c r="W291" s="804"/>
      <c r="X291" s="804"/>
      <c r="Y291" s="804"/>
      <c r="Z291" s="804"/>
      <c r="AA291" s="804"/>
      <c r="AB291" s="804"/>
      <c r="AC291" s="804"/>
      <c r="AD291" s="804"/>
      <c r="AE291" s="804"/>
      <c r="AF291" s="804"/>
      <c r="AG291" s="804"/>
      <c r="AH291" s="804"/>
      <c r="AI291" s="804"/>
      <c r="AJ291" s="804"/>
      <c r="AK291" s="804"/>
      <c r="AL291" s="804"/>
      <c r="AM291" s="804"/>
      <c r="AN291" s="804"/>
      <c r="AO291" s="805"/>
      <c r="AP291" s="164"/>
      <c r="AQ291" s="164"/>
      <c r="AR291" s="164"/>
      <c r="AS291" s="164"/>
      <c r="AT291" s="164"/>
      <c r="AU291" s="164"/>
      <c r="AV291" s="164"/>
      <c r="AW291" s="164"/>
      <c r="AX291" s="164"/>
      <c r="AY291" s="184"/>
      <c r="AZ291" s="184"/>
      <c r="BA291" s="4"/>
      <c r="BB291" s="184"/>
      <c r="BC291" s="184"/>
      <c r="BD291" s="184"/>
      <c r="BE291" s="184"/>
      <c r="BF291" s="184"/>
      <c r="BG291" s="184"/>
      <c r="BH291" s="184"/>
      <c r="BI291" s="184"/>
      <c r="BJ291" s="164"/>
      <c r="BK291" s="20"/>
      <c r="BL291" s="164"/>
      <c r="BM291" s="164"/>
      <c r="BN291" s="20"/>
      <c r="BO291" s="164"/>
      <c r="BP291" s="164"/>
      <c r="BQ291" s="20"/>
      <c r="BR291" s="164"/>
      <c r="BS291" s="164"/>
      <c r="BT291" s="20"/>
      <c r="BU291" s="164"/>
      <c r="BV291" s="164"/>
      <c r="BW291" s="20"/>
      <c r="BX291" s="20"/>
      <c r="CA291" s="192"/>
      <c r="CB291" s="192"/>
      <c r="CC291" s="192"/>
      <c r="CD291" s="192"/>
      <c r="CE291" s="192"/>
      <c r="CF291" s="192"/>
      <c r="CG291" s="192"/>
      <c r="CH291" s="192"/>
      <c r="CI291" s="192"/>
      <c r="CJ291" s="192"/>
      <c r="CK291" s="192"/>
      <c r="CL291" s="192"/>
    </row>
    <row r="292" spans="2:100" s="7" customFormat="1" ht="9.9" customHeight="1">
      <c r="B292" s="803">
        <v>1</v>
      </c>
      <c r="C292" s="804"/>
      <c r="D292" s="804"/>
      <c r="E292" s="805"/>
      <c r="F292" s="803">
        <v>2</v>
      </c>
      <c r="G292" s="804"/>
      <c r="H292" s="804"/>
      <c r="I292" s="805"/>
      <c r="J292" s="803">
        <v>3</v>
      </c>
      <c r="K292" s="804"/>
      <c r="L292" s="804"/>
      <c r="M292" s="805"/>
      <c r="N292" s="803">
        <v>4</v>
      </c>
      <c r="O292" s="804"/>
      <c r="P292" s="804"/>
      <c r="Q292" s="805"/>
      <c r="R292" s="803">
        <v>5</v>
      </c>
      <c r="S292" s="804"/>
      <c r="T292" s="804"/>
      <c r="U292" s="805"/>
      <c r="V292" s="803">
        <v>6</v>
      </c>
      <c r="W292" s="804"/>
      <c r="X292" s="804"/>
      <c r="Y292" s="805"/>
      <c r="Z292" s="803">
        <v>7</v>
      </c>
      <c r="AA292" s="804"/>
      <c r="AB292" s="804"/>
      <c r="AC292" s="805"/>
      <c r="AD292" s="803">
        <v>8</v>
      </c>
      <c r="AE292" s="804"/>
      <c r="AF292" s="804"/>
      <c r="AG292" s="805"/>
      <c r="AH292" s="803">
        <v>9</v>
      </c>
      <c r="AI292" s="804"/>
      <c r="AJ292" s="804"/>
      <c r="AK292" s="805"/>
      <c r="AL292" s="803">
        <v>10</v>
      </c>
      <c r="AM292" s="804"/>
      <c r="AN292" s="804"/>
      <c r="AO292" s="805"/>
      <c r="AY292" s="1115" t="s">
        <v>1</v>
      </c>
      <c r="AZ292" s="1115"/>
      <c r="BA292" s="1115"/>
      <c r="BB292" s="1116" t="s">
        <v>0</v>
      </c>
      <c r="BC292" s="1117"/>
      <c r="BD292" s="1118"/>
      <c r="BE292" s="1125" t="s">
        <v>93</v>
      </c>
      <c r="BF292" s="1126"/>
      <c r="BG292" s="1126"/>
      <c r="BH292" s="1126"/>
      <c r="BI292" s="1126"/>
      <c r="BJ292" s="1126"/>
      <c r="BK292" s="1126"/>
      <c r="BL292" s="1126"/>
      <c r="BM292" s="1126"/>
      <c r="BN292" s="1126"/>
      <c r="BO292" s="1126"/>
      <c r="BP292" s="1127"/>
      <c r="BQ292" s="1134" t="s">
        <v>91</v>
      </c>
      <c r="BR292" s="1135"/>
      <c r="BS292" s="1135"/>
      <c r="BT292" s="1135"/>
      <c r="BU292" s="1135"/>
      <c r="BV292" s="1135"/>
      <c r="BW292" s="1135"/>
      <c r="BX292" s="1135"/>
      <c r="BY292" s="1135"/>
      <c r="BZ292" s="1135"/>
      <c r="CA292" s="1135"/>
      <c r="CB292" s="1135"/>
      <c r="CC292" s="1135"/>
      <c r="CD292" s="1135"/>
      <c r="CE292" s="1135"/>
      <c r="CF292" s="1135"/>
      <c r="CG292" s="1135"/>
      <c r="CH292" s="1135"/>
      <c r="CI292" s="1135"/>
      <c r="CJ292" s="1135"/>
      <c r="CK292" s="1135"/>
      <c r="CL292" s="1135"/>
      <c r="CM292" s="1135"/>
      <c r="CN292" s="1135"/>
      <c r="CO292" s="1135"/>
      <c r="CP292" s="1135"/>
      <c r="CQ292" s="1135"/>
      <c r="CR292" s="1135"/>
      <c r="CS292" s="1135"/>
      <c r="CT292" s="1135"/>
      <c r="CU292" s="1135"/>
      <c r="CV292" s="1136"/>
    </row>
    <row r="293" spans="2:100" s="7" customFormat="1" ht="9.9" customHeight="1">
      <c r="B293" s="1143" t="str">
        <f>$B$36</f>
        <v>積立額</v>
      </c>
      <c r="C293" s="1144"/>
      <c r="D293" s="1144"/>
      <c r="E293" s="1145"/>
      <c r="F293" s="1058"/>
      <c r="G293" s="1059"/>
      <c r="H293" s="1059"/>
      <c r="I293" s="1060"/>
      <c r="J293" s="1058"/>
      <c r="K293" s="1059"/>
      <c r="L293" s="1059"/>
      <c r="M293" s="1060"/>
      <c r="N293" s="1152"/>
      <c r="O293" s="1153"/>
      <c r="P293" s="1153"/>
      <c r="Q293" s="1154"/>
      <c r="R293" s="1152"/>
      <c r="S293" s="1153"/>
      <c r="T293" s="1153"/>
      <c r="U293" s="1154"/>
      <c r="V293" s="1058"/>
      <c r="W293" s="1059"/>
      <c r="X293" s="1059"/>
      <c r="Y293" s="1060"/>
      <c r="Z293" s="1058"/>
      <c r="AA293" s="1059"/>
      <c r="AB293" s="1059"/>
      <c r="AC293" s="1060"/>
      <c r="AD293" s="1058"/>
      <c r="AE293" s="1059"/>
      <c r="AF293" s="1059"/>
      <c r="AG293" s="1060"/>
      <c r="AH293" s="1058"/>
      <c r="AI293" s="1059"/>
      <c r="AJ293" s="1059"/>
      <c r="AK293" s="1060"/>
      <c r="AL293" s="1058"/>
      <c r="AM293" s="1059"/>
      <c r="AN293" s="1059"/>
      <c r="AO293" s="1060"/>
      <c r="AY293" s="1115"/>
      <c r="AZ293" s="1115"/>
      <c r="BA293" s="1115"/>
      <c r="BB293" s="1119"/>
      <c r="BC293" s="1120"/>
      <c r="BD293" s="1121"/>
      <c r="BE293" s="1128"/>
      <c r="BF293" s="1129"/>
      <c r="BG293" s="1129"/>
      <c r="BH293" s="1129"/>
      <c r="BI293" s="1129"/>
      <c r="BJ293" s="1129"/>
      <c r="BK293" s="1129"/>
      <c r="BL293" s="1129"/>
      <c r="BM293" s="1129"/>
      <c r="BN293" s="1129"/>
      <c r="BO293" s="1129"/>
      <c r="BP293" s="1130"/>
      <c r="BQ293" s="1137"/>
      <c r="BR293" s="1138"/>
      <c r="BS293" s="1138"/>
      <c r="BT293" s="1138"/>
      <c r="BU293" s="1138"/>
      <c r="BV293" s="1138"/>
      <c r="BW293" s="1138"/>
      <c r="BX293" s="1138"/>
      <c r="BY293" s="1138"/>
      <c r="BZ293" s="1138"/>
      <c r="CA293" s="1138"/>
      <c r="CB293" s="1138"/>
      <c r="CC293" s="1138"/>
      <c r="CD293" s="1138"/>
      <c r="CE293" s="1138"/>
      <c r="CF293" s="1138"/>
      <c r="CG293" s="1138"/>
      <c r="CH293" s="1138"/>
      <c r="CI293" s="1138"/>
      <c r="CJ293" s="1138"/>
      <c r="CK293" s="1138"/>
      <c r="CL293" s="1138"/>
      <c r="CM293" s="1138"/>
      <c r="CN293" s="1138"/>
      <c r="CO293" s="1138"/>
      <c r="CP293" s="1138"/>
      <c r="CQ293" s="1138"/>
      <c r="CR293" s="1138"/>
      <c r="CS293" s="1138"/>
      <c r="CT293" s="1138"/>
      <c r="CU293" s="1138"/>
      <c r="CV293" s="1139"/>
    </row>
    <row r="294" spans="2:100" s="7" customFormat="1" ht="9.9" customHeight="1">
      <c r="B294" s="1146"/>
      <c r="C294" s="1147"/>
      <c r="D294" s="1147"/>
      <c r="E294" s="1148"/>
      <c r="F294" s="1061"/>
      <c r="G294" s="1062"/>
      <c r="H294" s="1062"/>
      <c r="I294" s="1063"/>
      <c r="J294" s="1061"/>
      <c r="K294" s="1062"/>
      <c r="L294" s="1062"/>
      <c r="M294" s="1063"/>
      <c r="N294" s="1155"/>
      <c r="O294" s="1156"/>
      <c r="P294" s="1156"/>
      <c r="Q294" s="1157"/>
      <c r="R294" s="1155"/>
      <c r="S294" s="1156"/>
      <c r="T294" s="1156"/>
      <c r="U294" s="1157"/>
      <c r="V294" s="1061"/>
      <c r="W294" s="1062"/>
      <c r="X294" s="1062"/>
      <c r="Y294" s="1063"/>
      <c r="Z294" s="1061"/>
      <c r="AA294" s="1062"/>
      <c r="AB294" s="1062"/>
      <c r="AC294" s="1063"/>
      <c r="AD294" s="1061"/>
      <c r="AE294" s="1062"/>
      <c r="AF294" s="1062"/>
      <c r="AG294" s="1063"/>
      <c r="AH294" s="1061"/>
      <c r="AI294" s="1062"/>
      <c r="AJ294" s="1062"/>
      <c r="AK294" s="1063"/>
      <c r="AL294" s="1061"/>
      <c r="AM294" s="1062"/>
      <c r="AN294" s="1062"/>
      <c r="AO294" s="1063"/>
      <c r="AY294" s="1115"/>
      <c r="AZ294" s="1115"/>
      <c r="BA294" s="1115"/>
      <c r="BB294" s="1122"/>
      <c r="BC294" s="1123"/>
      <c r="BD294" s="1124"/>
      <c r="BE294" s="1131"/>
      <c r="BF294" s="1132"/>
      <c r="BG294" s="1132"/>
      <c r="BH294" s="1132"/>
      <c r="BI294" s="1132"/>
      <c r="BJ294" s="1132"/>
      <c r="BK294" s="1132"/>
      <c r="BL294" s="1132"/>
      <c r="BM294" s="1132"/>
      <c r="BN294" s="1132"/>
      <c r="BO294" s="1132"/>
      <c r="BP294" s="1133"/>
      <c r="BQ294" s="1140"/>
      <c r="BR294" s="1141"/>
      <c r="BS294" s="1141"/>
      <c r="BT294" s="1141"/>
      <c r="BU294" s="1141"/>
      <c r="BV294" s="1141"/>
      <c r="BW294" s="1141"/>
      <c r="BX294" s="1141"/>
      <c r="BY294" s="1141"/>
      <c r="BZ294" s="1141"/>
      <c r="CA294" s="1141"/>
      <c r="CB294" s="1141"/>
      <c r="CC294" s="1141"/>
      <c r="CD294" s="1141"/>
      <c r="CE294" s="1141"/>
      <c r="CF294" s="1141"/>
      <c r="CG294" s="1141"/>
      <c r="CH294" s="1141"/>
      <c r="CI294" s="1141"/>
      <c r="CJ294" s="1141"/>
      <c r="CK294" s="1141"/>
      <c r="CL294" s="1141"/>
      <c r="CM294" s="1141"/>
      <c r="CN294" s="1141"/>
      <c r="CO294" s="1141"/>
      <c r="CP294" s="1141"/>
      <c r="CQ294" s="1141"/>
      <c r="CR294" s="1141"/>
      <c r="CS294" s="1141"/>
      <c r="CT294" s="1141"/>
      <c r="CU294" s="1141"/>
      <c r="CV294" s="1142"/>
    </row>
    <row r="295" spans="2:100" s="7" customFormat="1" ht="9.9" customHeight="1">
      <c r="B295" s="1146"/>
      <c r="C295" s="1147"/>
      <c r="D295" s="1147"/>
      <c r="E295" s="1148"/>
      <c r="F295" s="1061"/>
      <c r="G295" s="1062"/>
      <c r="H295" s="1062"/>
      <c r="I295" s="1063"/>
      <c r="J295" s="1061"/>
      <c r="K295" s="1062"/>
      <c r="L295" s="1062"/>
      <c r="M295" s="1063"/>
      <c r="N295" s="1155"/>
      <c r="O295" s="1156"/>
      <c r="P295" s="1156"/>
      <c r="Q295" s="1157"/>
      <c r="R295" s="1155"/>
      <c r="S295" s="1156"/>
      <c r="T295" s="1156"/>
      <c r="U295" s="1157"/>
      <c r="V295" s="1061"/>
      <c r="W295" s="1062"/>
      <c r="X295" s="1062"/>
      <c r="Y295" s="1063"/>
      <c r="Z295" s="1061"/>
      <c r="AA295" s="1062"/>
      <c r="AB295" s="1062"/>
      <c r="AC295" s="1063"/>
      <c r="AD295" s="1061"/>
      <c r="AE295" s="1062"/>
      <c r="AF295" s="1062"/>
      <c r="AG295" s="1063"/>
      <c r="AH295" s="1061"/>
      <c r="AI295" s="1062"/>
      <c r="AJ295" s="1062"/>
      <c r="AK295" s="1063"/>
      <c r="AL295" s="1061"/>
      <c r="AM295" s="1062"/>
      <c r="AN295" s="1062"/>
      <c r="AO295" s="1063"/>
      <c r="AY295" s="1067" t="str">
        <f>$AY$38</f>
        <v/>
      </c>
      <c r="AZ295" s="1067"/>
      <c r="BA295" s="1067"/>
      <c r="BB295" s="1068">
        <v>3</v>
      </c>
      <c r="BC295" s="1069"/>
      <c r="BD295" s="1070"/>
      <c r="BE295" s="678" t="str">
        <f>$BE$38</f>
        <v/>
      </c>
      <c r="BF295" s="679"/>
      <c r="BG295" s="1075"/>
      <c r="BH295" s="1081" t="str">
        <f>$BH$38</f>
        <v/>
      </c>
      <c r="BI295" s="679"/>
      <c r="BJ295" s="1075"/>
      <c r="BK295" s="1081" t="str">
        <f>$BK$38</f>
        <v/>
      </c>
      <c r="BL295" s="679"/>
      <c r="BM295" s="1075"/>
      <c r="BN295" s="1081" t="str">
        <f>$BN$38</f>
        <v/>
      </c>
      <c r="BO295" s="679"/>
      <c r="BP295" s="680"/>
      <c r="BQ295" s="1086" t="str">
        <f>$BQ$38</f>
        <v/>
      </c>
      <c r="BR295" s="1087"/>
      <c r="BS295" s="1087"/>
      <c r="BT295" s="1087"/>
      <c r="BU295" s="1087"/>
      <c r="BV295" s="1087"/>
      <c r="BW295" s="1087"/>
      <c r="BX295" s="1087"/>
      <c r="BY295" s="1087"/>
      <c r="BZ295" s="1087"/>
      <c r="CA295" s="1087"/>
      <c r="CB295" s="1087"/>
      <c r="CC295" s="1087"/>
      <c r="CD295" s="1087"/>
      <c r="CE295" s="1087"/>
      <c r="CF295" s="1087"/>
      <c r="CG295" s="1087"/>
      <c r="CH295" s="1087"/>
      <c r="CI295" s="1087"/>
      <c r="CJ295" s="1087"/>
      <c r="CK295" s="1087"/>
      <c r="CL295" s="1087"/>
      <c r="CM295" s="1087"/>
      <c r="CN295" s="1087"/>
      <c r="CO295" s="1087"/>
      <c r="CP295" s="1087"/>
      <c r="CQ295" s="1087"/>
      <c r="CR295" s="1087"/>
      <c r="CS295" s="1087"/>
      <c r="CT295" s="1087"/>
      <c r="CU295" s="1087"/>
      <c r="CV295" s="1088"/>
    </row>
    <row r="296" spans="2:100" s="5" customFormat="1" ht="9.9" customHeight="1">
      <c r="B296" s="1146"/>
      <c r="C296" s="1147"/>
      <c r="D296" s="1147"/>
      <c r="E296" s="1148"/>
      <c r="F296" s="1061"/>
      <c r="G296" s="1062"/>
      <c r="H296" s="1062"/>
      <c r="I296" s="1063"/>
      <c r="J296" s="1061"/>
      <c r="K296" s="1062"/>
      <c r="L296" s="1062"/>
      <c r="M296" s="1063"/>
      <c r="N296" s="1155"/>
      <c r="O296" s="1156"/>
      <c r="P296" s="1156"/>
      <c r="Q296" s="1157"/>
      <c r="R296" s="1155"/>
      <c r="S296" s="1156"/>
      <c r="T296" s="1156"/>
      <c r="U296" s="1157"/>
      <c r="V296" s="1061"/>
      <c r="W296" s="1062"/>
      <c r="X296" s="1062"/>
      <c r="Y296" s="1063"/>
      <c r="Z296" s="1061"/>
      <c r="AA296" s="1062"/>
      <c r="AB296" s="1062"/>
      <c r="AC296" s="1063"/>
      <c r="AD296" s="1061"/>
      <c r="AE296" s="1062"/>
      <c r="AF296" s="1062"/>
      <c r="AG296" s="1063"/>
      <c r="AH296" s="1061"/>
      <c r="AI296" s="1062"/>
      <c r="AJ296" s="1062"/>
      <c r="AK296" s="1063"/>
      <c r="AL296" s="1061"/>
      <c r="AM296" s="1062"/>
      <c r="AN296" s="1062"/>
      <c r="AO296" s="1063"/>
      <c r="AY296" s="1067"/>
      <c r="AZ296" s="1067"/>
      <c r="BA296" s="1067"/>
      <c r="BB296" s="1071"/>
      <c r="BC296" s="1072"/>
      <c r="BD296" s="1041"/>
      <c r="BE296" s="1076"/>
      <c r="BF296" s="656"/>
      <c r="BG296" s="1077"/>
      <c r="BH296" s="1082"/>
      <c r="BI296" s="656"/>
      <c r="BJ296" s="1077"/>
      <c r="BK296" s="1082"/>
      <c r="BL296" s="656"/>
      <c r="BM296" s="1077"/>
      <c r="BN296" s="1082"/>
      <c r="BO296" s="656"/>
      <c r="BP296" s="1084"/>
      <c r="BQ296" s="1089"/>
      <c r="BR296" s="1090"/>
      <c r="BS296" s="1090"/>
      <c r="BT296" s="1090"/>
      <c r="BU296" s="1090"/>
      <c r="BV296" s="1090"/>
      <c r="BW296" s="1090"/>
      <c r="BX296" s="1090"/>
      <c r="BY296" s="1090"/>
      <c r="BZ296" s="1090"/>
      <c r="CA296" s="1090"/>
      <c r="CB296" s="1090"/>
      <c r="CC296" s="1090"/>
      <c r="CD296" s="1090"/>
      <c r="CE296" s="1090"/>
      <c r="CF296" s="1090"/>
      <c r="CG296" s="1090"/>
      <c r="CH296" s="1090"/>
      <c r="CI296" s="1090"/>
      <c r="CJ296" s="1090"/>
      <c r="CK296" s="1090"/>
      <c r="CL296" s="1090"/>
      <c r="CM296" s="1090"/>
      <c r="CN296" s="1090"/>
      <c r="CO296" s="1090"/>
      <c r="CP296" s="1090"/>
      <c r="CQ296" s="1090"/>
      <c r="CR296" s="1090"/>
      <c r="CS296" s="1090"/>
      <c r="CT296" s="1090"/>
      <c r="CU296" s="1090"/>
      <c r="CV296" s="1091"/>
    </row>
    <row r="297" spans="2:100" s="7" customFormat="1" ht="4.5" customHeight="1">
      <c r="B297" s="1149"/>
      <c r="C297" s="1150"/>
      <c r="D297" s="1150"/>
      <c r="E297" s="1151"/>
      <c r="F297" s="1064"/>
      <c r="G297" s="1065"/>
      <c r="H297" s="1065"/>
      <c r="I297" s="1066"/>
      <c r="J297" s="1064"/>
      <c r="K297" s="1065"/>
      <c r="L297" s="1065"/>
      <c r="M297" s="1066"/>
      <c r="N297" s="1158"/>
      <c r="O297" s="1159"/>
      <c r="P297" s="1159"/>
      <c r="Q297" s="1160"/>
      <c r="R297" s="1158"/>
      <c r="S297" s="1159"/>
      <c r="T297" s="1159"/>
      <c r="U297" s="1160"/>
      <c r="V297" s="1064"/>
      <c r="W297" s="1065"/>
      <c r="X297" s="1065"/>
      <c r="Y297" s="1066"/>
      <c r="Z297" s="1064"/>
      <c r="AA297" s="1065"/>
      <c r="AB297" s="1065"/>
      <c r="AC297" s="1066"/>
      <c r="AD297" s="1064"/>
      <c r="AE297" s="1065"/>
      <c r="AF297" s="1065"/>
      <c r="AG297" s="1066"/>
      <c r="AH297" s="1064"/>
      <c r="AI297" s="1065"/>
      <c r="AJ297" s="1065"/>
      <c r="AK297" s="1066"/>
      <c r="AL297" s="1064"/>
      <c r="AM297" s="1065"/>
      <c r="AN297" s="1065"/>
      <c r="AO297" s="1066"/>
      <c r="AY297" s="1067"/>
      <c r="AZ297" s="1067"/>
      <c r="BA297" s="1067"/>
      <c r="BB297" s="1073"/>
      <c r="BC297" s="1074"/>
      <c r="BD297" s="1042"/>
      <c r="BE297" s="1078"/>
      <c r="BF297" s="1079"/>
      <c r="BG297" s="1080"/>
      <c r="BH297" s="1083"/>
      <c r="BI297" s="1079"/>
      <c r="BJ297" s="1080"/>
      <c r="BK297" s="1083"/>
      <c r="BL297" s="1079"/>
      <c r="BM297" s="1080"/>
      <c r="BN297" s="1083"/>
      <c r="BO297" s="1079"/>
      <c r="BP297" s="1085"/>
      <c r="BQ297" s="1092"/>
      <c r="BR297" s="1093"/>
      <c r="BS297" s="1093"/>
      <c r="BT297" s="1093"/>
      <c r="BU297" s="1093"/>
      <c r="BV297" s="1093"/>
      <c r="BW297" s="1093"/>
      <c r="BX297" s="1093"/>
      <c r="BY297" s="1093"/>
      <c r="BZ297" s="1093"/>
      <c r="CA297" s="1093"/>
      <c r="CB297" s="1093"/>
      <c r="CC297" s="1093"/>
      <c r="CD297" s="1093"/>
      <c r="CE297" s="1093"/>
      <c r="CF297" s="1093"/>
      <c r="CG297" s="1093"/>
      <c r="CH297" s="1093"/>
      <c r="CI297" s="1093"/>
      <c r="CJ297" s="1093"/>
      <c r="CK297" s="1093"/>
      <c r="CL297" s="1093"/>
      <c r="CM297" s="1093"/>
      <c r="CN297" s="1093"/>
      <c r="CO297" s="1093"/>
      <c r="CP297" s="1093"/>
      <c r="CQ297" s="1093"/>
      <c r="CR297" s="1093"/>
      <c r="CS297" s="1093"/>
      <c r="CT297" s="1093"/>
      <c r="CU297" s="1093"/>
      <c r="CV297" s="1094"/>
    </row>
    <row r="298" spans="2:100" s="7" customFormat="1" ht="4.5" customHeight="1">
      <c r="BH298" s="8"/>
      <c r="BI298" s="39"/>
    </row>
    <row r="299" spans="2:100" s="7" customFormat="1" ht="9.9" customHeight="1">
      <c r="B299" s="850" t="s">
        <v>101</v>
      </c>
      <c r="C299" s="840"/>
      <c r="D299" s="841"/>
      <c r="E299" s="803" t="s">
        <v>27</v>
      </c>
      <c r="F299" s="804"/>
      <c r="G299" s="804"/>
      <c r="H299" s="804"/>
      <c r="I299" s="804"/>
      <c r="J299" s="804"/>
      <c r="K299" s="804"/>
      <c r="L299" s="804"/>
      <c r="M299" s="804"/>
      <c r="N299" s="804"/>
      <c r="O299" s="804"/>
      <c r="P299" s="804"/>
      <c r="Q299" s="804"/>
      <c r="R299" s="804"/>
      <c r="S299" s="804"/>
      <c r="T299" s="804"/>
      <c r="U299" s="804"/>
      <c r="V299" s="804"/>
      <c r="W299" s="804"/>
      <c r="X299" s="804"/>
      <c r="Y299" s="804"/>
      <c r="Z299" s="804"/>
      <c r="AA299" s="804"/>
      <c r="AB299" s="804"/>
      <c r="AC299" s="804"/>
      <c r="AD299" s="804"/>
      <c r="AE299" s="804"/>
      <c r="AF299" s="804"/>
      <c r="AG299" s="804"/>
      <c r="AH299" s="804"/>
      <c r="AI299" s="804"/>
      <c r="AJ299" s="804"/>
      <c r="AK299" s="804"/>
      <c r="AL299" s="804"/>
      <c r="AM299" s="804"/>
      <c r="AN299" s="805"/>
      <c r="AO299" s="803" t="s">
        <v>28</v>
      </c>
      <c r="AP299" s="804"/>
      <c r="AQ299" s="804"/>
      <c r="AR299" s="804"/>
      <c r="AS299" s="804"/>
      <c r="AT299" s="804"/>
      <c r="AU299" s="804"/>
      <c r="AV299" s="804"/>
      <c r="AW299" s="804"/>
      <c r="AX299" s="804"/>
      <c r="AY299" s="804"/>
      <c r="AZ299" s="804"/>
      <c r="BA299" s="804"/>
      <c r="BB299" s="804"/>
      <c r="BC299" s="804"/>
      <c r="BD299" s="804"/>
      <c r="BE299" s="804"/>
      <c r="BF299" s="804"/>
      <c r="BG299" s="804"/>
      <c r="BH299" s="804"/>
      <c r="BI299" s="804"/>
      <c r="BJ299" s="804"/>
      <c r="BK299" s="804"/>
      <c r="BL299" s="804"/>
      <c r="BM299" s="804"/>
      <c r="BN299" s="804"/>
      <c r="BO299" s="804"/>
      <c r="BP299" s="804"/>
      <c r="BQ299" s="804"/>
      <c r="BR299" s="804"/>
      <c r="BS299" s="804"/>
      <c r="BT299" s="804"/>
      <c r="BU299" s="804"/>
      <c r="BV299" s="804"/>
      <c r="BW299" s="804"/>
      <c r="BX299" s="805"/>
      <c r="BY299" s="1095">
        <v>2</v>
      </c>
      <c r="BZ299" s="1096"/>
      <c r="CA299" s="1096"/>
      <c r="CB299" s="973" t="s">
        <v>20</v>
      </c>
      <c r="CC299" s="973"/>
      <c r="CD299" s="973"/>
      <c r="CE299" s="973"/>
      <c r="CF299" s="973"/>
      <c r="CG299" s="973"/>
      <c r="CH299" s="973"/>
      <c r="CI299" s="973"/>
      <c r="CJ299" s="973"/>
      <c r="CK299" s="973"/>
      <c r="CL299" s="973"/>
      <c r="CM299" s="973"/>
      <c r="CN299" s="973"/>
      <c r="CO299" s="973"/>
      <c r="CP299" s="973"/>
      <c r="CQ299" s="973"/>
      <c r="CR299" s="973"/>
      <c r="CS299" s="1099"/>
    </row>
    <row r="300" spans="2:100" s="7" customFormat="1" ht="9.9" customHeight="1">
      <c r="B300" s="842"/>
      <c r="C300" s="843"/>
      <c r="D300" s="844"/>
      <c r="E300" s="1100" t="s">
        <v>22</v>
      </c>
      <c r="F300" s="1101"/>
      <c r="G300" s="1101"/>
      <c r="H300" s="1101"/>
      <c r="I300" s="1101"/>
      <c r="J300" s="1101"/>
      <c r="K300" s="1101"/>
      <c r="L300" s="1101"/>
      <c r="M300" s="1101"/>
      <c r="N300" s="1101"/>
      <c r="O300" s="1101"/>
      <c r="P300" s="1102"/>
      <c r="Q300" s="1100" t="s">
        <v>96</v>
      </c>
      <c r="R300" s="1101"/>
      <c r="S300" s="1101"/>
      <c r="T300" s="1101"/>
      <c r="U300" s="1101"/>
      <c r="V300" s="1101"/>
      <c r="W300" s="1101"/>
      <c r="X300" s="1101"/>
      <c r="Y300" s="1101"/>
      <c r="Z300" s="1101"/>
      <c r="AA300" s="1101"/>
      <c r="AB300" s="1102"/>
      <c r="AC300" s="1100" t="s">
        <v>97</v>
      </c>
      <c r="AD300" s="1101"/>
      <c r="AE300" s="1101"/>
      <c r="AF300" s="1101"/>
      <c r="AG300" s="1101"/>
      <c r="AH300" s="1101"/>
      <c r="AI300" s="1101"/>
      <c r="AJ300" s="1101"/>
      <c r="AK300" s="1101"/>
      <c r="AL300" s="1101"/>
      <c r="AM300" s="1101"/>
      <c r="AN300" s="1102"/>
      <c r="AO300" s="1100" t="s">
        <v>22</v>
      </c>
      <c r="AP300" s="1101"/>
      <c r="AQ300" s="1101"/>
      <c r="AR300" s="1101"/>
      <c r="AS300" s="1101"/>
      <c r="AT300" s="1101"/>
      <c r="AU300" s="1101"/>
      <c r="AV300" s="1101"/>
      <c r="AW300" s="1101"/>
      <c r="AX300" s="1101"/>
      <c r="AY300" s="1101"/>
      <c r="AZ300" s="1102"/>
      <c r="BA300" s="1100" t="s">
        <v>96</v>
      </c>
      <c r="BB300" s="1101"/>
      <c r="BC300" s="1101"/>
      <c r="BD300" s="1101"/>
      <c r="BE300" s="1101"/>
      <c r="BF300" s="1101"/>
      <c r="BG300" s="1101"/>
      <c r="BH300" s="1101"/>
      <c r="BI300" s="1101"/>
      <c r="BJ300" s="1101"/>
      <c r="BK300" s="1101"/>
      <c r="BL300" s="1102"/>
      <c r="BM300" s="1100" t="s">
        <v>97</v>
      </c>
      <c r="BN300" s="1101"/>
      <c r="BO300" s="1101"/>
      <c r="BP300" s="1101"/>
      <c r="BQ300" s="1101"/>
      <c r="BR300" s="1101"/>
      <c r="BS300" s="1101"/>
      <c r="BT300" s="1101"/>
      <c r="BU300" s="1101"/>
      <c r="BV300" s="1101"/>
      <c r="BW300" s="1101"/>
      <c r="BX300" s="1102"/>
      <c r="BY300" s="1097"/>
      <c r="BZ300" s="1098"/>
      <c r="CA300" s="1098"/>
      <c r="CB300" s="1103" t="s">
        <v>94</v>
      </c>
      <c r="CC300" s="1103"/>
      <c r="CD300" s="1103"/>
      <c r="CE300" s="1103"/>
      <c r="CF300" s="1103"/>
      <c r="CG300" s="1103"/>
      <c r="CH300" s="1103"/>
      <c r="CI300" s="1103"/>
      <c r="CJ300" s="1103"/>
      <c r="CK300" s="1103"/>
      <c r="CL300" s="1103"/>
      <c r="CM300" s="1103"/>
      <c r="CN300" s="1103"/>
      <c r="CO300" s="1103"/>
      <c r="CP300" s="1103"/>
      <c r="CQ300" s="1103"/>
      <c r="CR300" s="1103"/>
      <c r="CS300" s="1104"/>
    </row>
    <row r="301" spans="2:100" s="7" customFormat="1" ht="9.9" customHeight="1">
      <c r="B301" s="842"/>
      <c r="C301" s="843"/>
      <c r="D301" s="844"/>
      <c r="E301" s="30"/>
      <c r="F301" s="40"/>
      <c r="G301" s="41"/>
      <c r="H301" s="40"/>
      <c r="I301" s="1031" t="s">
        <v>10</v>
      </c>
      <c r="J301" s="964"/>
      <c r="K301" s="28"/>
      <c r="L301" s="42"/>
      <c r="M301" s="28"/>
      <c r="N301" s="42"/>
      <c r="O301" s="1031" t="s">
        <v>11</v>
      </c>
      <c r="P301" s="1033"/>
      <c r="Q301" s="182"/>
      <c r="R301" s="42"/>
      <c r="S301" s="28"/>
      <c r="T301" s="42"/>
      <c r="U301" s="1031" t="s">
        <v>10</v>
      </c>
      <c r="V301" s="964"/>
      <c r="W301" s="28"/>
      <c r="X301" s="42"/>
      <c r="Y301" s="28"/>
      <c r="Z301" s="42"/>
      <c r="AA301" s="1031" t="s">
        <v>11</v>
      </c>
      <c r="AB301" s="1033"/>
      <c r="AC301" s="182"/>
      <c r="AD301" s="42"/>
      <c r="AE301" s="28"/>
      <c r="AF301" s="42"/>
      <c r="AG301" s="1031" t="s">
        <v>10</v>
      </c>
      <c r="AH301" s="964"/>
      <c r="AI301" s="28"/>
      <c r="AJ301" s="42"/>
      <c r="AK301" s="28"/>
      <c r="AL301" s="42"/>
      <c r="AM301" s="1031" t="s">
        <v>11</v>
      </c>
      <c r="AN301" s="1033"/>
      <c r="AO301" s="30"/>
      <c r="AP301" s="40"/>
      <c r="AQ301" s="41"/>
      <c r="AR301" s="40"/>
      <c r="AS301" s="1031" t="s">
        <v>10</v>
      </c>
      <c r="AT301" s="964"/>
      <c r="AU301" s="28"/>
      <c r="AV301" s="42"/>
      <c r="AW301" s="28"/>
      <c r="AX301" s="42"/>
      <c r="AY301" s="1031" t="s">
        <v>11</v>
      </c>
      <c r="AZ301" s="1033"/>
      <c r="BA301" s="182"/>
      <c r="BB301" s="42"/>
      <c r="BC301" s="28"/>
      <c r="BD301" s="42"/>
      <c r="BE301" s="1031" t="s">
        <v>10</v>
      </c>
      <c r="BF301" s="964"/>
      <c r="BG301" s="28"/>
      <c r="BH301" s="42"/>
      <c r="BI301" s="28"/>
      <c r="BJ301" s="42"/>
      <c r="BK301" s="1031" t="s">
        <v>11</v>
      </c>
      <c r="BL301" s="1033"/>
      <c r="BM301" s="182"/>
      <c r="BN301" s="42"/>
      <c r="BO301" s="28"/>
      <c r="BP301" s="42"/>
      <c r="BQ301" s="1031" t="s">
        <v>10</v>
      </c>
      <c r="BR301" s="964"/>
      <c r="BS301" s="28"/>
      <c r="BT301" s="42"/>
      <c r="BU301" s="28"/>
      <c r="BV301" s="42"/>
      <c r="BW301" s="1031" t="s">
        <v>11</v>
      </c>
      <c r="BX301" s="1033"/>
      <c r="BY301" s="835" t="s">
        <v>80</v>
      </c>
      <c r="BZ301" s="837"/>
      <c r="CA301" s="814"/>
      <c r="CB301" s="182"/>
      <c r="CC301" s="183"/>
      <c r="CD301" s="183"/>
      <c r="CE301" s="1031" t="s">
        <v>15</v>
      </c>
      <c r="CF301" s="963"/>
      <c r="CG301" s="964"/>
      <c r="CH301" s="43"/>
      <c r="CI301" s="34"/>
      <c r="CJ301" s="35"/>
      <c r="CK301" s="1031" t="s">
        <v>16</v>
      </c>
      <c r="CL301" s="963"/>
      <c r="CM301" s="964"/>
      <c r="CN301" s="183"/>
      <c r="CO301" s="34"/>
      <c r="CP301" s="35"/>
      <c r="CQ301" s="1031" t="s">
        <v>17</v>
      </c>
      <c r="CR301" s="963"/>
      <c r="CS301" s="1033"/>
    </row>
    <row r="302" spans="2:100" s="7" customFormat="1" ht="9.9" customHeight="1">
      <c r="B302" s="842"/>
      <c r="C302" s="843"/>
      <c r="D302" s="844"/>
      <c r="E302" s="1045" t="str">
        <f>$E$45</f>
        <v/>
      </c>
      <c r="F302" s="1045"/>
      <c r="G302" s="1054" t="str">
        <f>$G$45</f>
        <v/>
      </c>
      <c r="H302" s="1055"/>
      <c r="I302" s="1045" t="str">
        <f>$I$45</f>
        <v/>
      </c>
      <c r="J302" s="1045"/>
      <c r="K302" s="1037">
        <v>0</v>
      </c>
      <c r="L302" s="1038"/>
      <c r="M302" s="1037">
        <v>0</v>
      </c>
      <c r="N302" s="1038"/>
      <c r="O302" s="1037">
        <v>0</v>
      </c>
      <c r="P302" s="1041"/>
      <c r="Q302" s="1045" t="str">
        <f>$Q$45</f>
        <v/>
      </c>
      <c r="R302" s="1045"/>
      <c r="S302" s="1054" t="str">
        <f>$S$45</f>
        <v/>
      </c>
      <c r="T302" s="1055"/>
      <c r="U302" s="1045" t="str">
        <f>$U$45</f>
        <v/>
      </c>
      <c r="V302" s="1045"/>
      <c r="W302" s="1037">
        <v>0</v>
      </c>
      <c r="X302" s="1038"/>
      <c r="Y302" s="1037">
        <v>0</v>
      </c>
      <c r="Z302" s="1038"/>
      <c r="AA302" s="1037">
        <v>0</v>
      </c>
      <c r="AB302" s="1041"/>
      <c r="AC302" s="1045" t="str">
        <f>$AC$45</f>
        <v/>
      </c>
      <c r="AD302" s="1045"/>
      <c r="AE302" s="1054" t="str">
        <f>$AE$45</f>
        <v/>
      </c>
      <c r="AF302" s="1055"/>
      <c r="AG302" s="1045" t="str">
        <f>$AG$45</f>
        <v/>
      </c>
      <c r="AH302" s="1045"/>
      <c r="AI302" s="1037">
        <v>0</v>
      </c>
      <c r="AJ302" s="1038"/>
      <c r="AK302" s="1037">
        <v>0</v>
      </c>
      <c r="AL302" s="1038"/>
      <c r="AM302" s="1037">
        <v>0</v>
      </c>
      <c r="AN302" s="1041"/>
      <c r="AO302" s="1045" t="str">
        <f>$AO$45</f>
        <v/>
      </c>
      <c r="AP302" s="1045"/>
      <c r="AQ302" s="1054" t="str">
        <f>$AQ$45</f>
        <v/>
      </c>
      <c r="AR302" s="1055"/>
      <c r="AS302" s="1045" t="str">
        <f>$AS$45</f>
        <v/>
      </c>
      <c r="AT302" s="1045"/>
      <c r="AU302" s="1037">
        <v>0</v>
      </c>
      <c r="AV302" s="1038"/>
      <c r="AW302" s="1037">
        <v>0</v>
      </c>
      <c r="AX302" s="1038"/>
      <c r="AY302" s="1037">
        <v>0</v>
      </c>
      <c r="AZ302" s="1041"/>
      <c r="BA302" s="1045" t="str">
        <f>$BA$45</f>
        <v/>
      </c>
      <c r="BB302" s="1045"/>
      <c r="BC302" s="1054" t="str">
        <f>$BC$45</f>
        <v/>
      </c>
      <c r="BD302" s="1055"/>
      <c r="BE302" s="1045" t="str">
        <f>$BE$45</f>
        <v/>
      </c>
      <c r="BF302" s="1045"/>
      <c r="BG302" s="1037">
        <v>0</v>
      </c>
      <c r="BH302" s="1038"/>
      <c r="BI302" s="1037">
        <v>0</v>
      </c>
      <c r="BJ302" s="1038"/>
      <c r="BK302" s="1037">
        <v>0</v>
      </c>
      <c r="BL302" s="1041"/>
      <c r="BM302" s="1045" t="str">
        <f>$BM$45</f>
        <v/>
      </c>
      <c r="BN302" s="1045"/>
      <c r="BO302" s="1054" t="str">
        <f>$BO$45</f>
        <v/>
      </c>
      <c r="BP302" s="1055"/>
      <c r="BQ302" s="1045" t="str">
        <f>$BQ$45</f>
        <v/>
      </c>
      <c r="BR302" s="1045"/>
      <c r="BS302" s="1037">
        <v>0</v>
      </c>
      <c r="BT302" s="1038"/>
      <c r="BU302" s="1037">
        <v>0</v>
      </c>
      <c r="BV302" s="1038"/>
      <c r="BW302" s="1037">
        <v>0</v>
      </c>
      <c r="BX302" s="1041"/>
      <c r="BY302" s="1043"/>
      <c r="BZ302" s="657"/>
      <c r="CA302" s="997"/>
      <c r="CB302" s="1043"/>
      <c r="CC302" s="657"/>
      <c r="CD302" s="955"/>
      <c r="CE302" s="954"/>
      <c r="CF302" s="657"/>
      <c r="CG302" s="1053"/>
      <c r="CH302" s="996"/>
      <c r="CI302" s="657"/>
      <c r="CJ302" s="1053"/>
      <c r="CK302" s="996"/>
      <c r="CL302" s="657"/>
      <c r="CM302" s="1053"/>
      <c r="CN302" s="996"/>
      <c r="CO302" s="657"/>
      <c r="CP302" s="1053"/>
      <c r="CQ302" s="996"/>
      <c r="CR302" s="657"/>
      <c r="CS302" s="997"/>
    </row>
    <row r="303" spans="2:100" s="7" customFormat="1" ht="9.9" customHeight="1">
      <c r="B303" s="845"/>
      <c r="C303" s="846"/>
      <c r="D303" s="847"/>
      <c r="E303" s="1046"/>
      <c r="F303" s="1046"/>
      <c r="G303" s="1056"/>
      <c r="H303" s="1057"/>
      <c r="I303" s="1046"/>
      <c r="J303" s="1046"/>
      <c r="K303" s="1039"/>
      <c r="L303" s="1040"/>
      <c r="M303" s="1039"/>
      <c r="N303" s="1040"/>
      <c r="O303" s="1039"/>
      <c r="P303" s="1042"/>
      <c r="Q303" s="1046"/>
      <c r="R303" s="1046"/>
      <c r="S303" s="1056"/>
      <c r="T303" s="1057"/>
      <c r="U303" s="1046"/>
      <c r="V303" s="1046"/>
      <c r="W303" s="1039"/>
      <c r="X303" s="1040"/>
      <c r="Y303" s="1039"/>
      <c r="Z303" s="1040"/>
      <c r="AA303" s="1039"/>
      <c r="AB303" s="1042"/>
      <c r="AC303" s="1046"/>
      <c r="AD303" s="1046"/>
      <c r="AE303" s="1056"/>
      <c r="AF303" s="1057"/>
      <c r="AG303" s="1046"/>
      <c r="AH303" s="1046"/>
      <c r="AI303" s="1039"/>
      <c r="AJ303" s="1040"/>
      <c r="AK303" s="1039"/>
      <c r="AL303" s="1040"/>
      <c r="AM303" s="1039"/>
      <c r="AN303" s="1042"/>
      <c r="AO303" s="1046"/>
      <c r="AP303" s="1046"/>
      <c r="AQ303" s="1056"/>
      <c r="AR303" s="1057"/>
      <c r="AS303" s="1046"/>
      <c r="AT303" s="1046"/>
      <c r="AU303" s="1039"/>
      <c r="AV303" s="1040"/>
      <c r="AW303" s="1039"/>
      <c r="AX303" s="1040"/>
      <c r="AY303" s="1039"/>
      <c r="AZ303" s="1042"/>
      <c r="BA303" s="1046"/>
      <c r="BB303" s="1046"/>
      <c r="BC303" s="1056"/>
      <c r="BD303" s="1057"/>
      <c r="BE303" s="1046"/>
      <c r="BF303" s="1046"/>
      <c r="BG303" s="1039"/>
      <c r="BH303" s="1040"/>
      <c r="BI303" s="1039"/>
      <c r="BJ303" s="1040"/>
      <c r="BK303" s="1039"/>
      <c r="BL303" s="1042"/>
      <c r="BM303" s="1046"/>
      <c r="BN303" s="1046"/>
      <c r="BO303" s="1056"/>
      <c r="BP303" s="1057"/>
      <c r="BQ303" s="1046"/>
      <c r="BR303" s="1046"/>
      <c r="BS303" s="1039"/>
      <c r="BT303" s="1040"/>
      <c r="BU303" s="1039"/>
      <c r="BV303" s="1040"/>
      <c r="BW303" s="1039"/>
      <c r="BX303" s="1042"/>
      <c r="BY303" s="1044"/>
      <c r="BZ303" s="648"/>
      <c r="CA303" s="999"/>
      <c r="CB303" s="1044"/>
      <c r="CC303" s="648"/>
      <c r="CD303" s="957"/>
      <c r="CE303" s="956"/>
      <c r="CF303" s="648"/>
      <c r="CG303" s="649"/>
      <c r="CH303" s="998"/>
      <c r="CI303" s="648"/>
      <c r="CJ303" s="649"/>
      <c r="CK303" s="998"/>
      <c r="CL303" s="648"/>
      <c r="CM303" s="649"/>
      <c r="CN303" s="998"/>
      <c r="CO303" s="648"/>
      <c r="CP303" s="649"/>
      <c r="CQ303" s="998"/>
      <c r="CR303" s="648"/>
      <c r="CS303" s="999"/>
    </row>
    <row r="304" spans="2:100" s="7" customFormat="1" ht="9.9" customHeight="1">
      <c r="B304" s="803" t="s">
        <v>98</v>
      </c>
      <c r="C304" s="804"/>
      <c r="D304" s="804"/>
      <c r="E304" s="804"/>
      <c r="F304" s="804"/>
      <c r="G304" s="804"/>
      <c r="H304" s="804"/>
      <c r="I304" s="804"/>
      <c r="J304" s="804"/>
      <c r="K304" s="804"/>
      <c r="L304" s="804"/>
      <c r="M304" s="804"/>
      <c r="N304" s="804"/>
      <c r="O304" s="804"/>
      <c r="P304" s="804"/>
      <c r="Q304" s="804"/>
      <c r="R304" s="804"/>
      <c r="S304" s="804"/>
      <c r="T304" s="804"/>
      <c r="U304" s="804"/>
      <c r="V304" s="804"/>
      <c r="W304" s="804"/>
      <c r="X304" s="804"/>
      <c r="Y304" s="804"/>
      <c r="Z304" s="804"/>
      <c r="AA304" s="804"/>
      <c r="AB304" s="804"/>
      <c r="AC304" s="804"/>
      <c r="AD304" s="804"/>
      <c r="AE304" s="804"/>
      <c r="AF304" s="804"/>
      <c r="AG304" s="805"/>
      <c r="AH304" s="1000" t="s">
        <v>99</v>
      </c>
      <c r="AI304" s="1001"/>
      <c r="AJ304" s="1001"/>
      <c r="AK304" s="1001"/>
      <c r="AL304" s="1001"/>
      <c r="AM304" s="1001"/>
      <c r="AN304" s="1001"/>
      <c r="AO304" s="1001"/>
      <c r="AP304" s="1001"/>
      <c r="AQ304" s="1002"/>
      <c r="AR304" s="1006"/>
      <c r="AS304" s="1007"/>
      <c r="AT304" s="1007"/>
      <c r="AU304" s="1007"/>
      <c r="AV304" s="1007"/>
      <c r="AW304" s="1007"/>
      <c r="AX304" s="1007"/>
      <c r="AY304" s="1007"/>
      <c r="AZ304" s="1007"/>
      <c r="BA304" s="1007"/>
      <c r="BB304" s="1008"/>
      <c r="BC304" s="978">
        <v>6</v>
      </c>
      <c r="BD304" s="984"/>
      <c r="BE304" s="1012" t="s">
        <v>21</v>
      </c>
      <c r="BF304" s="1013"/>
      <c r="BG304" s="1016" t="s">
        <v>35</v>
      </c>
      <c r="BH304" s="1017"/>
      <c r="BI304" s="1017"/>
      <c r="BJ304" s="1017"/>
      <c r="BK304" s="1017"/>
      <c r="BL304" s="1017"/>
      <c r="BM304" s="1017"/>
      <c r="BN304" s="1017"/>
      <c r="BO304" s="1017"/>
      <c r="BP304" s="1017"/>
      <c r="BQ304" s="1018"/>
      <c r="BR304" s="1019" t="s">
        <v>36</v>
      </c>
      <c r="BS304" s="1020"/>
      <c r="BT304" s="1020"/>
      <c r="BU304" s="1020"/>
      <c r="BV304" s="1020"/>
      <c r="BW304" s="1020"/>
      <c r="BX304" s="1020"/>
      <c r="BY304" s="1021"/>
      <c r="BZ304" s="1019" t="s">
        <v>37</v>
      </c>
      <c r="CA304" s="1020"/>
      <c r="CB304" s="1020"/>
      <c r="CC304" s="1020"/>
      <c r="CD304" s="1020"/>
      <c r="CE304" s="1020"/>
      <c r="CF304" s="1020"/>
      <c r="CG304" s="1021"/>
      <c r="CH304" s="978">
        <v>7</v>
      </c>
      <c r="CI304" s="984"/>
      <c r="CJ304" s="905" t="s">
        <v>38</v>
      </c>
      <c r="CK304" s="906"/>
      <c r="CL304" s="906"/>
      <c r="CM304" s="906"/>
      <c r="CN304" s="906"/>
      <c r="CO304" s="906"/>
      <c r="CP304" s="906"/>
      <c r="CQ304" s="906"/>
      <c r="CR304" s="906"/>
      <c r="CS304" s="906"/>
      <c r="CT304" s="906"/>
      <c r="CU304" s="907"/>
    </row>
    <row r="305" spans="1:115" s="7" customFormat="1" ht="9.9" customHeight="1">
      <c r="B305" s="803" t="s">
        <v>30</v>
      </c>
      <c r="C305" s="804"/>
      <c r="D305" s="804"/>
      <c r="E305" s="804"/>
      <c r="F305" s="804"/>
      <c r="G305" s="804"/>
      <c r="H305" s="804"/>
      <c r="I305" s="804"/>
      <c r="J305" s="804"/>
      <c r="K305" s="804"/>
      <c r="L305" s="804"/>
      <c r="M305" s="804"/>
      <c r="N305" s="804"/>
      <c r="O305" s="804"/>
      <c r="P305" s="804"/>
      <c r="Q305" s="805"/>
      <c r="R305" s="803" t="s">
        <v>31</v>
      </c>
      <c r="S305" s="804"/>
      <c r="T305" s="804"/>
      <c r="U305" s="804"/>
      <c r="V305" s="804"/>
      <c r="W305" s="804"/>
      <c r="X305" s="804"/>
      <c r="Y305" s="804"/>
      <c r="Z305" s="804"/>
      <c r="AA305" s="804"/>
      <c r="AB305" s="804"/>
      <c r="AC305" s="804"/>
      <c r="AD305" s="804"/>
      <c r="AE305" s="804"/>
      <c r="AF305" s="804"/>
      <c r="AG305" s="805"/>
      <c r="AH305" s="1003"/>
      <c r="AI305" s="1004"/>
      <c r="AJ305" s="1004"/>
      <c r="AK305" s="1004"/>
      <c r="AL305" s="1004"/>
      <c r="AM305" s="1004"/>
      <c r="AN305" s="1004"/>
      <c r="AO305" s="1004"/>
      <c r="AP305" s="1004"/>
      <c r="AQ305" s="1005"/>
      <c r="AR305" s="1009"/>
      <c r="AS305" s="1010"/>
      <c r="AT305" s="1010"/>
      <c r="AU305" s="1010"/>
      <c r="AV305" s="1010"/>
      <c r="AW305" s="1010"/>
      <c r="AX305" s="1010"/>
      <c r="AY305" s="1010"/>
      <c r="AZ305" s="1010"/>
      <c r="BA305" s="1010"/>
      <c r="BB305" s="1011"/>
      <c r="BC305" s="980"/>
      <c r="BD305" s="985"/>
      <c r="BE305" s="1014"/>
      <c r="BF305" s="1015"/>
      <c r="BG305" s="1022"/>
      <c r="BH305" s="1023"/>
      <c r="BI305" s="1023"/>
      <c r="BJ305" s="1023"/>
      <c r="BK305" s="1023"/>
      <c r="BL305" s="1023"/>
      <c r="BM305" s="1023"/>
      <c r="BN305" s="1023"/>
      <c r="BO305" s="1023"/>
      <c r="BP305" s="1023"/>
      <c r="BQ305" s="1024"/>
      <c r="BR305" s="788"/>
      <c r="BS305" s="789"/>
      <c r="BT305" s="789"/>
      <c r="BU305" s="789"/>
      <c r="BV305" s="789"/>
      <c r="BW305" s="789"/>
      <c r="BX305" s="789"/>
      <c r="BY305" s="790"/>
      <c r="BZ305" s="788"/>
      <c r="CA305" s="789"/>
      <c r="CB305" s="789"/>
      <c r="CC305" s="789"/>
      <c r="CD305" s="789"/>
      <c r="CE305" s="789"/>
      <c r="CF305" s="789"/>
      <c r="CG305" s="790"/>
      <c r="CH305" s="980"/>
      <c r="CI305" s="985"/>
      <c r="CJ305" s="899" t="s">
        <v>102</v>
      </c>
      <c r="CK305" s="900"/>
      <c r="CL305" s="900"/>
      <c r="CM305" s="900"/>
      <c r="CN305" s="900"/>
      <c r="CO305" s="900"/>
      <c r="CP305" s="900"/>
      <c r="CQ305" s="900"/>
      <c r="CR305" s="900"/>
      <c r="CS305" s="900"/>
      <c r="CT305" s="900"/>
      <c r="CU305" s="1028"/>
    </row>
    <row r="306" spans="1:115" s="7" customFormat="1" ht="9.9" customHeight="1">
      <c r="B306" s="30"/>
      <c r="C306" s="40"/>
      <c r="D306" s="1029" t="s">
        <v>29</v>
      </c>
      <c r="E306" s="1030"/>
      <c r="F306" s="1031"/>
      <c r="G306" s="964"/>
      <c r="H306" s="28"/>
      <c r="I306" s="42"/>
      <c r="J306" s="1031" t="s">
        <v>10</v>
      </c>
      <c r="K306" s="964"/>
      <c r="L306" s="28"/>
      <c r="M306" s="42"/>
      <c r="N306" s="28"/>
      <c r="O306" s="42"/>
      <c r="P306" s="1032" t="s">
        <v>11</v>
      </c>
      <c r="Q306" s="1033"/>
      <c r="R306" s="30"/>
      <c r="S306" s="40"/>
      <c r="T306" s="1029" t="s">
        <v>29</v>
      </c>
      <c r="U306" s="1030"/>
      <c r="V306" s="1031"/>
      <c r="W306" s="964"/>
      <c r="X306" s="28"/>
      <c r="Y306" s="42"/>
      <c r="Z306" s="1031" t="s">
        <v>10</v>
      </c>
      <c r="AA306" s="964"/>
      <c r="AB306" s="28"/>
      <c r="AC306" s="42"/>
      <c r="AD306" s="28"/>
      <c r="AE306" s="42"/>
      <c r="AF306" s="1032" t="s">
        <v>11</v>
      </c>
      <c r="AG306" s="1033"/>
      <c r="AH306" s="46"/>
      <c r="AI306" s="20"/>
      <c r="AJ306" s="20"/>
      <c r="AK306" s="20"/>
      <c r="AL306" s="20"/>
      <c r="AM306" s="20"/>
      <c r="AN306" s="20"/>
      <c r="AO306" s="20"/>
      <c r="AP306" s="20"/>
      <c r="AQ306" s="20"/>
      <c r="AR306" s="203"/>
      <c r="AS306" s="204"/>
      <c r="AT306" s="204"/>
      <c r="AU306" s="204"/>
      <c r="AV306" s="204"/>
      <c r="AW306" s="204"/>
      <c r="AX306" s="204"/>
      <c r="AY306" s="204"/>
      <c r="AZ306" s="204"/>
      <c r="BA306" s="205"/>
      <c r="BB306" s="205"/>
      <c r="BC306" s="980"/>
      <c r="BD306" s="985"/>
      <c r="BE306" s="1014"/>
      <c r="BF306" s="1015"/>
      <c r="BG306" s="1022"/>
      <c r="BH306" s="1023"/>
      <c r="BI306" s="1023"/>
      <c r="BJ306" s="1023"/>
      <c r="BK306" s="1023"/>
      <c r="BL306" s="1023"/>
      <c r="BM306" s="1023"/>
      <c r="BN306" s="1023"/>
      <c r="BO306" s="1023"/>
      <c r="BP306" s="1023"/>
      <c r="BQ306" s="1024"/>
      <c r="BR306" s="791"/>
      <c r="BS306" s="792"/>
      <c r="BT306" s="792"/>
      <c r="BU306" s="792"/>
      <c r="BV306" s="792"/>
      <c r="BW306" s="792"/>
      <c r="BX306" s="792"/>
      <c r="BY306" s="793"/>
      <c r="BZ306" s="791"/>
      <c r="CA306" s="792"/>
      <c r="CB306" s="792"/>
      <c r="CC306" s="792"/>
      <c r="CD306" s="792"/>
      <c r="CE306" s="792"/>
      <c r="CF306" s="792"/>
      <c r="CG306" s="793"/>
      <c r="CH306" s="980"/>
      <c r="CI306" s="985"/>
      <c r="CJ306" s="803" t="s">
        <v>30</v>
      </c>
      <c r="CK306" s="804"/>
      <c r="CL306" s="804"/>
      <c r="CM306" s="804"/>
      <c r="CN306" s="804"/>
      <c r="CO306" s="805"/>
      <c r="CP306" s="803" t="s">
        <v>31</v>
      </c>
      <c r="CQ306" s="804"/>
      <c r="CR306" s="804"/>
      <c r="CS306" s="804"/>
      <c r="CT306" s="804"/>
      <c r="CU306" s="805"/>
    </row>
    <row r="307" spans="1:115" s="7" customFormat="1" ht="9.9" customHeight="1">
      <c r="B307" s="946"/>
      <c r="C307" s="947"/>
      <c r="D307" s="950">
        <f>$D$50</f>
        <v>0</v>
      </c>
      <c r="E307" s="951"/>
      <c r="F307" s="882"/>
      <c r="G307" s="888"/>
      <c r="H307" s="954"/>
      <c r="I307" s="955"/>
      <c r="J307" s="867">
        <v>0</v>
      </c>
      <c r="K307" s="864"/>
      <c r="L307" s="867">
        <v>0</v>
      </c>
      <c r="M307" s="864"/>
      <c r="N307" s="867">
        <v>0</v>
      </c>
      <c r="O307" s="864"/>
      <c r="P307" s="867">
        <v>0</v>
      </c>
      <c r="Q307" s="958"/>
      <c r="R307" s="959"/>
      <c r="S307" s="960"/>
      <c r="T307" s="882"/>
      <c r="U307" s="888"/>
      <c r="V307" s="882"/>
      <c r="W307" s="888"/>
      <c r="X307" s="882"/>
      <c r="Y307" s="888"/>
      <c r="Z307" s="867">
        <v>0</v>
      </c>
      <c r="AA307" s="864"/>
      <c r="AB307" s="867">
        <v>0</v>
      </c>
      <c r="AC307" s="864"/>
      <c r="AD307" s="867">
        <v>0</v>
      </c>
      <c r="AE307" s="864"/>
      <c r="AF307" s="867">
        <v>0</v>
      </c>
      <c r="AG307" s="958"/>
      <c r="AH307" s="1047" t="s">
        <v>100</v>
      </c>
      <c r="AI307" s="1048"/>
      <c r="AJ307" s="1048"/>
      <c r="AK307" s="1048"/>
      <c r="AL307" s="1048"/>
      <c r="AM307" s="1048"/>
      <c r="AN307" s="1048"/>
      <c r="AO307" s="1048"/>
      <c r="AP307" s="1048"/>
      <c r="AQ307" s="1049"/>
      <c r="AR307" s="1050"/>
      <c r="AS307" s="1051"/>
      <c r="AT307" s="1051"/>
      <c r="AU307" s="1051"/>
      <c r="AV307" s="1051"/>
      <c r="AW307" s="1051"/>
      <c r="AX307" s="1051"/>
      <c r="AY307" s="1051"/>
      <c r="AZ307" s="1051"/>
      <c r="BA307" s="1051"/>
      <c r="BB307" s="1052"/>
      <c r="BC307" s="980"/>
      <c r="BD307" s="985"/>
      <c r="BE307" s="1014"/>
      <c r="BF307" s="1015"/>
      <c r="BG307" s="1022"/>
      <c r="BH307" s="1023"/>
      <c r="BI307" s="1023"/>
      <c r="BJ307" s="1023"/>
      <c r="BK307" s="1023"/>
      <c r="BL307" s="1023"/>
      <c r="BM307" s="1023"/>
      <c r="BN307" s="1023"/>
      <c r="BO307" s="1023"/>
      <c r="BP307" s="1023"/>
      <c r="BQ307" s="1024"/>
      <c r="BR307" s="791"/>
      <c r="BS307" s="792"/>
      <c r="BT307" s="792"/>
      <c r="BU307" s="792"/>
      <c r="BV307" s="792"/>
      <c r="BW307" s="792"/>
      <c r="BX307" s="792"/>
      <c r="BY307" s="793"/>
      <c r="BZ307" s="791"/>
      <c r="CA307" s="792"/>
      <c r="CB307" s="792"/>
      <c r="CC307" s="792"/>
      <c r="CD307" s="792"/>
      <c r="CE307" s="792"/>
      <c r="CF307" s="792"/>
      <c r="CG307" s="793"/>
      <c r="CH307" s="980"/>
      <c r="CI307" s="985"/>
      <c r="CJ307" s="48"/>
      <c r="CK307" s="34"/>
      <c r="CL307" s="34"/>
      <c r="CM307" s="963" t="s">
        <v>81</v>
      </c>
      <c r="CN307" s="963"/>
      <c r="CO307" s="964"/>
      <c r="CP307" s="43"/>
      <c r="CQ307" s="34"/>
      <c r="CR307" s="34"/>
      <c r="CS307" s="963" t="s">
        <v>81</v>
      </c>
      <c r="CT307" s="963"/>
      <c r="CU307" s="1033"/>
    </row>
    <row r="308" spans="1:115" s="5" customFormat="1" ht="9.9" customHeight="1">
      <c r="B308" s="948"/>
      <c r="C308" s="949"/>
      <c r="D308" s="952"/>
      <c r="E308" s="953"/>
      <c r="F308" s="885"/>
      <c r="G308" s="889"/>
      <c r="H308" s="956"/>
      <c r="I308" s="957"/>
      <c r="J308" s="868"/>
      <c r="K308" s="866"/>
      <c r="L308" s="868"/>
      <c r="M308" s="866"/>
      <c r="N308" s="868"/>
      <c r="O308" s="866"/>
      <c r="P308" s="868"/>
      <c r="Q308" s="872"/>
      <c r="R308" s="961"/>
      <c r="S308" s="962"/>
      <c r="T308" s="885"/>
      <c r="U308" s="889"/>
      <c r="V308" s="885"/>
      <c r="W308" s="889"/>
      <c r="X308" s="885"/>
      <c r="Y308" s="889"/>
      <c r="Z308" s="868"/>
      <c r="AA308" s="866"/>
      <c r="AB308" s="868"/>
      <c r="AC308" s="866"/>
      <c r="AD308" s="868"/>
      <c r="AE308" s="866"/>
      <c r="AF308" s="868"/>
      <c r="AG308" s="872"/>
      <c r="AH308" s="1047"/>
      <c r="AI308" s="1048"/>
      <c r="AJ308" s="1048"/>
      <c r="AK308" s="1048"/>
      <c r="AL308" s="1048"/>
      <c r="AM308" s="1048"/>
      <c r="AN308" s="1048"/>
      <c r="AO308" s="1048"/>
      <c r="AP308" s="1048"/>
      <c r="AQ308" s="1049"/>
      <c r="AR308" s="1050"/>
      <c r="AS308" s="1051"/>
      <c r="AT308" s="1051"/>
      <c r="AU308" s="1051"/>
      <c r="AV308" s="1051"/>
      <c r="AW308" s="1051"/>
      <c r="AX308" s="1051"/>
      <c r="AY308" s="1051"/>
      <c r="AZ308" s="1051"/>
      <c r="BA308" s="1051"/>
      <c r="BB308" s="1052"/>
      <c r="BC308" s="980"/>
      <c r="BD308" s="985"/>
      <c r="BE308" s="1014"/>
      <c r="BF308" s="1015"/>
      <c r="BG308" s="1025"/>
      <c r="BH308" s="1026"/>
      <c r="BI308" s="1026"/>
      <c r="BJ308" s="1026"/>
      <c r="BK308" s="1026"/>
      <c r="BL308" s="1026"/>
      <c r="BM308" s="1026"/>
      <c r="BN308" s="1026"/>
      <c r="BO308" s="1026"/>
      <c r="BP308" s="1026"/>
      <c r="BQ308" s="1027"/>
      <c r="BR308" s="794"/>
      <c r="BS308" s="795"/>
      <c r="BT308" s="795"/>
      <c r="BU308" s="795"/>
      <c r="BV308" s="795"/>
      <c r="BW308" s="795"/>
      <c r="BX308" s="795"/>
      <c r="BY308" s="796"/>
      <c r="BZ308" s="794"/>
      <c r="CA308" s="795"/>
      <c r="CB308" s="795"/>
      <c r="CC308" s="795"/>
      <c r="CD308" s="795"/>
      <c r="CE308" s="795"/>
      <c r="CF308" s="795"/>
      <c r="CG308" s="796"/>
      <c r="CH308" s="980"/>
      <c r="CI308" s="985"/>
      <c r="CJ308" s="1034"/>
      <c r="CK308" s="1035"/>
      <c r="CL308" s="1035"/>
      <c r="CM308" s="1035"/>
      <c r="CN308" s="1035"/>
      <c r="CO308" s="154"/>
      <c r="CP308" s="1036"/>
      <c r="CQ308" s="1035"/>
      <c r="CR308" s="1035"/>
      <c r="CS308" s="1035"/>
      <c r="CT308" s="1035"/>
      <c r="CU308" s="54"/>
    </row>
    <row r="309" spans="1:115" s="7" customFormat="1" ht="9.9" customHeight="1">
      <c r="B309" s="978">
        <v>8</v>
      </c>
      <c r="C309" s="979"/>
      <c r="D309" s="49"/>
      <c r="E309" s="50"/>
      <c r="F309" s="50"/>
      <c r="G309" s="50"/>
      <c r="H309" s="803" t="s">
        <v>103</v>
      </c>
      <c r="I309" s="804"/>
      <c r="J309" s="804"/>
      <c r="K309" s="804"/>
      <c r="L309" s="804"/>
      <c r="M309" s="804"/>
      <c r="N309" s="804"/>
      <c r="O309" s="804"/>
      <c r="P309" s="804"/>
      <c r="Q309" s="804"/>
      <c r="R309" s="804"/>
      <c r="S309" s="804"/>
      <c r="T309" s="804"/>
      <c r="U309" s="804"/>
      <c r="V309" s="804"/>
      <c r="W309" s="804"/>
      <c r="X309" s="804"/>
      <c r="Y309" s="804"/>
      <c r="Z309" s="804"/>
      <c r="AA309" s="804"/>
      <c r="AB309" s="804"/>
      <c r="AC309" s="804"/>
      <c r="AD309" s="804"/>
      <c r="AE309" s="804"/>
      <c r="AF309" s="804"/>
      <c r="AG309" s="804"/>
      <c r="AH309" s="804"/>
      <c r="AI309" s="804"/>
      <c r="AJ309" s="804"/>
      <c r="AK309" s="804"/>
      <c r="AL309" s="804"/>
      <c r="AM309" s="804"/>
      <c r="AN309" s="804"/>
      <c r="AO309" s="805"/>
      <c r="AP309" s="978">
        <v>9</v>
      </c>
      <c r="AQ309" s="984"/>
      <c r="AR309" s="50"/>
      <c r="AS309" s="50"/>
      <c r="AT309" s="50"/>
      <c r="AU309" s="50"/>
      <c r="AV309" s="803" t="s">
        <v>104</v>
      </c>
      <c r="AW309" s="804"/>
      <c r="AX309" s="804"/>
      <c r="AY309" s="804"/>
      <c r="AZ309" s="804"/>
      <c r="BA309" s="804"/>
      <c r="BB309" s="804"/>
      <c r="BC309" s="804"/>
      <c r="BD309" s="804"/>
      <c r="BE309" s="804"/>
      <c r="BF309" s="804"/>
      <c r="BG309" s="804"/>
      <c r="BH309" s="804"/>
      <c r="BI309" s="804"/>
      <c r="BJ309" s="804"/>
      <c r="BK309" s="804"/>
      <c r="BL309" s="804"/>
      <c r="BM309" s="804"/>
      <c r="BN309" s="804"/>
      <c r="BO309" s="804"/>
      <c r="BP309" s="804"/>
      <c r="BQ309" s="804"/>
      <c r="BR309" s="804"/>
      <c r="BS309" s="804"/>
      <c r="BT309" s="804"/>
      <c r="BU309" s="804"/>
      <c r="BV309" s="804"/>
      <c r="BW309" s="804"/>
      <c r="BX309" s="804"/>
      <c r="BY309" s="804"/>
      <c r="BZ309" s="804"/>
      <c r="CA309" s="804"/>
      <c r="CB309" s="804"/>
      <c r="CC309" s="804"/>
      <c r="CD309" s="804"/>
      <c r="CE309" s="804"/>
      <c r="CF309" s="804"/>
      <c r="CG309" s="804"/>
      <c r="CH309" s="804"/>
      <c r="CI309" s="804"/>
      <c r="CJ309" s="804"/>
      <c r="CK309" s="804"/>
      <c r="CL309" s="804"/>
      <c r="CM309" s="804"/>
      <c r="CN309" s="804"/>
      <c r="CO309" s="804"/>
      <c r="CP309" s="804"/>
      <c r="CQ309" s="804"/>
      <c r="CR309" s="804"/>
      <c r="CS309" s="804"/>
      <c r="CT309" s="804"/>
      <c r="CU309" s="805"/>
    </row>
    <row r="310" spans="1:115" s="7" customFormat="1" ht="9.9" customHeight="1">
      <c r="B310" s="980"/>
      <c r="C310" s="981"/>
      <c r="D310" s="987" t="s">
        <v>39</v>
      </c>
      <c r="E310" s="988"/>
      <c r="F310" s="988"/>
      <c r="G310" s="989"/>
      <c r="H310" s="990"/>
      <c r="I310" s="991"/>
      <c r="J310" s="991"/>
      <c r="K310" s="991"/>
      <c r="L310" s="991"/>
      <c r="M310" s="991"/>
      <c r="N310" s="991"/>
      <c r="O310" s="991"/>
      <c r="P310" s="991"/>
      <c r="Q310" s="991"/>
      <c r="R310" s="991"/>
      <c r="S310" s="991"/>
      <c r="T310" s="991"/>
      <c r="U310" s="991"/>
      <c r="V310" s="991"/>
      <c r="W310" s="991"/>
      <c r="X310" s="991"/>
      <c r="Y310" s="991"/>
      <c r="Z310" s="991"/>
      <c r="AA310" s="991"/>
      <c r="AB310" s="991"/>
      <c r="AC310" s="991"/>
      <c r="AD310" s="991"/>
      <c r="AE310" s="991"/>
      <c r="AF310" s="991"/>
      <c r="AG310" s="991"/>
      <c r="AH310" s="991"/>
      <c r="AI310" s="991"/>
      <c r="AJ310" s="991"/>
      <c r="AK310" s="991"/>
      <c r="AL310" s="991"/>
      <c r="AM310" s="991"/>
      <c r="AN310" s="991"/>
      <c r="AO310" s="992"/>
      <c r="AP310" s="980"/>
      <c r="AQ310" s="985"/>
      <c r="AR310" s="988" t="s">
        <v>39</v>
      </c>
      <c r="AS310" s="988"/>
      <c r="AT310" s="988"/>
      <c r="AU310" s="989"/>
      <c r="AV310" s="990"/>
      <c r="AW310" s="991"/>
      <c r="AX310" s="991"/>
      <c r="AY310" s="991"/>
      <c r="AZ310" s="991"/>
      <c r="BA310" s="991"/>
      <c r="BB310" s="991"/>
      <c r="BC310" s="991"/>
      <c r="BD310" s="991"/>
      <c r="BE310" s="991"/>
      <c r="BF310" s="991"/>
      <c r="BG310" s="991"/>
      <c r="BH310" s="991"/>
      <c r="BI310" s="991"/>
      <c r="BJ310" s="991"/>
      <c r="BK310" s="991"/>
      <c r="BL310" s="991"/>
      <c r="BM310" s="991"/>
      <c r="BN310" s="991"/>
      <c r="BO310" s="991"/>
      <c r="BP310" s="991"/>
      <c r="BQ310" s="991"/>
      <c r="BR310" s="991"/>
      <c r="BS310" s="991"/>
      <c r="BT310" s="991"/>
      <c r="BU310" s="991"/>
      <c r="BV310" s="991"/>
      <c r="BW310" s="991"/>
      <c r="BX310" s="991"/>
      <c r="BY310" s="991"/>
      <c r="BZ310" s="991"/>
      <c r="CA310" s="991"/>
      <c r="CB310" s="991"/>
      <c r="CC310" s="991"/>
      <c r="CD310" s="991"/>
      <c r="CE310" s="991"/>
      <c r="CF310" s="991"/>
      <c r="CG310" s="991"/>
      <c r="CH310" s="991"/>
      <c r="CI310" s="991"/>
      <c r="CJ310" s="991"/>
      <c r="CK310" s="991"/>
      <c r="CL310" s="991"/>
      <c r="CM310" s="991"/>
      <c r="CN310" s="991"/>
      <c r="CO310" s="991"/>
      <c r="CP310" s="991"/>
      <c r="CQ310" s="991"/>
      <c r="CR310" s="991"/>
      <c r="CS310" s="991"/>
      <c r="CT310" s="991"/>
      <c r="CU310" s="992"/>
    </row>
    <row r="311" spans="1:115" s="7" customFormat="1" ht="9.9" customHeight="1">
      <c r="B311" s="980"/>
      <c r="C311" s="981"/>
      <c r="D311" s="862" t="s">
        <v>51</v>
      </c>
      <c r="E311" s="816"/>
      <c r="F311" s="816"/>
      <c r="G311" s="817"/>
      <c r="H311" s="993"/>
      <c r="I311" s="994"/>
      <c r="J311" s="994"/>
      <c r="K311" s="994"/>
      <c r="L311" s="994"/>
      <c r="M311" s="994"/>
      <c r="N311" s="994"/>
      <c r="O311" s="994"/>
      <c r="P311" s="994"/>
      <c r="Q311" s="994"/>
      <c r="R311" s="994"/>
      <c r="S311" s="994"/>
      <c r="T311" s="994"/>
      <c r="U311" s="994"/>
      <c r="V311" s="994"/>
      <c r="W311" s="994"/>
      <c r="X311" s="994"/>
      <c r="Y311" s="994"/>
      <c r="Z311" s="994"/>
      <c r="AA311" s="994"/>
      <c r="AB311" s="994"/>
      <c r="AC311" s="994"/>
      <c r="AD311" s="994"/>
      <c r="AE311" s="994"/>
      <c r="AF311" s="994"/>
      <c r="AG311" s="994"/>
      <c r="AH311" s="994"/>
      <c r="AI311" s="994"/>
      <c r="AJ311" s="994"/>
      <c r="AK311" s="994"/>
      <c r="AL311" s="994"/>
      <c r="AM311" s="994"/>
      <c r="AN311" s="994"/>
      <c r="AO311" s="995"/>
      <c r="AP311" s="980"/>
      <c r="AQ311" s="985"/>
      <c r="AR311" s="862" t="s">
        <v>52</v>
      </c>
      <c r="AS311" s="816"/>
      <c r="AT311" s="816"/>
      <c r="AU311" s="817"/>
      <c r="AV311" s="45"/>
      <c r="AW311" s="45"/>
      <c r="AX311" s="45"/>
      <c r="AY311" s="45"/>
      <c r="AZ311" s="45"/>
      <c r="BA311" s="45"/>
      <c r="BB311" s="45"/>
      <c r="BC311" s="45"/>
      <c r="BD311" s="45"/>
      <c r="BE311" s="45"/>
      <c r="BF311" s="45"/>
      <c r="BG311" s="45"/>
      <c r="BH311" s="45"/>
      <c r="BI311" s="45"/>
      <c r="BJ311" s="45"/>
      <c r="BK311" s="45"/>
      <c r="BL311" s="45"/>
      <c r="BM311" s="45"/>
      <c r="BN311" s="45"/>
      <c r="BO311" s="45"/>
      <c r="BP311" s="45"/>
      <c r="BR311" s="45"/>
      <c r="BS311" s="45"/>
      <c r="BT311" s="45"/>
      <c r="BU311" s="45"/>
      <c r="BV311" s="92"/>
      <c r="BW311" s="45"/>
      <c r="BX311" s="45"/>
      <c r="BY311" s="45"/>
      <c r="BZ311" s="45"/>
      <c r="CA311" s="45"/>
      <c r="CB311" s="45"/>
      <c r="CC311" s="45"/>
      <c r="CD311" s="45"/>
      <c r="CE311" s="93" t="s">
        <v>107</v>
      </c>
      <c r="CF311" s="924"/>
      <c r="CG311" s="924"/>
      <c r="CH311" s="924"/>
      <c r="CI311" s="924"/>
      <c r="CJ311" s="924"/>
      <c r="CK311" s="924"/>
      <c r="CL311" s="924"/>
      <c r="CM311" s="924"/>
      <c r="CN311" s="924"/>
      <c r="CO311" s="924"/>
      <c r="CP311" s="924"/>
      <c r="CQ311" s="924"/>
      <c r="CR311" s="924"/>
      <c r="CS311" s="924"/>
      <c r="CT311" s="924"/>
      <c r="CU311" s="925"/>
    </row>
    <row r="312" spans="1:115" s="7" customFormat="1" ht="9.9" customHeight="1">
      <c r="B312" s="980"/>
      <c r="C312" s="981"/>
      <c r="D312" s="862"/>
      <c r="E312" s="816"/>
      <c r="F312" s="816"/>
      <c r="G312" s="817"/>
      <c r="H312" s="894"/>
      <c r="I312" s="895"/>
      <c r="J312" s="895"/>
      <c r="K312" s="895"/>
      <c r="L312" s="895"/>
      <c r="M312" s="895"/>
      <c r="N312" s="895"/>
      <c r="O312" s="895"/>
      <c r="P312" s="895"/>
      <c r="Q312" s="895"/>
      <c r="R312" s="895"/>
      <c r="S312" s="895"/>
      <c r="T312" s="895"/>
      <c r="U312" s="895"/>
      <c r="V312" s="895"/>
      <c r="W312" s="895"/>
      <c r="X312" s="895"/>
      <c r="Y312" s="895"/>
      <c r="Z312" s="895"/>
      <c r="AA312" s="895"/>
      <c r="AB312" s="895"/>
      <c r="AC312" s="895"/>
      <c r="AD312" s="895"/>
      <c r="AE312" s="895"/>
      <c r="AF312" s="895"/>
      <c r="AG312" s="895"/>
      <c r="AH312" s="895"/>
      <c r="AI312" s="895"/>
      <c r="AJ312" s="895"/>
      <c r="AK312" s="895"/>
      <c r="AL312" s="895"/>
      <c r="AM312" s="895"/>
      <c r="AN312" s="895"/>
      <c r="AO312" s="896"/>
      <c r="AP312" s="980"/>
      <c r="AQ312" s="985"/>
      <c r="AR312" s="862"/>
      <c r="AS312" s="816"/>
      <c r="AT312" s="816"/>
      <c r="AU312" s="817"/>
      <c r="AV312" s="926"/>
      <c r="AW312" s="895"/>
      <c r="AX312" s="895"/>
      <c r="AY312" s="895"/>
      <c r="AZ312" s="895"/>
      <c r="BA312" s="895"/>
      <c r="BB312" s="895"/>
      <c r="BC312" s="895"/>
      <c r="BD312" s="895"/>
      <c r="BE312" s="895"/>
      <c r="BF312" s="895"/>
      <c r="BG312" s="895"/>
      <c r="BH312" s="895"/>
      <c r="BI312" s="895"/>
      <c r="BJ312" s="895"/>
      <c r="BK312" s="895"/>
      <c r="BL312" s="895"/>
      <c r="BM312" s="895"/>
      <c r="BN312" s="895"/>
      <c r="BO312" s="895"/>
      <c r="BP312" s="895"/>
      <c r="BQ312" s="895"/>
      <c r="BR312" s="895"/>
      <c r="BS312" s="895"/>
      <c r="BT312" s="895"/>
      <c r="BU312" s="895"/>
      <c r="BV312" s="895"/>
      <c r="BW312" s="895"/>
      <c r="BX312" s="895"/>
      <c r="BY312" s="895"/>
      <c r="BZ312" s="895"/>
      <c r="CA312" s="895"/>
      <c r="CB312" s="895"/>
      <c r="CC312" s="895"/>
      <c r="CD312" s="895"/>
      <c r="CE312" s="895"/>
      <c r="CF312" s="895"/>
      <c r="CG312" s="895"/>
      <c r="CH312" s="895"/>
      <c r="CI312" s="895"/>
      <c r="CJ312" s="895"/>
      <c r="CK312" s="895"/>
      <c r="CL312" s="895"/>
      <c r="CM312" s="895"/>
      <c r="CN312" s="895"/>
      <c r="CO312" s="895"/>
      <c r="CP312" s="895"/>
      <c r="CQ312" s="895"/>
      <c r="CR312" s="895"/>
      <c r="CS312" s="895"/>
      <c r="CT312" s="895"/>
      <c r="CU312" s="896"/>
    </row>
    <row r="313" spans="1:115" s="7" customFormat="1" ht="9.9" customHeight="1">
      <c r="B313" s="982"/>
      <c r="C313" s="983"/>
      <c r="D313" s="833"/>
      <c r="E313" s="818"/>
      <c r="F313" s="818"/>
      <c r="G313" s="819"/>
      <c r="H313" s="855"/>
      <c r="I313" s="856"/>
      <c r="J313" s="856"/>
      <c r="K313" s="856"/>
      <c r="L313" s="856"/>
      <c r="M313" s="856"/>
      <c r="N313" s="856"/>
      <c r="O313" s="856"/>
      <c r="P313" s="856"/>
      <c r="Q313" s="856"/>
      <c r="R313" s="856"/>
      <c r="S313" s="856"/>
      <c r="T313" s="856"/>
      <c r="U313" s="856"/>
      <c r="V313" s="856"/>
      <c r="W313" s="856"/>
      <c r="X313" s="856"/>
      <c r="Y313" s="856"/>
      <c r="Z313" s="856"/>
      <c r="AA313" s="856"/>
      <c r="AB313" s="856"/>
      <c r="AC313" s="856"/>
      <c r="AD313" s="856"/>
      <c r="AE313" s="856"/>
      <c r="AF313" s="856"/>
      <c r="AG313" s="856"/>
      <c r="AH313" s="856"/>
      <c r="AI313" s="856"/>
      <c r="AJ313" s="856"/>
      <c r="AK313" s="856"/>
      <c r="AL313" s="856"/>
      <c r="AM313" s="856"/>
      <c r="AN313" s="856"/>
      <c r="AO313" s="857"/>
      <c r="AP313" s="982"/>
      <c r="AQ313" s="986"/>
      <c r="AR313" s="833"/>
      <c r="AS313" s="818"/>
      <c r="AT313" s="818"/>
      <c r="AU313" s="819"/>
      <c r="AV313" s="855"/>
      <c r="AW313" s="856"/>
      <c r="AX313" s="856"/>
      <c r="AY313" s="856"/>
      <c r="AZ313" s="856"/>
      <c r="BA313" s="856"/>
      <c r="BB313" s="856"/>
      <c r="BC313" s="856"/>
      <c r="BD313" s="856"/>
      <c r="BE313" s="856"/>
      <c r="BF313" s="856"/>
      <c r="BG313" s="856"/>
      <c r="BH313" s="856"/>
      <c r="BI313" s="856"/>
      <c r="BJ313" s="856"/>
      <c r="BK313" s="856"/>
      <c r="BL313" s="856"/>
      <c r="BM313" s="856"/>
      <c r="BN313" s="856"/>
      <c r="BO313" s="856"/>
      <c r="BP313" s="856"/>
      <c r="BQ313" s="856"/>
      <c r="BR313" s="856"/>
      <c r="BS313" s="856"/>
      <c r="BT313" s="856"/>
      <c r="BU313" s="856"/>
      <c r="BV313" s="856"/>
      <c r="BW313" s="856"/>
      <c r="BX313" s="856"/>
      <c r="BY313" s="856"/>
      <c r="BZ313" s="856"/>
      <c r="CA313" s="856"/>
      <c r="CB313" s="856"/>
      <c r="CC313" s="856"/>
      <c r="CD313" s="856"/>
      <c r="CE313" s="856"/>
      <c r="CF313" s="856"/>
      <c r="CG313" s="856"/>
      <c r="CH313" s="856"/>
      <c r="CI313" s="856"/>
      <c r="CJ313" s="856"/>
      <c r="CK313" s="856"/>
      <c r="CL313" s="856"/>
      <c r="CM313" s="856"/>
      <c r="CN313" s="856"/>
      <c r="CO313" s="856"/>
      <c r="CP313" s="856"/>
      <c r="CQ313" s="856"/>
      <c r="CR313" s="856"/>
      <c r="CS313" s="856"/>
      <c r="CT313" s="856"/>
      <c r="CU313" s="857"/>
    </row>
    <row r="314" spans="1:115" s="7" customFormat="1" ht="9.9" customHeight="1">
      <c r="B314" s="940" t="s">
        <v>108</v>
      </c>
      <c r="C314" s="941"/>
      <c r="D314" s="941"/>
      <c r="E314" s="941"/>
      <c r="F314" s="941"/>
      <c r="G314" s="941"/>
      <c r="H314" s="941"/>
      <c r="I314" s="941"/>
      <c r="J314" s="941"/>
      <c r="K314" s="941"/>
      <c r="L314" s="941"/>
      <c r="M314" s="941"/>
      <c r="N314" s="941"/>
      <c r="O314" s="941"/>
      <c r="P314" s="941"/>
      <c r="Q314" s="941"/>
      <c r="R314" s="941"/>
      <c r="S314" s="941"/>
      <c r="T314" s="941"/>
      <c r="U314" s="941"/>
      <c r="V314" s="941"/>
      <c r="W314" s="941"/>
      <c r="X314" s="941"/>
      <c r="Y314" s="941"/>
      <c r="Z314" s="941"/>
      <c r="AA314" s="941"/>
      <c r="AB314" s="941"/>
      <c r="AC314" s="941"/>
      <c r="AD314" s="941"/>
      <c r="AE314" s="941"/>
      <c r="AF314" s="941"/>
      <c r="AG314" s="941"/>
      <c r="AH314" s="941"/>
      <c r="AI314" s="941"/>
      <c r="AJ314" s="941"/>
      <c r="AK314" s="941"/>
      <c r="AL314" s="941"/>
      <c r="AM314" s="941"/>
      <c r="AN314" s="941"/>
      <c r="AO314" s="941"/>
      <c r="AP314" s="941"/>
      <c r="AQ314" s="941"/>
      <c r="AR314" s="941"/>
      <c r="AS314" s="941"/>
      <c r="AT314" s="941"/>
      <c r="AU314" s="941"/>
      <c r="AV314" s="941"/>
      <c r="AW314" s="941"/>
      <c r="AX314" s="941"/>
      <c r="AY314" s="941"/>
      <c r="AZ314" s="941"/>
      <c r="BA314" s="941"/>
      <c r="BB314" s="941"/>
      <c r="BC314" s="941"/>
      <c r="BD314" s="941"/>
      <c r="BE314" s="941"/>
      <c r="BF314" s="941"/>
      <c r="BG314" s="941"/>
      <c r="BH314" s="941"/>
      <c r="BI314" s="941"/>
      <c r="BJ314" s="941"/>
      <c r="BK314" s="941"/>
      <c r="BL314" s="941"/>
      <c r="BM314" s="941"/>
      <c r="BN314" s="941"/>
      <c r="BO314" s="941"/>
      <c r="BP314" s="941"/>
      <c r="BQ314" s="941"/>
      <c r="BR314" s="941"/>
      <c r="BS314" s="941"/>
      <c r="BT314" s="941"/>
      <c r="BU314" s="941"/>
      <c r="BV314" s="941"/>
      <c r="BW314" s="941"/>
      <c r="BX314" s="941"/>
      <c r="BY314" s="941"/>
      <c r="BZ314" s="941"/>
      <c r="CA314" s="941"/>
      <c r="CB314" s="941"/>
      <c r="CC314" s="941"/>
      <c r="CD314" s="941"/>
      <c r="CE314" s="941"/>
      <c r="CF314" s="941"/>
      <c r="CG314" s="941"/>
      <c r="CH314" s="941"/>
      <c r="CI314" s="941"/>
      <c r="CJ314" s="941"/>
      <c r="CK314" s="941"/>
      <c r="CL314" s="941"/>
      <c r="CM314" s="941"/>
      <c r="CN314" s="941"/>
      <c r="CO314" s="941"/>
      <c r="CP314" s="941"/>
      <c r="CQ314" s="941"/>
      <c r="CR314" s="941"/>
      <c r="CS314" s="941"/>
      <c r="CT314" s="941"/>
      <c r="CU314" s="942"/>
      <c r="CX314" s="165"/>
      <c r="CY314" s="165"/>
      <c r="CZ314" s="165"/>
      <c r="DA314" s="165"/>
      <c r="DB314" s="165"/>
      <c r="DC314" s="165"/>
      <c r="DD314" s="165"/>
      <c r="DE314" s="165"/>
      <c r="DF314" s="165"/>
      <c r="DG314" s="165"/>
      <c r="DH314" s="165"/>
      <c r="DI314" s="165"/>
      <c r="DJ314" s="165"/>
    </row>
    <row r="315" spans="1:115" s="7" customFormat="1" ht="9.9" customHeight="1">
      <c r="B315" s="943" t="s">
        <v>109</v>
      </c>
      <c r="C315" s="944"/>
      <c r="D315" s="944"/>
      <c r="E315" s="944"/>
      <c r="F315" s="944"/>
      <c r="G315" s="944"/>
      <c r="H315" s="944"/>
      <c r="I315" s="944"/>
      <c r="J315" s="945"/>
      <c r="K315" s="930"/>
      <c r="L315" s="931"/>
      <c r="M315" s="931"/>
      <c r="N315" s="931"/>
      <c r="O315" s="931"/>
      <c r="P315" s="931"/>
      <c r="Q315" s="931"/>
      <c r="R315" s="931"/>
      <c r="S315" s="931"/>
      <c r="T315" s="931"/>
      <c r="U315" s="931"/>
      <c r="V315" s="931"/>
      <c r="W315" s="931"/>
      <c r="X315" s="931"/>
      <c r="Y315" s="931"/>
      <c r="Z315" s="931"/>
      <c r="AA315" s="931"/>
      <c r="AB315" s="931"/>
      <c r="AC315" s="931"/>
      <c r="AD315" s="931"/>
      <c r="AE315" s="931"/>
      <c r="AF315" s="931"/>
      <c r="AG315" s="931"/>
      <c r="AH315" s="931"/>
      <c r="AI315" s="931"/>
      <c r="AJ315" s="931"/>
      <c r="AK315" s="931"/>
      <c r="AL315" s="931"/>
      <c r="AM315" s="931"/>
      <c r="AN315" s="931"/>
      <c r="AO315" s="931"/>
      <c r="AP315" s="931"/>
      <c r="AQ315" s="931"/>
      <c r="AR315" s="931"/>
      <c r="AS315" s="931"/>
      <c r="AT315" s="931"/>
      <c r="AU315" s="931"/>
      <c r="AV315" s="931"/>
      <c r="AW315" s="931"/>
      <c r="AX315" s="932"/>
      <c r="AY315" s="933" t="s">
        <v>112</v>
      </c>
      <c r="AZ315" s="934"/>
      <c r="BA315" s="934"/>
      <c r="BB315" s="934"/>
      <c r="BC315" s="934"/>
      <c r="BD315" s="934"/>
      <c r="BE315" s="934"/>
      <c r="BF315" s="934"/>
      <c r="BG315" s="935"/>
      <c r="BH315" s="930"/>
      <c r="BI315" s="931"/>
      <c r="BJ315" s="931"/>
      <c r="BK315" s="931"/>
      <c r="BL315" s="931"/>
      <c r="BM315" s="931"/>
      <c r="BN315" s="931"/>
      <c r="BO315" s="931"/>
      <c r="BP315" s="931"/>
      <c r="BQ315" s="931"/>
      <c r="BR315" s="931"/>
      <c r="BS315" s="931"/>
      <c r="BT315" s="931"/>
      <c r="BU315" s="931"/>
      <c r="BV315" s="931"/>
      <c r="BW315" s="931"/>
      <c r="BX315" s="931"/>
      <c r="BY315" s="931"/>
      <c r="BZ315" s="931"/>
      <c r="CA315" s="931"/>
      <c r="CB315" s="931"/>
      <c r="CC315" s="931"/>
      <c r="CD315" s="931"/>
      <c r="CE315" s="931"/>
      <c r="CF315" s="931"/>
      <c r="CG315" s="931"/>
      <c r="CH315" s="931"/>
      <c r="CI315" s="931"/>
      <c r="CJ315" s="931"/>
      <c r="CK315" s="931"/>
      <c r="CL315" s="931"/>
      <c r="CM315" s="931"/>
      <c r="CN315" s="931"/>
      <c r="CO315" s="931"/>
      <c r="CP315" s="931"/>
      <c r="CQ315" s="931"/>
      <c r="CR315" s="931"/>
      <c r="CS315" s="931"/>
      <c r="CT315" s="931"/>
      <c r="CU315" s="932"/>
      <c r="CV315" s="5"/>
      <c r="CW315" s="165"/>
      <c r="CX315" s="165"/>
      <c r="CY315" s="165"/>
      <c r="CZ315" s="165"/>
      <c r="DA315" s="165"/>
      <c r="DB315" s="165"/>
      <c r="DC315" s="165"/>
      <c r="DD315" s="165"/>
      <c r="DE315" s="165"/>
      <c r="DF315" s="165"/>
      <c r="DG315" s="165"/>
      <c r="DH315" s="165"/>
      <c r="DI315" s="165"/>
      <c r="DJ315" s="165"/>
    </row>
    <row r="316" spans="1:115" s="7" customFormat="1" ht="9.9" customHeight="1">
      <c r="B316" s="927" t="s">
        <v>110</v>
      </c>
      <c r="C316" s="928"/>
      <c r="D316" s="928"/>
      <c r="E316" s="928"/>
      <c r="F316" s="928"/>
      <c r="G316" s="928"/>
      <c r="H316" s="928"/>
      <c r="I316" s="928"/>
      <c r="J316" s="929"/>
      <c r="K316" s="930"/>
      <c r="L316" s="931"/>
      <c r="M316" s="931"/>
      <c r="N316" s="931"/>
      <c r="O316" s="931"/>
      <c r="P316" s="931"/>
      <c r="Q316" s="931"/>
      <c r="R316" s="931"/>
      <c r="S316" s="931"/>
      <c r="T316" s="931"/>
      <c r="U316" s="931"/>
      <c r="V316" s="931"/>
      <c r="W316" s="931"/>
      <c r="X316" s="931"/>
      <c r="Y316" s="931"/>
      <c r="Z316" s="931"/>
      <c r="AA316" s="931"/>
      <c r="AB316" s="931"/>
      <c r="AC316" s="931"/>
      <c r="AD316" s="931"/>
      <c r="AE316" s="931"/>
      <c r="AF316" s="931"/>
      <c r="AG316" s="931"/>
      <c r="AH316" s="931"/>
      <c r="AI316" s="931"/>
      <c r="AJ316" s="931"/>
      <c r="AK316" s="931"/>
      <c r="AL316" s="931"/>
      <c r="AM316" s="931"/>
      <c r="AN316" s="931"/>
      <c r="AO316" s="931"/>
      <c r="AP316" s="931"/>
      <c r="AQ316" s="931"/>
      <c r="AR316" s="931"/>
      <c r="AS316" s="931"/>
      <c r="AT316" s="931"/>
      <c r="AU316" s="931"/>
      <c r="AV316" s="931"/>
      <c r="AW316" s="931"/>
      <c r="AX316" s="932"/>
      <c r="AY316" s="933" t="s">
        <v>113</v>
      </c>
      <c r="AZ316" s="934"/>
      <c r="BA316" s="934"/>
      <c r="BB316" s="934"/>
      <c r="BC316" s="934"/>
      <c r="BD316" s="934"/>
      <c r="BE316" s="934"/>
      <c r="BF316" s="934"/>
      <c r="BG316" s="935"/>
      <c r="BH316" s="930"/>
      <c r="BI316" s="931"/>
      <c r="BJ316" s="931"/>
      <c r="BK316" s="931"/>
      <c r="BL316" s="931"/>
      <c r="BM316" s="931"/>
      <c r="BN316" s="931"/>
      <c r="BO316" s="931"/>
      <c r="BP316" s="931"/>
      <c r="BQ316" s="931"/>
      <c r="BR316" s="931"/>
      <c r="BS316" s="931"/>
      <c r="BT316" s="931"/>
      <c r="BU316" s="931"/>
      <c r="BV316" s="931"/>
      <c r="BW316" s="931"/>
      <c r="BX316" s="931"/>
      <c r="BY316" s="931"/>
      <c r="BZ316" s="931"/>
      <c r="CA316" s="931"/>
      <c r="CB316" s="931"/>
      <c r="CC316" s="931"/>
      <c r="CD316" s="931"/>
      <c r="CE316" s="931"/>
      <c r="CF316" s="931"/>
      <c r="CG316" s="931"/>
      <c r="CH316" s="931"/>
      <c r="CI316" s="931"/>
      <c r="CJ316" s="931"/>
      <c r="CK316" s="931"/>
      <c r="CL316" s="931"/>
      <c r="CM316" s="931"/>
      <c r="CN316" s="931"/>
      <c r="CO316" s="931"/>
      <c r="CP316" s="931"/>
      <c r="CQ316" s="931"/>
      <c r="CR316" s="931"/>
      <c r="CS316" s="931"/>
      <c r="CT316" s="931"/>
      <c r="CU316" s="932"/>
      <c r="CV316" s="5"/>
      <c r="CW316" s="165"/>
      <c r="CX316" s="165"/>
      <c r="CY316" s="165"/>
      <c r="CZ316" s="165"/>
      <c r="DA316" s="165"/>
      <c r="DB316" s="165"/>
      <c r="DC316" s="165"/>
      <c r="DD316" s="165"/>
      <c r="DE316" s="165"/>
      <c r="DF316" s="165"/>
      <c r="DG316" s="165"/>
      <c r="DH316" s="165"/>
      <c r="DI316" s="165"/>
      <c r="DJ316" s="165"/>
    </row>
    <row r="317" spans="1:115" s="7" customFormat="1" ht="9.9" customHeight="1">
      <c r="B317" s="927" t="s">
        <v>111</v>
      </c>
      <c r="C317" s="928"/>
      <c r="D317" s="928"/>
      <c r="E317" s="928"/>
      <c r="F317" s="928"/>
      <c r="G317" s="928"/>
      <c r="H317" s="928"/>
      <c r="I317" s="928"/>
      <c r="J317" s="929"/>
      <c r="K317" s="930"/>
      <c r="L317" s="931"/>
      <c r="M317" s="931"/>
      <c r="N317" s="931"/>
      <c r="O317" s="931"/>
      <c r="P317" s="931"/>
      <c r="Q317" s="931"/>
      <c r="R317" s="931"/>
      <c r="S317" s="931"/>
      <c r="T317" s="931"/>
      <c r="U317" s="931"/>
      <c r="V317" s="931"/>
      <c r="W317" s="931"/>
      <c r="X317" s="931"/>
      <c r="Y317" s="931"/>
      <c r="Z317" s="931"/>
      <c r="AA317" s="931"/>
      <c r="AB317" s="931"/>
      <c r="AC317" s="931"/>
      <c r="AD317" s="931"/>
      <c r="AE317" s="931"/>
      <c r="AF317" s="931"/>
      <c r="AG317" s="931"/>
      <c r="AH317" s="931"/>
      <c r="AI317" s="931"/>
      <c r="AJ317" s="931"/>
      <c r="AK317" s="931"/>
      <c r="AL317" s="931"/>
      <c r="AM317" s="931"/>
      <c r="AN317" s="931"/>
      <c r="AO317" s="931"/>
      <c r="AP317" s="931"/>
      <c r="AQ317" s="931"/>
      <c r="AR317" s="931"/>
      <c r="AS317" s="931"/>
      <c r="AT317" s="931"/>
      <c r="AU317" s="931"/>
      <c r="AV317" s="931"/>
      <c r="AW317" s="931"/>
      <c r="AX317" s="932"/>
      <c r="AY317" s="933" t="s">
        <v>114</v>
      </c>
      <c r="AZ317" s="934"/>
      <c r="BA317" s="934"/>
      <c r="BB317" s="934"/>
      <c r="BC317" s="934"/>
      <c r="BD317" s="934"/>
      <c r="BE317" s="934"/>
      <c r="BF317" s="934"/>
      <c r="BG317" s="935"/>
      <c r="BH317" s="930"/>
      <c r="BI317" s="931"/>
      <c r="BJ317" s="931"/>
      <c r="BK317" s="931"/>
      <c r="BL317" s="931"/>
      <c r="BM317" s="931"/>
      <c r="BN317" s="931"/>
      <c r="BO317" s="931"/>
      <c r="BP317" s="931"/>
      <c r="BQ317" s="931"/>
      <c r="BR317" s="931"/>
      <c r="BS317" s="931"/>
      <c r="BT317" s="931"/>
      <c r="BU317" s="931"/>
      <c r="BV317" s="931"/>
      <c r="BW317" s="931"/>
      <c r="BX317" s="931"/>
      <c r="BY317" s="931"/>
      <c r="BZ317" s="931"/>
      <c r="CA317" s="931"/>
      <c r="CB317" s="931"/>
      <c r="CC317" s="931"/>
      <c r="CD317" s="931"/>
      <c r="CE317" s="931"/>
      <c r="CF317" s="931"/>
      <c r="CG317" s="931"/>
      <c r="CH317" s="931"/>
      <c r="CI317" s="931"/>
      <c r="CJ317" s="931"/>
      <c r="CK317" s="931"/>
      <c r="CL317" s="931"/>
      <c r="CM317" s="931"/>
      <c r="CN317" s="931"/>
      <c r="CO317" s="931"/>
      <c r="CP317" s="931"/>
      <c r="CQ317" s="931"/>
      <c r="CR317" s="931"/>
      <c r="CS317" s="931"/>
      <c r="CT317" s="931"/>
      <c r="CU317" s="932"/>
      <c r="CV317" s="5"/>
      <c r="CW317" s="165"/>
      <c r="CX317" s="165"/>
      <c r="CY317" s="165"/>
      <c r="CZ317" s="165"/>
      <c r="DA317" s="165"/>
      <c r="DB317" s="165"/>
      <c r="DC317" s="165"/>
      <c r="DD317" s="165"/>
      <c r="DE317" s="165"/>
      <c r="DF317" s="165"/>
      <c r="DG317" s="165"/>
      <c r="DH317" s="165"/>
      <c r="DI317" s="165"/>
      <c r="DJ317" s="165"/>
    </row>
    <row r="318" spans="1:115" s="7" customFormat="1" ht="4.5" customHeight="1">
      <c r="A318" s="5"/>
      <c r="B318" s="96"/>
      <c r="C318" s="96"/>
      <c r="D318" s="61"/>
      <c r="E318" s="61"/>
      <c r="F318" s="61"/>
      <c r="G318" s="61"/>
      <c r="H318" s="20"/>
      <c r="I318" s="20"/>
      <c r="J318" s="20"/>
      <c r="K318" s="20"/>
      <c r="L318" s="20"/>
      <c r="M318" s="20"/>
      <c r="N318" s="20"/>
      <c r="O318" s="20"/>
      <c r="P318" s="20"/>
      <c r="Q318" s="20"/>
      <c r="R318" s="20"/>
      <c r="S318" s="20"/>
      <c r="T318" s="20"/>
      <c r="U318" s="20"/>
      <c r="V318" s="20"/>
      <c r="W318" s="20"/>
      <c r="X318" s="20"/>
      <c r="Y318" s="20"/>
      <c r="Z318" s="20"/>
      <c r="AA318" s="20"/>
      <c r="AB318" s="20"/>
      <c r="AC318" s="179"/>
      <c r="AE318" s="5"/>
      <c r="AF318" s="5"/>
      <c r="AG318" s="5"/>
      <c r="AH318" s="5"/>
      <c r="AI318" s="5"/>
      <c r="AJ318" s="5"/>
      <c r="AK318" s="5"/>
      <c r="AL318" s="5"/>
      <c r="AM318" s="5"/>
      <c r="AN318" s="5"/>
      <c r="AO318" s="5"/>
      <c r="AP318" s="5"/>
      <c r="AQ318" s="5"/>
      <c r="AR318" s="5"/>
      <c r="AS318" s="5"/>
      <c r="AT318" s="5"/>
      <c r="AU318" s="5"/>
      <c r="AV318" s="5"/>
      <c r="AW318" s="45"/>
      <c r="AX318" s="45"/>
      <c r="AY318" s="45"/>
      <c r="AZ318" s="45"/>
      <c r="BA318" s="45"/>
      <c r="BB318" s="45"/>
      <c r="BC318" s="5"/>
      <c r="BD318" s="47"/>
      <c r="BE318" s="47"/>
      <c r="BF318" s="47"/>
      <c r="BG318" s="71"/>
      <c r="BH318" s="71"/>
      <c r="BI318" s="71"/>
      <c r="BJ318" s="71"/>
      <c r="BK318" s="71"/>
      <c r="BL318" s="71"/>
      <c r="CI318" s="52"/>
      <c r="CJ318" s="52"/>
      <c r="CK318" s="52"/>
      <c r="CL318" s="52"/>
      <c r="CM318" s="52"/>
      <c r="CN318" s="5"/>
      <c r="CO318" s="5"/>
      <c r="CP318" s="27"/>
      <c r="CQ318" s="27"/>
      <c r="CR318" s="27"/>
      <c r="CS318" s="27"/>
      <c r="CT318" s="27"/>
      <c r="CU318" s="27"/>
      <c r="CV318" s="27"/>
      <c r="CW318" s="27"/>
      <c r="CX318" s="165"/>
      <c r="CY318" s="165"/>
      <c r="CZ318" s="165"/>
      <c r="DA318" s="165"/>
      <c r="DB318" s="165"/>
      <c r="DC318" s="165"/>
      <c r="DD318" s="165"/>
      <c r="DE318" s="165"/>
      <c r="DF318" s="165"/>
      <c r="DG318" s="165"/>
      <c r="DH318" s="165"/>
      <c r="DI318" s="165"/>
      <c r="DJ318" s="165"/>
      <c r="DK318" s="165"/>
    </row>
    <row r="319" spans="1:115" s="7" customFormat="1" ht="4.5" customHeight="1">
      <c r="A319" s="5"/>
      <c r="B319" s="936" t="s">
        <v>128</v>
      </c>
      <c r="C319" s="936"/>
      <c r="D319" s="936"/>
      <c r="E319" s="936"/>
      <c r="F319" s="936"/>
      <c r="G319" s="936"/>
      <c r="H319" s="936"/>
      <c r="I319" s="936"/>
      <c r="J319" s="936"/>
      <c r="K319" s="936"/>
      <c r="L319" s="20"/>
      <c r="M319" s="20"/>
      <c r="N319" s="20"/>
      <c r="O319" s="20"/>
      <c r="P319" s="20"/>
      <c r="Q319" s="20"/>
      <c r="R319" s="20"/>
      <c r="S319" s="20"/>
      <c r="T319" s="20"/>
      <c r="U319" s="20"/>
      <c r="V319" s="20"/>
      <c r="W319" s="20"/>
      <c r="X319" s="20"/>
      <c r="Y319" s="20"/>
      <c r="Z319" s="20"/>
      <c r="AA319" s="20"/>
      <c r="AB319" s="20"/>
      <c r="AC319" s="179"/>
      <c r="AE319" s="25"/>
      <c r="AF319" s="22"/>
      <c r="AG319" s="22"/>
      <c r="AH319" s="22"/>
      <c r="AI319" s="22"/>
      <c r="AJ319" s="22"/>
      <c r="AK319" s="22"/>
      <c r="AL319" s="22"/>
      <c r="AM319" s="22"/>
      <c r="AN319" s="22"/>
      <c r="AO319" s="22"/>
      <c r="AP319" s="22"/>
      <c r="AQ319" s="22"/>
      <c r="AR319" s="22"/>
      <c r="AS319" s="22"/>
      <c r="AT319" s="22"/>
      <c r="AU319" s="22"/>
      <c r="AV319" s="22"/>
      <c r="AW319" s="92"/>
      <c r="AX319" s="92"/>
      <c r="AY319" s="92"/>
      <c r="AZ319" s="92"/>
      <c r="BA319" s="92"/>
      <c r="BB319" s="92"/>
      <c r="BC319" s="22"/>
      <c r="BD319" s="97"/>
      <c r="BE319" s="97"/>
      <c r="BF319" s="97"/>
      <c r="BG319" s="98"/>
      <c r="BH319" s="98"/>
      <c r="BI319" s="98"/>
      <c r="BJ319" s="98"/>
      <c r="BK319" s="98"/>
      <c r="BL319" s="98"/>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99"/>
      <c r="CJ319" s="99"/>
      <c r="CK319" s="99"/>
      <c r="CL319" s="99"/>
      <c r="CM319" s="99"/>
      <c r="CN319" s="22"/>
      <c r="CO319" s="22"/>
      <c r="CP319" s="5"/>
      <c r="CQ319" s="5"/>
      <c r="CR319" s="5"/>
      <c r="CS319" s="5"/>
      <c r="CT319" s="5"/>
      <c r="CU319" s="5"/>
      <c r="CV319" s="5"/>
      <c r="CW319" s="5"/>
      <c r="CX319" s="165"/>
      <c r="CY319" s="165"/>
      <c r="CZ319" s="165"/>
      <c r="DA319" s="165"/>
      <c r="DB319" s="165"/>
      <c r="DC319" s="165"/>
      <c r="DD319" s="165"/>
      <c r="DE319" s="165"/>
      <c r="DF319" s="165"/>
      <c r="DG319" s="165"/>
      <c r="DH319" s="165"/>
      <c r="DI319" s="165"/>
      <c r="DJ319" s="165"/>
      <c r="DK319" s="165"/>
    </row>
    <row r="320" spans="1:115" s="7" customFormat="1" ht="9.9" customHeight="1">
      <c r="A320" s="5"/>
      <c r="B320" s="936"/>
      <c r="C320" s="936"/>
      <c r="D320" s="936"/>
      <c r="E320" s="936"/>
      <c r="F320" s="936"/>
      <c r="G320" s="936"/>
      <c r="H320" s="936"/>
      <c r="I320" s="936"/>
      <c r="J320" s="936"/>
      <c r="K320" s="936"/>
      <c r="L320" s="164"/>
      <c r="M320" s="164"/>
      <c r="N320" s="164"/>
      <c r="O320" s="164"/>
      <c r="P320" s="164"/>
      <c r="Q320" s="164"/>
      <c r="R320" s="164"/>
      <c r="S320" s="164"/>
      <c r="T320" s="164"/>
      <c r="U320" s="164"/>
      <c r="V320" s="164"/>
      <c r="W320" s="164"/>
      <c r="X320" s="164"/>
      <c r="Y320" s="164"/>
      <c r="Z320" s="164"/>
      <c r="AA320" s="164"/>
      <c r="AB320" s="164"/>
      <c r="AC320" s="164"/>
      <c r="AE320" s="21"/>
      <c r="AF320" s="937" t="s">
        <v>1127</v>
      </c>
      <c r="AG320" s="937"/>
      <c r="AH320" s="937"/>
      <c r="AI320" s="937"/>
      <c r="AJ320" s="937"/>
      <c r="AK320" s="937"/>
      <c r="AL320" s="937"/>
      <c r="AM320" s="937"/>
      <c r="AN320" s="937"/>
      <c r="AO320" s="937"/>
      <c r="AP320" s="937"/>
      <c r="AQ320" s="937"/>
      <c r="AR320" s="937"/>
      <c r="AS320" s="937"/>
      <c r="AT320" s="937"/>
      <c r="AU320" s="937"/>
      <c r="AV320" s="937"/>
      <c r="AW320" s="937"/>
      <c r="AX320" s="937"/>
      <c r="AY320" s="937"/>
      <c r="AZ320" s="937"/>
      <c r="BA320" s="938" t="s">
        <v>55</v>
      </c>
      <c r="BB320" s="938"/>
      <c r="BC320" s="938"/>
      <c r="BD320" s="938"/>
      <c r="BE320" s="938"/>
      <c r="BF320" s="938"/>
      <c r="BG320" s="938"/>
      <c r="BH320" s="938"/>
      <c r="BI320" s="938"/>
      <c r="BJ320" s="938"/>
      <c r="BK320" s="938"/>
      <c r="BL320" s="938"/>
      <c r="BM320" s="938"/>
      <c r="BN320" s="938"/>
      <c r="BO320" s="938"/>
      <c r="BP320" s="938"/>
      <c r="BQ320" s="939" t="s">
        <v>56</v>
      </c>
      <c r="BR320" s="939"/>
      <c r="BS320" s="939"/>
      <c r="BT320" s="939"/>
      <c r="BU320" s="939"/>
      <c r="BV320" s="939"/>
      <c r="BW320" s="5"/>
      <c r="BX320" s="5"/>
      <c r="BY320" s="5"/>
      <c r="CU320" s="191"/>
      <c r="CV320" s="191"/>
      <c r="CW320" s="191"/>
      <c r="CX320" s="191"/>
    </row>
    <row r="321" spans="1:114" s="5" customFormat="1" ht="9.9" customHeight="1">
      <c r="B321" s="55" t="s">
        <v>13</v>
      </c>
      <c r="C321" s="7"/>
      <c r="D321" s="851" t="s">
        <v>40</v>
      </c>
      <c r="E321" s="851"/>
      <c r="F321" s="851"/>
      <c r="G321" s="851"/>
      <c r="H321" s="851"/>
      <c r="I321" s="851"/>
      <c r="J321" s="851"/>
      <c r="K321" s="851"/>
      <c r="L321" s="851"/>
      <c r="M321" s="851"/>
      <c r="N321" s="851"/>
      <c r="O321" s="851"/>
      <c r="P321" s="851"/>
      <c r="Q321" s="851"/>
      <c r="R321" s="851"/>
      <c r="S321" s="851"/>
      <c r="T321" s="851"/>
      <c r="U321" s="851"/>
      <c r="V321" s="851"/>
      <c r="W321" s="851"/>
      <c r="X321" s="851"/>
      <c r="Y321" s="851"/>
      <c r="Z321" s="851"/>
      <c r="AA321" s="851"/>
      <c r="AB321" s="851"/>
      <c r="AC321" s="851"/>
      <c r="AE321" s="21"/>
      <c r="AF321" s="937" t="s">
        <v>1128</v>
      </c>
      <c r="AG321" s="937"/>
      <c r="AH321" s="937"/>
      <c r="AI321" s="937"/>
      <c r="AJ321" s="937"/>
      <c r="AK321" s="937"/>
      <c r="AL321" s="937"/>
      <c r="AM321" s="937"/>
      <c r="AN321" s="937"/>
      <c r="AO321" s="937"/>
      <c r="AP321" s="937"/>
      <c r="AQ321" s="937"/>
      <c r="AR321" s="937"/>
      <c r="AS321" s="937"/>
      <c r="AT321" s="937"/>
      <c r="AU321" s="937"/>
      <c r="AV321" s="937"/>
      <c r="AW321" s="937"/>
      <c r="AX321" s="937"/>
      <c r="AY321" s="937"/>
      <c r="AZ321" s="937"/>
      <c r="BA321" s="938" t="s">
        <v>1129</v>
      </c>
      <c r="BB321" s="938"/>
      <c r="BC321" s="938"/>
      <c r="BD321" s="938"/>
      <c r="BE321" s="938"/>
      <c r="BF321" s="938"/>
      <c r="BG321" s="938"/>
      <c r="BH321" s="938"/>
      <c r="BI321" s="938"/>
      <c r="BJ321" s="938"/>
      <c r="BK321" s="938"/>
      <c r="BL321" s="938"/>
      <c r="BM321" s="938"/>
      <c r="BN321" s="938"/>
      <c r="BO321" s="938"/>
      <c r="BP321" s="938"/>
      <c r="BQ321" s="939"/>
      <c r="BR321" s="939"/>
      <c r="BS321" s="939"/>
      <c r="BT321" s="939"/>
      <c r="BU321" s="939"/>
      <c r="BV321" s="939"/>
      <c r="BY321" s="830" t="s">
        <v>115</v>
      </c>
      <c r="BZ321" s="831"/>
      <c r="CA321" s="831"/>
      <c r="CB321" s="832"/>
      <c r="CC321" s="185"/>
      <c r="CD321" s="186"/>
      <c r="CE321" s="186"/>
      <c r="CF321" s="186"/>
      <c r="CG321" s="186"/>
      <c r="CH321" s="186"/>
      <c r="CI321" s="186"/>
      <c r="CJ321" s="186"/>
      <c r="CK321" s="186"/>
      <c r="CL321" s="186"/>
      <c r="CM321" s="186"/>
      <c r="CN321" s="186"/>
      <c r="CO321" s="186"/>
      <c r="CP321" s="186"/>
      <c r="CQ321" s="186"/>
      <c r="CR321" s="186"/>
      <c r="CS321" s="186"/>
      <c r="CT321" s="186"/>
      <c r="CU321" s="186"/>
      <c r="CV321" s="187"/>
      <c r="CW321" s="191"/>
      <c r="CX321" s="191"/>
      <c r="CY321" s="191"/>
    </row>
    <row r="322" spans="1:114" s="5" customFormat="1" ht="9.9" customHeight="1">
      <c r="B322" s="55"/>
      <c r="C322" s="7"/>
      <c r="D322" s="851"/>
      <c r="E322" s="851"/>
      <c r="F322" s="851"/>
      <c r="G322" s="851"/>
      <c r="H322" s="851"/>
      <c r="I322" s="851"/>
      <c r="J322" s="851"/>
      <c r="K322" s="851"/>
      <c r="L322" s="851"/>
      <c r="M322" s="851"/>
      <c r="N322" s="851"/>
      <c r="O322" s="851"/>
      <c r="P322" s="851"/>
      <c r="Q322" s="851"/>
      <c r="R322" s="851"/>
      <c r="S322" s="851"/>
      <c r="T322" s="851"/>
      <c r="U322" s="851"/>
      <c r="V322" s="851"/>
      <c r="W322" s="851"/>
      <c r="X322" s="851"/>
      <c r="Y322" s="851"/>
      <c r="Z322" s="851"/>
      <c r="AA322" s="851"/>
      <c r="AB322" s="851"/>
      <c r="AC322" s="851"/>
      <c r="AE322" s="21"/>
      <c r="AF322" s="178"/>
      <c r="AG322" s="178"/>
      <c r="AH322" s="178"/>
      <c r="AI322" s="178"/>
      <c r="AJ322" s="178"/>
      <c r="AK322" s="178"/>
      <c r="AL322" s="178"/>
      <c r="AM322" s="178"/>
      <c r="AN322" s="178"/>
      <c r="AO322" s="178"/>
      <c r="AP322" s="178"/>
      <c r="AQ322" s="178"/>
      <c r="AR322" s="178"/>
      <c r="AS322" s="178"/>
      <c r="AT322" s="178"/>
      <c r="AU322" s="178"/>
      <c r="AV322" s="178"/>
      <c r="AW322" s="178"/>
      <c r="AX322" s="178"/>
      <c r="AY322" s="178"/>
      <c r="AZ322" s="178"/>
      <c r="BA322" s="178"/>
      <c r="BB322" s="178"/>
      <c r="BC322" s="178"/>
      <c r="BD322" s="167"/>
      <c r="BE322" s="167"/>
      <c r="BF322" s="167"/>
      <c r="BG322" s="167"/>
      <c r="BH322" s="167"/>
      <c r="BI322" s="167"/>
      <c r="BJ322" s="167"/>
      <c r="BK322" s="167"/>
      <c r="BL322" s="167"/>
      <c r="BM322" s="167"/>
      <c r="BN322" s="167"/>
      <c r="BO322" s="167"/>
      <c r="BP322" s="167"/>
      <c r="BQ322" s="180"/>
      <c r="BR322" s="180"/>
      <c r="BS322" s="180"/>
      <c r="BT322" s="180"/>
      <c r="BU322" s="180"/>
      <c r="BV322" s="180"/>
      <c r="BY322" s="833" t="s">
        <v>116</v>
      </c>
      <c r="BZ322" s="818"/>
      <c r="CA322" s="818"/>
      <c r="CB322" s="819"/>
      <c r="CC322" s="188"/>
      <c r="CD322" s="189"/>
      <c r="CE322" s="189"/>
      <c r="CF322" s="189"/>
      <c r="CG322" s="189"/>
      <c r="CH322" s="189"/>
      <c r="CI322" s="189"/>
      <c r="CJ322" s="189"/>
      <c r="CK322" s="189"/>
      <c r="CL322" s="189"/>
      <c r="CM322" s="189"/>
      <c r="CN322" s="189"/>
      <c r="CO322" s="189"/>
      <c r="CP322" s="189"/>
      <c r="CQ322" s="189"/>
      <c r="CR322" s="189"/>
      <c r="CS322" s="189"/>
      <c r="CT322" s="189"/>
      <c r="CU322" s="189"/>
      <c r="CV322" s="190"/>
      <c r="CW322" s="191"/>
      <c r="CX322" s="191"/>
      <c r="CY322" s="191"/>
    </row>
    <row r="323" spans="1:114" s="7" customFormat="1" ht="9.9" customHeight="1">
      <c r="A323" s="5"/>
      <c r="C323" s="57" t="s">
        <v>41</v>
      </c>
      <c r="D323" s="965" t="s">
        <v>42</v>
      </c>
      <c r="E323" s="965"/>
      <c r="F323" s="965"/>
      <c r="G323" s="965"/>
      <c r="H323" s="965"/>
      <c r="I323" s="965"/>
      <c r="J323" s="965"/>
      <c r="K323" s="965"/>
      <c r="L323" s="965"/>
      <c r="M323" s="965"/>
      <c r="N323" s="965"/>
      <c r="O323" s="965"/>
      <c r="P323" s="965"/>
      <c r="Q323" s="965"/>
      <c r="R323" s="965"/>
      <c r="S323" s="965"/>
      <c r="T323" s="965"/>
      <c r="U323" s="965"/>
      <c r="V323" s="965"/>
      <c r="W323" s="965"/>
      <c r="X323" s="965"/>
      <c r="Y323" s="965"/>
      <c r="Z323" s="965"/>
      <c r="AA323" s="965"/>
      <c r="AB323" s="965"/>
      <c r="AC323" s="965"/>
      <c r="AE323" s="21"/>
      <c r="AF323" s="5"/>
      <c r="AG323" s="45" t="s">
        <v>1117</v>
      </c>
      <c r="AH323" s="5"/>
      <c r="AI323" s="5"/>
      <c r="AJ323" s="5"/>
      <c r="AK323" s="5"/>
      <c r="AL323" s="5"/>
      <c r="AM323" s="5"/>
      <c r="AN323" s="5"/>
      <c r="AO323" s="5"/>
      <c r="AP323" s="5"/>
      <c r="AQ323" s="5"/>
      <c r="AR323" s="5"/>
      <c r="AS323" s="5"/>
      <c r="BA323" s="189"/>
      <c r="BB323" s="189"/>
      <c r="BC323" s="904"/>
      <c r="BD323" s="904"/>
      <c r="BE323" s="904"/>
      <c r="BF323" s="904"/>
      <c r="BG323" s="904"/>
      <c r="BH323" s="818" t="s">
        <v>81</v>
      </c>
      <c r="BI323" s="818"/>
      <c r="BJ323" s="904"/>
      <c r="BK323" s="904"/>
      <c r="BL323" s="904"/>
      <c r="BM323" s="818" t="s">
        <v>82</v>
      </c>
      <c r="BN323" s="818"/>
      <c r="BO323" s="904"/>
      <c r="BP323" s="904"/>
      <c r="BQ323" s="904"/>
      <c r="BR323" s="818" t="s">
        <v>83</v>
      </c>
      <c r="BS323" s="818"/>
      <c r="BT323" s="55"/>
      <c r="BU323" s="55"/>
      <c r="BV323" s="55"/>
      <c r="CK323" s="5"/>
      <c r="CL323" s="5"/>
      <c r="CM323" s="5"/>
      <c r="CN323" s="5"/>
      <c r="CO323" s="5"/>
      <c r="CP323" s="5"/>
      <c r="CQ323" s="5"/>
      <c r="CR323" s="5"/>
      <c r="CS323" s="5"/>
      <c r="CT323" s="5"/>
      <c r="CU323" s="5"/>
      <c r="CV323" s="5"/>
      <c r="CX323" s="191"/>
      <c r="CY323" s="191"/>
      <c r="CZ323" s="191"/>
      <c r="DA323" s="191"/>
      <c r="DB323" s="191"/>
      <c r="DC323" s="191"/>
      <c r="DD323" s="191"/>
      <c r="DE323" s="191"/>
      <c r="DF323" s="191"/>
      <c r="DG323" s="191"/>
      <c r="DH323" s="191"/>
      <c r="DI323" s="191"/>
      <c r="DJ323" s="191"/>
    </row>
    <row r="324" spans="1:114" s="7" customFormat="1" ht="9.9" customHeight="1">
      <c r="A324" s="5"/>
      <c r="D324" s="965"/>
      <c r="E324" s="965"/>
      <c r="F324" s="965"/>
      <c r="G324" s="965"/>
      <c r="H324" s="965"/>
      <c r="I324" s="965"/>
      <c r="J324" s="965"/>
      <c r="K324" s="965"/>
      <c r="L324" s="965"/>
      <c r="M324" s="965"/>
      <c r="N324" s="965"/>
      <c r="O324" s="965"/>
      <c r="P324" s="965"/>
      <c r="Q324" s="965"/>
      <c r="R324" s="965"/>
      <c r="S324" s="965"/>
      <c r="T324" s="965"/>
      <c r="U324" s="965"/>
      <c r="V324" s="965"/>
      <c r="W324" s="965"/>
      <c r="X324" s="965"/>
      <c r="Y324" s="965"/>
      <c r="Z324" s="965"/>
      <c r="AA324" s="965"/>
      <c r="AB324" s="965"/>
      <c r="AC324" s="965"/>
      <c r="AE324" s="21"/>
      <c r="AF324" s="905" t="s">
        <v>39</v>
      </c>
      <c r="AG324" s="906"/>
      <c r="AH324" s="906"/>
      <c r="AI324" s="906"/>
      <c r="AJ324" s="906"/>
      <c r="AK324" s="906"/>
      <c r="AL324" s="906"/>
      <c r="AM324" s="907"/>
      <c r="AN324" s="908"/>
      <c r="AO324" s="909"/>
      <c r="AP324" s="909"/>
      <c r="AQ324" s="909"/>
      <c r="AR324" s="909"/>
      <c r="AS324" s="909"/>
      <c r="AT324" s="909"/>
      <c r="AU324" s="909"/>
      <c r="AV324" s="909"/>
      <c r="AW324" s="909"/>
      <c r="AX324" s="909"/>
      <c r="AY324" s="909"/>
      <c r="AZ324" s="909"/>
      <c r="BA324" s="909"/>
      <c r="BB324" s="909"/>
      <c r="BC324" s="909"/>
      <c r="BD324" s="909"/>
      <c r="BE324" s="909"/>
      <c r="BF324" s="909"/>
      <c r="BG324" s="909"/>
      <c r="BH324" s="909"/>
      <c r="BI324" s="909"/>
      <c r="BJ324" s="909"/>
      <c r="BK324" s="909"/>
      <c r="BL324" s="909"/>
      <c r="BM324" s="909"/>
      <c r="BN324" s="909"/>
      <c r="BO324" s="909"/>
      <c r="BP324" s="909"/>
      <c r="BQ324" s="909"/>
      <c r="BR324" s="909"/>
      <c r="BS324" s="910" t="s">
        <v>59</v>
      </c>
      <c r="BT324" s="911"/>
      <c r="BU324" s="911"/>
      <c r="BV324" s="911"/>
      <c r="BW324" s="912"/>
      <c r="BY324" s="830" t="s">
        <v>60</v>
      </c>
      <c r="BZ324" s="831"/>
      <c r="CA324" s="831"/>
      <c r="CB324" s="831"/>
      <c r="CC324" s="966" t="s">
        <v>117</v>
      </c>
      <c r="CD324" s="967"/>
      <c r="CE324" s="967"/>
      <c r="CF324" s="967"/>
      <c r="CG324" s="967"/>
      <c r="CH324" s="967"/>
      <c r="CI324" s="967"/>
      <c r="CJ324" s="967"/>
      <c r="CK324" s="967"/>
      <c r="CL324" s="967"/>
      <c r="CM324" s="967"/>
      <c r="CN324" s="967"/>
      <c r="CO324" s="967"/>
      <c r="CP324" s="967"/>
      <c r="CQ324" s="967"/>
      <c r="CR324" s="967"/>
      <c r="CS324" s="967"/>
      <c r="CT324" s="967"/>
      <c r="CU324" s="967"/>
      <c r="CV324" s="968"/>
      <c r="CX324" s="191"/>
      <c r="CY324" s="191"/>
    </row>
    <row r="325" spans="1:114" s="7" customFormat="1" ht="9.9" customHeight="1">
      <c r="A325" s="5"/>
      <c r="C325" s="57" t="s">
        <v>41</v>
      </c>
      <c r="D325" s="965" t="s">
        <v>43</v>
      </c>
      <c r="E325" s="965"/>
      <c r="F325" s="965"/>
      <c r="G325" s="965"/>
      <c r="H325" s="965"/>
      <c r="I325" s="965"/>
      <c r="J325" s="965"/>
      <c r="K325" s="965"/>
      <c r="L325" s="965"/>
      <c r="M325" s="965"/>
      <c r="N325" s="965"/>
      <c r="O325" s="965"/>
      <c r="P325" s="965"/>
      <c r="Q325" s="965"/>
      <c r="R325" s="965"/>
      <c r="S325" s="965"/>
      <c r="T325" s="965"/>
      <c r="U325" s="965"/>
      <c r="V325" s="965"/>
      <c r="W325" s="965"/>
      <c r="X325" s="965"/>
      <c r="Y325" s="965"/>
      <c r="Z325" s="965"/>
      <c r="AA325" s="965"/>
      <c r="AB325" s="965"/>
      <c r="AC325" s="965"/>
      <c r="AE325" s="21"/>
      <c r="AF325" s="862" t="s">
        <v>58</v>
      </c>
      <c r="AG325" s="816"/>
      <c r="AH325" s="816"/>
      <c r="AI325" s="816"/>
      <c r="AJ325" s="816"/>
      <c r="AK325" s="816"/>
      <c r="AL325" s="816"/>
      <c r="AM325" s="817"/>
      <c r="AN325" s="926"/>
      <c r="AO325" s="895"/>
      <c r="AP325" s="895"/>
      <c r="AQ325" s="895"/>
      <c r="AR325" s="895"/>
      <c r="AS325" s="895"/>
      <c r="AT325" s="895"/>
      <c r="AU325" s="895"/>
      <c r="AV325" s="895"/>
      <c r="AW325" s="895"/>
      <c r="AX325" s="895"/>
      <c r="AY325" s="895"/>
      <c r="AZ325" s="895"/>
      <c r="BA325" s="895"/>
      <c r="BB325" s="895"/>
      <c r="BC325" s="895"/>
      <c r="BD325" s="895"/>
      <c r="BE325" s="895"/>
      <c r="BF325" s="895"/>
      <c r="BG325" s="895"/>
      <c r="BH325" s="895"/>
      <c r="BI325" s="895"/>
      <c r="BJ325" s="895"/>
      <c r="BK325" s="895"/>
      <c r="BL325" s="895"/>
      <c r="BM325" s="895"/>
      <c r="BN325" s="895"/>
      <c r="BO325" s="895"/>
      <c r="BP325" s="895"/>
      <c r="BQ325" s="895"/>
      <c r="BR325" s="895"/>
      <c r="BS325" s="913"/>
      <c r="BT325" s="914"/>
      <c r="BU325" s="914"/>
      <c r="BV325" s="914"/>
      <c r="BW325" s="915"/>
      <c r="BY325" s="833"/>
      <c r="BZ325" s="818"/>
      <c r="CA325" s="818"/>
      <c r="CB325" s="818"/>
      <c r="CC325" s="969" t="s">
        <v>118</v>
      </c>
      <c r="CD325" s="970"/>
      <c r="CE325" s="970"/>
      <c r="CF325" s="970"/>
      <c r="CG325" s="970"/>
      <c r="CH325" s="970"/>
      <c r="CI325" s="970"/>
      <c r="CJ325" s="970"/>
      <c r="CK325" s="970"/>
      <c r="CL325" s="970"/>
      <c r="CM325" s="970"/>
      <c r="CN325" s="970"/>
      <c r="CO325" s="970"/>
      <c r="CP325" s="970"/>
      <c r="CQ325" s="970"/>
      <c r="CR325" s="970"/>
      <c r="CS325" s="970"/>
      <c r="CT325" s="970"/>
      <c r="CU325" s="970"/>
      <c r="CV325" s="971"/>
      <c r="CX325" s="191"/>
      <c r="CY325" s="191"/>
    </row>
    <row r="326" spans="1:114" s="7" customFormat="1" ht="9.9" customHeight="1">
      <c r="A326" s="5"/>
      <c r="D326" s="965"/>
      <c r="E326" s="965"/>
      <c r="F326" s="965"/>
      <c r="G326" s="965"/>
      <c r="H326" s="965"/>
      <c r="I326" s="965"/>
      <c r="J326" s="965"/>
      <c r="K326" s="965"/>
      <c r="L326" s="965"/>
      <c r="M326" s="965"/>
      <c r="N326" s="965"/>
      <c r="O326" s="965"/>
      <c r="P326" s="965"/>
      <c r="Q326" s="965"/>
      <c r="R326" s="965"/>
      <c r="S326" s="965"/>
      <c r="T326" s="965"/>
      <c r="U326" s="965"/>
      <c r="V326" s="965"/>
      <c r="W326" s="965"/>
      <c r="X326" s="965"/>
      <c r="Y326" s="965"/>
      <c r="Z326" s="965"/>
      <c r="AA326" s="965"/>
      <c r="AB326" s="965"/>
      <c r="AC326" s="965"/>
      <c r="AE326" s="21"/>
      <c r="AF326" s="833"/>
      <c r="AG326" s="818"/>
      <c r="AH326" s="818"/>
      <c r="AI326" s="818"/>
      <c r="AJ326" s="818"/>
      <c r="AK326" s="818"/>
      <c r="AL326" s="818"/>
      <c r="AM326" s="819"/>
      <c r="AN326" s="855"/>
      <c r="AO326" s="856"/>
      <c r="AP326" s="856"/>
      <c r="AQ326" s="856"/>
      <c r="AR326" s="856"/>
      <c r="AS326" s="856"/>
      <c r="AT326" s="856"/>
      <c r="AU326" s="856"/>
      <c r="AV326" s="856"/>
      <c r="AW326" s="856"/>
      <c r="AX326" s="856"/>
      <c r="AY326" s="856"/>
      <c r="AZ326" s="856"/>
      <c r="BA326" s="856"/>
      <c r="BB326" s="856"/>
      <c r="BC326" s="856"/>
      <c r="BD326" s="856"/>
      <c r="BE326" s="856"/>
      <c r="BF326" s="856"/>
      <c r="BG326" s="856"/>
      <c r="BH326" s="856"/>
      <c r="BI326" s="856"/>
      <c r="BJ326" s="856"/>
      <c r="BK326" s="856"/>
      <c r="BL326" s="856"/>
      <c r="BM326" s="856"/>
      <c r="BN326" s="856"/>
      <c r="BO326" s="856"/>
      <c r="BP326" s="856"/>
      <c r="BQ326" s="856"/>
      <c r="BR326" s="856"/>
      <c r="BS326" s="916"/>
      <c r="BT326" s="917"/>
      <c r="BU326" s="917"/>
      <c r="BV326" s="917"/>
      <c r="BW326" s="918"/>
      <c r="BY326" s="972" t="s">
        <v>63</v>
      </c>
      <c r="BZ326" s="973"/>
      <c r="CA326" s="973"/>
      <c r="CB326" s="973"/>
      <c r="CC326" s="974"/>
      <c r="CD326" s="974"/>
      <c r="CE326" s="974"/>
      <c r="CF326" s="974"/>
      <c r="CG326" s="974"/>
      <c r="CH326" s="974"/>
      <c r="CI326" s="974"/>
      <c r="CJ326" s="974"/>
      <c r="CK326" s="974"/>
      <c r="CL326" s="974"/>
      <c r="CM326" s="974"/>
      <c r="CN326" s="974"/>
      <c r="CO326" s="976" t="s">
        <v>119</v>
      </c>
      <c r="CP326" s="976"/>
      <c r="CQ326" s="976"/>
      <c r="CR326" s="976"/>
      <c r="CS326" s="976"/>
      <c r="CT326" s="976"/>
      <c r="CU326" s="976"/>
      <c r="CV326" s="16"/>
      <c r="CX326" s="191"/>
      <c r="CY326" s="191"/>
    </row>
    <row r="327" spans="1:114" s="7" customFormat="1" ht="9.9" customHeight="1">
      <c r="A327" s="5"/>
      <c r="C327" s="56"/>
      <c r="D327" s="965"/>
      <c r="E327" s="965"/>
      <c r="F327" s="965"/>
      <c r="G327" s="965"/>
      <c r="H327" s="965"/>
      <c r="I327" s="965"/>
      <c r="J327" s="965"/>
      <c r="K327" s="965"/>
      <c r="L327" s="965"/>
      <c r="M327" s="965"/>
      <c r="N327" s="965"/>
      <c r="O327" s="965"/>
      <c r="P327" s="965"/>
      <c r="Q327" s="965"/>
      <c r="R327" s="965"/>
      <c r="S327" s="965"/>
      <c r="T327" s="965"/>
      <c r="U327" s="965"/>
      <c r="V327" s="965"/>
      <c r="W327" s="965"/>
      <c r="X327" s="965"/>
      <c r="Y327" s="965"/>
      <c r="Z327" s="965"/>
      <c r="AA327" s="965"/>
      <c r="AB327" s="965"/>
      <c r="AC327" s="965"/>
      <c r="AE327" s="21"/>
      <c r="AF327" s="830" t="s">
        <v>61</v>
      </c>
      <c r="AG327" s="831"/>
      <c r="AH327" s="831"/>
      <c r="AI327" s="831"/>
      <c r="AJ327" s="831"/>
      <c r="AK327" s="831"/>
      <c r="AL327" s="831"/>
      <c r="AM327" s="832"/>
      <c r="AN327" s="852"/>
      <c r="AO327" s="853"/>
      <c r="AP327" s="853"/>
      <c r="AQ327" s="853"/>
      <c r="AR327" s="853"/>
      <c r="AS327" s="853"/>
      <c r="AT327" s="853"/>
      <c r="AU327" s="853"/>
      <c r="AV327" s="853"/>
      <c r="AW327" s="853"/>
      <c r="AX327" s="853"/>
      <c r="AY327" s="853"/>
      <c r="AZ327" s="853"/>
      <c r="BA327" s="853"/>
      <c r="BB327" s="853"/>
      <c r="BC327" s="853"/>
      <c r="BD327" s="853"/>
      <c r="BE327" s="853"/>
      <c r="BF327" s="853"/>
      <c r="BG327" s="853"/>
      <c r="BH327" s="853"/>
      <c r="BI327" s="853"/>
      <c r="BJ327" s="853"/>
      <c r="BK327" s="853"/>
      <c r="BL327" s="853"/>
      <c r="BM327" s="853"/>
      <c r="BN327" s="853"/>
      <c r="BO327" s="853"/>
      <c r="BP327" s="853"/>
      <c r="BQ327" s="853"/>
      <c r="BR327" s="853"/>
      <c r="BS327" s="853"/>
      <c r="BT327" s="853"/>
      <c r="BU327" s="853"/>
      <c r="BV327" s="853"/>
      <c r="BW327" s="854"/>
      <c r="BY327" s="975"/>
      <c r="BZ327" s="974"/>
      <c r="CA327" s="974"/>
      <c r="CB327" s="974"/>
      <c r="CC327" s="974"/>
      <c r="CD327" s="974"/>
      <c r="CE327" s="974"/>
      <c r="CF327" s="974"/>
      <c r="CG327" s="974"/>
      <c r="CH327" s="974"/>
      <c r="CI327" s="974"/>
      <c r="CJ327" s="974"/>
      <c r="CK327" s="974"/>
      <c r="CL327" s="974"/>
      <c r="CM327" s="974"/>
      <c r="CN327" s="974"/>
      <c r="CO327" s="977"/>
      <c r="CP327" s="977"/>
      <c r="CQ327" s="977"/>
      <c r="CR327" s="977"/>
      <c r="CS327" s="977"/>
      <c r="CT327" s="977"/>
      <c r="CU327" s="977"/>
      <c r="CV327" s="10"/>
      <c r="CX327" s="191"/>
      <c r="CY327" s="191"/>
      <c r="CZ327" s="191"/>
      <c r="DA327" s="191"/>
      <c r="DB327" s="191"/>
      <c r="DC327" s="191"/>
      <c r="DD327" s="191"/>
      <c r="DE327" s="191"/>
      <c r="DF327" s="191"/>
      <c r="DG327" s="191"/>
      <c r="DH327" s="191"/>
      <c r="DI327" s="191"/>
    </row>
    <row r="328" spans="1:114" s="7" customFormat="1" ht="9.9" customHeight="1">
      <c r="A328" s="5"/>
      <c r="C328" s="56"/>
      <c r="D328" s="965"/>
      <c r="E328" s="965"/>
      <c r="F328" s="965"/>
      <c r="G328" s="965"/>
      <c r="H328" s="965"/>
      <c r="I328" s="965"/>
      <c r="J328" s="965"/>
      <c r="K328" s="965"/>
      <c r="L328" s="965"/>
      <c r="M328" s="965"/>
      <c r="N328" s="965"/>
      <c r="O328" s="965"/>
      <c r="P328" s="965"/>
      <c r="Q328" s="965"/>
      <c r="R328" s="965"/>
      <c r="S328" s="965"/>
      <c r="T328" s="965"/>
      <c r="U328" s="965"/>
      <c r="V328" s="965"/>
      <c r="W328" s="965"/>
      <c r="X328" s="965"/>
      <c r="Y328" s="965"/>
      <c r="Z328" s="965"/>
      <c r="AA328" s="965"/>
      <c r="AB328" s="965"/>
      <c r="AC328" s="965"/>
      <c r="AE328" s="21"/>
      <c r="AF328" s="862"/>
      <c r="AG328" s="816"/>
      <c r="AH328" s="816"/>
      <c r="AI328" s="816"/>
      <c r="AJ328" s="816"/>
      <c r="AK328" s="816"/>
      <c r="AL328" s="816"/>
      <c r="AM328" s="817"/>
      <c r="AN328" s="894"/>
      <c r="AO328" s="895"/>
      <c r="AP328" s="895"/>
      <c r="AQ328" s="895"/>
      <c r="AR328" s="895"/>
      <c r="AS328" s="895"/>
      <c r="AT328" s="895"/>
      <c r="AU328" s="895"/>
      <c r="AV328" s="895"/>
      <c r="AW328" s="895"/>
      <c r="AX328" s="895"/>
      <c r="AY328" s="895"/>
      <c r="AZ328" s="895"/>
      <c r="BA328" s="895"/>
      <c r="BB328" s="895"/>
      <c r="BC328" s="895"/>
      <c r="BD328" s="895"/>
      <c r="BE328" s="895"/>
      <c r="BF328" s="895"/>
      <c r="BG328" s="895"/>
      <c r="BH328" s="895"/>
      <c r="BI328" s="895"/>
      <c r="BJ328" s="895"/>
      <c r="BK328" s="895"/>
      <c r="BL328" s="895"/>
      <c r="BM328" s="895"/>
      <c r="BN328" s="895"/>
      <c r="BO328" s="895"/>
      <c r="BP328" s="895"/>
      <c r="BQ328" s="895"/>
      <c r="BR328" s="895"/>
      <c r="BS328" s="895"/>
      <c r="BT328" s="895"/>
      <c r="BU328" s="895"/>
      <c r="BV328" s="895"/>
      <c r="BW328" s="896"/>
      <c r="BX328" s="5"/>
      <c r="BY328" s="975"/>
      <c r="BZ328" s="974"/>
      <c r="CA328" s="974"/>
      <c r="CB328" s="974"/>
      <c r="CC328" s="974"/>
      <c r="CD328" s="974"/>
      <c r="CE328" s="974"/>
      <c r="CF328" s="974"/>
      <c r="CG328" s="974"/>
      <c r="CH328" s="974"/>
      <c r="CI328" s="974"/>
      <c r="CJ328" s="974"/>
      <c r="CK328" s="974"/>
      <c r="CL328" s="974"/>
      <c r="CM328" s="974"/>
      <c r="CN328" s="974"/>
      <c r="CO328" s="977"/>
      <c r="CP328" s="977"/>
      <c r="CQ328" s="977"/>
      <c r="CR328" s="977"/>
      <c r="CS328" s="977"/>
      <c r="CT328" s="977"/>
      <c r="CU328" s="977"/>
      <c r="CV328" s="10"/>
      <c r="CX328" s="191"/>
      <c r="CY328" s="191"/>
      <c r="CZ328" s="191"/>
      <c r="DA328" s="191"/>
      <c r="DB328" s="191"/>
      <c r="DC328" s="191"/>
      <c r="DD328" s="191"/>
      <c r="DE328" s="191"/>
      <c r="DF328" s="191"/>
      <c r="DG328" s="191"/>
      <c r="DH328" s="191"/>
      <c r="DI328" s="191"/>
    </row>
    <row r="329" spans="1:114" s="7" customFormat="1" ht="9.9" customHeight="1">
      <c r="A329" s="5"/>
      <c r="C329" s="56"/>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c r="Z329" s="195"/>
      <c r="AA329" s="195"/>
      <c r="AB329" s="195"/>
      <c r="AC329" s="195"/>
      <c r="AE329" s="21"/>
      <c r="AF329" s="833"/>
      <c r="AG329" s="818"/>
      <c r="AH329" s="818"/>
      <c r="AI329" s="818"/>
      <c r="AJ329" s="818"/>
      <c r="AK329" s="818"/>
      <c r="AL329" s="818"/>
      <c r="AM329" s="819"/>
      <c r="AN329" s="855"/>
      <c r="AO329" s="856"/>
      <c r="AP329" s="856"/>
      <c r="AQ329" s="856"/>
      <c r="AR329" s="856"/>
      <c r="AS329" s="856"/>
      <c r="AT329" s="856"/>
      <c r="AU329" s="856"/>
      <c r="AV329" s="856"/>
      <c r="AW329" s="856"/>
      <c r="AX329" s="856"/>
      <c r="AY329" s="856"/>
      <c r="AZ329" s="856"/>
      <c r="BA329" s="856"/>
      <c r="BB329" s="856"/>
      <c r="BC329" s="856"/>
      <c r="BD329" s="856"/>
      <c r="BE329" s="856"/>
      <c r="BF329" s="856"/>
      <c r="BG329" s="856"/>
      <c r="BH329" s="856"/>
      <c r="BI329" s="856"/>
      <c r="BJ329" s="856"/>
      <c r="BK329" s="856"/>
      <c r="BL329" s="856"/>
      <c r="BM329" s="856"/>
      <c r="BN329" s="856"/>
      <c r="BO329" s="856"/>
      <c r="BP329" s="856"/>
      <c r="BQ329" s="856"/>
      <c r="BR329" s="856"/>
      <c r="BS329" s="856"/>
      <c r="BT329" s="856"/>
      <c r="BU329" s="856"/>
      <c r="BV329" s="856"/>
      <c r="BW329" s="857"/>
      <c r="BX329" s="5"/>
      <c r="BY329" s="897" t="s">
        <v>121</v>
      </c>
      <c r="BZ329" s="898"/>
      <c r="CA329" s="898"/>
      <c r="CB329" s="898"/>
      <c r="CC329" s="898"/>
      <c r="CD329" s="898"/>
      <c r="CE329" s="898"/>
      <c r="CF329" s="898"/>
      <c r="CG329" s="898"/>
      <c r="CH329" s="898"/>
      <c r="CI329" s="898"/>
      <c r="CJ329" s="898"/>
      <c r="CK329" s="898"/>
      <c r="CL329" s="898"/>
      <c r="CM329" s="898"/>
      <c r="CN329" s="898"/>
      <c r="CO329" s="5"/>
      <c r="CP329" s="901" t="s">
        <v>120</v>
      </c>
      <c r="CQ329" s="902"/>
      <c r="CR329" s="902"/>
      <c r="CS329" s="902"/>
      <c r="CT329" s="903"/>
      <c r="CU329" s="5"/>
      <c r="CV329" s="10"/>
      <c r="CX329" s="191"/>
      <c r="CY329" s="191"/>
      <c r="CZ329" s="191"/>
      <c r="DA329" s="191"/>
      <c r="DB329" s="191"/>
      <c r="DC329" s="191"/>
      <c r="DD329" s="191"/>
      <c r="DE329" s="191"/>
      <c r="DF329" s="191"/>
      <c r="DG329" s="191"/>
      <c r="DH329" s="191"/>
      <c r="DI329" s="191"/>
    </row>
    <row r="330" spans="1:114" s="7" customFormat="1" ht="4.5" customHeight="1">
      <c r="A330" s="5"/>
      <c r="AE330" s="21"/>
      <c r="AF330" s="5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899"/>
      <c r="BZ330" s="900"/>
      <c r="CA330" s="900"/>
      <c r="CB330" s="900"/>
      <c r="CC330" s="900"/>
      <c r="CD330" s="900"/>
      <c r="CE330" s="900"/>
      <c r="CF330" s="900"/>
      <c r="CG330" s="900"/>
      <c r="CH330" s="900"/>
      <c r="CI330" s="900"/>
      <c r="CJ330" s="900"/>
      <c r="CK330" s="900"/>
      <c r="CL330" s="900"/>
      <c r="CM330" s="900"/>
      <c r="CN330" s="900"/>
      <c r="CO330" s="12"/>
      <c r="CP330" s="12"/>
      <c r="CQ330" s="12"/>
      <c r="CR330" s="12"/>
      <c r="CS330" s="12"/>
      <c r="CT330" s="12"/>
      <c r="CU330" s="12"/>
      <c r="CV330" s="13"/>
      <c r="CX330" s="191"/>
      <c r="CY330" s="191"/>
      <c r="CZ330" s="191"/>
      <c r="DA330" s="191"/>
      <c r="DB330" s="191"/>
      <c r="DC330" s="191"/>
      <c r="DD330" s="191"/>
      <c r="DE330" s="191"/>
      <c r="DF330" s="191"/>
      <c r="DG330" s="191"/>
      <c r="DH330" s="191"/>
      <c r="DI330" s="191"/>
    </row>
    <row r="331" spans="1:114" s="7" customFormat="1" ht="9.9" customHeight="1">
      <c r="A331" s="5"/>
      <c r="B331" s="55" t="s">
        <v>13</v>
      </c>
      <c r="D331" s="851" t="s">
        <v>129</v>
      </c>
      <c r="E331" s="851"/>
      <c r="F331" s="851"/>
      <c r="G331" s="851"/>
      <c r="H331" s="851"/>
      <c r="I331" s="851"/>
      <c r="J331" s="851"/>
      <c r="K331" s="851"/>
      <c r="L331" s="851"/>
      <c r="M331" s="851"/>
      <c r="N331" s="851"/>
      <c r="O331" s="851"/>
      <c r="P331" s="851"/>
      <c r="Q331" s="851"/>
      <c r="R331" s="851"/>
      <c r="S331" s="851"/>
      <c r="T331" s="851"/>
      <c r="U331" s="851"/>
      <c r="V331" s="851"/>
      <c r="W331" s="851"/>
      <c r="X331" s="851"/>
      <c r="Y331" s="851"/>
      <c r="Z331" s="851"/>
      <c r="AA331" s="851"/>
      <c r="AB331" s="851"/>
      <c r="AC331" s="851"/>
      <c r="AE331" s="21"/>
      <c r="AF331" s="55" t="s">
        <v>62</v>
      </c>
      <c r="AG331" s="189"/>
      <c r="AH331" s="189"/>
      <c r="AI331" s="189"/>
      <c r="AJ331" s="189"/>
      <c r="AK331" s="189"/>
      <c r="AL331" s="189"/>
      <c r="AM331" s="189"/>
      <c r="AN331" s="189"/>
      <c r="AO331" s="189"/>
      <c r="AP331" s="189"/>
      <c r="AQ331" s="189"/>
      <c r="AR331" s="189"/>
      <c r="AS331" s="189"/>
      <c r="AT331" s="189"/>
      <c r="AU331" s="189"/>
      <c r="AV331" s="189"/>
      <c r="AW331" s="189"/>
      <c r="AX331" s="189"/>
      <c r="AY331" s="189"/>
      <c r="AZ331" s="189"/>
      <c r="BA331" s="189"/>
      <c r="BB331" s="189"/>
      <c r="BC331" s="189"/>
      <c r="BD331" s="189"/>
      <c r="BE331" s="189"/>
      <c r="BF331" s="189"/>
      <c r="BG331" s="189"/>
      <c r="BH331" s="189"/>
      <c r="BI331" s="189"/>
      <c r="BJ331" s="189"/>
      <c r="BK331" s="189"/>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X331" s="191"/>
      <c r="CY331" s="191"/>
      <c r="CZ331" s="191"/>
      <c r="DA331" s="191"/>
      <c r="DB331" s="191"/>
      <c r="DC331" s="191"/>
      <c r="DD331" s="191"/>
      <c r="DE331" s="191"/>
      <c r="DF331" s="191"/>
      <c r="DG331" s="191"/>
      <c r="DH331" s="191"/>
      <c r="DI331" s="191"/>
      <c r="DJ331" s="191"/>
    </row>
    <row r="332" spans="1:114" s="7" customFormat="1" ht="9.9" customHeight="1">
      <c r="A332" s="5"/>
      <c r="C332" s="8"/>
      <c r="D332" s="851"/>
      <c r="E332" s="851"/>
      <c r="F332" s="851"/>
      <c r="G332" s="851"/>
      <c r="H332" s="851"/>
      <c r="I332" s="851"/>
      <c r="J332" s="851"/>
      <c r="K332" s="851"/>
      <c r="L332" s="851"/>
      <c r="M332" s="851"/>
      <c r="N332" s="851"/>
      <c r="O332" s="851"/>
      <c r="P332" s="851"/>
      <c r="Q332" s="851"/>
      <c r="R332" s="851"/>
      <c r="S332" s="851"/>
      <c r="T332" s="851"/>
      <c r="U332" s="851"/>
      <c r="V332" s="851"/>
      <c r="W332" s="851"/>
      <c r="X332" s="851"/>
      <c r="Y332" s="851"/>
      <c r="Z332" s="851"/>
      <c r="AA332" s="851"/>
      <c r="AB332" s="851"/>
      <c r="AC332" s="851"/>
      <c r="AE332" s="21"/>
      <c r="AF332" s="803" t="s">
        <v>64</v>
      </c>
      <c r="AG332" s="804"/>
      <c r="AH332" s="804"/>
      <c r="AI332" s="804"/>
      <c r="AJ332" s="804"/>
      <c r="AK332" s="804"/>
      <c r="AL332" s="804"/>
      <c r="AM332" s="804"/>
      <c r="AN332" s="803" t="s">
        <v>54</v>
      </c>
      <c r="AO332" s="804"/>
      <c r="AP332" s="804"/>
      <c r="AQ332" s="804"/>
      <c r="AR332" s="804"/>
      <c r="AS332" s="804"/>
      <c r="AT332" s="804"/>
      <c r="AU332" s="804"/>
      <c r="AV332" s="804"/>
      <c r="AW332" s="804"/>
      <c r="AX332" s="804"/>
      <c r="AY332" s="804"/>
      <c r="AZ332" s="804"/>
      <c r="BA332" s="804"/>
      <c r="BB332" s="804"/>
      <c r="BC332" s="804"/>
      <c r="BD332" s="804"/>
      <c r="BE332" s="804"/>
      <c r="BF332" s="804"/>
      <c r="BG332" s="804"/>
      <c r="BH332" s="804"/>
      <c r="BI332" s="804"/>
      <c r="BJ332" s="804"/>
      <c r="BK332" s="805"/>
      <c r="BL332" s="803" t="s">
        <v>53</v>
      </c>
      <c r="BM332" s="804"/>
      <c r="BN332" s="804"/>
      <c r="BO332" s="804"/>
      <c r="BP332" s="804"/>
      <c r="BQ332" s="804"/>
      <c r="BR332" s="804"/>
      <c r="BS332" s="804"/>
      <c r="BT332" s="804"/>
      <c r="BU332" s="804"/>
      <c r="BV332" s="804"/>
      <c r="BW332" s="804"/>
      <c r="BX332" s="804"/>
      <c r="BY332" s="804"/>
      <c r="BZ332" s="804"/>
      <c r="CA332" s="804"/>
      <c r="CB332" s="804"/>
      <c r="CC332" s="804"/>
      <c r="CD332" s="804"/>
      <c r="CE332" s="804"/>
      <c r="CF332" s="804"/>
      <c r="CG332" s="804"/>
      <c r="CH332" s="804"/>
      <c r="CI332" s="805"/>
      <c r="CJ332" s="830" t="s">
        <v>125</v>
      </c>
      <c r="CK332" s="831"/>
      <c r="CL332" s="831"/>
      <c r="CM332" s="831"/>
      <c r="CN332" s="831"/>
      <c r="CO332" s="831"/>
      <c r="CP332" s="831"/>
      <c r="CQ332" s="831"/>
      <c r="CR332" s="831"/>
      <c r="CS332" s="831"/>
      <c r="CT332" s="831"/>
      <c r="CU332" s="831"/>
      <c r="CV332" s="832"/>
      <c r="CW332" s="5"/>
    </row>
    <row r="333" spans="1:114" s="7" customFormat="1" ht="9.9" customHeight="1">
      <c r="A333" s="5"/>
      <c r="C333" s="8"/>
      <c r="D333" s="851"/>
      <c r="E333" s="851"/>
      <c r="F333" s="851"/>
      <c r="G333" s="851"/>
      <c r="H333" s="851"/>
      <c r="I333" s="851"/>
      <c r="J333" s="851"/>
      <c r="K333" s="851"/>
      <c r="L333" s="851"/>
      <c r="M333" s="851"/>
      <c r="N333" s="851"/>
      <c r="O333" s="851"/>
      <c r="P333" s="851"/>
      <c r="Q333" s="851"/>
      <c r="R333" s="851"/>
      <c r="S333" s="851"/>
      <c r="T333" s="851"/>
      <c r="U333" s="851"/>
      <c r="V333" s="851"/>
      <c r="W333" s="851"/>
      <c r="X333" s="851"/>
      <c r="Y333" s="851"/>
      <c r="Z333" s="851"/>
      <c r="AA333" s="851"/>
      <c r="AB333" s="851"/>
      <c r="AC333" s="851"/>
      <c r="AE333" s="21"/>
      <c r="AF333" s="174"/>
      <c r="AG333" s="175"/>
      <c r="AH333" s="175"/>
      <c r="AI333" s="175"/>
      <c r="AJ333" s="175"/>
      <c r="AK333" s="175"/>
      <c r="AL333" s="175"/>
      <c r="AM333" s="175"/>
      <c r="AN333" s="919"/>
      <c r="AO333" s="920"/>
      <c r="AP333" s="921"/>
      <c r="AQ333" s="922"/>
      <c r="AR333" s="550"/>
      <c r="AS333" s="923"/>
      <c r="AT333" s="883"/>
      <c r="AU333" s="887"/>
      <c r="AV333" s="888"/>
      <c r="AW333" s="882"/>
      <c r="AX333" s="887"/>
      <c r="AY333" s="888"/>
      <c r="AZ333" s="869">
        <v>0</v>
      </c>
      <c r="BA333" s="870"/>
      <c r="BB333" s="871"/>
      <c r="BC333" s="863">
        <v>0</v>
      </c>
      <c r="BD333" s="863"/>
      <c r="BE333" s="864"/>
      <c r="BF333" s="867">
        <v>0</v>
      </c>
      <c r="BG333" s="863"/>
      <c r="BH333" s="864"/>
      <c r="BI333" s="869">
        <v>0</v>
      </c>
      <c r="BJ333" s="870"/>
      <c r="BK333" s="871"/>
      <c r="BL333" s="919"/>
      <c r="BM333" s="920"/>
      <c r="BN333" s="921"/>
      <c r="BO333" s="922"/>
      <c r="BP333" s="550"/>
      <c r="BQ333" s="923"/>
      <c r="BR333" s="883"/>
      <c r="BS333" s="887"/>
      <c r="BT333" s="888"/>
      <c r="BU333" s="882"/>
      <c r="BV333" s="887"/>
      <c r="BW333" s="888"/>
      <c r="BX333" s="869">
        <v>0</v>
      </c>
      <c r="BY333" s="870"/>
      <c r="BZ333" s="871"/>
      <c r="CA333" s="863">
        <v>0</v>
      </c>
      <c r="CB333" s="863"/>
      <c r="CC333" s="864"/>
      <c r="CD333" s="867">
        <v>0</v>
      </c>
      <c r="CE333" s="863"/>
      <c r="CF333" s="864"/>
      <c r="CG333" s="869">
        <v>0</v>
      </c>
      <c r="CH333" s="870"/>
      <c r="CI333" s="871"/>
      <c r="CJ333" s="862"/>
      <c r="CK333" s="816"/>
      <c r="CL333" s="816"/>
      <c r="CM333" s="816"/>
      <c r="CN333" s="816"/>
      <c r="CO333" s="816"/>
      <c r="CP333" s="816"/>
      <c r="CQ333" s="816"/>
      <c r="CR333" s="816"/>
      <c r="CS333" s="816"/>
      <c r="CT333" s="816"/>
      <c r="CU333" s="816"/>
      <c r="CV333" s="817"/>
      <c r="CW333" s="5"/>
    </row>
    <row r="334" spans="1:114" s="7" customFormat="1" ht="9.9" customHeight="1">
      <c r="A334" s="5"/>
      <c r="AE334" s="21"/>
      <c r="AF334" s="862" t="s">
        <v>124</v>
      </c>
      <c r="AG334" s="816"/>
      <c r="AH334" s="816"/>
      <c r="AI334" s="816"/>
      <c r="AJ334" s="816"/>
      <c r="AK334" s="816"/>
      <c r="AL334" s="816"/>
      <c r="AM334" s="817"/>
      <c r="AN334" s="879"/>
      <c r="AO334" s="880"/>
      <c r="AP334" s="881"/>
      <c r="AQ334" s="885"/>
      <c r="AR334" s="719"/>
      <c r="AS334" s="886"/>
      <c r="AT334" s="719"/>
      <c r="AU334" s="719"/>
      <c r="AV334" s="889"/>
      <c r="AW334" s="885"/>
      <c r="AX334" s="719"/>
      <c r="AY334" s="889"/>
      <c r="AZ334" s="868"/>
      <c r="BA334" s="865"/>
      <c r="BB334" s="872"/>
      <c r="BC334" s="865"/>
      <c r="BD334" s="865"/>
      <c r="BE334" s="866"/>
      <c r="BF334" s="868"/>
      <c r="BG334" s="865"/>
      <c r="BH334" s="866"/>
      <c r="BI334" s="868"/>
      <c r="BJ334" s="865"/>
      <c r="BK334" s="872"/>
      <c r="BL334" s="879"/>
      <c r="BM334" s="880"/>
      <c r="BN334" s="881"/>
      <c r="BO334" s="885"/>
      <c r="BP334" s="719"/>
      <c r="BQ334" s="886"/>
      <c r="BR334" s="719"/>
      <c r="BS334" s="719"/>
      <c r="BT334" s="889"/>
      <c r="BU334" s="885"/>
      <c r="BV334" s="719"/>
      <c r="BW334" s="889"/>
      <c r="BX334" s="868"/>
      <c r="BY334" s="865"/>
      <c r="BZ334" s="872"/>
      <c r="CA334" s="865"/>
      <c r="CB334" s="865"/>
      <c r="CC334" s="866"/>
      <c r="CD334" s="868"/>
      <c r="CE334" s="865"/>
      <c r="CF334" s="866"/>
      <c r="CG334" s="868"/>
      <c r="CH334" s="865"/>
      <c r="CI334" s="872"/>
      <c r="CJ334" s="862"/>
      <c r="CK334" s="816"/>
      <c r="CL334" s="816"/>
      <c r="CM334" s="816"/>
      <c r="CN334" s="816"/>
      <c r="CO334" s="816"/>
      <c r="CP334" s="816"/>
      <c r="CQ334" s="816"/>
      <c r="CR334" s="816"/>
      <c r="CS334" s="816"/>
      <c r="CT334" s="816"/>
      <c r="CU334" s="816"/>
      <c r="CV334" s="817"/>
      <c r="CW334" s="5"/>
    </row>
    <row r="335" spans="1:114" s="7" customFormat="1" ht="9.9" customHeight="1">
      <c r="A335" s="5"/>
      <c r="B335" s="55" t="s">
        <v>13</v>
      </c>
      <c r="D335" s="851" t="s">
        <v>130</v>
      </c>
      <c r="E335" s="851"/>
      <c r="F335" s="851"/>
      <c r="G335" s="851"/>
      <c r="H335" s="851"/>
      <c r="I335" s="851"/>
      <c r="J335" s="851"/>
      <c r="K335" s="851"/>
      <c r="L335" s="851"/>
      <c r="M335" s="851"/>
      <c r="N335" s="851"/>
      <c r="O335" s="851"/>
      <c r="P335" s="851"/>
      <c r="Q335" s="851"/>
      <c r="R335" s="851"/>
      <c r="S335" s="851"/>
      <c r="T335" s="851"/>
      <c r="U335" s="851"/>
      <c r="V335" s="851"/>
      <c r="W335" s="851"/>
      <c r="X335" s="851"/>
      <c r="Y335" s="851"/>
      <c r="Z335" s="851"/>
      <c r="AA335" s="851"/>
      <c r="AB335" s="851"/>
      <c r="AC335" s="851"/>
      <c r="AE335" s="21"/>
      <c r="AF335" s="862"/>
      <c r="AG335" s="816"/>
      <c r="AH335" s="816"/>
      <c r="AI335" s="816"/>
      <c r="AJ335" s="816"/>
      <c r="AK335" s="816"/>
      <c r="AL335" s="816"/>
      <c r="AM335" s="817"/>
      <c r="AN335" s="873" t="s">
        <v>122</v>
      </c>
      <c r="AO335" s="874"/>
      <c r="AP335" s="874"/>
      <c r="AQ335" s="874"/>
      <c r="AR335" s="874"/>
      <c r="AS335" s="874"/>
      <c r="AT335" s="874"/>
      <c r="AU335" s="874"/>
      <c r="AV335" s="874"/>
      <c r="AW335" s="874"/>
      <c r="AX335" s="874"/>
      <c r="AY335" s="874"/>
      <c r="AZ335" s="874"/>
      <c r="BA335" s="874"/>
      <c r="BB335" s="874"/>
      <c r="BC335" s="874"/>
      <c r="BD335" s="874"/>
      <c r="BE335" s="874"/>
      <c r="BF335" s="874"/>
      <c r="BG335" s="874"/>
      <c r="BH335" s="874"/>
      <c r="BI335" s="874"/>
      <c r="BJ335" s="874"/>
      <c r="BK335" s="875"/>
      <c r="BL335" s="876"/>
      <c r="BM335" s="877"/>
      <c r="BN335" s="878"/>
      <c r="BO335" s="882"/>
      <c r="BP335" s="883"/>
      <c r="BQ335" s="884"/>
      <c r="BR335" s="883"/>
      <c r="BS335" s="887"/>
      <c r="BT335" s="888"/>
      <c r="BU335" s="882"/>
      <c r="BV335" s="887"/>
      <c r="BW335" s="888"/>
      <c r="BX335" s="869" t="str">
        <f>$BX$78</f>
        <v/>
      </c>
      <c r="BY335" s="870"/>
      <c r="BZ335" s="871"/>
      <c r="CA335" s="870" t="str">
        <f>$CA$78</f>
        <v/>
      </c>
      <c r="CB335" s="870"/>
      <c r="CC335" s="890"/>
      <c r="CD335" s="869" t="str">
        <f>$CD$78</f>
        <v/>
      </c>
      <c r="CE335" s="870"/>
      <c r="CF335" s="890"/>
      <c r="CG335" s="869" t="str">
        <f>$CG$78</f>
        <v/>
      </c>
      <c r="CH335" s="870"/>
      <c r="CI335" s="871"/>
      <c r="CJ335" s="862"/>
      <c r="CK335" s="816"/>
      <c r="CL335" s="816"/>
      <c r="CM335" s="816"/>
      <c r="CN335" s="816"/>
      <c r="CO335" s="816"/>
      <c r="CP335" s="816"/>
      <c r="CQ335" s="816"/>
      <c r="CR335" s="816"/>
      <c r="CS335" s="816"/>
      <c r="CT335" s="816"/>
      <c r="CU335" s="816"/>
      <c r="CV335" s="817"/>
    </row>
    <row r="336" spans="1:114" s="7" customFormat="1" ht="9.9" customHeight="1">
      <c r="A336" s="5"/>
      <c r="D336" s="851"/>
      <c r="E336" s="851"/>
      <c r="F336" s="851"/>
      <c r="G336" s="851"/>
      <c r="H336" s="851"/>
      <c r="I336" s="851"/>
      <c r="J336" s="851"/>
      <c r="K336" s="851"/>
      <c r="L336" s="851"/>
      <c r="M336" s="851"/>
      <c r="N336" s="851"/>
      <c r="O336" s="851"/>
      <c r="P336" s="851"/>
      <c r="Q336" s="851"/>
      <c r="R336" s="851"/>
      <c r="S336" s="851"/>
      <c r="T336" s="851"/>
      <c r="U336" s="851"/>
      <c r="V336" s="851"/>
      <c r="W336" s="851"/>
      <c r="X336" s="851"/>
      <c r="Y336" s="851"/>
      <c r="Z336" s="851"/>
      <c r="AA336" s="851"/>
      <c r="AB336" s="851"/>
      <c r="AC336" s="851"/>
      <c r="AE336" s="21"/>
      <c r="AF336" s="176"/>
      <c r="AG336" s="177"/>
      <c r="AH336" s="177"/>
      <c r="AI336" s="177"/>
      <c r="AJ336" s="177"/>
      <c r="AK336" s="177"/>
      <c r="AL336" s="177"/>
      <c r="AM336" s="177"/>
      <c r="AN336" s="891" t="s">
        <v>123</v>
      </c>
      <c r="AO336" s="892"/>
      <c r="AP336" s="892"/>
      <c r="AQ336" s="892"/>
      <c r="AR336" s="892"/>
      <c r="AS336" s="892"/>
      <c r="AT336" s="892"/>
      <c r="AU336" s="892"/>
      <c r="AV336" s="892"/>
      <c r="AW336" s="892"/>
      <c r="AX336" s="892"/>
      <c r="AY336" s="892"/>
      <c r="AZ336" s="892"/>
      <c r="BA336" s="892"/>
      <c r="BB336" s="892"/>
      <c r="BC336" s="892"/>
      <c r="BD336" s="892"/>
      <c r="BE336" s="892"/>
      <c r="BF336" s="892"/>
      <c r="BG336" s="892"/>
      <c r="BH336" s="892"/>
      <c r="BI336" s="892"/>
      <c r="BJ336" s="892"/>
      <c r="BK336" s="893"/>
      <c r="BL336" s="879"/>
      <c r="BM336" s="880"/>
      <c r="BN336" s="881"/>
      <c r="BO336" s="885"/>
      <c r="BP336" s="719"/>
      <c r="BQ336" s="886"/>
      <c r="BR336" s="719"/>
      <c r="BS336" s="719"/>
      <c r="BT336" s="889"/>
      <c r="BU336" s="885"/>
      <c r="BV336" s="719"/>
      <c r="BW336" s="889"/>
      <c r="BX336" s="868"/>
      <c r="BY336" s="865"/>
      <c r="BZ336" s="872"/>
      <c r="CA336" s="865"/>
      <c r="CB336" s="865"/>
      <c r="CC336" s="866"/>
      <c r="CD336" s="868"/>
      <c r="CE336" s="865"/>
      <c r="CF336" s="866"/>
      <c r="CG336" s="868"/>
      <c r="CH336" s="865"/>
      <c r="CI336" s="872"/>
      <c r="CJ336" s="833"/>
      <c r="CK336" s="818"/>
      <c r="CL336" s="818"/>
      <c r="CM336" s="818"/>
      <c r="CN336" s="818"/>
      <c r="CO336" s="818"/>
      <c r="CP336" s="818"/>
      <c r="CQ336" s="818"/>
      <c r="CR336" s="818"/>
      <c r="CS336" s="818"/>
      <c r="CT336" s="818"/>
      <c r="CU336" s="818"/>
      <c r="CV336" s="819"/>
    </row>
    <row r="337" spans="1:101" s="5" customFormat="1" ht="9.9" customHeight="1">
      <c r="A337" s="7"/>
      <c r="B337" s="7"/>
      <c r="C337" s="96"/>
      <c r="D337" s="96"/>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21"/>
      <c r="AF337" s="830" t="s">
        <v>65</v>
      </c>
      <c r="AG337" s="831"/>
      <c r="AH337" s="831"/>
      <c r="AI337" s="831"/>
      <c r="AJ337" s="831"/>
      <c r="AK337" s="831"/>
      <c r="AL337" s="831"/>
      <c r="AM337" s="832"/>
      <c r="AN337" s="852"/>
      <c r="AO337" s="853"/>
      <c r="AP337" s="853"/>
      <c r="AQ337" s="853"/>
      <c r="AR337" s="853"/>
      <c r="AS337" s="853"/>
      <c r="AT337" s="853"/>
      <c r="AU337" s="853"/>
      <c r="AV337" s="853"/>
      <c r="AW337" s="853"/>
      <c r="AX337" s="853"/>
      <c r="AY337" s="853"/>
      <c r="AZ337" s="853"/>
      <c r="BA337" s="853"/>
      <c r="BB337" s="853"/>
      <c r="BC337" s="853"/>
      <c r="BD337" s="853"/>
      <c r="BE337" s="853"/>
      <c r="BF337" s="853"/>
      <c r="BG337" s="853"/>
      <c r="BH337" s="853"/>
      <c r="BI337" s="853"/>
      <c r="BJ337" s="853"/>
      <c r="BK337" s="854"/>
      <c r="BL337" s="852"/>
      <c r="BM337" s="853"/>
      <c r="BN337" s="853"/>
      <c r="BO337" s="853"/>
      <c r="BP337" s="853"/>
      <c r="BQ337" s="853"/>
      <c r="BR337" s="853"/>
      <c r="BS337" s="853"/>
      <c r="BT337" s="853"/>
      <c r="BU337" s="853"/>
      <c r="BV337" s="853"/>
      <c r="BW337" s="853"/>
      <c r="BX337" s="853"/>
      <c r="BY337" s="853"/>
      <c r="BZ337" s="853"/>
      <c r="CA337" s="853"/>
      <c r="CB337" s="853"/>
      <c r="CC337" s="853"/>
      <c r="CD337" s="853"/>
      <c r="CE337" s="853"/>
      <c r="CF337" s="853"/>
      <c r="CG337" s="853"/>
      <c r="CH337" s="853"/>
      <c r="CI337" s="854"/>
      <c r="CJ337" s="858"/>
      <c r="CK337" s="860"/>
      <c r="CL337" s="860"/>
      <c r="CM337" s="860"/>
      <c r="CN337" s="837" t="s">
        <v>81</v>
      </c>
      <c r="CO337" s="860"/>
      <c r="CP337" s="860"/>
      <c r="CQ337" s="860"/>
      <c r="CR337" s="837" t="s">
        <v>82</v>
      </c>
      <c r="CS337" s="860"/>
      <c r="CT337" s="860"/>
      <c r="CU337" s="860"/>
      <c r="CV337" s="814" t="s">
        <v>83</v>
      </c>
    </row>
    <row r="338" spans="1:101" s="7" customFormat="1" ht="9.9" customHeight="1">
      <c r="A338" s="5"/>
      <c r="B338" s="55" t="s">
        <v>13</v>
      </c>
      <c r="D338" s="851" t="s">
        <v>131</v>
      </c>
      <c r="E338" s="851"/>
      <c r="F338" s="851"/>
      <c r="G338" s="851"/>
      <c r="H338" s="851"/>
      <c r="I338" s="851"/>
      <c r="J338" s="851"/>
      <c r="K338" s="851"/>
      <c r="L338" s="851"/>
      <c r="M338" s="851"/>
      <c r="N338" s="851"/>
      <c r="O338" s="851"/>
      <c r="P338" s="851"/>
      <c r="Q338" s="851"/>
      <c r="R338" s="851"/>
      <c r="S338" s="851"/>
      <c r="T338" s="851"/>
      <c r="U338" s="851"/>
      <c r="V338" s="851"/>
      <c r="W338" s="851"/>
      <c r="X338" s="851"/>
      <c r="Y338" s="851"/>
      <c r="Z338" s="851"/>
      <c r="AA338" s="851"/>
      <c r="AB338" s="851"/>
      <c r="AC338" s="851"/>
      <c r="AD338" s="5"/>
      <c r="AE338" s="21"/>
      <c r="AF338" s="862"/>
      <c r="AG338" s="816"/>
      <c r="AH338" s="816"/>
      <c r="AI338" s="816"/>
      <c r="AJ338" s="816"/>
      <c r="AK338" s="816"/>
      <c r="AL338" s="816"/>
      <c r="AM338" s="817"/>
      <c r="AN338" s="855"/>
      <c r="AO338" s="856"/>
      <c r="AP338" s="856"/>
      <c r="AQ338" s="856"/>
      <c r="AR338" s="856"/>
      <c r="AS338" s="856"/>
      <c r="AT338" s="856"/>
      <c r="AU338" s="856"/>
      <c r="AV338" s="856"/>
      <c r="AW338" s="856"/>
      <c r="AX338" s="856"/>
      <c r="AY338" s="856"/>
      <c r="AZ338" s="856"/>
      <c r="BA338" s="856"/>
      <c r="BB338" s="856"/>
      <c r="BC338" s="856"/>
      <c r="BD338" s="856"/>
      <c r="BE338" s="856"/>
      <c r="BF338" s="856"/>
      <c r="BG338" s="856"/>
      <c r="BH338" s="856"/>
      <c r="BI338" s="856"/>
      <c r="BJ338" s="856"/>
      <c r="BK338" s="857"/>
      <c r="BL338" s="855"/>
      <c r="BM338" s="856"/>
      <c r="BN338" s="856"/>
      <c r="BO338" s="856"/>
      <c r="BP338" s="856"/>
      <c r="BQ338" s="856"/>
      <c r="BR338" s="856"/>
      <c r="BS338" s="856"/>
      <c r="BT338" s="856"/>
      <c r="BU338" s="856"/>
      <c r="BV338" s="856"/>
      <c r="BW338" s="856"/>
      <c r="BX338" s="856"/>
      <c r="BY338" s="856"/>
      <c r="BZ338" s="856"/>
      <c r="CA338" s="856"/>
      <c r="CB338" s="856"/>
      <c r="CC338" s="856"/>
      <c r="CD338" s="856"/>
      <c r="CE338" s="856"/>
      <c r="CF338" s="856"/>
      <c r="CG338" s="856"/>
      <c r="CH338" s="856"/>
      <c r="CI338" s="857"/>
      <c r="CJ338" s="859"/>
      <c r="CK338" s="861"/>
      <c r="CL338" s="861"/>
      <c r="CM338" s="861"/>
      <c r="CN338" s="838"/>
      <c r="CO338" s="861"/>
      <c r="CP338" s="861"/>
      <c r="CQ338" s="861"/>
      <c r="CR338" s="838"/>
      <c r="CS338" s="861"/>
      <c r="CT338" s="861"/>
      <c r="CU338" s="861"/>
      <c r="CV338" s="815"/>
      <c r="CW338" s="5"/>
    </row>
    <row r="339" spans="1:101" s="7" customFormat="1" ht="9.9" customHeight="1">
      <c r="D339" s="851"/>
      <c r="E339" s="851"/>
      <c r="F339" s="851"/>
      <c r="G339" s="851"/>
      <c r="H339" s="851"/>
      <c r="I339" s="851"/>
      <c r="J339" s="851"/>
      <c r="K339" s="851"/>
      <c r="L339" s="851"/>
      <c r="M339" s="851"/>
      <c r="N339" s="851"/>
      <c r="O339" s="851"/>
      <c r="P339" s="851"/>
      <c r="Q339" s="851"/>
      <c r="R339" s="851"/>
      <c r="S339" s="851"/>
      <c r="T339" s="851"/>
      <c r="U339" s="851"/>
      <c r="V339" s="851"/>
      <c r="W339" s="851"/>
      <c r="X339" s="851"/>
      <c r="Y339" s="851"/>
      <c r="Z339" s="851"/>
      <c r="AA339" s="851"/>
      <c r="AB339" s="851"/>
      <c r="AC339" s="851"/>
      <c r="AE339" s="21"/>
      <c r="AF339" s="830" t="s">
        <v>66</v>
      </c>
      <c r="AG339" s="831"/>
      <c r="AH339" s="831"/>
      <c r="AI339" s="831"/>
      <c r="AJ339" s="831"/>
      <c r="AK339" s="831"/>
      <c r="AL339" s="831"/>
      <c r="AM339" s="832"/>
      <c r="AN339" s="852"/>
      <c r="AO339" s="853"/>
      <c r="AP339" s="853"/>
      <c r="AQ339" s="853"/>
      <c r="AR339" s="853"/>
      <c r="AS339" s="853"/>
      <c r="AT339" s="853"/>
      <c r="AU339" s="853"/>
      <c r="AV339" s="853"/>
      <c r="AW339" s="853"/>
      <c r="AX339" s="853"/>
      <c r="AY339" s="853"/>
      <c r="AZ339" s="853"/>
      <c r="BA339" s="853"/>
      <c r="BB339" s="853"/>
      <c r="BC339" s="853"/>
      <c r="BD339" s="853"/>
      <c r="BE339" s="853"/>
      <c r="BF339" s="853"/>
      <c r="BG339" s="853"/>
      <c r="BH339" s="853"/>
      <c r="BI339" s="853"/>
      <c r="BJ339" s="853"/>
      <c r="BK339" s="854"/>
      <c r="BL339" s="852"/>
      <c r="BM339" s="853"/>
      <c r="BN339" s="853"/>
      <c r="BO339" s="853"/>
      <c r="BP339" s="853"/>
      <c r="BQ339" s="853"/>
      <c r="BR339" s="853"/>
      <c r="BS339" s="853"/>
      <c r="BT339" s="853"/>
      <c r="BU339" s="853"/>
      <c r="BV339" s="853"/>
      <c r="BW339" s="853"/>
      <c r="BX339" s="853"/>
      <c r="BY339" s="853"/>
      <c r="BZ339" s="853"/>
      <c r="CA339" s="853"/>
      <c r="CB339" s="853"/>
      <c r="CC339" s="853"/>
      <c r="CD339" s="853"/>
      <c r="CE339" s="853"/>
      <c r="CF339" s="853"/>
      <c r="CG339" s="853"/>
      <c r="CH339" s="853"/>
      <c r="CI339" s="854"/>
      <c r="CJ339" s="858"/>
      <c r="CK339" s="860"/>
      <c r="CL339" s="860"/>
      <c r="CM339" s="860"/>
      <c r="CN339" s="837" t="s">
        <v>81</v>
      </c>
      <c r="CO339" s="860"/>
      <c r="CP339" s="860"/>
      <c r="CQ339" s="860"/>
      <c r="CR339" s="837" t="s">
        <v>82</v>
      </c>
      <c r="CS339" s="860"/>
      <c r="CT339" s="860"/>
      <c r="CU339" s="860"/>
      <c r="CV339" s="814" t="s">
        <v>83</v>
      </c>
      <c r="CW339" s="5"/>
    </row>
    <row r="340" spans="1:101" s="7" customFormat="1" ht="9.9" customHeight="1">
      <c r="C340" s="57"/>
      <c r="D340" s="191"/>
      <c r="E340" s="191"/>
      <c r="F340" s="191"/>
      <c r="G340" s="191"/>
      <c r="H340" s="191"/>
      <c r="I340" s="191"/>
      <c r="J340" s="191"/>
      <c r="K340" s="191"/>
      <c r="L340" s="191"/>
      <c r="M340" s="191"/>
      <c r="N340" s="191"/>
      <c r="O340" s="191"/>
      <c r="P340" s="191"/>
      <c r="Q340" s="191"/>
      <c r="R340" s="191"/>
      <c r="S340" s="191"/>
      <c r="T340" s="191"/>
      <c r="U340" s="191"/>
      <c r="V340" s="191"/>
      <c r="W340" s="191"/>
      <c r="X340" s="191"/>
      <c r="Y340" s="191"/>
      <c r="Z340" s="191"/>
      <c r="AA340" s="191"/>
      <c r="AB340" s="191"/>
      <c r="AC340" s="191"/>
      <c r="AE340" s="21"/>
      <c r="AF340" s="833"/>
      <c r="AG340" s="818"/>
      <c r="AH340" s="818"/>
      <c r="AI340" s="818"/>
      <c r="AJ340" s="818"/>
      <c r="AK340" s="818"/>
      <c r="AL340" s="818"/>
      <c r="AM340" s="819"/>
      <c r="AN340" s="855"/>
      <c r="AO340" s="856"/>
      <c r="AP340" s="856"/>
      <c r="AQ340" s="856"/>
      <c r="AR340" s="856"/>
      <c r="AS340" s="856"/>
      <c r="AT340" s="856"/>
      <c r="AU340" s="856"/>
      <c r="AV340" s="856"/>
      <c r="AW340" s="856"/>
      <c r="AX340" s="856"/>
      <c r="AY340" s="856"/>
      <c r="AZ340" s="856"/>
      <c r="BA340" s="856"/>
      <c r="BB340" s="856"/>
      <c r="BC340" s="856"/>
      <c r="BD340" s="856"/>
      <c r="BE340" s="856"/>
      <c r="BF340" s="856"/>
      <c r="BG340" s="856"/>
      <c r="BH340" s="856"/>
      <c r="BI340" s="856"/>
      <c r="BJ340" s="856"/>
      <c r="BK340" s="857"/>
      <c r="BL340" s="855"/>
      <c r="BM340" s="856"/>
      <c r="BN340" s="856"/>
      <c r="BO340" s="856"/>
      <c r="BP340" s="856"/>
      <c r="BQ340" s="856"/>
      <c r="BR340" s="856"/>
      <c r="BS340" s="856"/>
      <c r="BT340" s="856"/>
      <c r="BU340" s="856"/>
      <c r="BV340" s="856"/>
      <c r="BW340" s="856"/>
      <c r="BX340" s="856"/>
      <c r="BY340" s="856"/>
      <c r="BZ340" s="856"/>
      <c r="CA340" s="856"/>
      <c r="CB340" s="856"/>
      <c r="CC340" s="856"/>
      <c r="CD340" s="856"/>
      <c r="CE340" s="856"/>
      <c r="CF340" s="856"/>
      <c r="CG340" s="856"/>
      <c r="CH340" s="856"/>
      <c r="CI340" s="857"/>
      <c r="CJ340" s="859"/>
      <c r="CK340" s="861"/>
      <c r="CL340" s="861"/>
      <c r="CM340" s="861"/>
      <c r="CN340" s="838"/>
      <c r="CO340" s="861"/>
      <c r="CP340" s="861"/>
      <c r="CQ340" s="861"/>
      <c r="CR340" s="838"/>
      <c r="CS340" s="861"/>
      <c r="CT340" s="861"/>
      <c r="CU340" s="861"/>
      <c r="CV340" s="815"/>
      <c r="CW340" s="5"/>
    </row>
    <row r="341" spans="1:101" s="7" customFormat="1" ht="9.9" customHeight="1">
      <c r="B341" s="55" t="s">
        <v>13</v>
      </c>
      <c r="D341" s="851" t="s">
        <v>132</v>
      </c>
      <c r="E341" s="851"/>
      <c r="F341" s="851"/>
      <c r="G341" s="851"/>
      <c r="H341" s="851"/>
      <c r="I341" s="851"/>
      <c r="J341" s="851"/>
      <c r="K341" s="851"/>
      <c r="L341" s="851"/>
      <c r="M341" s="851"/>
      <c r="N341" s="851"/>
      <c r="O341" s="851"/>
      <c r="P341" s="851"/>
      <c r="Q341" s="851"/>
      <c r="R341" s="851"/>
      <c r="S341" s="851"/>
      <c r="T341" s="851"/>
      <c r="U341" s="851"/>
      <c r="V341" s="851"/>
      <c r="W341" s="851"/>
      <c r="X341" s="851"/>
      <c r="Y341" s="851"/>
      <c r="Z341" s="851"/>
      <c r="AA341" s="851"/>
      <c r="AB341" s="851"/>
      <c r="AC341" s="191"/>
      <c r="AE341" s="21"/>
      <c r="AF341" s="830" t="s">
        <v>126</v>
      </c>
      <c r="AG341" s="831"/>
      <c r="AH341" s="831"/>
      <c r="AI341" s="831"/>
      <c r="AJ341" s="831"/>
      <c r="AK341" s="831"/>
      <c r="AL341" s="831"/>
      <c r="AM341" s="832"/>
      <c r="AN341" s="820"/>
      <c r="AO341" s="821"/>
      <c r="AP341" s="821"/>
      <c r="AQ341" s="821"/>
      <c r="AR341" s="821"/>
      <c r="AS341" s="821"/>
      <c r="AT341" s="821"/>
      <c r="AU341" s="821"/>
      <c r="AV341" s="821"/>
      <c r="AW341" s="821"/>
      <c r="AX341" s="821"/>
      <c r="AY341" s="821"/>
      <c r="AZ341" s="821"/>
      <c r="BA341" s="821"/>
      <c r="BB341" s="821"/>
      <c r="BC341" s="821"/>
      <c r="BD341" s="821"/>
      <c r="BE341" s="821"/>
      <c r="BF341" s="821"/>
      <c r="BG341" s="821"/>
      <c r="BH341" s="821"/>
      <c r="BI341" s="821"/>
      <c r="BJ341" s="821"/>
      <c r="BK341" s="822"/>
      <c r="BL341" s="820"/>
      <c r="BM341" s="821"/>
      <c r="BN341" s="821"/>
      <c r="BO341" s="821"/>
      <c r="BP341" s="821"/>
      <c r="BQ341" s="821"/>
      <c r="BR341" s="821"/>
      <c r="BS341" s="821"/>
      <c r="BT341" s="821"/>
      <c r="BU341" s="821"/>
      <c r="BV341" s="821"/>
      <c r="BW341" s="821"/>
      <c r="BX341" s="821"/>
      <c r="BY341" s="821"/>
      <c r="BZ341" s="821"/>
      <c r="CA341" s="821"/>
      <c r="CB341" s="821"/>
      <c r="CC341" s="821"/>
      <c r="CD341" s="821"/>
      <c r="CE341" s="821"/>
      <c r="CF341" s="821"/>
      <c r="CG341" s="821"/>
      <c r="CH341" s="821"/>
      <c r="CI341" s="822"/>
      <c r="CJ341" s="835"/>
      <c r="CK341" s="812"/>
      <c r="CL341" s="812"/>
      <c r="CM341" s="812"/>
      <c r="CN341" s="837" t="s">
        <v>81</v>
      </c>
      <c r="CO341" s="812"/>
      <c r="CP341" s="812"/>
      <c r="CQ341" s="812"/>
      <c r="CR341" s="837" t="s">
        <v>82</v>
      </c>
      <c r="CS341" s="812"/>
      <c r="CT341" s="812"/>
      <c r="CU341" s="812"/>
      <c r="CV341" s="814" t="s">
        <v>83</v>
      </c>
      <c r="CW341" s="5"/>
    </row>
    <row r="342" spans="1:101" s="7" customFormat="1" ht="9.9" customHeight="1">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c r="AA342" s="165"/>
      <c r="AB342" s="191"/>
      <c r="AC342" s="191"/>
      <c r="AE342" s="21"/>
      <c r="AF342" s="833"/>
      <c r="AG342" s="818"/>
      <c r="AH342" s="818"/>
      <c r="AI342" s="818"/>
      <c r="AJ342" s="818"/>
      <c r="AK342" s="818"/>
      <c r="AL342" s="818"/>
      <c r="AM342" s="819"/>
      <c r="AN342" s="823"/>
      <c r="AO342" s="824"/>
      <c r="AP342" s="824"/>
      <c r="AQ342" s="824"/>
      <c r="AR342" s="824"/>
      <c r="AS342" s="824"/>
      <c r="AT342" s="824"/>
      <c r="AU342" s="824"/>
      <c r="AV342" s="824"/>
      <c r="AW342" s="824"/>
      <c r="AX342" s="824"/>
      <c r="AY342" s="824"/>
      <c r="AZ342" s="824"/>
      <c r="BA342" s="824"/>
      <c r="BB342" s="824"/>
      <c r="BC342" s="824"/>
      <c r="BD342" s="824"/>
      <c r="BE342" s="824"/>
      <c r="BF342" s="824"/>
      <c r="BG342" s="824"/>
      <c r="BH342" s="824"/>
      <c r="BI342" s="824"/>
      <c r="BJ342" s="824"/>
      <c r="BK342" s="825"/>
      <c r="BL342" s="823"/>
      <c r="BM342" s="824"/>
      <c r="BN342" s="824"/>
      <c r="BO342" s="824"/>
      <c r="BP342" s="824"/>
      <c r="BQ342" s="824"/>
      <c r="BR342" s="824"/>
      <c r="BS342" s="824"/>
      <c r="BT342" s="824"/>
      <c r="BU342" s="824"/>
      <c r="BV342" s="824"/>
      <c r="BW342" s="824"/>
      <c r="BX342" s="824"/>
      <c r="BY342" s="824"/>
      <c r="BZ342" s="824"/>
      <c r="CA342" s="824"/>
      <c r="CB342" s="824"/>
      <c r="CC342" s="824"/>
      <c r="CD342" s="824"/>
      <c r="CE342" s="824"/>
      <c r="CF342" s="824"/>
      <c r="CG342" s="824"/>
      <c r="CH342" s="824"/>
      <c r="CI342" s="825"/>
      <c r="CJ342" s="836"/>
      <c r="CK342" s="813"/>
      <c r="CL342" s="813"/>
      <c r="CM342" s="813"/>
      <c r="CN342" s="838"/>
      <c r="CO342" s="813"/>
      <c r="CP342" s="813"/>
      <c r="CQ342" s="813"/>
      <c r="CR342" s="838"/>
      <c r="CS342" s="813"/>
      <c r="CT342" s="813"/>
      <c r="CU342" s="813"/>
      <c r="CV342" s="815"/>
      <c r="CW342" s="5"/>
    </row>
    <row r="343" spans="1:101" s="7" customFormat="1" ht="9.9" customHeight="1">
      <c r="C343" s="56"/>
      <c r="D343" s="191"/>
      <c r="E343" s="191"/>
      <c r="F343" s="191"/>
      <c r="G343" s="191"/>
      <c r="H343" s="191"/>
      <c r="I343" s="191"/>
      <c r="J343" s="191"/>
      <c r="K343" s="191"/>
      <c r="L343" s="191"/>
      <c r="M343" s="191"/>
      <c r="N343" s="191"/>
      <c r="O343" s="191"/>
      <c r="P343" s="191"/>
      <c r="Q343" s="191"/>
      <c r="R343" s="191"/>
      <c r="S343" s="191"/>
      <c r="T343" s="191"/>
      <c r="U343" s="191"/>
      <c r="V343" s="191"/>
      <c r="W343" s="191"/>
      <c r="X343" s="191"/>
      <c r="Y343" s="191"/>
      <c r="Z343" s="191"/>
      <c r="AA343" s="191"/>
      <c r="AB343" s="191"/>
      <c r="AC343" s="191"/>
      <c r="AE343" s="21"/>
      <c r="AF343" s="850" t="s">
        <v>67</v>
      </c>
      <c r="AG343" s="840"/>
      <c r="AH343" s="841"/>
      <c r="AI343" s="831" t="s">
        <v>68</v>
      </c>
      <c r="AJ343" s="831"/>
      <c r="AK343" s="831"/>
      <c r="AL343" s="831"/>
      <c r="AM343" s="832"/>
      <c r="AN343" s="820"/>
      <c r="AO343" s="821"/>
      <c r="AP343" s="821"/>
      <c r="AQ343" s="821"/>
      <c r="AR343" s="821"/>
      <c r="AS343" s="821"/>
      <c r="AT343" s="821"/>
      <c r="AU343" s="821"/>
      <c r="AV343" s="821"/>
      <c r="AW343" s="821"/>
      <c r="AX343" s="821"/>
      <c r="AY343" s="821"/>
      <c r="AZ343" s="821"/>
      <c r="BA343" s="821"/>
      <c r="BB343" s="821"/>
      <c r="BC343" s="821"/>
      <c r="BD343" s="821"/>
      <c r="BE343" s="821"/>
      <c r="BF343" s="821"/>
      <c r="BG343" s="821"/>
      <c r="BH343" s="821"/>
      <c r="BI343" s="821"/>
      <c r="BJ343" s="821"/>
      <c r="BK343" s="822"/>
      <c r="BL343" s="826" t="s">
        <v>71</v>
      </c>
      <c r="BM343" s="827"/>
      <c r="BN343" s="827"/>
      <c r="BO343" s="827"/>
      <c r="BP343" s="827"/>
      <c r="BQ343" s="827"/>
      <c r="BR343" s="827"/>
      <c r="BS343" s="827"/>
      <c r="BT343" s="827"/>
      <c r="BU343" s="827"/>
      <c r="BV343" s="827"/>
      <c r="BW343" s="827"/>
      <c r="BX343" s="827"/>
      <c r="BY343" s="827"/>
      <c r="BZ343" s="827"/>
      <c r="CA343" s="827"/>
      <c r="CB343" s="827"/>
      <c r="CC343" s="827"/>
      <c r="CD343" s="827"/>
      <c r="CE343" s="827"/>
      <c r="CF343" s="827"/>
      <c r="CG343" s="827"/>
      <c r="CH343" s="827"/>
      <c r="CI343" s="848"/>
      <c r="CJ343" s="835"/>
      <c r="CK343" s="812"/>
      <c r="CL343" s="812"/>
      <c r="CM343" s="812"/>
      <c r="CN343" s="837" t="s">
        <v>81</v>
      </c>
      <c r="CO343" s="812"/>
      <c r="CP343" s="812"/>
      <c r="CQ343" s="812"/>
      <c r="CR343" s="837" t="s">
        <v>82</v>
      </c>
      <c r="CS343" s="812"/>
      <c r="CT343" s="812"/>
      <c r="CU343" s="812"/>
      <c r="CV343" s="814" t="s">
        <v>83</v>
      </c>
      <c r="CW343" s="5"/>
    </row>
    <row r="344" spans="1:101" s="7" customFormat="1" ht="9.9" customHeight="1">
      <c r="C344" s="57"/>
      <c r="D344" s="191"/>
      <c r="E344" s="191"/>
      <c r="F344" s="191"/>
      <c r="G344" s="191"/>
      <c r="H344" s="191"/>
      <c r="I344" s="191"/>
      <c r="J344" s="191"/>
      <c r="K344" s="191"/>
      <c r="L344" s="191"/>
      <c r="M344" s="191"/>
      <c r="N344" s="191"/>
      <c r="O344" s="191"/>
      <c r="P344" s="191"/>
      <c r="Q344" s="191"/>
      <c r="R344" s="191"/>
      <c r="S344" s="191"/>
      <c r="T344" s="191"/>
      <c r="U344" s="191"/>
      <c r="V344" s="191"/>
      <c r="W344" s="191"/>
      <c r="X344" s="191"/>
      <c r="Y344" s="191"/>
      <c r="Z344" s="191"/>
      <c r="AA344" s="191"/>
      <c r="AB344" s="191"/>
      <c r="AC344" s="191"/>
      <c r="AE344" s="21"/>
      <c r="AF344" s="842"/>
      <c r="AG344" s="843"/>
      <c r="AH344" s="844"/>
      <c r="AI344" s="818"/>
      <c r="AJ344" s="818"/>
      <c r="AK344" s="818"/>
      <c r="AL344" s="818"/>
      <c r="AM344" s="819"/>
      <c r="AN344" s="823"/>
      <c r="AO344" s="824"/>
      <c r="AP344" s="824"/>
      <c r="AQ344" s="824"/>
      <c r="AR344" s="824"/>
      <c r="AS344" s="824"/>
      <c r="AT344" s="824"/>
      <c r="AU344" s="824"/>
      <c r="AV344" s="824"/>
      <c r="AW344" s="824"/>
      <c r="AX344" s="824"/>
      <c r="AY344" s="824"/>
      <c r="AZ344" s="824"/>
      <c r="BA344" s="824"/>
      <c r="BB344" s="824"/>
      <c r="BC344" s="824"/>
      <c r="BD344" s="824"/>
      <c r="BE344" s="824"/>
      <c r="BF344" s="824"/>
      <c r="BG344" s="824"/>
      <c r="BH344" s="824"/>
      <c r="BI344" s="824"/>
      <c r="BJ344" s="824"/>
      <c r="BK344" s="825"/>
      <c r="BL344" s="828"/>
      <c r="BM344" s="829"/>
      <c r="BN344" s="829"/>
      <c r="BO344" s="829"/>
      <c r="BP344" s="829"/>
      <c r="BQ344" s="829"/>
      <c r="BR344" s="829"/>
      <c r="BS344" s="829"/>
      <c r="BT344" s="829"/>
      <c r="BU344" s="829"/>
      <c r="BV344" s="829"/>
      <c r="BW344" s="829"/>
      <c r="BX344" s="829"/>
      <c r="BY344" s="829"/>
      <c r="BZ344" s="829"/>
      <c r="CA344" s="829"/>
      <c r="CB344" s="829"/>
      <c r="CC344" s="829"/>
      <c r="CD344" s="829"/>
      <c r="CE344" s="829"/>
      <c r="CF344" s="829"/>
      <c r="CG344" s="829"/>
      <c r="CH344" s="829"/>
      <c r="CI344" s="849"/>
      <c r="CJ344" s="836"/>
      <c r="CK344" s="813"/>
      <c r="CL344" s="813"/>
      <c r="CM344" s="813"/>
      <c r="CN344" s="838"/>
      <c r="CO344" s="813"/>
      <c r="CP344" s="813"/>
      <c r="CQ344" s="813"/>
      <c r="CR344" s="838"/>
      <c r="CS344" s="813"/>
      <c r="CT344" s="813"/>
      <c r="CU344" s="813"/>
      <c r="CV344" s="815"/>
      <c r="CW344" s="5"/>
    </row>
    <row r="345" spans="1:101" s="7" customFormat="1" ht="9.9" customHeight="1">
      <c r="C345" s="56"/>
      <c r="D345" s="191"/>
      <c r="E345" s="191"/>
      <c r="F345" s="191"/>
      <c r="G345" s="191"/>
      <c r="H345" s="191"/>
      <c r="I345" s="191"/>
      <c r="J345" s="191"/>
      <c r="K345" s="191"/>
      <c r="L345" s="191"/>
      <c r="M345" s="191"/>
      <c r="N345" s="191"/>
      <c r="O345" s="191"/>
      <c r="P345" s="191"/>
      <c r="Q345" s="191"/>
      <c r="R345" s="191"/>
      <c r="S345" s="191"/>
      <c r="T345" s="191"/>
      <c r="U345" s="191"/>
      <c r="V345" s="191"/>
      <c r="W345" s="191"/>
      <c r="X345" s="191"/>
      <c r="Y345" s="191"/>
      <c r="Z345" s="191"/>
      <c r="AA345" s="191"/>
      <c r="AB345" s="191"/>
      <c r="AC345" s="191"/>
      <c r="AE345" s="21"/>
      <c r="AF345" s="842"/>
      <c r="AG345" s="843"/>
      <c r="AH345" s="844"/>
      <c r="AI345" s="816" t="s">
        <v>69</v>
      </c>
      <c r="AJ345" s="816"/>
      <c r="AK345" s="816"/>
      <c r="AL345" s="816"/>
      <c r="AM345" s="817"/>
      <c r="AN345" s="820"/>
      <c r="AO345" s="821"/>
      <c r="AP345" s="821"/>
      <c r="AQ345" s="821"/>
      <c r="AR345" s="821"/>
      <c r="AS345" s="821"/>
      <c r="AT345" s="821"/>
      <c r="AU345" s="821"/>
      <c r="AV345" s="821"/>
      <c r="AW345" s="821"/>
      <c r="AX345" s="821"/>
      <c r="AY345" s="821"/>
      <c r="AZ345" s="821"/>
      <c r="BA345" s="821"/>
      <c r="BB345" s="821"/>
      <c r="BC345" s="821"/>
      <c r="BD345" s="821"/>
      <c r="BE345" s="821"/>
      <c r="BF345" s="821"/>
      <c r="BG345" s="821"/>
      <c r="BH345" s="821"/>
      <c r="BI345" s="821"/>
      <c r="BJ345" s="821"/>
      <c r="BK345" s="822"/>
      <c r="BL345" s="826" t="s">
        <v>1130</v>
      </c>
      <c r="BM345" s="827"/>
      <c r="BN345" s="827"/>
      <c r="BO345" s="827"/>
      <c r="BP345" s="827"/>
      <c r="BQ345" s="827"/>
      <c r="BR345" s="827"/>
      <c r="BS345" s="827"/>
      <c r="BT345" s="827"/>
      <c r="BU345" s="827"/>
      <c r="BV345" s="827"/>
      <c r="BW345" s="827"/>
      <c r="BX345" s="827"/>
      <c r="BY345" s="827"/>
      <c r="BZ345" s="827"/>
      <c r="CA345" s="827"/>
      <c r="CB345" s="827"/>
      <c r="CC345" s="827"/>
      <c r="CD345" s="827"/>
      <c r="CE345" s="827"/>
      <c r="CF345" s="827"/>
      <c r="CG345" s="827"/>
      <c r="CH345" s="827"/>
      <c r="CI345" s="848"/>
      <c r="CJ345" s="835"/>
      <c r="CK345" s="812"/>
      <c r="CL345" s="812"/>
      <c r="CM345" s="812"/>
      <c r="CN345" s="837" t="s">
        <v>81</v>
      </c>
      <c r="CO345" s="812"/>
      <c r="CP345" s="812"/>
      <c r="CQ345" s="812"/>
      <c r="CR345" s="837" t="s">
        <v>82</v>
      </c>
      <c r="CS345" s="812"/>
      <c r="CT345" s="812"/>
      <c r="CU345" s="812"/>
      <c r="CV345" s="814" t="s">
        <v>83</v>
      </c>
      <c r="CW345" s="5"/>
    </row>
    <row r="346" spans="1:101" s="7" customFormat="1" ht="9.9" customHeight="1">
      <c r="C346" s="56"/>
      <c r="D346" s="191"/>
      <c r="E346" s="191"/>
      <c r="F346" s="191"/>
      <c r="G346" s="191"/>
      <c r="H346" s="191"/>
      <c r="I346" s="191"/>
      <c r="J346" s="191"/>
      <c r="K346" s="191"/>
      <c r="L346" s="191"/>
      <c r="M346" s="191"/>
      <c r="N346" s="191"/>
      <c r="O346" s="191"/>
      <c r="P346" s="191"/>
      <c r="Q346" s="191"/>
      <c r="R346" s="191"/>
      <c r="S346" s="191"/>
      <c r="T346" s="191"/>
      <c r="U346" s="191"/>
      <c r="V346" s="191"/>
      <c r="W346" s="191"/>
      <c r="X346" s="191"/>
      <c r="Y346" s="191"/>
      <c r="Z346" s="191"/>
      <c r="AA346" s="191"/>
      <c r="AB346" s="191"/>
      <c r="AC346" s="191"/>
      <c r="AE346" s="21"/>
      <c r="AF346" s="845"/>
      <c r="AG346" s="846"/>
      <c r="AH346" s="847"/>
      <c r="AI346" s="818"/>
      <c r="AJ346" s="818"/>
      <c r="AK346" s="818"/>
      <c r="AL346" s="818"/>
      <c r="AM346" s="819"/>
      <c r="AN346" s="823"/>
      <c r="AO346" s="824"/>
      <c r="AP346" s="824"/>
      <c r="AQ346" s="824"/>
      <c r="AR346" s="824"/>
      <c r="AS346" s="824"/>
      <c r="AT346" s="824"/>
      <c r="AU346" s="824"/>
      <c r="AV346" s="824"/>
      <c r="AW346" s="824"/>
      <c r="AX346" s="824"/>
      <c r="AY346" s="824"/>
      <c r="AZ346" s="824"/>
      <c r="BA346" s="824"/>
      <c r="BB346" s="824"/>
      <c r="BC346" s="824"/>
      <c r="BD346" s="824"/>
      <c r="BE346" s="824"/>
      <c r="BF346" s="824"/>
      <c r="BG346" s="824"/>
      <c r="BH346" s="824"/>
      <c r="BI346" s="824"/>
      <c r="BJ346" s="824"/>
      <c r="BK346" s="825"/>
      <c r="BL346" s="828"/>
      <c r="BM346" s="829"/>
      <c r="BN346" s="829"/>
      <c r="BO346" s="829"/>
      <c r="BP346" s="829"/>
      <c r="BQ346" s="829"/>
      <c r="BR346" s="829"/>
      <c r="BS346" s="829"/>
      <c r="BT346" s="829"/>
      <c r="BU346" s="829"/>
      <c r="BV346" s="829"/>
      <c r="BW346" s="829"/>
      <c r="BX346" s="829"/>
      <c r="BY346" s="829"/>
      <c r="BZ346" s="829"/>
      <c r="CA346" s="829"/>
      <c r="CB346" s="829"/>
      <c r="CC346" s="829"/>
      <c r="CD346" s="829"/>
      <c r="CE346" s="829"/>
      <c r="CF346" s="829"/>
      <c r="CG346" s="829"/>
      <c r="CH346" s="829"/>
      <c r="CI346" s="849"/>
      <c r="CJ346" s="836"/>
      <c r="CK346" s="813"/>
      <c r="CL346" s="813"/>
      <c r="CM346" s="813"/>
      <c r="CN346" s="838"/>
      <c r="CO346" s="813"/>
      <c r="CP346" s="813"/>
      <c r="CQ346" s="813"/>
      <c r="CR346" s="838"/>
      <c r="CS346" s="813"/>
      <c r="CT346" s="813"/>
      <c r="CU346" s="813"/>
      <c r="CV346" s="815"/>
      <c r="CW346" s="5"/>
    </row>
    <row r="347" spans="1:101" s="7" customFormat="1" ht="9.9" customHeight="1">
      <c r="AE347" s="21"/>
      <c r="AF347" s="839" t="s">
        <v>70</v>
      </c>
      <c r="AG347" s="840"/>
      <c r="AH347" s="841"/>
      <c r="AI347" s="831" t="s">
        <v>68</v>
      </c>
      <c r="AJ347" s="831"/>
      <c r="AK347" s="831"/>
      <c r="AL347" s="831"/>
      <c r="AM347" s="832"/>
      <c r="AN347" s="820"/>
      <c r="AO347" s="821"/>
      <c r="AP347" s="821"/>
      <c r="AQ347" s="821"/>
      <c r="AR347" s="821"/>
      <c r="AS347" s="821"/>
      <c r="AT347" s="821"/>
      <c r="AU347" s="821"/>
      <c r="AV347" s="821"/>
      <c r="AW347" s="821"/>
      <c r="AX347" s="821"/>
      <c r="AY347" s="821"/>
      <c r="AZ347" s="821"/>
      <c r="BA347" s="821"/>
      <c r="BB347" s="821"/>
      <c r="BC347" s="821"/>
      <c r="BD347" s="821"/>
      <c r="BE347" s="821"/>
      <c r="BF347" s="821"/>
      <c r="BG347" s="821"/>
      <c r="BH347" s="821"/>
      <c r="BI347" s="821"/>
      <c r="BJ347" s="821"/>
      <c r="BK347" s="822"/>
      <c r="BL347" s="826" t="s">
        <v>71</v>
      </c>
      <c r="BM347" s="827"/>
      <c r="BN347" s="827"/>
      <c r="BO347" s="827"/>
      <c r="BP347" s="827"/>
      <c r="BQ347" s="827"/>
      <c r="BR347" s="827"/>
      <c r="BS347" s="827"/>
      <c r="BT347" s="827"/>
      <c r="BU347" s="827"/>
      <c r="BV347" s="827"/>
      <c r="BW347" s="827"/>
      <c r="BX347" s="827"/>
      <c r="BY347" s="827"/>
      <c r="BZ347" s="827"/>
      <c r="CA347" s="827"/>
      <c r="CB347" s="827"/>
      <c r="CC347" s="827"/>
      <c r="CD347" s="827"/>
      <c r="CE347" s="827"/>
      <c r="CF347" s="827"/>
      <c r="CG347" s="827"/>
      <c r="CH347" s="827"/>
      <c r="CI347" s="848"/>
      <c r="CJ347" s="835"/>
      <c r="CK347" s="812"/>
      <c r="CL347" s="812"/>
      <c r="CM347" s="812"/>
      <c r="CN347" s="837" t="s">
        <v>81</v>
      </c>
      <c r="CO347" s="812"/>
      <c r="CP347" s="812"/>
      <c r="CQ347" s="812"/>
      <c r="CR347" s="837" t="s">
        <v>82</v>
      </c>
      <c r="CS347" s="812"/>
      <c r="CT347" s="812"/>
      <c r="CU347" s="812"/>
      <c r="CV347" s="814" t="s">
        <v>83</v>
      </c>
      <c r="CW347" s="5"/>
    </row>
    <row r="348" spans="1:101" s="7" customFormat="1" ht="9.9" customHeight="1">
      <c r="B348" s="5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c r="AB348" s="165"/>
      <c r="AC348" s="165"/>
      <c r="AE348" s="21"/>
      <c r="AF348" s="842"/>
      <c r="AG348" s="843"/>
      <c r="AH348" s="844"/>
      <c r="AI348" s="818"/>
      <c r="AJ348" s="818"/>
      <c r="AK348" s="818"/>
      <c r="AL348" s="818"/>
      <c r="AM348" s="819"/>
      <c r="AN348" s="823"/>
      <c r="AO348" s="824"/>
      <c r="AP348" s="824"/>
      <c r="AQ348" s="824"/>
      <c r="AR348" s="824"/>
      <c r="AS348" s="824"/>
      <c r="AT348" s="824"/>
      <c r="AU348" s="824"/>
      <c r="AV348" s="824"/>
      <c r="AW348" s="824"/>
      <c r="AX348" s="824"/>
      <c r="AY348" s="824"/>
      <c r="AZ348" s="824"/>
      <c r="BA348" s="824"/>
      <c r="BB348" s="824"/>
      <c r="BC348" s="824"/>
      <c r="BD348" s="824"/>
      <c r="BE348" s="824"/>
      <c r="BF348" s="824"/>
      <c r="BG348" s="824"/>
      <c r="BH348" s="824"/>
      <c r="BI348" s="824"/>
      <c r="BJ348" s="824"/>
      <c r="BK348" s="825"/>
      <c r="BL348" s="828"/>
      <c r="BM348" s="829"/>
      <c r="BN348" s="829"/>
      <c r="BO348" s="829"/>
      <c r="BP348" s="829"/>
      <c r="BQ348" s="829"/>
      <c r="BR348" s="829"/>
      <c r="BS348" s="829"/>
      <c r="BT348" s="829"/>
      <c r="BU348" s="829"/>
      <c r="BV348" s="829"/>
      <c r="BW348" s="829"/>
      <c r="BX348" s="829"/>
      <c r="BY348" s="829"/>
      <c r="BZ348" s="829"/>
      <c r="CA348" s="829"/>
      <c r="CB348" s="829"/>
      <c r="CC348" s="829"/>
      <c r="CD348" s="829"/>
      <c r="CE348" s="829"/>
      <c r="CF348" s="829"/>
      <c r="CG348" s="829"/>
      <c r="CH348" s="829"/>
      <c r="CI348" s="849"/>
      <c r="CJ348" s="836"/>
      <c r="CK348" s="813"/>
      <c r="CL348" s="813"/>
      <c r="CM348" s="813"/>
      <c r="CN348" s="838"/>
      <c r="CO348" s="813"/>
      <c r="CP348" s="813"/>
      <c r="CQ348" s="813"/>
      <c r="CR348" s="838"/>
      <c r="CS348" s="813"/>
      <c r="CT348" s="813"/>
      <c r="CU348" s="813"/>
      <c r="CV348" s="815"/>
      <c r="CW348" s="5"/>
    </row>
    <row r="349" spans="1:101" s="7" customFormat="1" ht="9.9" customHeight="1">
      <c r="C349" s="8"/>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c r="AA349" s="165"/>
      <c r="AB349" s="165"/>
      <c r="AC349" s="165"/>
      <c r="AE349" s="21"/>
      <c r="AF349" s="842"/>
      <c r="AG349" s="843"/>
      <c r="AH349" s="844"/>
      <c r="AI349" s="816" t="s">
        <v>69</v>
      </c>
      <c r="AJ349" s="816"/>
      <c r="AK349" s="816"/>
      <c r="AL349" s="816"/>
      <c r="AM349" s="817"/>
      <c r="AN349" s="820"/>
      <c r="AO349" s="821"/>
      <c r="AP349" s="821"/>
      <c r="AQ349" s="821"/>
      <c r="AR349" s="821"/>
      <c r="AS349" s="821"/>
      <c r="AT349" s="821"/>
      <c r="AU349" s="821"/>
      <c r="AV349" s="821"/>
      <c r="AW349" s="821"/>
      <c r="AX349" s="821"/>
      <c r="AY349" s="821"/>
      <c r="AZ349" s="821"/>
      <c r="BA349" s="821"/>
      <c r="BB349" s="821"/>
      <c r="BC349" s="821"/>
      <c r="BD349" s="821"/>
      <c r="BE349" s="821"/>
      <c r="BF349" s="821"/>
      <c r="BG349" s="821"/>
      <c r="BH349" s="821"/>
      <c r="BI349" s="821"/>
      <c r="BJ349" s="821"/>
      <c r="BK349" s="822"/>
      <c r="BL349" s="826" t="s">
        <v>1130</v>
      </c>
      <c r="BM349" s="827"/>
      <c r="BN349" s="827"/>
      <c r="BO349" s="827"/>
      <c r="BP349" s="827"/>
      <c r="BQ349" s="827"/>
      <c r="BR349" s="827"/>
      <c r="BS349" s="830" t="s">
        <v>77</v>
      </c>
      <c r="BT349" s="831"/>
      <c r="BU349" s="831"/>
      <c r="BV349" s="831"/>
      <c r="BW349" s="831"/>
      <c r="BX349" s="832"/>
      <c r="BY349" s="834" t="s">
        <v>78</v>
      </c>
      <c r="BZ349" s="831"/>
      <c r="CA349" s="831"/>
      <c r="CB349" s="831"/>
      <c r="CC349" s="831"/>
      <c r="CD349" s="831"/>
      <c r="CE349" s="831"/>
      <c r="CF349" s="831"/>
      <c r="CG349" s="831"/>
      <c r="CH349" s="831"/>
      <c r="CI349" s="832"/>
      <c r="CJ349" s="835"/>
      <c r="CK349" s="155"/>
      <c r="CL349" s="155"/>
      <c r="CM349" s="155"/>
      <c r="CN349" s="837" t="s">
        <v>81</v>
      </c>
      <c r="CO349" s="155"/>
      <c r="CP349" s="155"/>
      <c r="CQ349" s="155"/>
      <c r="CR349" s="837" t="s">
        <v>82</v>
      </c>
      <c r="CS349" s="155"/>
      <c r="CT349" s="155"/>
      <c r="CU349" s="155"/>
      <c r="CV349" s="814" t="s">
        <v>83</v>
      </c>
      <c r="CW349" s="5"/>
    </row>
    <row r="350" spans="1:101" s="7" customFormat="1" ht="9.9" customHeight="1">
      <c r="AE350" s="21"/>
      <c r="AF350" s="845"/>
      <c r="AG350" s="846"/>
      <c r="AH350" s="847"/>
      <c r="AI350" s="818"/>
      <c r="AJ350" s="818"/>
      <c r="AK350" s="818"/>
      <c r="AL350" s="818"/>
      <c r="AM350" s="819"/>
      <c r="AN350" s="823"/>
      <c r="AO350" s="824"/>
      <c r="AP350" s="824"/>
      <c r="AQ350" s="824"/>
      <c r="AR350" s="824"/>
      <c r="AS350" s="824"/>
      <c r="AT350" s="824"/>
      <c r="AU350" s="824"/>
      <c r="AV350" s="824"/>
      <c r="AW350" s="824"/>
      <c r="AX350" s="824"/>
      <c r="AY350" s="824"/>
      <c r="AZ350" s="824"/>
      <c r="BA350" s="824"/>
      <c r="BB350" s="824"/>
      <c r="BC350" s="824"/>
      <c r="BD350" s="824"/>
      <c r="BE350" s="824"/>
      <c r="BF350" s="824"/>
      <c r="BG350" s="824"/>
      <c r="BH350" s="824"/>
      <c r="BI350" s="824"/>
      <c r="BJ350" s="824"/>
      <c r="BK350" s="825"/>
      <c r="BL350" s="828"/>
      <c r="BM350" s="829"/>
      <c r="BN350" s="829"/>
      <c r="BO350" s="829"/>
      <c r="BP350" s="829"/>
      <c r="BQ350" s="829"/>
      <c r="BR350" s="829"/>
      <c r="BS350" s="833"/>
      <c r="BT350" s="818"/>
      <c r="BU350" s="818"/>
      <c r="BV350" s="818"/>
      <c r="BW350" s="818"/>
      <c r="BX350" s="819"/>
      <c r="BY350" s="833"/>
      <c r="BZ350" s="818"/>
      <c r="CA350" s="818"/>
      <c r="CB350" s="818"/>
      <c r="CC350" s="818"/>
      <c r="CD350" s="818"/>
      <c r="CE350" s="818"/>
      <c r="CF350" s="818"/>
      <c r="CG350" s="818"/>
      <c r="CH350" s="818"/>
      <c r="CI350" s="819"/>
      <c r="CJ350" s="836"/>
      <c r="CK350" s="156"/>
      <c r="CL350" s="156"/>
      <c r="CM350" s="156"/>
      <c r="CN350" s="838"/>
      <c r="CO350" s="156"/>
      <c r="CP350" s="156"/>
      <c r="CQ350" s="156"/>
      <c r="CR350" s="838"/>
      <c r="CS350" s="156"/>
      <c r="CT350" s="156"/>
      <c r="CU350" s="156"/>
      <c r="CV350" s="815"/>
      <c r="CW350" s="5"/>
    </row>
    <row r="351" spans="1:101" s="7" customFormat="1" ht="4.5" customHeight="1">
      <c r="AE351" s="21"/>
      <c r="BG351" s="8"/>
      <c r="BH351" s="39"/>
    </row>
    <row r="352" spans="1:101" s="7" customFormat="1" ht="9.9" customHeight="1">
      <c r="B352" s="5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c r="AA352" s="165"/>
      <c r="AB352" s="165"/>
      <c r="AE352" s="21"/>
      <c r="AF352" s="797" t="s">
        <v>1209</v>
      </c>
      <c r="AG352" s="798"/>
      <c r="AH352" s="798"/>
      <c r="AI352" s="798"/>
      <c r="AJ352" s="798"/>
      <c r="AK352" s="798"/>
      <c r="AL352" s="798"/>
      <c r="AM352" s="799"/>
      <c r="AN352" s="803" t="s">
        <v>68</v>
      </c>
      <c r="AO352" s="804"/>
      <c r="AP352" s="804"/>
      <c r="AQ352" s="804"/>
      <c r="AR352" s="805"/>
      <c r="AS352" s="58"/>
      <c r="AT352" s="59"/>
      <c r="AU352" s="59"/>
      <c r="AV352" s="59"/>
      <c r="AW352" s="59"/>
      <c r="AX352" s="59"/>
      <c r="AY352" s="59"/>
      <c r="AZ352" s="59"/>
      <c r="BA352" s="59"/>
      <c r="BB352" s="59"/>
      <c r="BC352" s="59"/>
      <c r="BD352" s="59"/>
      <c r="BE352" s="59"/>
      <c r="BF352" s="59"/>
      <c r="BG352" s="59"/>
      <c r="BH352" s="59"/>
      <c r="BI352" s="59"/>
      <c r="BJ352" s="59"/>
      <c r="BK352" s="59"/>
      <c r="BL352" s="59"/>
      <c r="BM352" s="59"/>
      <c r="BN352" s="59"/>
      <c r="BO352" s="59"/>
      <c r="BP352" s="59"/>
      <c r="BQ352" s="59"/>
      <c r="BR352" s="59"/>
      <c r="BS352" s="59"/>
      <c r="BT352" s="59"/>
      <c r="BU352" s="59"/>
      <c r="BV352" s="59"/>
      <c r="BW352" s="59"/>
      <c r="BX352" s="59"/>
      <c r="BY352" s="59"/>
      <c r="BZ352" s="59"/>
      <c r="CA352" s="59"/>
      <c r="CB352" s="59"/>
      <c r="CC352" s="60"/>
      <c r="CD352" s="5"/>
      <c r="CE352" s="5"/>
      <c r="CF352" s="806" t="s">
        <v>73</v>
      </c>
      <c r="CG352" s="807"/>
      <c r="CH352" s="807"/>
      <c r="CI352" s="807"/>
      <c r="CJ352" s="807"/>
      <c r="CK352" s="807"/>
      <c r="CL352" s="807"/>
      <c r="CM352" s="807"/>
      <c r="CN352" s="807"/>
      <c r="CO352" s="807"/>
      <c r="CP352" s="807"/>
      <c r="CQ352" s="807"/>
      <c r="CR352" s="807"/>
      <c r="CS352" s="807"/>
      <c r="CT352" s="807"/>
      <c r="CU352" s="807"/>
      <c r="CV352" s="808"/>
      <c r="CW352" s="5"/>
    </row>
    <row r="353" spans="1:101" s="7" customFormat="1" ht="9.9" customHeight="1">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c r="AA353" s="165"/>
      <c r="AE353" s="21"/>
      <c r="AF353" s="800"/>
      <c r="AG353" s="801"/>
      <c r="AH353" s="801"/>
      <c r="AI353" s="801"/>
      <c r="AJ353" s="801"/>
      <c r="AK353" s="801"/>
      <c r="AL353" s="801"/>
      <c r="AM353" s="802"/>
      <c r="AN353" s="803" t="s">
        <v>72</v>
      </c>
      <c r="AO353" s="804"/>
      <c r="AP353" s="804"/>
      <c r="AQ353" s="804"/>
      <c r="AR353" s="805"/>
      <c r="AS353" s="17"/>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3"/>
      <c r="CD353" s="5"/>
      <c r="CE353" s="5"/>
      <c r="CF353" s="809" t="s">
        <v>127</v>
      </c>
      <c r="CG353" s="810"/>
      <c r="CH353" s="810"/>
      <c r="CI353" s="810"/>
      <c r="CJ353" s="810"/>
      <c r="CK353" s="810"/>
      <c r="CL353" s="810"/>
      <c r="CM353" s="810"/>
      <c r="CN353" s="810"/>
      <c r="CO353" s="810"/>
      <c r="CP353" s="810"/>
      <c r="CQ353" s="810"/>
      <c r="CR353" s="810"/>
      <c r="CS353" s="810"/>
      <c r="CT353" s="810"/>
      <c r="CU353" s="810"/>
      <c r="CV353" s="811"/>
      <c r="CW353" s="5"/>
    </row>
    <row r="354" spans="1:101" ht="6.6" customHeight="1">
      <c r="A354" s="1"/>
      <c r="B354" s="1"/>
      <c r="C354" s="1"/>
      <c r="D354" s="1"/>
      <c r="E354" s="1"/>
      <c r="F354" s="1"/>
      <c r="G354" s="2"/>
      <c r="H354" s="2"/>
      <c r="I354" s="2"/>
      <c r="J354" s="2"/>
      <c r="K354" s="2"/>
      <c r="L354" s="2"/>
      <c r="M354" s="2"/>
      <c r="N354" s="2"/>
      <c r="O354" s="2"/>
      <c r="P354" s="2"/>
      <c r="Q354" s="2"/>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2"/>
      <c r="AT354" s="2"/>
      <c r="AU354" s="2"/>
      <c r="AV354" s="2"/>
      <c r="AW354" s="2"/>
      <c r="AX354" s="2"/>
      <c r="AY354" s="2"/>
      <c r="AZ354" s="2"/>
      <c r="BA354" s="2"/>
      <c r="BB354" s="2"/>
      <c r="BC354" s="2"/>
      <c r="BD354" s="2"/>
      <c r="BE354" s="2"/>
      <c r="BF354" s="2"/>
      <c r="BG354" s="2"/>
      <c r="BH354" s="2"/>
      <c r="BI354" s="2"/>
      <c r="BJ354" s="2"/>
      <c r="BK354" s="1"/>
    </row>
    <row r="355" spans="1:101" ht="6.6" customHeight="1">
      <c r="A355" s="1"/>
      <c r="B355" s="1"/>
      <c r="C355" s="1"/>
      <c r="D355" s="1"/>
      <c r="E355" s="1"/>
      <c r="F355" s="1"/>
      <c r="G355" s="2"/>
      <c r="H355" s="2"/>
      <c r="I355" s="2"/>
      <c r="J355" s="2"/>
      <c r="K355" s="2"/>
      <c r="L355" s="2"/>
      <c r="M355" s="2"/>
      <c r="N355" s="2"/>
      <c r="O355" s="2"/>
      <c r="P355" s="2"/>
      <c r="Q355" s="2"/>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2"/>
      <c r="AT355" s="2"/>
      <c r="AU355" s="2"/>
      <c r="AV355" s="2"/>
      <c r="AW355" s="2"/>
      <c r="AX355" s="2"/>
      <c r="AY355" s="2"/>
      <c r="AZ355" s="2"/>
      <c r="BA355" s="2"/>
      <c r="BB355" s="2"/>
      <c r="BC355" s="2"/>
      <c r="BD355" s="2"/>
      <c r="BE355" s="2"/>
      <c r="BF355" s="2"/>
      <c r="BG355" s="2"/>
      <c r="BH355" s="2"/>
      <c r="BI355" s="2"/>
      <c r="BJ355" s="2"/>
      <c r="BK355" s="1"/>
    </row>
    <row r="356" spans="1:101" ht="6.6" customHeight="1">
      <c r="A356" s="1"/>
      <c r="B356" s="1"/>
      <c r="C356" s="1"/>
      <c r="D356" s="1"/>
      <c r="E356" s="1"/>
      <c r="F356" s="1"/>
      <c r="G356" s="2"/>
      <c r="H356" s="2"/>
      <c r="I356" s="2"/>
      <c r="J356" s="2"/>
      <c r="K356" s="2"/>
      <c r="L356" s="2"/>
      <c r="M356" s="2"/>
      <c r="N356" s="2"/>
      <c r="O356" s="2"/>
      <c r="P356" s="2"/>
      <c r="Q356" s="2"/>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2"/>
      <c r="AT356" s="2"/>
      <c r="AU356" s="2"/>
      <c r="AV356" s="2"/>
      <c r="AW356" s="2"/>
      <c r="AX356" s="2"/>
      <c r="AY356" s="2"/>
      <c r="AZ356" s="2"/>
      <c r="BA356" s="2"/>
      <c r="BB356" s="2"/>
      <c r="BC356" s="2"/>
      <c r="BD356" s="2"/>
      <c r="BE356" s="2"/>
      <c r="BF356" s="2"/>
      <c r="BG356" s="2"/>
      <c r="BH356" s="2"/>
      <c r="BI356" s="2"/>
      <c r="BJ356" s="2"/>
      <c r="BK356" s="1"/>
    </row>
    <row r="357" spans="1:101" ht="6.6" customHeight="1">
      <c r="A357" s="1"/>
      <c r="B357" s="1"/>
      <c r="C357" s="1"/>
      <c r="D357" s="1"/>
      <c r="E357" s="1"/>
      <c r="F357" s="1"/>
      <c r="G357" s="2"/>
      <c r="H357" s="2"/>
      <c r="I357" s="2"/>
      <c r="J357" s="2"/>
      <c r="K357" s="2"/>
      <c r="L357" s="2"/>
      <c r="M357" s="2"/>
      <c r="N357" s="2"/>
      <c r="O357" s="2"/>
      <c r="P357" s="2"/>
      <c r="Q357" s="2"/>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2"/>
      <c r="AT357" s="2"/>
      <c r="AU357" s="2"/>
      <c r="AV357" s="2"/>
      <c r="AW357" s="2"/>
      <c r="AX357" s="2"/>
      <c r="AY357" s="2"/>
      <c r="AZ357" s="2"/>
      <c r="BA357" s="2"/>
      <c r="BB357" s="2"/>
      <c r="BC357" s="2"/>
      <c r="BD357" s="2"/>
      <c r="BE357" s="2"/>
      <c r="BF357" s="2"/>
      <c r="BG357" s="2"/>
      <c r="BH357" s="2"/>
      <c r="BI357" s="2"/>
      <c r="BJ357" s="2"/>
      <c r="BK357" s="1"/>
    </row>
    <row r="358" spans="1:101" ht="6.6" customHeight="1">
      <c r="A358" s="1"/>
      <c r="B358" s="1"/>
      <c r="C358" s="1"/>
      <c r="D358" s="1"/>
      <c r="E358" s="1"/>
      <c r="F358" s="1"/>
      <c r="G358" s="2"/>
      <c r="H358" s="2"/>
      <c r="I358" s="2"/>
      <c r="J358" s="2"/>
      <c r="K358" s="2"/>
      <c r="L358" s="2"/>
      <c r="M358" s="2"/>
      <c r="N358" s="2"/>
      <c r="O358" s="2"/>
      <c r="P358" s="2"/>
      <c r="Q358" s="2"/>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2"/>
      <c r="AT358" s="2"/>
      <c r="AU358" s="2"/>
      <c r="AV358" s="2"/>
      <c r="AW358" s="2"/>
      <c r="AX358" s="2"/>
      <c r="AY358" s="2"/>
      <c r="AZ358" s="2"/>
      <c r="BA358" s="2"/>
      <c r="BB358" s="2"/>
      <c r="BC358" s="2"/>
      <c r="BD358" s="2"/>
      <c r="BE358" s="2"/>
      <c r="BF358" s="2"/>
      <c r="BG358" s="2"/>
      <c r="BH358" s="2"/>
      <c r="BI358" s="2"/>
      <c r="BJ358" s="2"/>
      <c r="BK358" s="1"/>
    </row>
    <row r="359" spans="1:101" ht="6.6" customHeight="1">
      <c r="A359" s="1"/>
      <c r="B359" s="1"/>
      <c r="C359" s="1"/>
      <c r="D359" s="1"/>
      <c r="E359" s="1"/>
      <c r="F359" s="1"/>
      <c r="G359" s="2"/>
      <c r="H359" s="2"/>
      <c r="I359" s="2"/>
      <c r="J359" s="2"/>
      <c r="K359" s="2"/>
      <c r="L359" s="2"/>
      <c r="M359" s="2"/>
      <c r="N359" s="2"/>
      <c r="O359" s="2"/>
      <c r="P359" s="2"/>
      <c r="Q359" s="2"/>
      <c r="R359" s="1"/>
      <c r="S359" s="1"/>
      <c r="T359" s="1"/>
      <c r="U359" s="1"/>
      <c r="W359" s="1"/>
      <c r="X359" s="1"/>
      <c r="Y359" s="1"/>
      <c r="Z359" s="1"/>
      <c r="AA359" s="1"/>
      <c r="AB359" s="1"/>
      <c r="AC359" s="1"/>
      <c r="AD359" s="1"/>
      <c r="AE359" s="1"/>
      <c r="AF359" s="222"/>
      <c r="AG359" s="222"/>
      <c r="AH359" s="222"/>
      <c r="AI359" s="222"/>
      <c r="AJ359" s="222"/>
      <c r="AK359" s="222"/>
      <c r="AL359" s="222"/>
      <c r="AM359" s="222"/>
      <c r="AN359" s="222"/>
      <c r="AO359" s="222"/>
      <c r="AP359" s="222"/>
      <c r="AQ359" s="222"/>
      <c r="AR359" s="222"/>
      <c r="AS359" s="222"/>
      <c r="AT359" s="222"/>
      <c r="AU359" s="222"/>
      <c r="AV359" s="222"/>
      <c r="AW359" s="222"/>
      <c r="AX359" s="222"/>
      <c r="AY359" s="222"/>
      <c r="AZ359" s="222"/>
      <c r="BA359" s="222"/>
      <c r="BB359" s="222"/>
      <c r="BC359" s="222"/>
      <c r="BD359" s="222"/>
      <c r="BE359" s="222"/>
      <c r="BF359" s="222"/>
      <c r="BG359" s="222"/>
      <c r="BH359" s="222"/>
      <c r="BI359" s="222"/>
      <c r="BJ359" s="222"/>
      <c r="BK359" s="222"/>
      <c r="BL359" s="222"/>
      <c r="BM359" s="222"/>
      <c r="BN359" s="222"/>
      <c r="BO359" s="222"/>
      <c r="BP359" s="222"/>
      <c r="BQ359" s="222"/>
      <c r="BR359" s="222"/>
      <c r="BS359" s="222"/>
      <c r="BT359" s="222"/>
    </row>
    <row r="360" spans="1:101" ht="6.6" customHeight="1">
      <c r="A360" s="1"/>
      <c r="B360" s="1"/>
      <c r="C360" s="1"/>
      <c r="D360" s="1"/>
      <c r="E360" s="1"/>
      <c r="F360" s="1"/>
      <c r="G360" s="2"/>
      <c r="H360" s="2"/>
      <c r="I360" s="2"/>
      <c r="J360" s="2"/>
      <c r="K360" s="2"/>
      <c r="L360" s="2"/>
      <c r="W360" s="779" t="s">
        <v>1191</v>
      </c>
      <c r="X360" s="779"/>
      <c r="Y360" s="779"/>
      <c r="Z360" s="779"/>
      <c r="AA360" s="779"/>
      <c r="AB360" s="779"/>
      <c r="AC360" s="779"/>
      <c r="AD360" s="779"/>
      <c r="AE360" s="779"/>
      <c r="AF360" s="779"/>
      <c r="AG360" s="779"/>
      <c r="AH360" s="779"/>
      <c r="AI360" s="779"/>
      <c r="AJ360" s="779"/>
      <c r="AK360" s="779"/>
      <c r="AL360" s="779"/>
      <c r="AM360" s="779"/>
      <c r="AN360" s="779"/>
      <c r="AO360" s="779"/>
      <c r="AP360" s="779"/>
      <c r="AQ360" s="779"/>
      <c r="AR360" s="779"/>
      <c r="AS360" s="779"/>
      <c r="AT360" s="779"/>
      <c r="AU360" s="779"/>
      <c r="AV360" s="779"/>
      <c r="AW360" s="779"/>
      <c r="AX360" s="779"/>
      <c r="AY360" s="779"/>
      <c r="AZ360" s="779"/>
      <c r="BA360" s="779"/>
      <c r="BB360" s="779"/>
      <c r="BC360" s="779"/>
      <c r="BD360" s="779"/>
      <c r="BE360" s="779"/>
      <c r="BF360" s="779"/>
      <c r="BG360" s="779"/>
      <c r="BH360" s="779"/>
      <c r="BI360" s="779"/>
      <c r="BJ360" s="779"/>
      <c r="BK360" s="779"/>
      <c r="BL360" s="779"/>
      <c r="BM360" s="779"/>
      <c r="BN360" s="779"/>
      <c r="BO360" s="779"/>
      <c r="BP360" s="779"/>
      <c r="BQ360" s="779"/>
      <c r="BR360" s="779"/>
      <c r="BS360" s="779"/>
      <c r="BT360" s="779"/>
      <c r="BU360" s="779"/>
      <c r="BV360" s="779"/>
      <c r="BW360" s="779"/>
      <c r="BX360" s="779"/>
      <c r="BY360" s="779"/>
      <c r="BZ360" s="779"/>
      <c r="CA360" s="779"/>
      <c r="CB360" s="779"/>
      <c r="CC360" s="779"/>
      <c r="CD360" s="779"/>
    </row>
    <row r="361" spans="1:101" ht="6.6" customHeight="1">
      <c r="A361" s="1"/>
      <c r="B361" s="1"/>
      <c r="C361" s="1"/>
      <c r="D361" s="1"/>
      <c r="E361" s="1"/>
      <c r="F361" s="1"/>
      <c r="G361" s="1"/>
      <c r="H361" s="1"/>
      <c r="I361" s="1"/>
      <c r="J361" s="1"/>
      <c r="K361" s="1"/>
      <c r="L361" s="1"/>
      <c r="W361" s="779"/>
      <c r="X361" s="779"/>
      <c r="Y361" s="779"/>
      <c r="Z361" s="779"/>
      <c r="AA361" s="779"/>
      <c r="AB361" s="779"/>
      <c r="AC361" s="779"/>
      <c r="AD361" s="779"/>
      <c r="AE361" s="779"/>
      <c r="AF361" s="779"/>
      <c r="AG361" s="779"/>
      <c r="AH361" s="779"/>
      <c r="AI361" s="779"/>
      <c r="AJ361" s="779"/>
      <c r="AK361" s="779"/>
      <c r="AL361" s="779"/>
      <c r="AM361" s="779"/>
      <c r="AN361" s="779"/>
      <c r="AO361" s="779"/>
      <c r="AP361" s="779"/>
      <c r="AQ361" s="779"/>
      <c r="AR361" s="779"/>
      <c r="AS361" s="779"/>
      <c r="AT361" s="779"/>
      <c r="AU361" s="779"/>
      <c r="AV361" s="779"/>
      <c r="AW361" s="779"/>
      <c r="AX361" s="779"/>
      <c r="AY361" s="779"/>
      <c r="AZ361" s="779"/>
      <c r="BA361" s="779"/>
      <c r="BB361" s="779"/>
      <c r="BC361" s="779"/>
      <c r="BD361" s="779"/>
      <c r="BE361" s="779"/>
      <c r="BF361" s="779"/>
      <c r="BG361" s="779"/>
      <c r="BH361" s="779"/>
      <c r="BI361" s="779"/>
      <c r="BJ361" s="779"/>
      <c r="BK361" s="779"/>
      <c r="BL361" s="779"/>
      <c r="BM361" s="779"/>
      <c r="BN361" s="779"/>
      <c r="BO361" s="779"/>
      <c r="BP361" s="779"/>
      <c r="BQ361" s="779"/>
      <c r="BR361" s="779"/>
      <c r="BS361" s="779"/>
      <c r="BT361" s="779"/>
      <c r="BU361" s="779"/>
      <c r="BV361" s="779"/>
      <c r="BW361" s="779"/>
      <c r="BX361" s="779"/>
      <c r="BY361" s="779"/>
      <c r="BZ361" s="779"/>
      <c r="CA361" s="779"/>
      <c r="CB361" s="779"/>
      <c r="CC361" s="779"/>
      <c r="CD361" s="779"/>
    </row>
    <row r="362" spans="1:101" ht="6.6" customHeight="1">
      <c r="A362" s="1"/>
      <c r="B362" s="1" t="s">
        <v>1192</v>
      </c>
      <c r="C362" s="223"/>
      <c r="D362" s="223"/>
      <c r="E362" s="223"/>
      <c r="F362" s="223"/>
      <c r="G362" s="223"/>
      <c r="H362" s="223"/>
      <c r="I362" s="223"/>
      <c r="J362" s="223"/>
      <c r="K362" s="223"/>
      <c r="L362" s="1"/>
      <c r="W362" s="779"/>
      <c r="X362" s="779"/>
      <c r="Y362" s="779"/>
      <c r="Z362" s="779"/>
      <c r="AA362" s="779"/>
      <c r="AB362" s="779"/>
      <c r="AC362" s="779"/>
      <c r="AD362" s="779"/>
      <c r="AE362" s="779"/>
      <c r="AF362" s="779"/>
      <c r="AG362" s="779"/>
      <c r="AH362" s="779"/>
      <c r="AI362" s="779"/>
      <c r="AJ362" s="779"/>
      <c r="AK362" s="779"/>
      <c r="AL362" s="779"/>
      <c r="AM362" s="779"/>
      <c r="AN362" s="779"/>
      <c r="AO362" s="779"/>
      <c r="AP362" s="779"/>
      <c r="AQ362" s="779"/>
      <c r="AR362" s="779"/>
      <c r="AS362" s="779"/>
      <c r="AT362" s="779"/>
      <c r="AU362" s="779"/>
      <c r="AV362" s="779"/>
      <c r="AW362" s="779"/>
      <c r="AX362" s="779"/>
      <c r="AY362" s="779"/>
      <c r="AZ362" s="779"/>
      <c r="BA362" s="779"/>
      <c r="BB362" s="779"/>
      <c r="BC362" s="779"/>
      <c r="BD362" s="779"/>
      <c r="BE362" s="779"/>
      <c r="BF362" s="779"/>
      <c r="BG362" s="779"/>
      <c r="BH362" s="779"/>
      <c r="BI362" s="779"/>
      <c r="BJ362" s="779"/>
      <c r="BK362" s="779"/>
      <c r="BL362" s="779"/>
      <c r="BM362" s="779"/>
      <c r="BN362" s="779"/>
      <c r="BO362" s="779"/>
      <c r="BP362" s="779"/>
      <c r="BQ362" s="779"/>
      <c r="BR362" s="779"/>
      <c r="BS362" s="779"/>
      <c r="BT362" s="779"/>
      <c r="BU362" s="779"/>
      <c r="BV362" s="779"/>
      <c r="BW362" s="779"/>
      <c r="BX362" s="779"/>
      <c r="BY362" s="779"/>
      <c r="BZ362" s="779"/>
      <c r="CA362" s="779"/>
      <c r="CB362" s="779"/>
      <c r="CC362" s="779"/>
      <c r="CD362" s="779"/>
    </row>
    <row r="363" spans="1:101" ht="6.6" customHeight="1">
      <c r="A363" s="1"/>
      <c r="B363" s="1"/>
      <c r="C363" s="223"/>
      <c r="D363" s="223"/>
      <c r="E363" s="223"/>
      <c r="F363" s="223"/>
      <c r="G363" s="223"/>
      <c r="H363" s="223"/>
      <c r="I363" s="223"/>
      <c r="J363" s="223"/>
      <c r="K363" s="223"/>
      <c r="L363" s="1"/>
      <c r="W363" s="779"/>
      <c r="X363" s="779"/>
      <c r="Y363" s="779"/>
      <c r="Z363" s="779"/>
      <c r="AA363" s="779"/>
      <c r="AB363" s="779"/>
      <c r="AC363" s="779"/>
      <c r="AD363" s="779"/>
      <c r="AE363" s="779"/>
      <c r="AF363" s="779"/>
      <c r="AG363" s="779"/>
      <c r="AH363" s="779"/>
      <c r="AI363" s="779"/>
      <c r="AJ363" s="779"/>
      <c r="AK363" s="779"/>
      <c r="AL363" s="779"/>
      <c r="AM363" s="779"/>
      <c r="AN363" s="779"/>
      <c r="AO363" s="779"/>
      <c r="AP363" s="779"/>
      <c r="AQ363" s="779"/>
      <c r="AR363" s="779"/>
      <c r="AS363" s="779"/>
      <c r="AT363" s="779"/>
      <c r="AU363" s="779"/>
      <c r="AV363" s="779"/>
      <c r="AW363" s="779"/>
      <c r="AX363" s="779"/>
      <c r="AY363" s="779"/>
      <c r="AZ363" s="779"/>
      <c r="BA363" s="779"/>
      <c r="BB363" s="779"/>
      <c r="BC363" s="779"/>
      <c r="BD363" s="779"/>
      <c r="BE363" s="779"/>
      <c r="BF363" s="779"/>
      <c r="BG363" s="779"/>
      <c r="BH363" s="779"/>
      <c r="BI363" s="779"/>
      <c r="BJ363" s="779"/>
      <c r="BK363" s="779"/>
      <c r="BL363" s="779"/>
      <c r="BM363" s="779"/>
      <c r="BN363" s="779"/>
      <c r="BO363" s="779"/>
      <c r="BP363" s="779"/>
      <c r="BQ363" s="779"/>
      <c r="BR363" s="779"/>
      <c r="BS363" s="779"/>
      <c r="BT363" s="779"/>
      <c r="BU363" s="779"/>
      <c r="BV363" s="779"/>
      <c r="BW363" s="779"/>
      <c r="BX363" s="779"/>
      <c r="BY363" s="779"/>
      <c r="BZ363" s="779"/>
      <c r="CA363" s="779"/>
      <c r="CB363" s="779"/>
      <c r="CC363" s="779"/>
      <c r="CD363" s="779"/>
    </row>
    <row r="364" spans="1:101" ht="6.6" customHeight="1">
      <c r="A364" s="1"/>
      <c r="B364" s="1"/>
      <c r="C364" s="2"/>
      <c r="D364" s="2"/>
      <c r="E364" s="2"/>
      <c r="F364" s="2"/>
      <c r="G364" s="2"/>
      <c r="H364" s="2"/>
      <c r="I364" s="2"/>
      <c r="J364" s="1"/>
      <c r="K364" s="1"/>
      <c r="L364" s="1"/>
      <c r="M364" s="1"/>
      <c r="N364" s="1"/>
      <c r="O364" s="1"/>
      <c r="P364" s="1"/>
      <c r="Q364" s="1"/>
      <c r="R364" s="1"/>
      <c r="S364" s="1"/>
      <c r="T364" s="1"/>
      <c r="U364" s="1"/>
      <c r="V364" s="1"/>
      <c r="W364" s="779"/>
      <c r="X364" s="779"/>
      <c r="Y364" s="779"/>
      <c r="Z364" s="779"/>
      <c r="AA364" s="779"/>
      <c r="AB364" s="779"/>
      <c r="AC364" s="779"/>
      <c r="AD364" s="779"/>
      <c r="AE364" s="779"/>
      <c r="AF364" s="779"/>
      <c r="AG364" s="779"/>
      <c r="AH364" s="779"/>
      <c r="AI364" s="779"/>
      <c r="AJ364" s="779"/>
      <c r="AK364" s="779"/>
      <c r="AL364" s="779"/>
      <c r="AM364" s="779"/>
      <c r="AN364" s="779"/>
      <c r="AO364" s="779"/>
      <c r="AP364" s="779"/>
      <c r="AQ364" s="779"/>
      <c r="AR364" s="779"/>
      <c r="AS364" s="779"/>
      <c r="AT364" s="779"/>
      <c r="AU364" s="779"/>
      <c r="AV364" s="779"/>
      <c r="AW364" s="779"/>
      <c r="AX364" s="779"/>
      <c r="AY364" s="779"/>
      <c r="AZ364" s="779"/>
      <c r="BA364" s="779"/>
      <c r="BB364" s="779"/>
      <c r="BC364" s="779"/>
      <c r="BD364" s="779"/>
      <c r="BE364" s="779"/>
      <c r="BF364" s="779"/>
      <c r="BG364" s="779"/>
      <c r="BH364" s="779"/>
      <c r="BI364" s="779"/>
      <c r="BJ364" s="779"/>
      <c r="BK364" s="779"/>
      <c r="BL364" s="779"/>
      <c r="BM364" s="779"/>
      <c r="BN364" s="779"/>
      <c r="BO364" s="779"/>
      <c r="BP364" s="779"/>
      <c r="BQ364" s="779"/>
      <c r="BR364" s="779"/>
      <c r="BS364" s="779"/>
      <c r="BT364" s="779"/>
      <c r="BU364" s="779"/>
      <c r="BV364" s="779"/>
      <c r="BW364" s="779"/>
      <c r="BX364" s="779"/>
      <c r="BY364" s="779"/>
      <c r="BZ364" s="779"/>
      <c r="CA364" s="779"/>
      <c r="CB364" s="779"/>
      <c r="CC364" s="779"/>
      <c r="CD364" s="779"/>
    </row>
    <row r="365" spans="1:101" ht="6.6" customHeight="1">
      <c r="A365" s="1"/>
      <c r="B365" s="1"/>
      <c r="C365" s="2"/>
      <c r="D365" s="2"/>
      <c r="E365" s="2"/>
      <c r="F365" s="2"/>
      <c r="G365" s="2"/>
      <c r="H365" s="2"/>
      <c r="I365" s="2"/>
      <c r="J365" s="1"/>
      <c r="K365" s="1"/>
      <c r="L365" s="1"/>
      <c r="M365" s="1"/>
      <c r="N365" s="1"/>
      <c r="O365" s="1"/>
      <c r="P365" s="1"/>
      <c r="Q365" s="1"/>
      <c r="R365" s="1"/>
      <c r="S365" s="1"/>
      <c r="T365" s="1"/>
      <c r="U365" s="1"/>
      <c r="V365" s="1"/>
      <c r="W365" s="779"/>
      <c r="X365" s="779"/>
      <c r="Y365" s="779"/>
      <c r="Z365" s="779"/>
      <c r="AA365" s="779"/>
      <c r="AB365" s="779"/>
      <c r="AC365" s="779"/>
      <c r="AD365" s="779"/>
      <c r="AE365" s="779"/>
      <c r="AF365" s="779"/>
      <c r="AG365" s="779"/>
      <c r="AH365" s="779"/>
      <c r="AI365" s="779"/>
      <c r="AJ365" s="779"/>
      <c r="AK365" s="779"/>
      <c r="AL365" s="779"/>
      <c r="AM365" s="779"/>
      <c r="AN365" s="779"/>
      <c r="AO365" s="779"/>
      <c r="AP365" s="779"/>
      <c r="AQ365" s="779"/>
      <c r="AR365" s="779"/>
      <c r="AS365" s="779"/>
      <c r="AT365" s="779"/>
      <c r="AU365" s="779"/>
      <c r="AV365" s="779"/>
      <c r="AW365" s="779"/>
      <c r="AX365" s="779"/>
      <c r="AY365" s="779"/>
      <c r="AZ365" s="779"/>
      <c r="BA365" s="779"/>
      <c r="BB365" s="779"/>
      <c r="BC365" s="779"/>
      <c r="BD365" s="779"/>
      <c r="BE365" s="779"/>
      <c r="BF365" s="779"/>
      <c r="BG365" s="779"/>
      <c r="BH365" s="779"/>
      <c r="BI365" s="779"/>
      <c r="BJ365" s="779"/>
      <c r="BK365" s="779"/>
      <c r="BL365" s="779"/>
      <c r="BM365" s="779"/>
      <c r="BN365" s="779"/>
      <c r="BO365" s="779"/>
      <c r="BP365" s="779"/>
      <c r="BQ365" s="779"/>
      <c r="BR365" s="779"/>
      <c r="BS365" s="779"/>
      <c r="BT365" s="779"/>
      <c r="BU365" s="779"/>
      <c r="BV365" s="779"/>
      <c r="BW365" s="779"/>
      <c r="BX365" s="779"/>
      <c r="BY365" s="779"/>
      <c r="BZ365" s="779"/>
      <c r="CA365" s="779"/>
      <c r="CB365" s="779"/>
      <c r="CC365" s="779"/>
      <c r="CD365" s="779"/>
    </row>
    <row r="366" spans="1:101" ht="6.6" customHeight="1">
      <c r="A366" s="1"/>
      <c r="B366" s="1"/>
      <c r="C366" s="2"/>
      <c r="D366" s="2"/>
      <c r="E366" s="2"/>
      <c r="F366" s="2"/>
      <c r="G366" s="2"/>
      <c r="H366" s="2"/>
      <c r="I366" s="2"/>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row>
    <row r="367" spans="1:101" ht="6.6" customHeight="1">
      <c r="A367" s="1"/>
      <c r="B367" s="1"/>
      <c r="C367" s="2"/>
      <c r="D367" s="2"/>
      <c r="E367" s="224"/>
      <c r="F367" s="224"/>
      <c r="G367" s="224"/>
      <c r="H367" s="224"/>
      <c r="I367" s="224"/>
      <c r="J367" s="224"/>
      <c r="K367" s="224"/>
      <c r="L367" s="224"/>
      <c r="M367" s="224"/>
      <c r="N367" s="224"/>
      <c r="O367" s="224"/>
      <c r="P367" s="224"/>
      <c r="Q367" s="224"/>
      <c r="R367" s="224"/>
      <c r="S367" s="224"/>
      <c r="T367" s="224"/>
      <c r="U367" s="224"/>
      <c r="V367" s="224"/>
      <c r="W367" s="224"/>
      <c r="X367" s="224"/>
      <c r="Y367" s="224"/>
      <c r="Z367" s="224"/>
      <c r="AA367" s="224"/>
      <c r="AB367" s="224"/>
      <c r="AC367" s="224"/>
      <c r="AD367" s="224"/>
      <c r="AE367" s="224"/>
      <c r="AF367" s="224"/>
      <c r="AG367" s="224"/>
      <c r="AH367" s="224"/>
      <c r="AI367" s="224"/>
      <c r="AJ367" s="224"/>
      <c r="AK367" s="224"/>
      <c r="AL367" s="224"/>
      <c r="AM367" s="224"/>
      <c r="AN367" s="224"/>
      <c r="AO367" s="224"/>
      <c r="AP367" s="224"/>
      <c r="AQ367" s="224"/>
      <c r="AR367" s="224"/>
      <c r="AS367" s="224"/>
      <c r="AT367" s="224"/>
      <c r="AU367" s="224"/>
      <c r="AV367" s="224"/>
      <c r="AW367" s="224"/>
      <c r="AX367" s="224"/>
      <c r="AY367" s="224"/>
      <c r="AZ367" s="224"/>
      <c r="BA367" s="224"/>
      <c r="BB367" s="224"/>
      <c r="BC367" s="224"/>
      <c r="BD367" s="224"/>
      <c r="BE367" s="224"/>
      <c r="BF367" s="224"/>
      <c r="BG367" s="224"/>
      <c r="BH367" s="1"/>
      <c r="BI367" s="1"/>
      <c r="BJ367" s="1"/>
      <c r="BK367" s="1"/>
    </row>
    <row r="368" spans="1:101" ht="6.6" customHeight="1">
      <c r="A368" s="1"/>
      <c r="B368" s="1"/>
      <c r="C368" s="2"/>
      <c r="D368" s="2"/>
      <c r="E368" s="224"/>
      <c r="F368" s="224"/>
      <c r="G368" s="224"/>
      <c r="H368" s="224"/>
      <c r="I368" s="224"/>
      <c r="J368" s="224"/>
      <c r="K368" s="224"/>
      <c r="L368" s="224"/>
      <c r="M368" s="224"/>
      <c r="N368" s="224"/>
      <c r="O368" s="224"/>
      <c r="P368" s="224"/>
      <c r="Q368" s="224"/>
      <c r="R368" s="224"/>
      <c r="S368" s="224"/>
      <c r="T368" s="224"/>
      <c r="U368" s="224"/>
      <c r="V368" s="224"/>
      <c r="W368" s="224"/>
      <c r="X368" s="224"/>
      <c r="Y368" s="224"/>
      <c r="Z368" s="224"/>
      <c r="AA368" s="224"/>
      <c r="AB368" s="224"/>
      <c r="AC368" s="224"/>
      <c r="AD368" s="224"/>
      <c r="AE368" s="224"/>
      <c r="AF368" s="224"/>
      <c r="AG368" s="224"/>
      <c r="AH368" s="224"/>
      <c r="AI368" s="224"/>
      <c r="AJ368" s="224"/>
      <c r="AK368" s="224"/>
      <c r="AL368" s="224"/>
      <c r="AM368" s="224"/>
      <c r="AN368" s="224"/>
      <c r="AO368" s="224"/>
      <c r="AP368" s="224"/>
      <c r="AQ368" s="224"/>
      <c r="AR368" s="224"/>
      <c r="AS368" s="224"/>
      <c r="AT368" s="224"/>
      <c r="AU368" s="224"/>
      <c r="AV368" s="224"/>
      <c r="AW368" s="224"/>
      <c r="AX368" s="224"/>
      <c r="AY368" s="224"/>
      <c r="AZ368" s="224"/>
      <c r="BA368" s="224"/>
      <c r="BB368" s="224"/>
      <c r="BC368" s="224"/>
      <c r="BD368" s="224"/>
      <c r="BE368" s="224"/>
      <c r="BF368" s="224"/>
      <c r="BG368" s="224"/>
      <c r="BH368" s="1"/>
      <c r="BI368" s="1"/>
      <c r="BJ368" s="1"/>
      <c r="BK368" s="1"/>
    </row>
    <row r="369" spans="1:63" ht="6.6" customHeight="1">
      <c r="A369" s="1"/>
      <c r="B369" s="1"/>
      <c r="C369" s="2"/>
      <c r="D369" s="2"/>
      <c r="E369" s="224"/>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224"/>
      <c r="AY369" s="224"/>
      <c r="AZ369" s="224"/>
      <c r="BA369" s="224"/>
      <c r="BB369" s="224"/>
      <c r="BC369" s="224"/>
      <c r="BD369" s="224"/>
      <c r="BE369" s="224"/>
      <c r="BF369" s="224"/>
      <c r="BG369" s="224"/>
      <c r="BH369" s="1"/>
      <c r="BI369" s="1"/>
      <c r="BJ369" s="1"/>
      <c r="BK369" s="1"/>
    </row>
    <row r="370" spans="1:63" ht="6.6" customHeight="1">
      <c r="A370" s="1"/>
      <c r="B370" s="1"/>
      <c r="C370" s="2"/>
      <c r="D370" s="2"/>
      <c r="E370" s="224"/>
      <c r="F370" s="224"/>
      <c r="G370" s="224"/>
      <c r="H370" s="224"/>
      <c r="I370" s="224"/>
      <c r="J370" s="224"/>
      <c r="K370" s="224"/>
      <c r="L370" s="224"/>
      <c r="M370" s="224"/>
      <c r="N370" s="224"/>
      <c r="O370" s="224"/>
      <c r="P370" s="224"/>
      <c r="Q370" s="224"/>
      <c r="R370" s="224"/>
      <c r="S370" s="224"/>
      <c r="T370" s="224"/>
      <c r="U370" s="224"/>
      <c r="V370" s="224"/>
      <c r="W370" s="224"/>
      <c r="X370" s="224"/>
      <c r="Y370" s="224"/>
      <c r="Z370" s="224"/>
      <c r="AA370" s="224"/>
      <c r="AB370" s="224"/>
      <c r="AC370" s="224"/>
      <c r="AD370" s="224"/>
      <c r="AE370" s="224"/>
      <c r="AF370" s="224"/>
      <c r="AG370" s="224"/>
      <c r="AH370" s="224"/>
      <c r="AI370" s="224"/>
      <c r="AJ370" s="224"/>
      <c r="AK370" s="224"/>
      <c r="AL370" s="224"/>
      <c r="AM370" s="224"/>
      <c r="AN370" s="224"/>
      <c r="AO370" s="224"/>
      <c r="AP370" s="224"/>
      <c r="AQ370" s="224"/>
      <c r="AR370" s="224"/>
      <c r="AS370" s="224"/>
      <c r="AT370" s="224"/>
      <c r="AU370" s="224"/>
      <c r="AV370" s="224"/>
      <c r="AW370" s="224"/>
      <c r="AX370" s="224"/>
      <c r="AY370" s="224"/>
      <c r="AZ370" s="224"/>
      <c r="BA370" s="224"/>
      <c r="BB370" s="224"/>
      <c r="BC370" s="224"/>
      <c r="BD370" s="224"/>
      <c r="BE370" s="224"/>
      <c r="BF370" s="224"/>
      <c r="BG370" s="224"/>
      <c r="BH370" s="1"/>
      <c r="BI370" s="1"/>
      <c r="BJ370" s="1"/>
      <c r="BK370" s="1"/>
    </row>
    <row r="371" spans="1:63" ht="6.6" customHeight="1">
      <c r="A371" s="1"/>
      <c r="B371" s="1"/>
      <c r="C371" s="2"/>
      <c r="D371" s="2"/>
      <c r="E371" s="224"/>
      <c r="F371" s="224"/>
      <c r="G371" s="224"/>
      <c r="H371" s="224"/>
      <c r="I371" s="224"/>
      <c r="J371" s="224"/>
      <c r="K371" s="224"/>
      <c r="L371" s="224"/>
      <c r="M371" s="224"/>
      <c r="N371" s="224"/>
      <c r="O371" s="224"/>
      <c r="P371" s="224"/>
      <c r="Q371" s="224"/>
      <c r="R371" s="224"/>
      <c r="S371" s="224"/>
      <c r="T371" s="224"/>
      <c r="U371" s="224"/>
      <c r="V371" s="224"/>
      <c r="W371" s="224"/>
      <c r="X371" s="224"/>
      <c r="Y371" s="224"/>
      <c r="Z371" s="224"/>
      <c r="AA371" s="224"/>
      <c r="AB371" s="224"/>
      <c r="AC371" s="224"/>
      <c r="AD371" s="224"/>
      <c r="AE371" s="224"/>
      <c r="AF371" s="224"/>
      <c r="AG371" s="224"/>
      <c r="AH371" s="224"/>
      <c r="AI371" s="224"/>
      <c r="AJ371" s="224"/>
      <c r="AK371" s="224"/>
      <c r="AL371" s="224"/>
      <c r="AM371" s="224"/>
      <c r="AN371" s="224"/>
      <c r="AO371" s="224"/>
      <c r="AP371" s="224"/>
      <c r="AQ371" s="224"/>
      <c r="AR371" s="224"/>
      <c r="AS371" s="224"/>
      <c r="AT371" s="224"/>
      <c r="AU371" s="224"/>
      <c r="AV371" s="224"/>
      <c r="AW371" s="224"/>
      <c r="AX371" s="224"/>
      <c r="AY371" s="224"/>
      <c r="AZ371" s="224"/>
      <c r="BA371" s="224"/>
      <c r="BB371" s="224"/>
      <c r="BC371" s="224"/>
      <c r="BD371" s="224"/>
      <c r="BE371" s="224"/>
      <c r="BF371" s="224"/>
      <c r="BG371" s="224"/>
      <c r="BH371" s="1"/>
      <c r="BI371" s="1"/>
      <c r="BJ371" s="1"/>
      <c r="BK371" s="1"/>
    </row>
    <row r="372" spans="1:63" ht="6.6" customHeight="1">
      <c r="A372" s="1"/>
      <c r="B372" s="1"/>
      <c r="C372" s="2"/>
      <c r="D372" s="2"/>
      <c r="E372" s="224"/>
      <c r="F372" s="224"/>
      <c r="G372" s="224"/>
      <c r="H372" s="224"/>
      <c r="I372" s="224"/>
      <c r="J372" s="224"/>
      <c r="K372" s="224"/>
      <c r="L372" s="224"/>
      <c r="M372" s="224"/>
      <c r="N372" s="224"/>
      <c r="O372" s="224"/>
      <c r="P372" s="224"/>
      <c r="Q372" s="224"/>
      <c r="R372" s="224"/>
      <c r="S372" s="224"/>
      <c r="T372" s="224"/>
      <c r="U372" s="224"/>
      <c r="V372" s="224"/>
      <c r="W372" s="224"/>
      <c r="X372" s="224"/>
      <c r="Y372" s="224"/>
      <c r="Z372" s="224"/>
      <c r="AA372" s="224"/>
      <c r="AB372" s="224"/>
      <c r="AC372" s="224"/>
      <c r="AD372" s="224"/>
      <c r="AE372" s="224"/>
      <c r="AF372" s="224"/>
      <c r="AG372" s="224"/>
      <c r="AH372" s="224"/>
      <c r="AI372" s="224"/>
      <c r="AJ372" s="224"/>
      <c r="AK372" s="224"/>
      <c r="AL372" s="224"/>
      <c r="AM372" s="224"/>
      <c r="AN372" s="224"/>
      <c r="AO372" s="224"/>
      <c r="AP372" s="224"/>
      <c r="AQ372" s="224"/>
      <c r="AR372" s="224"/>
      <c r="AS372" s="224"/>
      <c r="AT372" s="224"/>
      <c r="AU372" s="224"/>
      <c r="AV372" s="224"/>
      <c r="AW372" s="224"/>
      <c r="AX372" s="224"/>
      <c r="AY372" s="224"/>
      <c r="AZ372" s="224"/>
      <c r="BA372" s="224"/>
      <c r="BB372" s="224"/>
      <c r="BC372" s="224"/>
      <c r="BD372" s="224"/>
      <c r="BE372" s="224"/>
      <c r="BF372" s="224"/>
      <c r="BG372" s="224"/>
      <c r="BH372" s="1"/>
      <c r="BI372" s="1"/>
      <c r="BJ372" s="1"/>
      <c r="BK372" s="1"/>
    </row>
    <row r="373" spans="1:63" ht="6.6" customHeight="1">
      <c r="A373" s="1"/>
      <c r="B373" s="1"/>
      <c r="C373" s="2"/>
      <c r="D373" s="2"/>
      <c r="E373" s="224"/>
      <c r="F373" s="224"/>
      <c r="G373" s="224"/>
      <c r="H373" s="224"/>
      <c r="I373" s="224"/>
      <c r="J373" s="224"/>
      <c r="K373" s="224"/>
      <c r="L373" s="224"/>
      <c r="M373" s="224"/>
      <c r="N373" s="224"/>
      <c r="O373" s="224"/>
      <c r="P373" s="224"/>
      <c r="Q373" s="224"/>
      <c r="R373" s="224"/>
      <c r="S373" s="224"/>
      <c r="T373" s="224"/>
      <c r="U373" s="224"/>
      <c r="V373" s="224"/>
      <c r="W373" s="224"/>
      <c r="X373" s="224"/>
      <c r="Y373" s="224"/>
      <c r="Z373" s="224"/>
      <c r="AA373" s="224"/>
      <c r="AB373" s="224"/>
      <c r="AC373" s="224"/>
      <c r="AD373" s="224"/>
      <c r="AE373" s="224"/>
      <c r="AF373" s="224"/>
      <c r="AG373" s="224"/>
      <c r="AH373" s="224"/>
      <c r="AI373" s="224"/>
      <c r="AJ373" s="224"/>
      <c r="AK373" s="224"/>
      <c r="AL373" s="224"/>
      <c r="AM373" s="224"/>
      <c r="AN373" s="224"/>
      <c r="AO373" s="224"/>
      <c r="AP373" s="224"/>
      <c r="AQ373" s="224"/>
      <c r="AR373" s="224"/>
      <c r="AS373" s="224"/>
      <c r="AT373" s="224"/>
      <c r="AU373" s="224"/>
      <c r="AV373" s="224"/>
      <c r="AW373" s="224"/>
      <c r="AX373" s="224"/>
      <c r="AY373" s="224"/>
      <c r="AZ373" s="224"/>
      <c r="BA373" s="224"/>
      <c r="BB373" s="224"/>
      <c r="BC373" s="224"/>
      <c r="BD373" s="224"/>
      <c r="BE373" s="224"/>
      <c r="BF373" s="224"/>
      <c r="BG373" s="224"/>
      <c r="BH373" s="1"/>
      <c r="BI373" s="1"/>
      <c r="BJ373" s="1"/>
      <c r="BK373" s="1"/>
    </row>
    <row r="374" spans="1:63" ht="6.6" customHeight="1">
      <c r="A374" s="1"/>
      <c r="B374" s="1"/>
      <c r="C374" s="2"/>
      <c r="D374" s="2"/>
      <c r="E374" s="224"/>
      <c r="F374" s="224"/>
      <c r="G374" s="224"/>
      <c r="H374" s="224"/>
      <c r="I374" s="224"/>
      <c r="J374" s="224"/>
      <c r="K374" s="224"/>
      <c r="L374" s="224"/>
      <c r="M374" s="224"/>
      <c r="N374" s="224"/>
      <c r="O374" s="224"/>
      <c r="P374" s="224"/>
      <c r="Q374" s="224"/>
      <c r="R374" s="224"/>
      <c r="S374" s="224"/>
      <c r="T374" s="224"/>
      <c r="U374" s="224"/>
      <c r="V374" s="224"/>
      <c r="W374" s="224"/>
      <c r="X374" s="224"/>
      <c r="Y374" s="224"/>
      <c r="Z374" s="224"/>
      <c r="AA374" s="224"/>
      <c r="AB374" s="224"/>
      <c r="AC374" s="224"/>
      <c r="AD374" s="224"/>
      <c r="AE374" s="224"/>
      <c r="AF374" s="224"/>
      <c r="AG374" s="224"/>
      <c r="AH374" s="224"/>
      <c r="AI374" s="224"/>
      <c r="AJ374" s="224"/>
      <c r="AK374" s="224"/>
      <c r="AL374" s="224"/>
      <c r="AM374" s="224"/>
      <c r="AN374" s="224"/>
      <c r="AO374" s="224"/>
      <c r="AP374" s="224"/>
      <c r="AQ374" s="224"/>
      <c r="AR374" s="224"/>
      <c r="AS374" s="224"/>
      <c r="AT374" s="224"/>
      <c r="AU374" s="224"/>
      <c r="AV374" s="224"/>
      <c r="AW374" s="224"/>
      <c r="AX374" s="224"/>
      <c r="AY374" s="224"/>
      <c r="AZ374" s="224"/>
      <c r="BA374" s="224"/>
      <c r="BB374" s="224"/>
      <c r="BC374" s="224"/>
      <c r="BD374" s="224"/>
      <c r="BE374" s="224"/>
      <c r="BF374" s="224"/>
      <c r="BG374" s="224"/>
      <c r="BH374" s="1"/>
      <c r="BI374" s="1"/>
      <c r="BJ374" s="1"/>
      <c r="BK374" s="1"/>
    </row>
    <row r="375" spans="1:63" ht="6.6" customHeight="1">
      <c r="A375" s="1"/>
      <c r="B375" s="1"/>
      <c r="C375" s="2"/>
      <c r="D375" s="2"/>
      <c r="E375" s="224"/>
      <c r="F375" s="224"/>
      <c r="G375" s="224"/>
      <c r="H375" s="224"/>
      <c r="I375" s="224"/>
      <c r="J375" s="224"/>
      <c r="K375" s="224"/>
      <c r="L375" s="224"/>
      <c r="M375" s="224"/>
      <c r="N375" s="224"/>
      <c r="O375" s="224"/>
      <c r="P375" s="224"/>
      <c r="Q375" s="224"/>
      <c r="R375" s="224"/>
      <c r="S375" s="224"/>
      <c r="T375" s="224"/>
      <c r="U375" s="224"/>
      <c r="V375" s="224"/>
      <c r="W375" s="224"/>
      <c r="X375" s="224"/>
      <c r="Y375" s="224"/>
      <c r="Z375" s="224"/>
      <c r="AA375" s="224"/>
      <c r="AB375" s="224"/>
      <c r="AC375" s="224"/>
      <c r="AD375" s="224"/>
      <c r="AE375" s="224"/>
      <c r="AF375" s="224"/>
      <c r="AG375" s="224"/>
      <c r="AH375" s="224"/>
      <c r="AI375" s="224"/>
      <c r="AJ375" s="224"/>
      <c r="AK375" s="224"/>
      <c r="AL375" s="224"/>
      <c r="AM375" s="224"/>
      <c r="AN375" s="224"/>
      <c r="AO375" s="224"/>
      <c r="AP375" s="224"/>
      <c r="AQ375" s="224"/>
      <c r="AR375" s="224"/>
      <c r="AS375" s="224"/>
      <c r="AT375" s="224"/>
      <c r="AU375" s="224"/>
      <c r="AV375" s="224"/>
      <c r="AW375" s="224"/>
      <c r="AX375" s="224"/>
      <c r="AY375" s="224"/>
      <c r="AZ375" s="224"/>
      <c r="BA375" s="224"/>
      <c r="BB375" s="224"/>
      <c r="BC375" s="224"/>
      <c r="BD375" s="224"/>
      <c r="BE375" s="224"/>
      <c r="BF375" s="224"/>
      <c r="BG375" s="224"/>
      <c r="BH375" s="1"/>
      <c r="BI375" s="1"/>
      <c r="BJ375" s="1"/>
      <c r="BK375" s="1"/>
    </row>
    <row r="376" spans="1:63" ht="6.6" customHeight="1">
      <c r="A376" s="1"/>
      <c r="B376" s="1"/>
      <c r="C376" s="2"/>
      <c r="D376" s="2"/>
      <c r="E376" s="224"/>
      <c r="F376" s="224"/>
      <c r="G376" s="224"/>
      <c r="H376" s="224"/>
      <c r="I376" s="224"/>
      <c r="J376" s="224"/>
      <c r="K376" s="224"/>
      <c r="L376" s="224"/>
      <c r="M376" s="224"/>
      <c r="N376" s="224"/>
      <c r="O376" s="224"/>
      <c r="P376" s="224"/>
      <c r="Q376" s="224"/>
      <c r="R376" s="224"/>
      <c r="S376" s="224"/>
      <c r="T376" s="224"/>
      <c r="U376" s="224"/>
      <c r="V376" s="224"/>
      <c r="W376" s="224"/>
      <c r="X376" s="224"/>
      <c r="Y376" s="224"/>
      <c r="Z376" s="224"/>
      <c r="AA376" s="224"/>
      <c r="AB376" s="224"/>
      <c r="AC376" s="224"/>
      <c r="AD376" s="224"/>
      <c r="AE376" s="224"/>
      <c r="AF376" s="224"/>
      <c r="AG376" s="224"/>
      <c r="AH376" s="224"/>
      <c r="AI376" s="224"/>
      <c r="AJ376" s="224"/>
      <c r="AK376" s="224"/>
      <c r="AL376" s="224"/>
      <c r="AM376" s="224"/>
      <c r="AN376" s="224"/>
      <c r="AO376" s="224"/>
      <c r="AP376" s="224"/>
      <c r="AQ376" s="224"/>
      <c r="AR376" s="224"/>
      <c r="AS376" s="224"/>
      <c r="AT376" s="224"/>
      <c r="AU376" s="224"/>
      <c r="AV376" s="224"/>
      <c r="AW376" s="224"/>
      <c r="AX376" s="224"/>
      <c r="AY376" s="224"/>
      <c r="AZ376" s="224"/>
      <c r="BA376" s="224"/>
      <c r="BB376" s="224"/>
      <c r="BC376" s="224"/>
      <c r="BD376" s="224"/>
      <c r="BE376" s="224"/>
      <c r="BF376" s="224"/>
      <c r="BG376" s="224"/>
      <c r="BH376" s="1"/>
      <c r="BI376" s="1"/>
      <c r="BJ376" s="1"/>
      <c r="BK376" s="1"/>
    </row>
    <row r="377" spans="1:63" ht="6.6" customHeight="1">
      <c r="A377" s="1"/>
      <c r="B377" s="1"/>
      <c r="C377" s="2"/>
      <c r="D377" s="2"/>
      <c r="E377" s="224"/>
      <c r="F377" s="224"/>
      <c r="G377" s="224"/>
      <c r="H377" s="224"/>
      <c r="I377" s="224"/>
      <c r="J377" s="224"/>
      <c r="K377" s="224"/>
      <c r="L377" s="224"/>
      <c r="M377" s="224"/>
      <c r="N377" s="224"/>
      <c r="O377" s="224"/>
      <c r="P377" s="224"/>
      <c r="Q377" s="224"/>
      <c r="R377" s="224"/>
      <c r="S377" s="224"/>
      <c r="T377" s="224"/>
      <c r="U377" s="224"/>
      <c r="V377" s="224"/>
      <c r="W377" s="224"/>
      <c r="X377" s="224"/>
      <c r="Y377" s="224"/>
      <c r="Z377" s="224"/>
      <c r="AA377" s="224"/>
      <c r="AB377" s="224"/>
      <c r="AC377" s="224"/>
      <c r="AD377" s="224"/>
      <c r="AE377" s="224"/>
      <c r="AF377" s="224"/>
      <c r="AG377" s="224"/>
      <c r="AH377" s="224"/>
      <c r="AI377" s="224"/>
      <c r="AJ377" s="224"/>
      <c r="AK377" s="224"/>
      <c r="AL377" s="224"/>
      <c r="AM377" s="224"/>
      <c r="AN377" s="224"/>
      <c r="AO377" s="224"/>
      <c r="AP377" s="224"/>
      <c r="AQ377" s="224"/>
      <c r="AR377" s="224"/>
      <c r="AS377" s="224"/>
      <c r="AT377" s="224"/>
      <c r="AU377" s="224"/>
      <c r="AV377" s="224"/>
      <c r="AW377" s="224"/>
      <c r="AX377" s="224"/>
      <c r="AY377" s="224"/>
      <c r="AZ377" s="224"/>
      <c r="BA377" s="224"/>
      <c r="BB377" s="224"/>
      <c r="BC377" s="224"/>
      <c r="BD377" s="224"/>
      <c r="BE377" s="224"/>
      <c r="BF377" s="224"/>
      <c r="BG377" s="224"/>
      <c r="BH377" s="1"/>
      <c r="BI377" s="1"/>
      <c r="BJ377" s="1"/>
      <c r="BK377" s="1"/>
    </row>
    <row r="378" spans="1:63" ht="6.6" customHeight="1">
      <c r="A378" s="1"/>
      <c r="B378" s="1"/>
      <c r="C378" s="2"/>
      <c r="D378" s="2"/>
      <c r="E378" s="224"/>
      <c r="F378" s="224"/>
      <c r="G378" s="224"/>
      <c r="H378" s="224"/>
      <c r="I378" s="224"/>
      <c r="J378" s="224"/>
      <c r="K378" s="224"/>
      <c r="L378" s="224"/>
      <c r="M378" s="224"/>
      <c r="N378" s="224"/>
      <c r="O378" s="224"/>
      <c r="P378" s="224"/>
      <c r="Q378" s="224"/>
      <c r="R378" s="224"/>
      <c r="S378" s="224"/>
      <c r="T378" s="224"/>
      <c r="U378" s="224"/>
      <c r="V378" s="224"/>
      <c r="W378" s="224"/>
      <c r="X378" s="224"/>
      <c r="Y378" s="224"/>
      <c r="Z378" s="224"/>
      <c r="AA378" s="224"/>
      <c r="AB378" s="224"/>
      <c r="AC378" s="224"/>
      <c r="AD378" s="224"/>
      <c r="AE378" s="224"/>
      <c r="AF378" s="224"/>
      <c r="AG378" s="224"/>
      <c r="AH378" s="224"/>
      <c r="AI378" s="224"/>
      <c r="AJ378" s="224"/>
      <c r="AK378" s="224"/>
      <c r="AL378" s="224"/>
      <c r="AM378" s="224"/>
      <c r="AN378" s="224"/>
      <c r="AO378" s="224"/>
      <c r="AP378" s="224"/>
      <c r="AQ378" s="224"/>
      <c r="AR378" s="224"/>
      <c r="AS378" s="224"/>
      <c r="AT378" s="224"/>
      <c r="AU378" s="224"/>
      <c r="AV378" s="224"/>
      <c r="AW378" s="224"/>
      <c r="AX378" s="224"/>
      <c r="AY378" s="224"/>
      <c r="AZ378" s="224"/>
      <c r="BA378" s="224"/>
      <c r="BB378" s="224"/>
      <c r="BC378" s="224"/>
      <c r="BD378" s="224"/>
      <c r="BE378" s="224"/>
      <c r="BF378" s="224"/>
      <c r="BG378" s="224"/>
      <c r="BH378" s="1"/>
      <c r="BI378" s="1"/>
      <c r="BJ378" s="1"/>
      <c r="BK378" s="1"/>
    </row>
    <row r="379" spans="1:63" ht="6.6" customHeight="1">
      <c r="A379" s="1"/>
      <c r="B379" s="1"/>
      <c r="C379" s="2"/>
      <c r="D379" s="2"/>
      <c r="E379" s="224"/>
      <c r="F379" s="224"/>
      <c r="G379" s="224"/>
      <c r="H379" s="224"/>
      <c r="I379" s="224"/>
      <c r="J379" s="224"/>
      <c r="K379" s="224"/>
      <c r="L379" s="224"/>
      <c r="M379" s="224"/>
      <c r="N379" s="224"/>
      <c r="O379" s="224"/>
      <c r="P379" s="224"/>
      <c r="Q379" s="224"/>
      <c r="R379" s="224"/>
      <c r="S379" s="224"/>
      <c r="T379" s="224"/>
      <c r="U379" s="224"/>
      <c r="V379" s="224"/>
      <c r="W379" s="224"/>
      <c r="X379" s="224"/>
      <c r="Y379" s="224"/>
      <c r="Z379" s="224"/>
      <c r="AA379" s="224"/>
      <c r="AB379" s="224"/>
      <c r="AC379" s="224"/>
      <c r="AD379" s="224"/>
      <c r="AE379" s="224"/>
      <c r="AF379" s="224"/>
      <c r="AG379" s="224"/>
      <c r="AH379" s="224"/>
      <c r="AI379" s="224"/>
      <c r="AJ379" s="224"/>
      <c r="AK379" s="224"/>
      <c r="AL379" s="224"/>
      <c r="AM379" s="224"/>
      <c r="AN379" s="224"/>
      <c r="AO379" s="224"/>
      <c r="AP379" s="224"/>
      <c r="AQ379" s="224"/>
      <c r="AR379" s="224"/>
      <c r="AS379" s="224"/>
      <c r="AT379" s="224"/>
      <c r="AU379" s="224"/>
      <c r="AV379" s="224"/>
      <c r="AW379" s="224"/>
      <c r="AX379" s="224"/>
      <c r="AY379" s="224"/>
      <c r="AZ379" s="224"/>
      <c r="BA379" s="224"/>
      <c r="BB379" s="224"/>
      <c r="BC379" s="224"/>
      <c r="BD379" s="224"/>
      <c r="BE379" s="224"/>
      <c r="BF379" s="224"/>
      <c r="BG379" s="224"/>
      <c r="BH379" s="1"/>
      <c r="BI379" s="1"/>
      <c r="BJ379" s="1"/>
      <c r="BK379" s="1"/>
    </row>
    <row r="380" spans="1:63" ht="6.6" customHeight="1">
      <c r="A380" s="1"/>
      <c r="B380" s="1"/>
      <c r="C380" s="2"/>
      <c r="D380" s="2"/>
      <c r="E380" s="224"/>
      <c r="F380" s="224"/>
      <c r="G380" s="224"/>
      <c r="H380" s="224"/>
      <c r="I380" s="224"/>
      <c r="J380" s="224"/>
      <c r="K380" s="224"/>
      <c r="L380" s="224"/>
      <c r="M380" s="224"/>
      <c r="N380" s="224"/>
      <c r="O380" s="224"/>
      <c r="P380" s="224"/>
      <c r="Q380" s="224"/>
      <c r="R380" s="224"/>
      <c r="S380" s="224"/>
      <c r="T380" s="224"/>
      <c r="U380" s="224"/>
      <c r="V380" s="224"/>
      <c r="W380" s="224"/>
      <c r="X380" s="224"/>
      <c r="Y380" s="224"/>
      <c r="Z380" s="224"/>
      <c r="AA380" s="224"/>
      <c r="AB380" s="224"/>
      <c r="AC380" s="224"/>
      <c r="AD380" s="224"/>
      <c r="AE380" s="224"/>
      <c r="AF380" s="224"/>
      <c r="AG380" s="224"/>
      <c r="AH380" s="224"/>
      <c r="AI380" s="224"/>
      <c r="AJ380" s="224"/>
      <c r="AK380" s="224"/>
      <c r="AL380" s="224"/>
      <c r="AM380" s="224"/>
      <c r="AN380" s="224"/>
      <c r="AO380" s="224"/>
      <c r="AP380" s="224"/>
      <c r="AQ380" s="224"/>
      <c r="AR380" s="224"/>
      <c r="AS380" s="224"/>
      <c r="AT380" s="224"/>
      <c r="AU380" s="224"/>
      <c r="AV380" s="224"/>
      <c r="AW380" s="224"/>
      <c r="AX380" s="224"/>
      <c r="AY380" s="224"/>
      <c r="AZ380" s="224"/>
      <c r="BA380" s="224"/>
      <c r="BB380" s="224"/>
      <c r="BC380" s="224"/>
      <c r="BD380" s="224"/>
      <c r="BE380" s="224"/>
      <c r="BF380" s="224"/>
      <c r="BG380" s="224"/>
      <c r="BH380" s="1"/>
      <c r="BI380" s="1"/>
      <c r="BJ380" s="1"/>
      <c r="BK380" s="1"/>
    </row>
    <row r="381" spans="1:63" ht="6.6" customHeight="1">
      <c r="A381" s="1"/>
      <c r="B381" s="1"/>
      <c r="C381" s="2"/>
      <c r="D381" s="2"/>
      <c r="E381" s="224"/>
      <c r="F381" s="224"/>
      <c r="G381" s="224"/>
      <c r="H381" s="224"/>
      <c r="I381" s="224"/>
      <c r="J381" s="224"/>
      <c r="K381" s="224"/>
      <c r="L381" s="224"/>
      <c r="M381" s="224"/>
      <c r="N381" s="224"/>
      <c r="O381" s="224"/>
      <c r="P381" s="224"/>
      <c r="Q381" s="224"/>
      <c r="R381" s="224"/>
      <c r="S381" s="224"/>
      <c r="T381" s="224"/>
      <c r="U381" s="224"/>
      <c r="V381" s="224"/>
      <c r="W381" s="224"/>
      <c r="X381" s="224"/>
      <c r="Y381" s="224"/>
      <c r="Z381" s="224"/>
      <c r="AA381" s="224"/>
      <c r="AB381" s="224"/>
      <c r="AC381" s="224"/>
      <c r="AD381" s="224"/>
      <c r="AE381" s="224"/>
      <c r="AF381" s="224"/>
      <c r="AG381" s="224"/>
      <c r="AH381" s="224"/>
      <c r="AI381" s="224"/>
      <c r="AJ381" s="224"/>
      <c r="AK381" s="224"/>
      <c r="AL381" s="224"/>
      <c r="AM381" s="224"/>
      <c r="AN381" s="224"/>
      <c r="AO381" s="224"/>
      <c r="AP381" s="224"/>
      <c r="AQ381" s="224"/>
      <c r="AR381" s="224"/>
      <c r="AS381" s="224"/>
      <c r="AT381" s="224"/>
      <c r="AU381" s="224"/>
      <c r="AV381" s="224"/>
      <c r="AW381" s="224"/>
      <c r="AX381" s="224"/>
      <c r="AY381" s="224"/>
      <c r="AZ381" s="224"/>
      <c r="BA381" s="224"/>
      <c r="BB381" s="224"/>
      <c r="BC381" s="224"/>
      <c r="BD381" s="224"/>
      <c r="BE381" s="224"/>
      <c r="BF381" s="224"/>
      <c r="BG381" s="224"/>
      <c r="BH381" s="1"/>
      <c r="BI381" s="1"/>
      <c r="BJ381" s="1"/>
      <c r="BK381" s="1"/>
    </row>
    <row r="382" spans="1:63" ht="6.6" customHeight="1">
      <c r="A382" s="1"/>
      <c r="B382" s="1"/>
      <c r="C382" s="2"/>
      <c r="D382" s="2"/>
      <c r="E382" s="224"/>
      <c r="F382" s="224"/>
      <c r="G382" s="224"/>
      <c r="H382" s="224"/>
      <c r="I382" s="224"/>
      <c r="J382" s="224"/>
      <c r="K382" s="224"/>
      <c r="L382" s="224"/>
      <c r="M382" s="224"/>
      <c r="N382" s="224"/>
      <c r="O382" s="224"/>
      <c r="P382" s="224"/>
      <c r="Q382" s="224"/>
      <c r="R382" s="224"/>
      <c r="S382" s="224"/>
      <c r="T382" s="224"/>
      <c r="U382" s="224"/>
      <c r="V382" s="224"/>
      <c r="W382" s="224"/>
      <c r="X382" s="224"/>
      <c r="Y382" s="224"/>
      <c r="Z382" s="224"/>
      <c r="AA382" s="224"/>
      <c r="AB382" s="224"/>
      <c r="AC382" s="224"/>
      <c r="AD382" s="224"/>
      <c r="AE382" s="224"/>
      <c r="AF382" s="224"/>
      <c r="AG382" s="224"/>
      <c r="AH382" s="224"/>
      <c r="AI382" s="224"/>
      <c r="AJ382" s="224"/>
      <c r="AK382" s="224"/>
      <c r="AL382" s="224"/>
      <c r="AM382" s="224"/>
      <c r="AN382" s="224"/>
      <c r="AO382" s="224"/>
      <c r="AP382" s="224"/>
      <c r="AQ382" s="224"/>
      <c r="AR382" s="224"/>
      <c r="AS382" s="224"/>
      <c r="AT382" s="224"/>
      <c r="AU382" s="224"/>
      <c r="AV382" s="224"/>
      <c r="AW382" s="224"/>
      <c r="AX382" s="224"/>
      <c r="AY382" s="224"/>
      <c r="AZ382" s="224"/>
      <c r="BA382" s="224"/>
      <c r="BB382" s="224"/>
      <c r="BC382" s="224"/>
      <c r="BD382" s="224"/>
      <c r="BE382" s="224"/>
      <c r="BF382" s="224"/>
      <c r="BG382" s="224"/>
      <c r="BH382" s="1"/>
      <c r="BI382" s="1"/>
      <c r="BJ382" s="1"/>
      <c r="BK382" s="1"/>
    </row>
    <row r="383" spans="1:63" ht="6.6" customHeight="1">
      <c r="A383" s="1"/>
      <c r="B383" s="1"/>
      <c r="C383" s="2"/>
      <c r="D383" s="2"/>
      <c r="E383" s="224"/>
      <c r="F383" s="224"/>
      <c r="G383" s="224"/>
      <c r="H383" s="224"/>
      <c r="I383" s="224"/>
      <c r="J383" s="224"/>
      <c r="K383" s="224"/>
      <c r="L383" s="224"/>
      <c r="M383" s="224"/>
      <c r="N383" s="224"/>
      <c r="O383" s="224"/>
      <c r="P383" s="224"/>
      <c r="Q383" s="224"/>
      <c r="R383" s="224"/>
      <c r="S383" s="224"/>
      <c r="T383" s="224"/>
      <c r="U383" s="224"/>
      <c r="V383" s="224"/>
      <c r="W383" s="224"/>
      <c r="X383" s="224"/>
      <c r="Y383" s="224"/>
      <c r="Z383" s="224"/>
      <c r="AA383" s="224"/>
      <c r="AB383" s="224"/>
      <c r="AC383" s="224"/>
      <c r="AD383" s="224"/>
      <c r="AE383" s="224"/>
      <c r="AF383" s="224"/>
      <c r="AG383" s="224"/>
      <c r="AH383" s="224"/>
      <c r="AI383" s="224"/>
      <c r="AJ383" s="224"/>
      <c r="AK383" s="224"/>
      <c r="AL383" s="224"/>
      <c r="AM383" s="224"/>
      <c r="AN383" s="224"/>
      <c r="AO383" s="224"/>
      <c r="AP383" s="224"/>
      <c r="AQ383" s="224"/>
      <c r="AR383" s="224"/>
      <c r="AS383" s="224"/>
      <c r="AT383" s="224"/>
      <c r="AU383" s="224"/>
      <c r="AV383" s="224"/>
      <c r="AW383" s="224"/>
      <c r="AX383" s="224"/>
      <c r="AY383" s="224"/>
      <c r="AZ383" s="224"/>
      <c r="BA383" s="224"/>
      <c r="BB383" s="224"/>
      <c r="BC383" s="224"/>
      <c r="BD383" s="224"/>
      <c r="BE383" s="224"/>
      <c r="BF383" s="224"/>
      <c r="BG383" s="224"/>
      <c r="BH383" s="1"/>
      <c r="BI383" s="1"/>
      <c r="BJ383" s="1"/>
      <c r="BK383" s="1"/>
    </row>
    <row r="384" spans="1:63" ht="6.6" customHeight="1">
      <c r="A384" s="1"/>
      <c r="B384" s="1"/>
      <c r="C384" s="2"/>
      <c r="D384" s="2"/>
      <c r="E384" s="224"/>
      <c r="F384" s="224"/>
      <c r="G384" s="224"/>
      <c r="H384" s="224"/>
      <c r="I384" s="224"/>
      <c r="J384" s="224"/>
      <c r="K384" s="224"/>
      <c r="L384" s="224"/>
      <c r="M384" s="224"/>
      <c r="N384" s="224"/>
      <c r="O384" s="224"/>
      <c r="P384" s="224"/>
      <c r="Q384" s="224"/>
      <c r="R384" s="224"/>
      <c r="S384" s="224"/>
      <c r="T384" s="224"/>
      <c r="U384" s="224"/>
      <c r="V384" s="224"/>
      <c r="W384" s="224"/>
      <c r="X384" s="224"/>
      <c r="Y384" s="224"/>
      <c r="Z384" s="224"/>
      <c r="AA384" s="224"/>
      <c r="AB384" s="224"/>
      <c r="AC384" s="224"/>
      <c r="AD384" s="224"/>
      <c r="AE384" s="224"/>
      <c r="AF384" s="224"/>
      <c r="AG384" s="224"/>
      <c r="AH384" s="224"/>
      <c r="AI384" s="224"/>
      <c r="AJ384" s="224"/>
      <c r="AK384" s="224"/>
      <c r="AL384" s="224"/>
      <c r="AM384" s="224"/>
      <c r="AN384" s="224"/>
      <c r="AO384" s="224"/>
      <c r="AP384" s="224"/>
      <c r="AQ384" s="224"/>
      <c r="AR384" s="224"/>
      <c r="AS384" s="224"/>
      <c r="AT384" s="224"/>
      <c r="AU384" s="224"/>
      <c r="AV384" s="224"/>
      <c r="AW384" s="224"/>
      <c r="AX384" s="224"/>
      <c r="AY384" s="224"/>
      <c r="AZ384" s="224"/>
      <c r="BA384" s="224"/>
      <c r="BB384" s="224"/>
      <c r="BC384" s="224"/>
      <c r="BD384" s="224"/>
      <c r="BE384" s="224"/>
      <c r="BF384" s="224"/>
      <c r="BG384" s="224"/>
      <c r="BH384" s="1"/>
      <c r="BI384" s="1"/>
      <c r="BJ384" s="1"/>
      <c r="BK384" s="1"/>
    </row>
    <row r="385" spans="1:98" ht="6.6" customHeight="1">
      <c r="A385" s="1"/>
      <c r="B385" s="1"/>
      <c r="C385" s="2"/>
      <c r="D385" s="2"/>
      <c r="E385" s="224"/>
      <c r="F385" s="224"/>
      <c r="G385" s="224"/>
      <c r="H385" s="224"/>
      <c r="I385" s="224"/>
      <c r="J385" s="224"/>
      <c r="K385" s="224"/>
      <c r="L385" s="224"/>
      <c r="M385" s="224"/>
      <c r="N385" s="224"/>
      <c r="O385" s="224"/>
      <c r="P385" s="224"/>
      <c r="Q385" s="224"/>
      <c r="R385" s="224"/>
      <c r="S385" s="224"/>
      <c r="T385" s="224"/>
      <c r="U385" s="224"/>
      <c r="V385" s="224"/>
      <c r="W385" s="224"/>
      <c r="X385" s="224"/>
      <c r="Y385" s="224"/>
      <c r="Z385" s="224"/>
      <c r="AA385" s="224"/>
      <c r="AB385" s="224"/>
      <c r="AC385" s="224"/>
      <c r="AD385" s="224"/>
      <c r="AE385" s="224"/>
      <c r="AF385" s="224"/>
      <c r="AG385" s="224"/>
      <c r="AH385" s="224"/>
      <c r="AI385" s="224"/>
      <c r="AJ385" s="224"/>
      <c r="AK385" s="224"/>
      <c r="AL385" s="224"/>
      <c r="AM385" s="224"/>
      <c r="AN385" s="224"/>
      <c r="AO385" s="224"/>
      <c r="AP385" s="224"/>
      <c r="AQ385" s="224"/>
      <c r="AR385" s="224"/>
      <c r="AS385" s="224"/>
      <c r="AT385" s="224"/>
      <c r="AU385" s="224"/>
      <c r="AV385" s="224"/>
      <c r="AW385" s="224"/>
      <c r="AX385" s="224"/>
      <c r="AY385" s="224"/>
      <c r="AZ385" s="224"/>
      <c r="BA385" s="224"/>
      <c r="BB385" s="224"/>
      <c r="BC385" s="224"/>
      <c r="BD385" s="224"/>
      <c r="BE385" s="224"/>
      <c r="BF385" s="224"/>
      <c r="BG385" s="224"/>
      <c r="BH385" s="1"/>
      <c r="BI385" s="1"/>
      <c r="BJ385" s="1"/>
      <c r="BK385" s="1"/>
    </row>
    <row r="386" spans="1:98" ht="6.6" customHeight="1">
      <c r="A386" s="1"/>
      <c r="B386" s="1"/>
      <c r="C386" s="2"/>
      <c r="D386" s="2"/>
      <c r="E386" s="224"/>
      <c r="F386" s="224"/>
      <c r="G386" s="224"/>
      <c r="H386" s="224"/>
      <c r="I386" s="224"/>
      <c r="J386" s="224"/>
      <c r="K386" s="224"/>
      <c r="L386" s="224"/>
      <c r="M386" s="224"/>
      <c r="N386" s="224"/>
      <c r="O386" s="224"/>
      <c r="P386" s="224"/>
      <c r="Q386" s="224"/>
      <c r="R386" s="224"/>
      <c r="S386" s="224"/>
      <c r="T386" s="224"/>
      <c r="U386" s="224"/>
      <c r="V386" s="224"/>
      <c r="W386" s="224"/>
      <c r="X386" s="224"/>
      <c r="Y386" s="224"/>
      <c r="Z386" s="224"/>
      <c r="AA386" s="224"/>
      <c r="AB386" s="224"/>
      <c r="AC386" s="224"/>
      <c r="AD386" s="224"/>
      <c r="AE386" s="224"/>
      <c r="AF386" s="224"/>
      <c r="AG386" s="224"/>
      <c r="AH386" s="224"/>
      <c r="AI386" s="224"/>
      <c r="AJ386" s="224"/>
      <c r="AK386" s="224"/>
      <c r="AL386" s="224"/>
      <c r="AM386" s="224"/>
      <c r="AN386" s="224"/>
      <c r="AO386" s="224"/>
      <c r="AP386" s="224"/>
      <c r="AQ386" s="224"/>
      <c r="AR386" s="224"/>
      <c r="AS386" s="224"/>
      <c r="AT386" s="224"/>
      <c r="AU386" s="224"/>
      <c r="AV386" s="224"/>
      <c r="AW386" s="224"/>
      <c r="AX386" s="224"/>
      <c r="AY386" s="224"/>
      <c r="AZ386" s="224"/>
      <c r="BA386" s="224"/>
      <c r="BB386" s="224"/>
      <c r="BC386" s="224"/>
      <c r="BD386" s="224"/>
      <c r="BE386" s="224"/>
      <c r="BF386" s="224"/>
      <c r="BG386" s="224"/>
      <c r="BH386" s="1"/>
      <c r="BI386" s="1"/>
      <c r="BJ386" s="1"/>
      <c r="BK386" s="1"/>
    </row>
    <row r="387" spans="1:98" ht="6.6" customHeight="1">
      <c r="A387" s="1"/>
      <c r="B387" s="1"/>
      <c r="C387" s="2"/>
      <c r="D387" s="2"/>
      <c r="E387" s="224"/>
      <c r="F387" s="224"/>
      <c r="G387" s="224"/>
      <c r="H387" s="224"/>
      <c r="I387" s="224"/>
      <c r="J387" s="224"/>
      <c r="K387" s="224"/>
      <c r="L387" s="224"/>
      <c r="M387" s="224"/>
      <c r="N387" s="224"/>
      <c r="O387" s="224"/>
      <c r="P387" s="224"/>
      <c r="Q387" s="224"/>
      <c r="R387" s="224"/>
      <c r="S387" s="224"/>
      <c r="T387" s="224"/>
      <c r="U387" s="224"/>
      <c r="V387" s="224"/>
      <c r="W387" s="224"/>
      <c r="X387" s="224"/>
      <c r="Y387" s="224"/>
      <c r="Z387" s="224"/>
      <c r="AA387" s="224"/>
      <c r="AB387" s="224"/>
      <c r="AC387" s="224"/>
      <c r="AD387" s="224"/>
      <c r="AE387" s="224"/>
      <c r="AF387" s="224"/>
      <c r="AG387" s="224"/>
      <c r="AH387" s="224"/>
      <c r="AI387" s="224"/>
      <c r="AJ387" s="224"/>
      <c r="AK387" s="224"/>
      <c r="AL387" s="224"/>
      <c r="AM387" s="224"/>
      <c r="AN387" s="224"/>
      <c r="AO387" s="224"/>
      <c r="AP387" s="224"/>
      <c r="AQ387" s="224"/>
      <c r="AR387" s="224"/>
      <c r="AS387" s="224"/>
      <c r="AT387" s="224"/>
      <c r="AU387" s="224"/>
      <c r="AV387" s="224"/>
      <c r="AW387" s="224"/>
      <c r="AX387" s="224"/>
      <c r="AY387" s="224"/>
      <c r="AZ387" s="224"/>
      <c r="BA387" s="224"/>
      <c r="BB387" s="224"/>
      <c r="BC387" s="224"/>
      <c r="BD387" s="224"/>
      <c r="BE387" s="224"/>
      <c r="BF387" s="224"/>
      <c r="BG387" s="224"/>
      <c r="BH387" s="1"/>
      <c r="BI387" s="1"/>
      <c r="BJ387" s="1"/>
      <c r="BK387" s="1"/>
    </row>
    <row r="388" spans="1:98" ht="6.6" customHeight="1">
      <c r="A388" s="1"/>
      <c r="B388" s="1"/>
      <c r="C388" s="2"/>
      <c r="D388" s="2"/>
      <c r="E388" s="224"/>
      <c r="F388" s="224"/>
      <c r="G388" s="224"/>
      <c r="H388" s="224"/>
      <c r="I388" s="224"/>
      <c r="J388" s="224"/>
      <c r="K388" s="224"/>
      <c r="L388" s="224"/>
      <c r="M388" s="224"/>
      <c r="N388" s="224"/>
      <c r="O388" s="224"/>
      <c r="P388" s="224"/>
      <c r="Q388" s="224"/>
      <c r="R388" s="224"/>
      <c r="S388" s="224"/>
      <c r="T388" s="224"/>
      <c r="U388" s="224"/>
      <c r="V388" s="224"/>
      <c r="W388" s="224"/>
      <c r="X388" s="224"/>
      <c r="Y388" s="224"/>
      <c r="Z388" s="224"/>
      <c r="AA388" s="224"/>
      <c r="AB388" s="224"/>
      <c r="AC388" s="224"/>
      <c r="AD388" s="224"/>
      <c r="AE388" s="224"/>
      <c r="AF388" s="224"/>
      <c r="AG388" s="224"/>
      <c r="AH388" s="224"/>
      <c r="AI388" s="224"/>
      <c r="AJ388" s="224"/>
      <c r="AK388" s="224"/>
      <c r="AL388" s="224"/>
      <c r="AM388" s="224"/>
      <c r="AN388" s="224"/>
      <c r="AO388" s="224"/>
      <c r="AP388" s="224"/>
      <c r="AQ388" s="224"/>
      <c r="AR388" s="224"/>
      <c r="AS388" s="224"/>
      <c r="AT388" s="224"/>
      <c r="AU388" s="224"/>
      <c r="AV388" s="224"/>
      <c r="AW388" s="224"/>
      <c r="AX388" s="224"/>
      <c r="AY388" s="224"/>
      <c r="AZ388" s="224"/>
      <c r="BA388" s="224"/>
      <c r="BB388" s="224"/>
      <c r="BC388" s="224"/>
      <c r="BD388" s="224"/>
      <c r="BE388" s="224"/>
      <c r="BF388" s="224"/>
      <c r="BG388" s="224"/>
      <c r="BH388" s="1"/>
      <c r="BI388" s="1"/>
      <c r="BJ388" s="1"/>
      <c r="BK388" s="1"/>
    </row>
    <row r="389" spans="1:98" ht="6.6" customHeight="1">
      <c r="A389" s="1"/>
      <c r="B389" s="1"/>
      <c r="C389" s="2"/>
      <c r="D389" s="2"/>
      <c r="E389" s="224"/>
      <c r="F389" s="224"/>
      <c r="G389" s="224"/>
      <c r="H389" s="224"/>
      <c r="I389" s="224"/>
      <c r="J389" s="224"/>
      <c r="K389" s="224"/>
      <c r="L389" s="224"/>
      <c r="M389" s="224"/>
      <c r="N389" s="224"/>
      <c r="O389" s="224"/>
      <c r="P389" s="224"/>
      <c r="Q389" s="224"/>
      <c r="R389" s="224"/>
      <c r="S389" s="224"/>
      <c r="T389" s="224"/>
      <c r="U389" s="224"/>
      <c r="V389" s="224"/>
      <c r="W389" s="224"/>
      <c r="X389" s="224"/>
      <c r="Y389" s="224"/>
      <c r="Z389" s="224"/>
      <c r="AA389" s="224"/>
      <c r="AB389" s="224"/>
      <c r="AC389" s="224"/>
      <c r="AD389" s="224"/>
      <c r="AE389" s="224"/>
      <c r="AF389" s="224"/>
      <c r="AG389" s="224"/>
      <c r="AH389" s="224"/>
      <c r="AI389" s="224"/>
      <c r="AJ389" s="224"/>
      <c r="AK389" s="224"/>
      <c r="AL389" s="224"/>
      <c r="AM389" s="224"/>
      <c r="AN389" s="224"/>
      <c r="AO389" s="224"/>
      <c r="AP389" s="224"/>
      <c r="AQ389" s="224"/>
      <c r="AR389" s="224"/>
      <c r="AS389" s="224"/>
      <c r="AT389" s="224"/>
      <c r="AU389" s="224"/>
      <c r="AV389" s="224"/>
      <c r="AW389" s="224"/>
      <c r="AX389" s="224"/>
      <c r="AY389" s="224"/>
      <c r="AZ389" s="224"/>
      <c r="BA389" s="224"/>
      <c r="BB389" s="224"/>
      <c r="BC389" s="224"/>
      <c r="BD389" s="224"/>
      <c r="BE389" s="224"/>
      <c r="BF389" s="224"/>
      <c r="BG389" s="224"/>
      <c r="BH389" s="1"/>
      <c r="BI389" s="1"/>
      <c r="BJ389" s="1"/>
      <c r="BK389" s="1"/>
    </row>
    <row r="390" spans="1:98" ht="6.6" customHeight="1">
      <c r="A390" s="5"/>
      <c r="B390" s="5"/>
      <c r="C390" s="225"/>
      <c r="D390" s="225"/>
      <c r="E390" s="224"/>
      <c r="F390" s="224"/>
      <c r="G390" s="224"/>
      <c r="H390" s="224"/>
      <c r="I390" s="224"/>
      <c r="J390" s="224"/>
      <c r="K390" s="224"/>
      <c r="L390" s="224"/>
      <c r="M390" s="224"/>
      <c r="N390" s="224"/>
      <c r="O390" s="224"/>
      <c r="P390" s="224"/>
      <c r="Q390" s="224"/>
      <c r="R390" s="224"/>
      <c r="S390" s="224"/>
      <c r="T390" s="224"/>
      <c r="U390" s="224"/>
      <c r="V390" s="224"/>
      <c r="W390" s="224"/>
      <c r="X390" s="224"/>
      <c r="Y390" s="224"/>
      <c r="Z390" s="224"/>
      <c r="AA390" s="224"/>
      <c r="AB390" s="224"/>
      <c r="AC390" s="224"/>
      <c r="AD390" s="224"/>
      <c r="AE390" s="224"/>
      <c r="AF390" s="224"/>
      <c r="AG390" s="224"/>
      <c r="AH390" s="224"/>
      <c r="AI390" s="224"/>
      <c r="AJ390" s="224"/>
      <c r="AK390" s="224"/>
      <c r="AL390" s="224"/>
      <c r="AM390" s="224"/>
      <c r="AN390" s="224"/>
      <c r="AO390" s="224"/>
      <c r="AP390" s="224"/>
      <c r="AQ390" s="224"/>
      <c r="AR390" s="224"/>
      <c r="AS390" s="224"/>
      <c r="AT390" s="224"/>
      <c r="AU390" s="224"/>
      <c r="AV390" s="224"/>
      <c r="AW390" s="224"/>
      <c r="AX390" s="224"/>
      <c r="AY390" s="224"/>
      <c r="AZ390" s="224"/>
      <c r="BA390" s="224"/>
      <c r="BB390" s="224"/>
      <c r="BC390" s="224"/>
      <c r="BD390" s="224"/>
      <c r="BE390" s="224"/>
      <c r="BF390" s="224"/>
      <c r="BG390" s="224"/>
      <c r="BH390" s="226"/>
      <c r="BI390" s="226"/>
      <c r="BJ390" s="5"/>
      <c r="BK390" s="5"/>
    </row>
    <row r="391" spans="1:98" ht="6.6" customHeight="1">
      <c r="A391" s="5"/>
      <c r="B391" s="5"/>
      <c r="C391" s="225"/>
      <c r="D391" s="225"/>
      <c r="E391" s="225"/>
      <c r="F391" s="225"/>
      <c r="G391" s="225"/>
      <c r="H391" s="225"/>
      <c r="I391" s="225"/>
      <c r="J391" s="225"/>
      <c r="K391" s="225"/>
      <c r="L391" s="225"/>
      <c r="M391" s="227"/>
      <c r="N391" s="227"/>
      <c r="O391" s="227"/>
      <c r="P391" s="227"/>
      <c r="Q391" s="227"/>
      <c r="R391" s="227"/>
      <c r="S391" s="227"/>
      <c r="T391" s="227"/>
      <c r="U391" s="227"/>
      <c r="V391" s="227"/>
      <c r="W391" s="227"/>
      <c r="X391" s="227"/>
      <c r="Y391" s="227"/>
      <c r="Z391" s="227"/>
      <c r="AA391" s="226"/>
      <c r="AB391" s="226"/>
      <c r="AC391" s="226"/>
      <c r="AD391" s="226"/>
      <c r="AE391" s="226"/>
      <c r="AF391" s="226"/>
      <c r="AG391" s="226"/>
      <c r="AH391" s="226"/>
      <c r="AI391" s="226"/>
      <c r="AJ391" s="226"/>
      <c r="AK391" s="226"/>
      <c r="AL391" s="226"/>
      <c r="AM391" s="226"/>
      <c r="AN391" s="226"/>
      <c r="AO391" s="226"/>
      <c r="AP391" s="226"/>
      <c r="AQ391" s="226"/>
      <c r="AR391" s="226"/>
      <c r="AS391" s="226"/>
      <c r="AT391" s="226"/>
      <c r="AU391" s="226"/>
      <c r="AV391" s="226"/>
      <c r="AW391" s="226"/>
      <c r="AX391" s="226"/>
      <c r="AY391" s="226"/>
      <c r="AZ391" s="226"/>
      <c r="BA391" s="226"/>
      <c r="BB391" s="226"/>
      <c r="BC391" s="226"/>
      <c r="BD391" s="226"/>
      <c r="BE391" s="226"/>
      <c r="BF391" s="226"/>
      <c r="BG391" s="226"/>
      <c r="BH391" s="226"/>
      <c r="BI391" s="226"/>
      <c r="BJ391" s="5"/>
      <c r="BK391" s="5"/>
    </row>
    <row r="392" spans="1:98" ht="6.6" customHeight="1">
      <c r="A392" s="5"/>
      <c r="B392" s="5"/>
      <c r="C392" s="5"/>
      <c r="D392" s="5"/>
      <c r="E392" s="5"/>
      <c r="F392" s="5"/>
      <c r="G392" s="5"/>
      <c r="J392" s="780" t="s">
        <v>1193</v>
      </c>
      <c r="K392" s="780"/>
      <c r="L392" s="780"/>
      <c r="M392" s="780"/>
      <c r="N392" s="780"/>
      <c r="O392" s="780"/>
      <c r="P392" s="780"/>
      <c r="Q392" s="780"/>
      <c r="R392" s="780"/>
      <c r="S392" s="780"/>
      <c r="T392" s="780"/>
      <c r="U392" s="780"/>
      <c r="V392" s="780"/>
      <c r="W392" s="780"/>
      <c r="X392" s="780"/>
      <c r="Y392" s="780"/>
      <c r="Z392" s="780"/>
      <c r="AA392" s="780"/>
      <c r="AB392" s="780"/>
      <c r="AC392" s="780"/>
      <c r="AD392" s="780"/>
      <c r="AE392" s="780"/>
      <c r="AF392" s="780"/>
      <c r="AG392" s="780"/>
      <c r="AH392" s="780"/>
      <c r="AI392" s="780"/>
      <c r="AJ392" s="780"/>
      <c r="AK392" s="780"/>
      <c r="AL392" s="780"/>
      <c r="AM392" s="780"/>
      <c r="AN392" s="780"/>
      <c r="AO392" s="780"/>
      <c r="AP392" s="780"/>
      <c r="AQ392" s="780"/>
      <c r="AR392" s="780"/>
      <c r="AS392" s="780"/>
      <c r="AT392" s="780"/>
      <c r="AU392" s="780"/>
      <c r="AV392" s="780"/>
      <c r="AW392" s="780"/>
      <c r="AX392" s="780"/>
      <c r="AY392" s="780"/>
      <c r="AZ392" s="780"/>
      <c r="BA392" s="780"/>
      <c r="BB392" s="780"/>
      <c r="BC392" s="780"/>
      <c r="BD392" s="780"/>
      <c r="BE392" s="780"/>
      <c r="BF392" s="780"/>
      <c r="BG392" s="780"/>
      <c r="BH392" s="780"/>
      <c r="BI392" s="780"/>
      <c r="BJ392" s="780"/>
      <c r="BK392" s="780"/>
      <c r="BL392" s="780"/>
      <c r="BM392" s="780"/>
      <c r="BN392" s="780"/>
      <c r="BO392" s="780"/>
      <c r="BP392" s="780"/>
      <c r="BQ392" s="780"/>
      <c r="BR392" s="780"/>
      <c r="BS392" s="780"/>
      <c r="BT392" s="780"/>
      <c r="BU392" s="780"/>
      <c r="BV392" s="780"/>
      <c r="BW392" s="780"/>
      <c r="BX392" s="780"/>
      <c r="BY392" s="780"/>
      <c r="BZ392" s="780"/>
      <c r="CA392" s="780"/>
      <c r="CB392" s="780"/>
      <c r="CC392" s="780"/>
      <c r="CD392" s="780"/>
      <c r="CE392" s="780"/>
      <c r="CF392" s="780"/>
      <c r="CG392" s="780"/>
      <c r="CH392" s="780"/>
      <c r="CI392" s="780"/>
      <c r="CJ392" s="780"/>
      <c r="CK392" s="780"/>
      <c r="CL392" s="780"/>
      <c r="CM392" s="780"/>
      <c r="CN392" s="780"/>
      <c r="CO392" s="780"/>
      <c r="CP392" s="780"/>
      <c r="CQ392" s="780"/>
      <c r="CR392" s="780"/>
      <c r="CS392" s="780"/>
      <c r="CT392" s="780"/>
    </row>
    <row r="393" spans="1:98" ht="6.6" customHeight="1">
      <c r="A393" s="5"/>
      <c r="B393" s="5"/>
      <c r="C393" s="5"/>
      <c r="D393" s="5"/>
      <c r="E393" s="5"/>
      <c r="F393" s="5"/>
      <c r="G393" s="5"/>
      <c r="H393" s="228"/>
      <c r="I393" s="228"/>
      <c r="J393" s="780"/>
      <c r="K393" s="780"/>
      <c r="L393" s="780"/>
      <c r="M393" s="780"/>
      <c r="N393" s="780"/>
      <c r="O393" s="780"/>
      <c r="P393" s="780"/>
      <c r="Q393" s="780"/>
      <c r="R393" s="780"/>
      <c r="S393" s="780"/>
      <c r="T393" s="780"/>
      <c r="U393" s="780"/>
      <c r="V393" s="780"/>
      <c r="W393" s="780"/>
      <c r="X393" s="780"/>
      <c r="Y393" s="780"/>
      <c r="Z393" s="780"/>
      <c r="AA393" s="780"/>
      <c r="AB393" s="780"/>
      <c r="AC393" s="780"/>
      <c r="AD393" s="780"/>
      <c r="AE393" s="780"/>
      <c r="AF393" s="780"/>
      <c r="AG393" s="780"/>
      <c r="AH393" s="780"/>
      <c r="AI393" s="780"/>
      <c r="AJ393" s="780"/>
      <c r="AK393" s="780"/>
      <c r="AL393" s="780"/>
      <c r="AM393" s="780"/>
      <c r="AN393" s="780"/>
      <c r="AO393" s="780"/>
      <c r="AP393" s="780"/>
      <c r="AQ393" s="780"/>
      <c r="AR393" s="780"/>
      <c r="AS393" s="780"/>
      <c r="AT393" s="780"/>
      <c r="AU393" s="780"/>
      <c r="AV393" s="780"/>
      <c r="AW393" s="780"/>
      <c r="AX393" s="780"/>
      <c r="AY393" s="780"/>
      <c r="AZ393" s="780"/>
      <c r="BA393" s="780"/>
      <c r="BB393" s="780"/>
      <c r="BC393" s="780"/>
      <c r="BD393" s="780"/>
      <c r="BE393" s="780"/>
      <c r="BF393" s="780"/>
      <c r="BG393" s="780"/>
      <c r="BH393" s="780"/>
      <c r="BI393" s="780"/>
      <c r="BJ393" s="780"/>
      <c r="BK393" s="780"/>
      <c r="BL393" s="780"/>
      <c r="BM393" s="780"/>
      <c r="BN393" s="780"/>
      <c r="BO393" s="780"/>
      <c r="BP393" s="780"/>
      <c r="BQ393" s="780"/>
      <c r="BR393" s="780"/>
      <c r="BS393" s="780"/>
      <c r="BT393" s="780"/>
      <c r="BU393" s="780"/>
      <c r="BV393" s="780"/>
      <c r="BW393" s="780"/>
      <c r="BX393" s="780"/>
      <c r="BY393" s="780"/>
      <c r="BZ393" s="780"/>
      <c r="CA393" s="780"/>
      <c r="CB393" s="780"/>
      <c r="CC393" s="780"/>
      <c r="CD393" s="780"/>
      <c r="CE393" s="780"/>
      <c r="CF393" s="780"/>
      <c r="CG393" s="780"/>
      <c r="CH393" s="780"/>
      <c r="CI393" s="780"/>
      <c r="CJ393" s="780"/>
      <c r="CK393" s="780"/>
      <c r="CL393" s="780"/>
      <c r="CM393" s="780"/>
      <c r="CN393" s="780"/>
      <c r="CO393" s="780"/>
      <c r="CP393" s="780"/>
      <c r="CQ393" s="780"/>
      <c r="CR393" s="780"/>
      <c r="CS393" s="780"/>
      <c r="CT393" s="780"/>
    </row>
    <row r="394" spans="1:98" ht="6.6" customHeight="1" thickBot="1">
      <c r="A394" s="5"/>
      <c r="B394" s="5"/>
      <c r="C394" s="5"/>
      <c r="D394" s="226"/>
      <c r="E394" s="226"/>
      <c r="F394" s="226"/>
      <c r="G394" s="5"/>
      <c r="H394" s="228"/>
      <c r="I394" s="228"/>
      <c r="J394" s="780"/>
      <c r="K394" s="780"/>
      <c r="L394" s="780"/>
      <c r="M394" s="780"/>
      <c r="N394" s="780"/>
      <c r="O394" s="780"/>
      <c r="P394" s="780"/>
      <c r="Q394" s="780"/>
      <c r="R394" s="780"/>
      <c r="S394" s="780"/>
      <c r="T394" s="780"/>
      <c r="U394" s="780"/>
      <c r="V394" s="780"/>
      <c r="W394" s="780"/>
      <c r="X394" s="780"/>
      <c r="Y394" s="780"/>
      <c r="Z394" s="780"/>
      <c r="AA394" s="780"/>
      <c r="AB394" s="780"/>
      <c r="AC394" s="780"/>
      <c r="AD394" s="780"/>
      <c r="AE394" s="780"/>
      <c r="AF394" s="780"/>
      <c r="AG394" s="780"/>
      <c r="AH394" s="780"/>
      <c r="AI394" s="780"/>
      <c r="AJ394" s="780"/>
      <c r="AK394" s="780"/>
      <c r="AL394" s="780"/>
      <c r="AM394" s="780"/>
      <c r="AN394" s="780"/>
      <c r="AO394" s="780"/>
      <c r="AP394" s="780"/>
      <c r="AQ394" s="780"/>
      <c r="AR394" s="780"/>
      <c r="AS394" s="780"/>
      <c r="AT394" s="780"/>
      <c r="AU394" s="780"/>
      <c r="AV394" s="780"/>
      <c r="AW394" s="780"/>
      <c r="AX394" s="780"/>
      <c r="AY394" s="780"/>
      <c r="AZ394" s="780"/>
      <c r="BA394" s="780"/>
      <c r="BB394" s="780"/>
      <c r="BC394" s="780"/>
      <c r="BD394" s="780"/>
      <c r="BE394" s="780"/>
      <c r="BF394" s="780"/>
      <c r="BG394" s="780"/>
      <c r="BH394" s="780"/>
      <c r="BI394" s="780"/>
      <c r="BJ394" s="780"/>
      <c r="BK394" s="780"/>
      <c r="BL394" s="780"/>
      <c r="BM394" s="780"/>
      <c r="BN394" s="780"/>
      <c r="BO394" s="780"/>
      <c r="BP394" s="780"/>
      <c r="BQ394" s="780"/>
      <c r="BR394" s="780"/>
      <c r="BS394" s="780"/>
      <c r="BT394" s="780"/>
      <c r="BU394" s="780"/>
      <c r="BV394" s="780"/>
      <c r="BW394" s="780"/>
      <c r="BX394" s="780"/>
      <c r="BY394" s="780"/>
      <c r="BZ394" s="780"/>
      <c r="CA394" s="780"/>
      <c r="CB394" s="780"/>
      <c r="CC394" s="780"/>
      <c r="CD394" s="780"/>
      <c r="CE394" s="780"/>
      <c r="CF394" s="780"/>
      <c r="CG394" s="780"/>
      <c r="CH394" s="780"/>
      <c r="CI394" s="780"/>
      <c r="CJ394" s="780"/>
      <c r="CK394" s="780"/>
      <c r="CL394" s="780"/>
      <c r="CM394" s="780"/>
      <c r="CN394" s="780"/>
      <c r="CO394" s="780"/>
      <c r="CP394" s="780"/>
      <c r="CQ394" s="780"/>
      <c r="CR394" s="780"/>
      <c r="CS394" s="780"/>
      <c r="CT394" s="780"/>
    </row>
    <row r="395" spans="1:98" ht="6.6" customHeight="1">
      <c r="A395" s="5"/>
      <c r="B395" s="5"/>
      <c r="C395" s="5"/>
      <c r="D395" s="229"/>
      <c r="E395" s="230"/>
      <c r="F395" s="230"/>
      <c r="G395" s="231"/>
      <c r="H395" s="228"/>
      <c r="I395" s="228"/>
      <c r="J395" s="780"/>
      <c r="K395" s="780"/>
      <c r="L395" s="780"/>
      <c r="M395" s="780"/>
      <c r="N395" s="780"/>
      <c r="O395" s="780"/>
      <c r="P395" s="780"/>
      <c r="Q395" s="780"/>
      <c r="R395" s="780"/>
      <c r="S395" s="780"/>
      <c r="T395" s="780"/>
      <c r="U395" s="780"/>
      <c r="V395" s="780"/>
      <c r="W395" s="780"/>
      <c r="X395" s="780"/>
      <c r="Y395" s="780"/>
      <c r="Z395" s="780"/>
      <c r="AA395" s="780"/>
      <c r="AB395" s="780"/>
      <c r="AC395" s="780"/>
      <c r="AD395" s="780"/>
      <c r="AE395" s="780"/>
      <c r="AF395" s="780"/>
      <c r="AG395" s="780"/>
      <c r="AH395" s="780"/>
      <c r="AI395" s="780"/>
      <c r="AJ395" s="780"/>
      <c r="AK395" s="780"/>
      <c r="AL395" s="780"/>
      <c r="AM395" s="780"/>
      <c r="AN395" s="780"/>
      <c r="AO395" s="780"/>
      <c r="AP395" s="780"/>
      <c r="AQ395" s="780"/>
      <c r="AR395" s="780"/>
      <c r="AS395" s="780"/>
      <c r="AT395" s="780"/>
      <c r="AU395" s="780"/>
      <c r="AV395" s="780"/>
      <c r="AW395" s="780"/>
      <c r="AX395" s="780"/>
      <c r="AY395" s="780"/>
      <c r="AZ395" s="780"/>
      <c r="BA395" s="780"/>
      <c r="BB395" s="780"/>
      <c r="BC395" s="780"/>
      <c r="BD395" s="780"/>
      <c r="BE395" s="780"/>
      <c r="BF395" s="780"/>
      <c r="BG395" s="780"/>
      <c r="BH395" s="780"/>
      <c r="BI395" s="780"/>
      <c r="BJ395" s="780"/>
      <c r="BK395" s="780"/>
      <c r="BL395" s="780"/>
      <c r="BM395" s="780"/>
      <c r="BN395" s="780"/>
      <c r="BO395" s="780"/>
      <c r="BP395" s="780"/>
      <c r="BQ395" s="780"/>
      <c r="BR395" s="780"/>
      <c r="BS395" s="780"/>
      <c r="BT395" s="780"/>
      <c r="BU395" s="780"/>
      <c r="BV395" s="780"/>
      <c r="BW395" s="780"/>
      <c r="BX395" s="780"/>
      <c r="BY395" s="780"/>
      <c r="BZ395" s="780"/>
      <c r="CA395" s="780"/>
      <c r="CB395" s="780"/>
      <c r="CC395" s="780"/>
      <c r="CD395" s="780"/>
      <c r="CE395" s="780"/>
      <c r="CF395" s="780"/>
      <c r="CG395" s="780"/>
      <c r="CH395" s="780"/>
      <c r="CI395" s="780"/>
      <c r="CJ395" s="780"/>
      <c r="CK395" s="780"/>
      <c r="CL395" s="780"/>
      <c r="CM395" s="780"/>
      <c r="CN395" s="780"/>
      <c r="CO395" s="780"/>
      <c r="CP395" s="780"/>
      <c r="CQ395" s="780"/>
      <c r="CR395" s="780"/>
      <c r="CS395" s="780"/>
      <c r="CT395" s="780"/>
    </row>
    <row r="396" spans="1:98" ht="6.6" customHeight="1">
      <c r="A396" s="5"/>
      <c r="B396" s="5"/>
      <c r="C396" s="5"/>
      <c r="D396" s="232"/>
      <c r="E396" s="233"/>
      <c r="F396" s="233"/>
      <c r="G396" s="234"/>
      <c r="H396" s="228"/>
      <c r="I396" s="228"/>
      <c r="J396" s="780"/>
      <c r="K396" s="780"/>
      <c r="L396" s="780"/>
      <c r="M396" s="780"/>
      <c r="N396" s="780"/>
      <c r="O396" s="780"/>
      <c r="P396" s="780"/>
      <c r="Q396" s="780"/>
      <c r="R396" s="780"/>
      <c r="S396" s="780"/>
      <c r="T396" s="780"/>
      <c r="U396" s="780"/>
      <c r="V396" s="780"/>
      <c r="W396" s="780"/>
      <c r="X396" s="780"/>
      <c r="Y396" s="780"/>
      <c r="Z396" s="780"/>
      <c r="AA396" s="780"/>
      <c r="AB396" s="780"/>
      <c r="AC396" s="780"/>
      <c r="AD396" s="780"/>
      <c r="AE396" s="780"/>
      <c r="AF396" s="780"/>
      <c r="AG396" s="780"/>
      <c r="AH396" s="780"/>
      <c r="AI396" s="780"/>
      <c r="AJ396" s="780"/>
      <c r="AK396" s="780"/>
      <c r="AL396" s="780"/>
      <c r="AM396" s="780"/>
      <c r="AN396" s="780"/>
      <c r="AO396" s="780"/>
      <c r="AP396" s="780"/>
      <c r="AQ396" s="780"/>
      <c r="AR396" s="780"/>
      <c r="AS396" s="780"/>
      <c r="AT396" s="780"/>
      <c r="AU396" s="780"/>
      <c r="AV396" s="780"/>
      <c r="AW396" s="780"/>
      <c r="AX396" s="780"/>
      <c r="AY396" s="780"/>
      <c r="AZ396" s="780"/>
      <c r="BA396" s="780"/>
      <c r="BB396" s="780"/>
      <c r="BC396" s="780"/>
      <c r="BD396" s="780"/>
      <c r="BE396" s="780"/>
      <c r="BF396" s="780"/>
      <c r="BG396" s="780"/>
      <c r="BH396" s="780"/>
      <c r="BI396" s="780"/>
      <c r="BJ396" s="780"/>
      <c r="BK396" s="780"/>
      <c r="BL396" s="780"/>
      <c r="BM396" s="780"/>
      <c r="BN396" s="780"/>
      <c r="BO396" s="780"/>
      <c r="BP396" s="780"/>
      <c r="BQ396" s="780"/>
      <c r="BR396" s="780"/>
      <c r="BS396" s="780"/>
      <c r="BT396" s="780"/>
      <c r="BU396" s="780"/>
      <c r="BV396" s="780"/>
      <c r="BW396" s="780"/>
      <c r="BX396" s="780"/>
      <c r="BY396" s="780"/>
      <c r="BZ396" s="780"/>
      <c r="CA396" s="780"/>
      <c r="CB396" s="780"/>
      <c r="CC396" s="780"/>
      <c r="CD396" s="780"/>
      <c r="CE396" s="780"/>
      <c r="CF396" s="780"/>
      <c r="CG396" s="780"/>
      <c r="CH396" s="780"/>
      <c r="CI396" s="780"/>
      <c r="CJ396" s="780"/>
      <c r="CK396" s="780"/>
      <c r="CL396" s="780"/>
      <c r="CM396" s="780"/>
      <c r="CN396" s="780"/>
      <c r="CO396" s="780"/>
      <c r="CP396" s="780"/>
      <c r="CQ396" s="780"/>
      <c r="CR396" s="780"/>
      <c r="CS396" s="780"/>
      <c r="CT396" s="780"/>
    </row>
    <row r="397" spans="1:98" ht="6.6" customHeight="1">
      <c r="A397" s="5"/>
      <c r="B397" s="5"/>
      <c r="C397" s="225"/>
      <c r="D397" s="235"/>
      <c r="E397" s="5"/>
      <c r="F397" s="5"/>
      <c r="G397" s="236"/>
      <c r="H397" s="228"/>
      <c r="I397" s="228"/>
      <c r="J397" s="780"/>
      <c r="K397" s="780"/>
      <c r="L397" s="780"/>
      <c r="M397" s="780"/>
      <c r="N397" s="780"/>
      <c r="O397" s="780"/>
      <c r="P397" s="780"/>
      <c r="Q397" s="780"/>
      <c r="R397" s="780"/>
      <c r="S397" s="780"/>
      <c r="T397" s="780"/>
      <c r="U397" s="780"/>
      <c r="V397" s="780"/>
      <c r="W397" s="780"/>
      <c r="X397" s="780"/>
      <c r="Y397" s="780"/>
      <c r="Z397" s="780"/>
      <c r="AA397" s="780"/>
      <c r="AB397" s="780"/>
      <c r="AC397" s="780"/>
      <c r="AD397" s="780"/>
      <c r="AE397" s="780"/>
      <c r="AF397" s="780"/>
      <c r="AG397" s="780"/>
      <c r="AH397" s="780"/>
      <c r="AI397" s="780"/>
      <c r="AJ397" s="780"/>
      <c r="AK397" s="780"/>
      <c r="AL397" s="780"/>
      <c r="AM397" s="780"/>
      <c r="AN397" s="780"/>
      <c r="AO397" s="780"/>
      <c r="AP397" s="780"/>
      <c r="AQ397" s="780"/>
      <c r="AR397" s="780"/>
      <c r="AS397" s="780"/>
      <c r="AT397" s="780"/>
      <c r="AU397" s="780"/>
      <c r="AV397" s="780"/>
      <c r="AW397" s="780"/>
      <c r="AX397" s="780"/>
      <c r="AY397" s="780"/>
      <c r="AZ397" s="780"/>
      <c r="BA397" s="780"/>
      <c r="BB397" s="780"/>
      <c r="BC397" s="780"/>
      <c r="BD397" s="780"/>
      <c r="BE397" s="780"/>
      <c r="BF397" s="780"/>
      <c r="BG397" s="780"/>
      <c r="BH397" s="780"/>
      <c r="BI397" s="780"/>
      <c r="BJ397" s="780"/>
      <c r="BK397" s="780"/>
      <c r="BL397" s="780"/>
      <c r="BM397" s="780"/>
      <c r="BN397" s="780"/>
      <c r="BO397" s="780"/>
      <c r="BP397" s="780"/>
      <c r="BQ397" s="780"/>
      <c r="BR397" s="780"/>
      <c r="BS397" s="780"/>
      <c r="BT397" s="780"/>
      <c r="BU397" s="780"/>
      <c r="BV397" s="780"/>
      <c r="BW397" s="780"/>
      <c r="BX397" s="780"/>
      <c r="BY397" s="780"/>
      <c r="BZ397" s="780"/>
      <c r="CA397" s="780"/>
      <c r="CB397" s="780"/>
      <c r="CC397" s="780"/>
      <c r="CD397" s="780"/>
      <c r="CE397" s="780"/>
      <c r="CF397" s="780"/>
      <c r="CG397" s="780"/>
      <c r="CH397" s="780"/>
      <c r="CI397" s="780"/>
      <c r="CJ397" s="780"/>
      <c r="CK397" s="780"/>
      <c r="CL397" s="780"/>
      <c r="CM397" s="780"/>
      <c r="CN397" s="780"/>
      <c r="CO397" s="780"/>
      <c r="CP397" s="780"/>
      <c r="CQ397" s="780"/>
      <c r="CR397" s="780"/>
      <c r="CS397" s="780"/>
      <c r="CT397" s="780"/>
    </row>
    <row r="398" spans="1:98" ht="6.6" customHeight="1" thickBot="1">
      <c r="A398" s="5"/>
      <c r="B398" s="5"/>
      <c r="C398" s="225"/>
      <c r="D398" s="237"/>
      <c r="E398" s="238"/>
      <c r="F398" s="238"/>
      <c r="G398" s="239"/>
      <c r="H398" s="228"/>
      <c r="I398" s="228"/>
      <c r="J398" s="780"/>
      <c r="K398" s="780"/>
      <c r="L398" s="780"/>
      <c r="M398" s="780"/>
      <c r="N398" s="780"/>
      <c r="O398" s="780"/>
      <c r="P398" s="780"/>
      <c r="Q398" s="780"/>
      <c r="R398" s="780"/>
      <c r="S398" s="780"/>
      <c r="T398" s="780"/>
      <c r="U398" s="780"/>
      <c r="V398" s="780"/>
      <c r="W398" s="780"/>
      <c r="X398" s="780"/>
      <c r="Y398" s="780"/>
      <c r="Z398" s="780"/>
      <c r="AA398" s="780"/>
      <c r="AB398" s="780"/>
      <c r="AC398" s="780"/>
      <c r="AD398" s="780"/>
      <c r="AE398" s="780"/>
      <c r="AF398" s="780"/>
      <c r="AG398" s="780"/>
      <c r="AH398" s="780"/>
      <c r="AI398" s="780"/>
      <c r="AJ398" s="780"/>
      <c r="AK398" s="780"/>
      <c r="AL398" s="780"/>
      <c r="AM398" s="780"/>
      <c r="AN398" s="780"/>
      <c r="AO398" s="780"/>
      <c r="AP398" s="780"/>
      <c r="AQ398" s="780"/>
      <c r="AR398" s="780"/>
      <c r="AS398" s="780"/>
      <c r="AT398" s="780"/>
      <c r="AU398" s="780"/>
      <c r="AV398" s="780"/>
      <c r="AW398" s="780"/>
      <c r="AX398" s="780"/>
      <c r="AY398" s="780"/>
      <c r="AZ398" s="780"/>
      <c r="BA398" s="780"/>
      <c r="BB398" s="780"/>
      <c r="BC398" s="780"/>
      <c r="BD398" s="780"/>
      <c r="BE398" s="780"/>
      <c r="BF398" s="780"/>
      <c r="BG398" s="780"/>
      <c r="BH398" s="780"/>
      <c r="BI398" s="780"/>
      <c r="BJ398" s="780"/>
      <c r="BK398" s="780"/>
      <c r="BL398" s="780"/>
      <c r="BM398" s="780"/>
      <c r="BN398" s="780"/>
      <c r="BO398" s="780"/>
      <c r="BP398" s="780"/>
      <c r="BQ398" s="780"/>
      <c r="BR398" s="780"/>
      <c r="BS398" s="780"/>
      <c r="BT398" s="780"/>
      <c r="BU398" s="780"/>
      <c r="BV398" s="780"/>
      <c r="BW398" s="780"/>
      <c r="BX398" s="780"/>
      <c r="BY398" s="780"/>
      <c r="BZ398" s="780"/>
      <c r="CA398" s="780"/>
      <c r="CB398" s="780"/>
      <c r="CC398" s="780"/>
      <c r="CD398" s="780"/>
      <c r="CE398" s="780"/>
      <c r="CF398" s="780"/>
      <c r="CG398" s="780"/>
      <c r="CH398" s="780"/>
      <c r="CI398" s="780"/>
      <c r="CJ398" s="780"/>
      <c r="CK398" s="780"/>
      <c r="CL398" s="780"/>
      <c r="CM398" s="780"/>
      <c r="CN398" s="780"/>
      <c r="CO398" s="780"/>
      <c r="CP398" s="780"/>
      <c r="CQ398" s="780"/>
      <c r="CR398" s="780"/>
      <c r="CS398" s="780"/>
      <c r="CT398" s="780"/>
    </row>
    <row r="399" spans="1:98" ht="6.6" customHeight="1">
      <c r="A399" s="5"/>
      <c r="B399" s="5"/>
      <c r="C399" s="225"/>
      <c r="D399" s="225"/>
      <c r="E399" s="225"/>
      <c r="F399" s="225"/>
      <c r="G399" s="225"/>
      <c r="H399" s="240"/>
      <c r="I399" s="240"/>
      <c r="J399" s="780"/>
      <c r="K399" s="780"/>
      <c r="L399" s="780"/>
      <c r="M399" s="780"/>
      <c r="N399" s="780"/>
      <c r="O399" s="780"/>
      <c r="P399" s="780"/>
      <c r="Q399" s="780"/>
      <c r="R399" s="780"/>
      <c r="S399" s="780"/>
      <c r="T399" s="780"/>
      <c r="U399" s="780"/>
      <c r="V399" s="780"/>
      <c r="W399" s="780"/>
      <c r="X399" s="780"/>
      <c r="Y399" s="780"/>
      <c r="Z399" s="780"/>
      <c r="AA399" s="780"/>
      <c r="AB399" s="780"/>
      <c r="AC399" s="780"/>
      <c r="AD399" s="780"/>
      <c r="AE399" s="780"/>
      <c r="AF399" s="780"/>
      <c r="AG399" s="780"/>
      <c r="AH399" s="780"/>
      <c r="AI399" s="780"/>
      <c r="AJ399" s="780"/>
      <c r="AK399" s="780"/>
      <c r="AL399" s="780"/>
      <c r="AM399" s="780"/>
      <c r="AN399" s="780"/>
      <c r="AO399" s="780"/>
      <c r="AP399" s="780"/>
      <c r="AQ399" s="780"/>
      <c r="AR399" s="780"/>
      <c r="AS399" s="780"/>
      <c r="AT399" s="780"/>
      <c r="AU399" s="780"/>
      <c r="AV399" s="780"/>
      <c r="AW399" s="780"/>
      <c r="AX399" s="780"/>
      <c r="AY399" s="780"/>
      <c r="AZ399" s="780"/>
      <c r="BA399" s="780"/>
      <c r="BB399" s="780"/>
      <c r="BC399" s="780"/>
      <c r="BD399" s="780"/>
      <c r="BE399" s="780"/>
      <c r="BF399" s="780"/>
      <c r="BG399" s="780"/>
      <c r="BH399" s="780"/>
      <c r="BI399" s="780"/>
      <c r="BJ399" s="780"/>
      <c r="BK399" s="780"/>
      <c r="BL399" s="780"/>
      <c r="BM399" s="780"/>
      <c r="BN399" s="780"/>
      <c r="BO399" s="780"/>
      <c r="BP399" s="780"/>
      <c r="BQ399" s="780"/>
      <c r="BR399" s="780"/>
      <c r="BS399" s="780"/>
      <c r="BT399" s="780"/>
      <c r="BU399" s="780"/>
      <c r="BV399" s="780"/>
      <c r="BW399" s="780"/>
      <c r="BX399" s="780"/>
      <c r="BY399" s="780"/>
      <c r="BZ399" s="780"/>
      <c r="CA399" s="780"/>
      <c r="CB399" s="780"/>
      <c r="CC399" s="780"/>
      <c r="CD399" s="780"/>
      <c r="CE399" s="780"/>
      <c r="CF399" s="780"/>
      <c r="CG399" s="780"/>
      <c r="CH399" s="780"/>
      <c r="CI399" s="780"/>
      <c r="CJ399" s="780"/>
      <c r="CK399" s="780"/>
      <c r="CL399" s="780"/>
      <c r="CM399" s="780"/>
      <c r="CN399" s="780"/>
      <c r="CO399" s="780"/>
      <c r="CP399" s="780"/>
      <c r="CQ399" s="780"/>
      <c r="CR399" s="780"/>
      <c r="CS399" s="780"/>
      <c r="CT399" s="780"/>
    </row>
    <row r="400" spans="1:98" ht="6.6" customHeight="1">
      <c r="A400" s="5"/>
      <c r="B400" s="5"/>
      <c r="C400" s="225"/>
      <c r="D400" s="225"/>
      <c r="E400" s="225"/>
      <c r="F400" s="225"/>
      <c r="G400" s="225"/>
      <c r="H400" s="240"/>
      <c r="I400" s="240"/>
      <c r="J400" s="780"/>
      <c r="K400" s="780"/>
      <c r="L400" s="780"/>
      <c r="M400" s="780"/>
      <c r="N400" s="780"/>
      <c r="O400" s="780"/>
      <c r="P400" s="780"/>
      <c r="Q400" s="780"/>
      <c r="R400" s="780"/>
      <c r="S400" s="780"/>
      <c r="T400" s="780"/>
      <c r="U400" s="780"/>
      <c r="V400" s="780"/>
      <c r="W400" s="780"/>
      <c r="X400" s="780"/>
      <c r="Y400" s="780"/>
      <c r="Z400" s="780"/>
      <c r="AA400" s="780"/>
      <c r="AB400" s="780"/>
      <c r="AC400" s="780"/>
      <c r="AD400" s="780"/>
      <c r="AE400" s="780"/>
      <c r="AF400" s="780"/>
      <c r="AG400" s="780"/>
      <c r="AH400" s="780"/>
      <c r="AI400" s="780"/>
      <c r="AJ400" s="780"/>
      <c r="AK400" s="780"/>
      <c r="AL400" s="780"/>
      <c r="AM400" s="780"/>
      <c r="AN400" s="780"/>
      <c r="AO400" s="780"/>
      <c r="AP400" s="780"/>
      <c r="AQ400" s="780"/>
      <c r="AR400" s="780"/>
      <c r="AS400" s="780"/>
      <c r="AT400" s="780"/>
      <c r="AU400" s="780"/>
      <c r="AV400" s="780"/>
      <c r="AW400" s="780"/>
      <c r="AX400" s="780"/>
      <c r="AY400" s="780"/>
      <c r="AZ400" s="780"/>
      <c r="BA400" s="780"/>
      <c r="BB400" s="780"/>
      <c r="BC400" s="780"/>
      <c r="BD400" s="780"/>
      <c r="BE400" s="780"/>
      <c r="BF400" s="780"/>
      <c r="BG400" s="780"/>
      <c r="BH400" s="780"/>
      <c r="BI400" s="780"/>
      <c r="BJ400" s="780"/>
      <c r="BK400" s="780"/>
      <c r="BL400" s="780"/>
      <c r="BM400" s="780"/>
      <c r="BN400" s="780"/>
      <c r="BO400" s="780"/>
      <c r="BP400" s="780"/>
      <c r="BQ400" s="780"/>
      <c r="BR400" s="780"/>
      <c r="BS400" s="780"/>
      <c r="BT400" s="780"/>
      <c r="BU400" s="780"/>
      <c r="BV400" s="780"/>
      <c r="BW400" s="780"/>
      <c r="BX400" s="780"/>
      <c r="BY400" s="780"/>
      <c r="BZ400" s="780"/>
      <c r="CA400" s="780"/>
      <c r="CB400" s="780"/>
      <c r="CC400" s="780"/>
      <c r="CD400" s="780"/>
      <c r="CE400" s="780"/>
      <c r="CF400" s="780"/>
      <c r="CG400" s="780"/>
      <c r="CH400" s="780"/>
      <c r="CI400" s="780"/>
      <c r="CJ400" s="780"/>
      <c r="CK400" s="780"/>
      <c r="CL400" s="780"/>
      <c r="CM400" s="780"/>
      <c r="CN400" s="780"/>
      <c r="CO400" s="780"/>
      <c r="CP400" s="780"/>
      <c r="CQ400" s="780"/>
      <c r="CR400" s="780"/>
      <c r="CS400" s="780"/>
      <c r="CT400" s="780"/>
    </row>
    <row r="401" spans="1:98" ht="6.6" customHeight="1">
      <c r="A401" s="5"/>
      <c r="B401" s="5"/>
      <c r="C401" s="225"/>
      <c r="D401" s="225"/>
      <c r="E401" s="225"/>
      <c r="F401" s="225"/>
      <c r="G401" s="225"/>
      <c r="H401" s="240"/>
      <c r="I401" s="240"/>
      <c r="J401" s="780"/>
      <c r="K401" s="780"/>
      <c r="L401" s="780"/>
      <c r="M401" s="780"/>
      <c r="N401" s="780"/>
      <c r="O401" s="780"/>
      <c r="P401" s="780"/>
      <c r="Q401" s="780"/>
      <c r="R401" s="780"/>
      <c r="S401" s="780"/>
      <c r="T401" s="780"/>
      <c r="U401" s="780"/>
      <c r="V401" s="780"/>
      <c r="W401" s="780"/>
      <c r="X401" s="780"/>
      <c r="Y401" s="780"/>
      <c r="Z401" s="780"/>
      <c r="AA401" s="780"/>
      <c r="AB401" s="780"/>
      <c r="AC401" s="780"/>
      <c r="AD401" s="780"/>
      <c r="AE401" s="780"/>
      <c r="AF401" s="780"/>
      <c r="AG401" s="780"/>
      <c r="AH401" s="780"/>
      <c r="AI401" s="780"/>
      <c r="AJ401" s="780"/>
      <c r="AK401" s="780"/>
      <c r="AL401" s="780"/>
      <c r="AM401" s="780"/>
      <c r="AN401" s="780"/>
      <c r="AO401" s="780"/>
      <c r="AP401" s="780"/>
      <c r="AQ401" s="780"/>
      <c r="AR401" s="780"/>
      <c r="AS401" s="780"/>
      <c r="AT401" s="780"/>
      <c r="AU401" s="780"/>
      <c r="AV401" s="780"/>
      <c r="AW401" s="780"/>
      <c r="AX401" s="780"/>
      <c r="AY401" s="780"/>
      <c r="AZ401" s="780"/>
      <c r="BA401" s="780"/>
      <c r="BB401" s="780"/>
      <c r="BC401" s="780"/>
      <c r="BD401" s="780"/>
      <c r="BE401" s="780"/>
      <c r="BF401" s="780"/>
      <c r="BG401" s="780"/>
      <c r="BH401" s="780"/>
      <c r="BI401" s="780"/>
      <c r="BJ401" s="780"/>
      <c r="BK401" s="780"/>
      <c r="BL401" s="780"/>
      <c r="BM401" s="780"/>
      <c r="BN401" s="780"/>
      <c r="BO401" s="780"/>
      <c r="BP401" s="780"/>
      <c r="BQ401" s="780"/>
      <c r="BR401" s="780"/>
      <c r="BS401" s="780"/>
      <c r="BT401" s="780"/>
      <c r="BU401" s="780"/>
      <c r="BV401" s="780"/>
      <c r="BW401" s="780"/>
      <c r="BX401" s="780"/>
      <c r="BY401" s="780"/>
      <c r="BZ401" s="780"/>
      <c r="CA401" s="780"/>
      <c r="CB401" s="780"/>
      <c r="CC401" s="780"/>
      <c r="CD401" s="780"/>
      <c r="CE401" s="780"/>
      <c r="CF401" s="780"/>
      <c r="CG401" s="780"/>
      <c r="CH401" s="780"/>
      <c r="CI401" s="780"/>
      <c r="CJ401" s="780"/>
      <c r="CK401" s="780"/>
      <c r="CL401" s="780"/>
      <c r="CM401" s="780"/>
      <c r="CN401" s="780"/>
      <c r="CO401" s="780"/>
      <c r="CP401" s="780"/>
      <c r="CQ401" s="780"/>
      <c r="CR401" s="780"/>
      <c r="CS401" s="780"/>
      <c r="CT401" s="780"/>
    </row>
    <row r="402" spans="1:98" ht="6.6" customHeight="1">
      <c r="A402" s="5"/>
      <c r="B402" s="5"/>
      <c r="C402" s="225"/>
      <c r="D402" s="225"/>
      <c r="E402" s="225"/>
      <c r="F402" s="225"/>
      <c r="G402" s="225"/>
      <c r="H402" s="240"/>
      <c r="I402" s="240"/>
      <c r="J402" s="240"/>
      <c r="K402" s="240"/>
      <c r="L402" s="240"/>
      <c r="M402" s="240"/>
      <c r="N402" s="240"/>
      <c r="O402" s="240"/>
      <c r="P402" s="240"/>
      <c r="Q402" s="240"/>
      <c r="R402" s="240"/>
      <c r="S402" s="240"/>
      <c r="T402" s="240"/>
      <c r="U402" s="240"/>
      <c r="V402" s="240"/>
      <c r="W402" s="240"/>
      <c r="X402" s="240"/>
      <c r="Y402" s="240"/>
      <c r="Z402" s="240"/>
      <c r="AA402" s="240"/>
      <c r="AB402" s="240"/>
      <c r="AC402" s="240"/>
      <c r="AD402" s="240"/>
      <c r="AE402" s="240"/>
      <c r="AF402" s="240"/>
      <c r="AG402" s="240"/>
      <c r="AH402" s="240"/>
      <c r="AI402" s="240"/>
      <c r="AJ402" s="240"/>
      <c r="AK402" s="240"/>
      <c r="AL402" s="240"/>
      <c r="AM402" s="240"/>
      <c r="AN402" s="240"/>
      <c r="AO402" s="240"/>
      <c r="AP402" s="240"/>
      <c r="AQ402" s="240"/>
      <c r="AR402" s="240"/>
      <c r="AS402" s="240"/>
      <c r="AT402" s="240"/>
      <c r="AU402" s="240"/>
      <c r="AV402" s="240"/>
      <c r="AW402" s="240"/>
      <c r="AX402" s="240"/>
      <c r="AY402" s="240"/>
      <c r="AZ402" s="240"/>
      <c r="BA402" s="240"/>
      <c r="BB402" s="240"/>
      <c r="BC402" s="240"/>
      <c r="BD402" s="240"/>
      <c r="BE402" s="240"/>
      <c r="BF402" s="240"/>
      <c r="BG402" s="240"/>
      <c r="BH402" s="240"/>
      <c r="BI402" s="240"/>
      <c r="BJ402" s="5"/>
      <c r="BK402" s="5"/>
    </row>
    <row r="403" spans="1:98" ht="6.6" customHeight="1">
      <c r="A403" s="5"/>
      <c r="B403" s="5"/>
      <c r="C403" s="225"/>
      <c r="D403" s="225"/>
      <c r="E403" s="225"/>
      <c r="F403" s="225"/>
      <c r="G403" s="225"/>
      <c r="H403" s="240"/>
      <c r="I403" s="240"/>
      <c r="J403" s="240"/>
      <c r="K403" s="240"/>
      <c r="L403" s="240"/>
      <c r="M403" s="240"/>
      <c r="N403" s="240"/>
      <c r="O403" s="240"/>
      <c r="P403" s="240"/>
      <c r="Q403" s="240"/>
      <c r="R403" s="240"/>
      <c r="S403" s="240"/>
      <c r="T403" s="240"/>
      <c r="U403" s="240"/>
      <c r="V403" s="240"/>
      <c r="W403" s="240"/>
      <c r="X403" s="240"/>
      <c r="Y403" s="240"/>
      <c r="Z403" s="240"/>
      <c r="AA403" s="240"/>
      <c r="AB403" s="240"/>
      <c r="AC403" s="240"/>
      <c r="AD403" s="240"/>
      <c r="AE403" s="240"/>
      <c r="AF403" s="240"/>
      <c r="AG403" s="240"/>
      <c r="AH403" s="240"/>
      <c r="AI403" s="240"/>
      <c r="AJ403" s="240"/>
      <c r="AK403" s="240"/>
      <c r="AL403" s="240"/>
      <c r="AM403" s="240"/>
      <c r="AN403" s="240"/>
      <c r="AO403" s="240"/>
      <c r="AP403" s="240"/>
      <c r="AQ403" s="240"/>
      <c r="AR403" s="240"/>
      <c r="AS403" s="240"/>
      <c r="AT403" s="240"/>
      <c r="AU403" s="240"/>
      <c r="AV403" s="240"/>
      <c r="AW403" s="240"/>
      <c r="AX403" s="240"/>
      <c r="AY403" s="240"/>
      <c r="AZ403" s="240"/>
      <c r="BA403" s="240"/>
      <c r="BB403" s="240"/>
      <c r="BC403" s="240"/>
      <c r="BD403" s="240"/>
      <c r="BE403" s="240"/>
      <c r="BF403" s="240"/>
      <c r="BG403" s="240"/>
      <c r="BH403" s="240"/>
      <c r="BI403" s="240"/>
      <c r="BJ403" s="5"/>
      <c r="BK403" s="5"/>
    </row>
    <row r="404" spans="1:98" ht="6.6" customHeight="1">
      <c r="A404" s="5"/>
      <c r="B404" s="5"/>
      <c r="C404" s="225"/>
      <c r="D404" s="225"/>
      <c r="E404" s="225"/>
      <c r="F404" s="225"/>
      <c r="G404" s="225"/>
      <c r="H404" s="240"/>
      <c r="I404" s="240"/>
      <c r="J404" s="240"/>
      <c r="K404" s="240"/>
      <c r="L404" s="240"/>
      <c r="M404" s="240"/>
      <c r="N404" s="240"/>
      <c r="O404" s="240"/>
      <c r="P404" s="240"/>
      <c r="Q404" s="240"/>
      <c r="R404" s="240"/>
      <c r="S404" s="240"/>
      <c r="T404" s="240"/>
      <c r="U404" s="240"/>
      <c r="V404" s="240"/>
      <c r="W404" s="240"/>
      <c r="X404" s="240"/>
      <c r="Y404" s="240"/>
      <c r="Z404" s="240"/>
      <c r="AA404" s="240"/>
      <c r="AB404" s="240"/>
      <c r="AC404" s="240"/>
      <c r="AD404" s="240"/>
      <c r="AE404" s="240"/>
      <c r="AF404" s="240"/>
      <c r="AG404" s="240"/>
      <c r="AH404" s="240"/>
      <c r="AI404" s="240"/>
      <c r="AJ404" s="240"/>
      <c r="AK404" s="240"/>
      <c r="AL404" s="240"/>
      <c r="AM404" s="240"/>
      <c r="AN404" s="240"/>
      <c r="AO404" s="240"/>
      <c r="AP404" s="240"/>
      <c r="AQ404" s="240"/>
      <c r="AR404" s="240"/>
      <c r="AS404" s="240"/>
      <c r="AT404" s="240"/>
      <c r="AU404" s="240"/>
      <c r="AV404" s="240"/>
      <c r="AW404" s="240"/>
      <c r="AX404" s="240"/>
      <c r="AY404" s="240"/>
      <c r="AZ404" s="240"/>
      <c r="BA404" s="240"/>
      <c r="BB404" s="240"/>
      <c r="BC404" s="240"/>
      <c r="BD404" s="240"/>
      <c r="BE404" s="240"/>
      <c r="BF404" s="240"/>
      <c r="BG404" s="240"/>
      <c r="BH404" s="240"/>
      <c r="BI404" s="240"/>
      <c r="BJ404" s="5"/>
      <c r="BK404" s="5"/>
    </row>
    <row r="405" spans="1:98" ht="6.6" customHeight="1">
      <c r="A405" s="5"/>
      <c r="B405" s="5"/>
      <c r="C405" s="225"/>
      <c r="D405" s="225"/>
      <c r="E405" s="225"/>
      <c r="F405" s="225"/>
      <c r="G405" s="225"/>
      <c r="H405" s="240"/>
      <c r="I405" s="240"/>
      <c r="J405" s="781" t="s">
        <v>1194</v>
      </c>
      <c r="K405" s="781"/>
      <c r="L405" s="781"/>
      <c r="M405" s="781"/>
      <c r="N405" s="781"/>
      <c r="O405" s="781"/>
      <c r="P405" s="781"/>
      <c r="Q405" s="781"/>
      <c r="R405" s="781"/>
      <c r="S405" s="781"/>
      <c r="T405" s="781"/>
      <c r="U405" s="781"/>
      <c r="V405" s="781"/>
      <c r="W405" s="781"/>
      <c r="X405" s="781"/>
      <c r="Y405" s="781"/>
      <c r="Z405" s="781"/>
      <c r="AA405" s="781"/>
      <c r="AB405" s="781"/>
      <c r="AC405" s="781"/>
      <c r="AD405" s="781"/>
      <c r="AE405" s="781"/>
      <c r="AF405" s="781"/>
      <c r="AG405" s="781"/>
      <c r="AH405" s="781"/>
      <c r="AI405" s="781"/>
      <c r="AJ405" s="781"/>
      <c r="AK405" s="781"/>
      <c r="AL405" s="781"/>
      <c r="AM405" s="781"/>
      <c r="AN405" s="781"/>
      <c r="AO405" s="781"/>
      <c r="AP405" s="781"/>
      <c r="AQ405" s="781"/>
      <c r="AR405" s="781"/>
      <c r="AS405" s="781"/>
      <c r="AT405" s="781"/>
      <c r="AU405" s="781"/>
      <c r="AV405" s="781"/>
      <c r="AW405" s="781"/>
      <c r="AX405" s="781"/>
      <c r="AY405" s="781"/>
      <c r="AZ405" s="781"/>
      <c r="BA405" s="781"/>
      <c r="BB405" s="781"/>
      <c r="BC405" s="781"/>
      <c r="BD405" s="781"/>
      <c r="BE405" s="781"/>
      <c r="BF405" s="781"/>
      <c r="BG405" s="781"/>
      <c r="BH405" s="781"/>
      <c r="BI405" s="781"/>
      <c r="BJ405" s="781"/>
      <c r="BK405" s="781"/>
      <c r="BL405" s="781"/>
      <c r="BM405" s="781"/>
      <c r="BN405" s="781"/>
      <c r="BO405" s="781"/>
      <c r="BP405" s="781"/>
      <c r="BQ405" s="781"/>
      <c r="BR405" s="781"/>
      <c r="BS405" s="781"/>
      <c r="BT405" s="781"/>
      <c r="BU405" s="781"/>
      <c r="BV405" s="781"/>
      <c r="BW405" s="781"/>
      <c r="BX405" s="781"/>
      <c r="BY405" s="781"/>
      <c r="BZ405" s="781"/>
      <c r="CA405" s="781"/>
      <c r="CB405" s="781"/>
      <c r="CC405" s="781"/>
      <c r="CD405" s="781"/>
      <c r="CE405" s="781"/>
      <c r="CF405" s="781"/>
      <c r="CG405" s="781"/>
      <c r="CH405" s="781"/>
      <c r="CI405" s="781"/>
      <c r="CJ405" s="781"/>
      <c r="CK405" s="781"/>
      <c r="CL405" s="781"/>
      <c r="CM405" s="781"/>
      <c r="CN405" s="781"/>
      <c r="CO405" s="781"/>
      <c r="CP405" s="781"/>
      <c r="CQ405" s="781"/>
      <c r="CR405" s="781"/>
      <c r="CS405" s="781"/>
      <c r="CT405" s="781"/>
    </row>
    <row r="406" spans="1:98" ht="6.6" customHeight="1" thickBot="1">
      <c r="A406" s="5"/>
      <c r="B406" s="5"/>
      <c r="C406" s="241"/>
      <c r="D406" s="241"/>
      <c r="E406" s="6"/>
      <c r="F406" s="6"/>
      <c r="G406" s="241"/>
      <c r="I406" s="242"/>
      <c r="J406" s="781"/>
      <c r="K406" s="781"/>
      <c r="L406" s="781"/>
      <c r="M406" s="781"/>
      <c r="N406" s="781"/>
      <c r="O406" s="781"/>
      <c r="P406" s="781"/>
      <c r="Q406" s="781"/>
      <c r="R406" s="781"/>
      <c r="S406" s="781"/>
      <c r="T406" s="781"/>
      <c r="U406" s="781"/>
      <c r="V406" s="781"/>
      <c r="W406" s="781"/>
      <c r="X406" s="781"/>
      <c r="Y406" s="781"/>
      <c r="Z406" s="781"/>
      <c r="AA406" s="781"/>
      <c r="AB406" s="781"/>
      <c r="AC406" s="781"/>
      <c r="AD406" s="781"/>
      <c r="AE406" s="781"/>
      <c r="AF406" s="781"/>
      <c r="AG406" s="781"/>
      <c r="AH406" s="781"/>
      <c r="AI406" s="781"/>
      <c r="AJ406" s="781"/>
      <c r="AK406" s="781"/>
      <c r="AL406" s="781"/>
      <c r="AM406" s="781"/>
      <c r="AN406" s="781"/>
      <c r="AO406" s="781"/>
      <c r="AP406" s="781"/>
      <c r="AQ406" s="781"/>
      <c r="AR406" s="781"/>
      <c r="AS406" s="781"/>
      <c r="AT406" s="781"/>
      <c r="AU406" s="781"/>
      <c r="AV406" s="781"/>
      <c r="AW406" s="781"/>
      <c r="AX406" s="781"/>
      <c r="AY406" s="781"/>
      <c r="AZ406" s="781"/>
      <c r="BA406" s="781"/>
      <c r="BB406" s="781"/>
      <c r="BC406" s="781"/>
      <c r="BD406" s="781"/>
      <c r="BE406" s="781"/>
      <c r="BF406" s="781"/>
      <c r="BG406" s="781"/>
      <c r="BH406" s="781"/>
      <c r="BI406" s="781"/>
      <c r="BJ406" s="781"/>
      <c r="BK406" s="781"/>
      <c r="BL406" s="781"/>
      <c r="BM406" s="781"/>
      <c r="BN406" s="781"/>
      <c r="BO406" s="781"/>
      <c r="BP406" s="781"/>
      <c r="BQ406" s="781"/>
      <c r="BR406" s="781"/>
      <c r="BS406" s="781"/>
      <c r="BT406" s="781"/>
      <c r="BU406" s="781"/>
      <c r="BV406" s="781"/>
      <c r="BW406" s="781"/>
      <c r="BX406" s="781"/>
      <c r="BY406" s="781"/>
      <c r="BZ406" s="781"/>
      <c r="CA406" s="781"/>
      <c r="CB406" s="781"/>
      <c r="CC406" s="781"/>
      <c r="CD406" s="781"/>
      <c r="CE406" s="781"/>
      <c r="CF406" s="781"/>
      <c r="CG406" s="781"/>
      <c r="CH406" s="781"/>
      <c r="CI406" s="781"/>
      <c r="CJ406" s="781"/>
      <c r="CK406" s="781"/>
      <c r="CL406" s="781"/>
      <c r="CM406" s="781"/>
      <c r="CN406" s="781"/>
      <c r="CO406" s="781"/>
      <c r="CP406" s="781"/>
      <c r="CQ406" s="781"/>
      <c r="CR406" s="781"/>
      <c r="CS406" s="781"/>
      <c r="CT406" s="781"/>
    </row>
    <row r="407" spans="1:98" ht="6.6" customHeight="1">
      <c r="A407" s="5"/>
      <c r="B407" s="5"/>
      <c r="C407" s="241"/>
      <c r="D407" s="243"/>
      <c r="E407" s="244"/>
      <c r="F407" s="244"/>
      <c r="G407" s="245"/>
      <c r="H407" s="242"/>
      <c r="I407" s="242"/>
      <c r="J407" s="781"/>
      <c r="K407" s="781"/>
      <c r="L407" s="781"/>
      <c r="M407" s="781"/>
      <c r="N407" s="781"/>
      <c r="O407" s="781"/>
      <c r="P407" s="781"/>
      <c r="Q407" s="781"/>
      <c r="R407" s="781"/>
      <c r="S407" s="781"/>
      <c r="T407" s="781"/>
      <c r="U407" s="781"/>
      <c r="V407" s="781"/>
      <c r="W407" s="781"/>
      <c r="X407" s="781"/>
      <c r="Y407" s="781"/>
      <c r="Z407" s="781"/>
      <c r="AA407" s="781"/>
      <c r="AB407" s="781"/>
      <c r="AC407" s="781"/>
      <c r="AD407" s="781"/>
      <c r="AE407" s="781"/>
      <c r="AF407" s="781"/>
      <c r="AG407" s="781"/>
      <c r="AH407" s="781"/>
      <c r="AI407" s="781"/>
      <c r="AJ407" s="781"/>
      <c r="AK407" s="781"/>
      <c r="AL407" s="781"/>
      <c r="AM407" s="781"/>
      <c r="AN407" s="781"/>
      <c r="AO407" s="781"/>
      <c r="AP407" s="781"/>
      <c r="AQ407" s="781"/>
      <c r="AR407" s="781"/>
      <c r="AS407" s="781"/>
      <c r="AT407" s="781"/>
      <c r="AU407" s="781"/>
      <c r="AV407" s="781"/>
      <c r="AW407" s="781"/>
      <c r="AX407" s="781"/>
      <c r="AY407" s="781"/>
      <c r="AZ407" s="781"/>
      <c r="BA407" s="781"/>
      <c r="BB407" s="781"/>
      <c r="BC407" s="781"/>
      <c r="BD407" s="781"/>
      <c r="BE407" s="781"/>
      <c r="BF407" s="781"/>
      <c r="BG407" s="781"/>
      <c r="BH407" s="781"/>
      <c r="BI407" s="781"/>
      <c r="BJ407" s="781"/>
      <c r="BK407" s="781"/>
      <c r="BL407" s="781"/>
      <c r="BM407" s="781"/>
      <c r="BN407" s="781"/>
      <c r="BO407" s="781"/>
      <c r="BP407" s="781"/>
      <c r="BQ407" s="781"/>
      <c r="BR407" s="781"/>
      <c r="BS407" s="781"/>
      <c r="BT407" s="781"/>
      <c r="BU407" s="781"/>
      <c r="BV407" s="781"/>
      <c r="BW407" s="781"/>
      <c r="BX407" s="781"/>
      <c r="BY407" s="781"/>
      <c r="BZ407" s="781"/>
      <c r="CA407" s="781"/>
      <c r="CB407" s="781"/>
      <c r="CC407" s="781"/>
      <c r="CD407" s="781"/>
      <c r="CE407" s="781"/>
      <c r="CF407" s="781"/>
      <c r="CG407" s="781"/>
      <c r="CH407" s="781"/>
      <c r="CI407" s="781"/>
      <c r="CJ407" s="781"/>
      <c r="CK407" s="781"/>
      <c r="CL407" s="781"/>
      <c r="CM407" s="781"/>
      <c r="CN407" s="781"/>
      <c r="CO407" s="781"/>
      <c r="CP407" s="781"/>
      <c r="CQ407" s="781"/>
      <c r="CR407" s="781"/>
      <c r="CS407" s="781"/>
      <c r="CT407" s="781"/>
    </row>
    <row r="408" spans="1:98" ht="6.6" customHeight="1">
      <c r="A408" s="5"/>
      <c r="B408" s="5"/>
      <c r="C408" s="241"/>
      <c r="D408" s="246"/>
      <c r="E408" s="6"/>
      <c r="F408" s="6"/>
      <c r="G408" s="247"/>
      <c r="H408" s="242"/>
      <c r="I408" s="242"/>
      <c r="J408" s="781"/>
      <c r="K408" s="781"/>
      <c r="L408" s="781"/>
      <c r="M408" s="781"/>
      <c r="N408" s="781"/>
      <c r="O408" s="781"/>
      <c r="P408" s="781"/>
      <c r="Q408" s="781"/>
      <c r="R408" s="781"/>
      <c r="S408" s="781"/>
      <c r="T408" s="781"/>
      <c r="U408" s="781"/>
      <c r="V408" s="781"/>
      <c r="W408" s="781"/>
      <c r="X408" s="781"/>
      <c r="Y408" s="781"/>
      <c r="Z408" s="781"/>
      <c r="AA408" s="781"/>
      <c r="AB408" s="781"/>
      <c r="AC408" s="781"/>
      <c r="AD408" s="781"/>
      <c r="AE408" s="781"/>
      <c r="AF408" s="781"/>
      <c r="AG408" s="781"/>
      <c r="AH408" s="781"/>
      <c r="AI408" s="781"/>
      <c r="AJ408" s="781"/>
      <c r="AK408" s="781"/>
      <c r="AL408" s="781"/>
      <c r="AM408" s="781"/>
      <c r="AN408" s="781"/>
      <c r="AO408" s="781"/>
      <c r="AP408" s="781"/>
      <c r="AQ408" s="781"/>
      <c r="AR408" s="781"/>
      <c r="AS408" s="781"/>
      <c r="AT408" s="781"/>
      <c r="AU408" s="781"/>
      <c r="AV408" s="781"/>
      <c r="AW408" s="781"/>
      <c r="AX408" s="781"/>
      <c r="AY408" s="781"/>
      <c r="AZ408" s="781"/>
      <c r="BA408" s="781"/>
      <c r="BB408" s="781"/>
      <c r="BC408" s="781"/>
      <c r="BD408" s="781"/>
      <c r="BE408" s="781"/>
      <c r="BF408" s="781"/>
      <c r="BG408" s="781"/>
      <c r="BH408" s="781"/>
      <c r="BI408" s="781"/>
      <c r="BJ408" s="781"/>
      <c r="BK408" s="781"/>
      <c r="BL408" s="781"/>
      <c r="BM408" s="781"/>
      <c r="BN408" s="781"/>
      <c r="BO408" s="781"/>
      <c r="BP408" s="781"/>
      <c r="BQ408" s="781"/>
      <c r="BR408" s="781"/>
      <c r="BS408" s="781"/>
      <c r="BT408" s="781"/>
      <c r="BU408" s="781"/>
      <c r="BV408" s="781"/>
      <c r="BW408" s="781"/>
      <c r="BX408" s="781"/>
      <c r="BY408" s="781"/>
      <c r="BZ408" s="781"/>
      <c r="CA408" s="781"/>
      <c r="CB408" s="781"/>
      <c r="CC408" s="781"/>
      <c r="CD408" s="781"/>
      <c r="CE408" s="781"/>
      <c r="CF408" s="781"/>
      <c r="CG408" s="781"/>
      <c r="CH408" s="781"/>
      <c r="CI408" s="781"/>
      <c r="CJ408" s="781"/>
      <c r="CK408" s="781"/>
      <c r="CL408" s="781"/>
      <c r="CM408" s="781"/>
      <c r="CN408" s="781"/>
      <c r="CO408" s="781"/>
      <c r="CP408" s="781"/>
      <c r="CQ408" s="781"/>
      <c r="CR408" s="781"/>
      <c r="CS408" s="781"/>
      <c r="CT408" s="781"/>
    </row>
    <row r="409" spans="1:98" ht="6.6" customHeight="1">
      <c r="A409" s="5"/>
      <c r="B409" s="5"/>
      <c r="C409" s="241"/>
      <c r="D409" s="246"/>
      <c r="E409" s="6"/>
      <c r="F409" s="6"/>
      <c r="G409" s="247"/>
      <c r="H409" s="242"/>
      <c r="I409" s="242"/>
      <c r="J409" s="781"/>
      <c r="K409" s="781"/>
      <c r="L409" s="781"/>
      <c r="M409" s="781"/>
      <c r="N409" s="781"/>
      <c r="O409" s="781"/>
      <c r="P409" s="781"/>
      <c r="Q409" s="781"/>
      <c r="R409" s="781"/>
      <c r="S409" s="781"/>
      <c r="T409" s="781"/>
      <c r="U409" s="781"/>
      <c r="V409" s="781"/>
      <c r="W409" s="781"/>
      <c r="X409" s="781"/>
      <c r="Y409" s="781"/>
      <c r="Z409" s="781"/>
      <c r="AA409" s="781"/>
      <c r="AB409" s="781"/>
      <c r="AC409" s="781"/>
      <c r="AD409" s="781"/>
      <c r="AE409" s="781"/>
      <c r="AF409" s="781"/>
      <c r="AG409" s="781"/>
      <c r="AH409" s="781"/>
      <c r="AI409" s="781"/>
      <c r="AJ409" s="781"/>
      <c r="AK409" s="781"/>
      <c r="AL409" s="781"/>
      <c r="AM409" s="781"/>
      <c r="AN409" s="781"/>
      <c r="AO409" s="781"/>
      <c r="AP409" s="781"/>
      <c r="AQ409" s="781"/>
      <c r="AR409" s="781"/>
      <c r="AS409" s="781"/>
      <c r="AT409" s="781"/>
      <c r="AU409" s="781"/>
      <c r="AV409" s="781"/>
      <c r="AW409" s="781"/>
      <c r="AX409" s="781"/>
      <c r="AY409" s="781"/>
      <c r="AZ409" s="781"/>
      <c r="BA409" s="781"/>
      <c r="BB409" s="781"/>
      <c r="BC409" s="781"/>
      <c r="BD409" s="781"/>
      <c r="BE409" s="781"/>
      <c r="BF409" s="781"/>
      <c r="BG409" s="781"/>
      <c r="BH409" s="781"/>
      <c r="BI409" s="781"/>
      <c r="BJ409" s="781"/>
      <c r="BK409" s="781"/>
      <c r="BL409" s="781"/>
      <c r="BM409" s="781"/>
      <c r="BN409" s="781"/>
      <c r="BO409" s="781"/>
      <c r="BP409" s="781"/>
      <c r="BQ409" s="781"/>
      <c r="BR409" s="781"/>
      <c r="BS409" s="781"/>
      <c r="BT409" s="781"/>
      <c r="BU409" s="781"/>
      <c r="BV409" s="781"/>
      <c r="BW409" s="781"/>
      <c r="BX409" s="781"/>
      <c r="BY409" s="781"/>
      <c r="BZ409" s="781"/>
      <c r="CA409" s="781"/>
      <c r="CB409" s="781"/>
      <c r="CC409" s="781"/>
      <c r="CD409" s="781"/>
      <c r="CE409" s="781"/>
      <c r="CF409" s="781"/>
      <c r="CG409" s="781"/>
      <c r="CH409" s="781"/>
      <c r="CI409" s="781"/>
      <c r="CJ409" s="781"/>
      <c r="CK409" s="781"/>
      <c r="CL409" s="781"/>
      <c r="CM409" s="781"/>
      <c r="CN409" s="781"/>
      <c r="CO409" s="781"/>
      <c r="CP409" s="781"/>
      <c r="CQ409" s="781"/>
      <c r="CR409" s="781"/>
      <c r="CS409" s="781"/>
      <c r="CT409" s="781"/>
    </row>
    <row r="410" spans="1:98" ht="6.6" customHeight="1" thickBot="1">
      <c r="A410" s="5"/>
      <c r="B410" s="5"/>
      <c r="C410" s="241"/>
      <c r="D410" s="248"/>
      <c r="E410" s="249"/>
      <c r="F410" s="249"/>
      <c r="G410" s="250"/>
      <c r="H410" s="242"/>
      <c r="I410" s="242"/>
      <c r="J410" s="781"/>
      <c r="K410" s="781"/>
      <c r="L410" s="781"/>
      <c r="M410" s="781"/>
      <c r="N410" s="781"/>
      <c r="O410" s="781"/>
      <c r="P410" s="781"/>
      <c r="Q410" s="781"/>
      <c r="R410" s="781"/>
      <c r="S410" s="781"/>
      <c r="T410" s="781"/>
      <c r="U410" s="781"/>
      <c r="V410" s="781"/>
      <c r="W410" s="781"/>
      <c r="X410" s="781"/>
      <c r="Y410" s="781"/>
      <c r="Z410" s="781"/>
      <c r="AA410" s="781"/>
      <c r="AB410" s="781"/>
      <c r="AC410" s="781"/>
      <c r="AD410" s="781"/>
      <c r="AE410" s="781"/>
      <c r="AF410" s="781"/>
      <c r="AG410" s="781"/>
      <c r="AH410" s="781"/>
      <c r="AI410" s="781"/>
      <c r="AJ410" s="781"/>
      <c r="AK410" s="781"/>
      <c r="AL410" s="781"/>
      <c r="AM410" s="781"/>
      <c r="AN410" s="781"/>
      <c r="AO410" s="781"/>
      <c r="AP410" s="781"/>
      <c r="AQ410" s="781"/>
      <c r="AR410" s="781"/>
      <c r="AS410" s="781"/>
      <c r="AT410" s="781"/>
      <c r="AU410" s="781"/>
      <c r="AV410" s="781"/>
      <c r="AW410" s="781"/>
      <c r="AX410" s="781"/>
      <c r="AY410" s="781"/>
      <c r="AZ410" s="781"/>
      <c r="BA410" s="781"/>
      <c r="BB410" s="781"/>
      <c r="BC410" s="781"/>
      <c r="BD410" s="781"/>
      <c r="BE410" s="781"/>
      <c r="BF410" s="781"/>
      <c r="BG410" s="781"/>
      <c r="BH410" s="781"/>
      <c r="BI410" s="781"/>
      <c r="BJ410" s="781"/>
      <c r="BK410" s="781"/>
      <c r="BL410" s="781"/>
      <c r="BM410" s="781"/>
      <c r="BN410" s="781"/>
      <c r="BO410" s="781"/>
      <c r="BP410" s="781"/>
      <c r="BQ410" s="781"/>
      <c r="BR410" s="781"/>
      <c r="BS410" s="781"/>
      <c r="BT410" s="781"/>
      <c r="BU410" s="781"/>
      <c r="BV410" s="781"/>
      <c r="BW410" s="781"/>
      <c r="BX410" s="781"/>
      <c r="BY410" s="781"/>
      <c r="BZ410" s="781"/>
      <c r="CA410" s="781"/>
      <c r="CB410" s="781"/>
      <c r="CC410" s="781"/>
      <c r="CD410" s="781"/>
      <c r="CE410" s="781"/>
      <c r="CF410" s="781"/>
      <c r="CG410" s="781"/>
      <c r="CH410" s="781"/>
      <c r="CI410" s="781"/>
      <c r="CJ410" s="781"/>
      <c r="CK410" s="781"/>
      <c r="CL410" s="781"/>
      <c r="CM410" s="781"/>
      <c r="CN410" s="781"/>
      <c r="CO410" s="781"/>
      <c r="CP410" s="781"/>
      <c r="CQ410" s="781"/>
      <c r="CR410" s="781"/>
      <c r="CS410" s="781"/>
      <c r="CT410" s="781"/>
    </row>
    <row r="411" spans="1:98" ht="6.6" customHeight="1">
      <c r="A411" s="5"/>
      <c r="B411" s="5"/>
      <c r="C411" s="241"/>
      <c r="D411" s="241"/>
      <c r="E411" s="6"/>
      <c r="F411" s="6"/>
      <c r="G411" s="241"/>
      <c r="H411" s="251"/>
      <c r="I411" s="251"/>
      <c r="J411" s="781"/>
      <c r="K411" s="781"/>
      <c r="L411" s="781"/>
      <c r="M411" s="781"/>
      <c r="N411" s="781"/>
      <c r="O411" s="781"/>
      <c r="P411" s="781"/>
      <c r="Q411" s="781"/>
      <c r="R411" s="781"/>
      <c r="S411" s="781"/>
      <c r="T411" s="781"/>
      <c r="U411" s="781"/>
      <c r="V411" s="781"/>
      <c r="W411" s="781"/>
      <c r="X411" s="781"/>
      <c r="Y411" s="781"/>
      <c r="Z411" s="781"/>
      <c r="AA411" s="781"/>
      <c r="AB411" s="781"/>
      <c r="AC411" s="781"/>
      <c r="AD411" s="781"/>
      <c r="AE411" s="781"/>
      <c r="AF411" s="781"/>
      <c r="AG411" s="781"/>
      <c r="AH411" s="781"/>
      <c r="AI411" s="781"/>
      <c r="AJ411" s="781"/>
      <c r="AK411" s="781"/>
      <c r="AL411" s="781"/>
      <c r="AM411" s="781"/>
      <c r="AN411" s="781"/>
      <c r="AO411" s="781"/>
      <c r="AP411" s="781"/>
      <c r="AQ411" s="781"/>
      <c r="AR411" s="781"/>
      <c r="AS411" s="781"/>
      <c r="AT411" s="781"/>
      <c r="AU411" s="781"/>
      <c r="AV411" s="781"/>
      <c r="AW411" s="781"/>
      <c r="AX411" s="781"/>
      <c r="AY411" s="781"/>
      <c r="AZ411" s="781"/>
      <c r="BA411" s="781"/>
      <c r="BB411" s="781"/>
      <c r="BC411" s="781"/>
      <c r="BD411" s="781"/>
      <c r="BE411" s="781"/>
      <c r="BF411" s="781"/>
      <c r="BG411" s="781"/>
      <c r="BH411" s="781"/>
      <c r="BI411" s="781"/>
      <c r="BJ411" s="781"/>
      <c r="BK411" s="781"/>
      <c r="BL411" s="781"/>
      <c r="BM411" s="781"/>
      <c r="BN411" s="781"/>
      <c r="BO411" s="781"/>
      <c r="BP411" s="781"/>
      <c r="BQ411" s="781"/>
      <c r="BR411" s="781"/>
      <c r="BS411" s="781"/>
      <c r="BT411" s="781"/>
      <c r="BU411" s="781"/>
      <c r="BV411" s="781"/>
      <c r="BW411" s="781"/>
      <c r="BX411" s="781"/>
      <c r="BY411" s="781"/>
      <c r="BZ411" s="781"/>
      <c r="CA411" s="781"/>
      <c r="CB411" s="781"/>
      <c r="CC411" s="781"/>
      <c r="CD411" s="781"/>
      <c r="CE411" s="781"/>
      <c r="CF411" s="781"/>
      <c r="CG411" s="781"/>
      <c r="CH411" s="781"/>
      <c r="CI411" s="781"/>
      <c r="CJ411" s="781"/>
      <c r="CK411" s="781"/>
      <c r="CL411" s="781"/>
      <c r="CM411" s="781"/>
      <c r="CN411" s="781"/>
      <c r="CO411" s="781"/>
      <c r="CP411" s="781"/>
      <c r="CQ411" s="781"/>
      <c r="CR411" s="781"/>
      <c r="CS411" s="781"/>
      <c r="CT411" s="781"/>
    </row>
    <row r="412" spans="1:98" ht="6.6" customHeight="1">
      <c r="A412" s="5"/>
      <c r="B412" s="5"/>
      <c r="C412" s="241"/>
      <c r="D412" s="241"/>
      <c r="E412" s="6"/>
      <c r="F412" s="6"/>
      <c r="G412" s="241"/>
      <c r="H412" s="251"/>
      <c r="I412" s="251"/>
      <c r="J412" s="781"/>
      <c r="K412" s="781"/>
      <c r="L412" s="781"/>
      <c r="M412" s="781"/>
      <c r="N412" s="781"/>
      <c r="O412" s="781"/>
      <c r="P412" s="781"/>
      <c r="Q412" s="781"/>
      <c r="R412" s="781"/>
      <c r="S412" s="781"/>
      <c r="T412" s="781"/>
      <c r="U412" s="781"/>
      <c r="V412" s="781"/>
      <c r="W412" s="781"/>
      <c r="X412" s="781"/>
      <c r="Y412" s="781"/>
      <c r="Z412" s="781"/>
      <c r="AA412" s="781"/>
      <c r="AB412" s="781"/>
      <c r="AC412" s="781"/>
      <c r="AD412" s="781"/>
      <c r="AE412" s="781"/>
      <c r="AF412" s="781"/>
      <c r="AG412" s="781"/>
      <c r="AH412" s="781"/>
      <c r="AI412" s="781"/>
      <c r="AJ412" s="781"/>
      <c r="AK412" s="781"/>
      <c r="AL412" s="781"/>
      <c r="AM412" s="781"/>
      <c r="AN412" s="781"/>
      <c r="AO412" s="781"/>
      <c r="AP412" s="781"/>
      <c r="AQ412" s="781"/>
      <c r="AR412" s="781"/>
      <c r="AS412" s="781"/>
      <c r="AT412" s="781"/>
      <c r="AU412" s="781"/>
      <c r="AV412" s="781"/>
      <c r="AW412" s="781"/>
      <c r="AX412" s="781"/>
      <c r="AY412" s="781"/>
      <c r="AZ412" s="781"/>
      <c r="BA412" s="781"/>
      <c r="BB412" s="781"/>
      <c r="BC412" s="781"/>
      <c r="BD412" s="781"/>
      <c r="BE412" s="781"/>
      <c r="BF412" s="781"/>
      <c r="BG412" s="781"/>
      <c r="BH412" s="781"/>
      <c r="BI412" s="781"/>
      <c r="BJ412" s="781"/>
      <c r="BK412" s="781"/>
      <c r="BL412" s="781"/>
      <c r="BM412" s="781"/>
      <c r="BN412" s="781"/>
      <c r="BO412" s="781"/>
      <c r="BP412" s="781"/>
      <c r="BQ412" s="781"/>
      <c r="BR412" s="781"/>
      <c r="BS412" s="781"/>
      <c r="BT412" s="781"/>
      <c r="BU412" s="781"/>
      <c r="BV412" s="781"/>
      <c r="BW412" s="781"/>
      <c r="BX412" s="781"/>
      <c r="BY412" s="781"/>
      <c r="BZ412" s="781"/>
      <c r="CA412" s="781"/>
      <c r="CB412" s="781"/>
      <c r="CC412" s="781"/>
      <c r="CD412" s="781"/>
      <c r="CE412" s="781"/>
      <c r="CF412" s="781"/>
      <c r="CG412" s="781"/>
      <c r="CH412" s="781"/>
      <c r="CI412" s="781"/>
      <c r="CJ412" s="781"/>
      <c r="CK412" s="781"/>
      <c r="CL412" s="781"/>
      <c r="CM412" s="781"/>
      <c r="CN412" s="781"/>
      <c r="CO412" s="781"/>
      <c r="CP412" s="781"/>
      <c r="CQ412" s="781"/>
      <c r="CR412" s="781"/>
      <c r="CS412" s="781"/>
      <c r="CT412" s="781"/>
    </row>
    <row r="413" spans="1:98" ht="6.6" customHeight="1">
      <c r="A413" s="5"/>
      <c r="B413" s="5"/>
      <c r="C413" s="241"/>
      <c r="D413" s="241"/>
      <c r="E413" s="6"/>
      <c r="F413" s="6"/>
      <c r="G413" s="241"/>
      <c r="H413" s="251"/>
      <c r="I413" s="251"/>
      <c r="J413" s="251"/>
      <c r="K413" s="251"/>
      <c r="L413" s="251"/>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5"/>
      <c r="BK413" s="5"/>
    </row>
    <row r="414" spans="1:98" ht="6.6" customHeight="1">
      <c r="A414" s="5"/>
      <c r="B414" s="5"/>
      <c r="C414" s="225"/>
      <c r="D414" s="225"/>
      <c r="E414" s="225"/>
      <c r="F414" s="225"/>
      <c r="G414" s="225"/>
      <c r="H414" s="240"/>
      <c r="I414" s="240"/>
      <c r="J414" s="240"/>
      <c r="K414" s="240"/>
      <c r="L414" s="240"/>
      <c r="M414" s="240"/>
      <c r="N414" s="240"/>
      <c r="O414" s="240"/>
      <c r="P414" s="240"/>
      <c r="Q414" s="240"/>
      <c r="R414" s="240"/>
      <c r="S414" s="240"/>
      <c r="T414" s="240"/>
      <c r="U414" s="240"/>
      <c r="V414" s="240"/>
      <c r="W414" s="240"/>
      <c r="X414" s="240"/>
      <c r="Y414" s="240"/>
      <c r="Z414" s="240"/>
      <c r="AA414" s="240"/>
      <c r="AB414" s="240"/>
      <c r="AC414" s="240"/>
      <c r="AD414" s="240"/>
      <c r="AE414" s="240"/>
      <c r="AF414" s="240"/>
      <c r="AG414" s="240"/>
      <c r="AH414" s="240"/>
      <c r="AI414" s="240"/>
      <c r="AJ414" s="240"/>
      <c r="AK414" s="240"/>
      <c r="AL414" s="240"/>
      <c r="AM414" s="240"/>
      <c r="AN414" s="240"/>
      <c r="AO414" s="240"/>
      <c r="AP414" s="240"/>
      <c r="AQ414" s="240"/>
      <c r="AR414" s="240"/>
      <c r="AS414" s="240"/>
      <c r="AT414" s="240"/>
      <c r="AU414" s="240"/>
      <c r="AV414" s="240"/>
      <c r="AW414" s="240"/>
      <c r="AX414" s="240"/>
      <c r="AY414" s="240"/>
      <c r="AZ414" s="240"/>
      <c r="BA414" s="240"/>
      <c r="BB414" s="240"/>
      <c r="BC414" s="240"/>
      <c r="BD414" s="240"/>
      <c r="BE414" s="240"/>
      <c r="BF414" s="240"/>
      <c r="BG414" s="240"/>
      <c r="BH414" s="240"/>
      <c r="BI414" s="240"/>
      <c r="BJ414" s="5"/>
      <c r="BK414" s="5"/>
    </row>
    <row r="415" spans="1:98" ht="6.6" customHeight="1">
      <c r="A415" s="5"/>
      <c r="B415" s="5"/>
      <c r="C415" s="225"/>
      <c r="D415" s="225"/>
      <c r="E415" s="225"/>
      <c r="F415" s="225"/>
      <c r="G415" s="225"/>
      <c r="H415" s="240"/>
      <c r="I415" s="240"/>
      <c r="J415" s="240"/>
      <c r="K415" s="240"/>
      <c r="L415" s="240"/>
      <c r="M415" s="240"/>
      <c r="N415" s="240"/>
      <c r="O415" s="240"/>
      <c r="P415" s="240"/>
      <c r="Q415" s="240"/>
      <c r="R415" s="240"/>
      <c r="S415" s="240"/>
      <c r="T415" s="240"/>
      <c r="U415" s="240"/>
      <c r="V415" s="240"/>
      <c r="W415" s="240"/>
      <c r="X415" s="240"/>
      <c r="Y415" s="240"/>
      <c r="Z415" s="240"/>
      <c r="AA415" s="240"/>
      <c r="AB415" s="240"/>
      <c r="AC415" s="240"/>
      <c r="AD415" s="240"/>
      <c r="AE415" s="240"/>
      <c r="AF415" s="240"/>
      <c r="AG415" s="240"/>
      <c r="AH415" s="240"/>
      <c r="AI415" s="240"/>
      <c r="AJ415" s="240"/>
      <c r="AK415" s="240"/>
      <c r="AL415" s="240"/>
      <c r="AM415" s="240"/>
      <c r="AN415" s="240"/>
      <c r="AO415" s="240"/>
      <c r="AP415" s="240"/>
      <c r="AQ415" s="240"/>
      <c r="AR415" s="240"/>
      <c r="AS415" s="240"/>
      <c r="AT415" s="240"/>
      <c r="AU415" s="240"/>
      <c r="AV415" s="240"/>
      <c r="AW415" s="240"/>
      <c r="AX415" s="240"/>
      <c r="AY415" s="240"/>
      <c r="AZ415" s="240"/>
      <c r="BA415" s="240"/>
      <c r="BB415" s="240"/>
      <c r="BC415" s="240"/>
      <c r="BD415" s="240"/>
      <c r="BE415" s="240"/>
      <c r="BF415" s="240"/>
      <c r="BG415" s="240"/>
      <c r="BH415" s="240"/>
      <c r="BI415" s="240"/>
      <c r="BJ415" s="5"/>
      <c r="BK415" s="5"/>
    </row>
    <row r="416" spans="1:98" ht="6.6" customHeight="1">
      <c r="A416" s="5"/>
      <c r="B416" s="5"/>
      <c r="C416" s="225"/>
      <c r="D416" s="225"/>
      <c r="E416" s="225"/>
      <c r="F416" s="225"/>
      <c r="G416" s="225"/>
      <c r="I416" s="252"/>
      <c r="J416" s="782" t="s">
        <v>1208</v>
      </c>
      <c r="K416" s="782"/>
      <c r="L416" s="782"/>
      <c r="M416" s="782"/>
      <c r="N416" s="782"/>
      <c r="O416" s="782"/>
      <c r="P416" s="782"/>
      <c r="Q416" s="782"/>
      <c r="R416" s="782"/>
      <c r="S416" s="782"/>
      <c r="T416" s="782"/>
      <c r="U416" s="782"/>
      <c r="V416" s="782"/>
      <c r="W416" s="782"/>
      <c r="X416" s="782"/>
      <c r="Y416" s="782"/>
      <c r="Z416" s="782"/>
      <c r="AA416" s="782"/>
      <c r="AB416" s="782"/>
      <c r="AC416" s="782"/>
      <c r="AD416" s="782"/>
      <c r="AE416" s="782"/>
      <c r="AF416" s="782"/>
      <c r="AG416" s="782"/>
      <c r="AH416" s="782"/>
      <c r="AI416" s="782"/>
      <c r="AJ416" s="782"/>
      <c r="AK416" s="782"/>
      <c r="AL416" s="782"/>
      <c r="AM416" s="782"/>
      <c r="AN416" s="782"/>
      <c r="AO416" s="782"/>
      <c r="AP416" s="782"/>
      <c r="AQ416" s="782"/>
      <c r="AR416" s="782"/>
      <c r="AS416" s="782"/>
      <c r="AT416" s="782"/>
      <c r="AU416" s="782"/>
      <c r="AV416" s="782"/>
      <c r="AW416" s="782"/>
      <c r="AX416" s="782"/>
      <c r="AY416" s="782"/>
      <c r="AZ416" s="782"/>
      <c r="BA416" s="782"/>
      <c r="BB416" s="782"/>
      <c r="BC416" s="782"/>
      <c r="BD416" s="782"/>
      <c r="BE416" s="782"/>
      <c r="BF416" s="782"/>
      <c r="BG416" s="782"/>
      <c r="BH416" s="782"/>
      <c r="BI416" s="782"/>
      <c r="BJ416" s="782"/>
      <c r="BK416" s="782"/>
      <c r="BL416" s="782"/>
      <c r="BM416" s="782"/>
      <c r="BN416" s="782"/>
      <c r="BO416" s="782"/>
      <c r="BP416" s="782"/>
      <c r="BQ416" s="782"/>
      <c r="BR416" s="782"/>
      <c r="BS416" s="782"/>
      <c r="BT416" s="782"/>
      <c r="BU416" s="782"/>
      <c r="BV416" s="782"/>
      <c r="BW416" s="782"/>
      <c r="BX416" s="782"/>
      <c r="BY416" s="782"/>
      <c r="BZ416" s="782"/>
      <c r="CA416" s="782"/>
      <c r="CB416" s="782"/>
      <c r="CC416" s="782"/>
      <c r="CD416" s="782"/>
      <c r="CE416" s="782"/>
      <c r="CF416" s="782"/>
      <c r="CG416" s="782"/>
      <c r="CH416" s="782"/>
      <c r="CI416" s="782"/>
      <c r="CJ416" s="782"/>
      <c r="CK416" s="782"/>
      <c r="CL416" s="782"/>
      <c r="CM416" s="782"/>
      <c r="CN416" s="782"/>
      <c r="CO416" s="782"/>
      <c r="CP416" s="782"/>
      <c r="CQ416" s="782"/>
      <c r="CR416" s="782"/>
      <c r="CS416" s="782"/>
      <c r="CT416" s="782"/>
    </row>
    <row r="417" spans="1:98" ht="6.6" customHeight="1" thickBot="1">
      <c r="A417" s="5"/>
      <c r="B417" s="5"/>
      <c r="C417" s="225"/>
      <c r="D417" s="226"/>
      <c r="E417" s="226"/>
      <c r="F417" s="226"/>
      <c r="G417" s="225"/>
      <c r="H417" s="252"/>
      <c r="I417" s="252"/>
      <c r="J417" s="782"/>
      <c r="K417" s="782"/>
      <c r="L417" s="782"/>
      <c r="M417" s="782"/>
      <c r="N417" s="782"/>
      <c r="O417" s="782"/>
      <c r="P417" s="782"/>
      <c r="Q417" s="782"/>
      <c r="R417" s="782"/>
      <c r="S417" s="782"/>
      <c r="T417" s="782"/>
      <c r="U417" s="782"/>
      <c r="V417" s="782"/>
      <c r="W417" s="782"/>
      <c r="X417" s="782"/>
      <c r="Y417" s="782"/>
      <c r="Z417" s="782"/>
      <c r="AA417" s="782"/>
      <c r="AB417" s="782"/>
      <c r="AC417" s="782"/>
      <c r="AD417" s="782"/>
      <c r="AE417" s="782"/>
      <c r="AF417" s="782"/>
      <c r="AG417" s="782"/>
      <c r="AH417" s="782"/>
      <c r="AI417" s="782"/>
      <c r="AJ417" s="782"/>
      <c r="AK417" s="782"/>
      <c r="AL417" s="782"/>
      <c r="AM417" s="782"/>
      <c r="AN417" s="782"/>
      <c r="AO417" s="782"/>
      <c r="AP417" s="782"/>
      <c r="AQ417" s="782"/>
      <c r="AR417" s="782"/>
      <c r="AS417" s="782"/>
      <c r="AT417" s="782"/>
      <c r="AU417" s="782"/>
      <c r="AV417" s="782"/>
      <c r="AW417" s="782"/>
      <c r="AX417" s="782"/>
      <c r="AY417" s="782"/>
      <c r="AZ417" s="782"/>
      <c r="BA417" s="782"/>
      <c r="BB417" s="782"/>
      <c r="BC417" s="782"/>
      <c r="BD417" s="782"/>
      <c r="BE417" s="782"/>
      <c r="BF417" s="782"/>
      <c r="BG417" s="782"/>
      <c r="BH417" s="782"/>
      <c r="BI417" s="782"/>
      <c r="BJ417" s="782"/>
      <c r="BK417" s="782"/>
      <c r="BL417" s="782"/>
      <c r="BM417" s="782"/>
      <c r="BN417" s="782"/>
      <c r="BO417" s="782"/>
      <c r="BP417" s="782"/>
      <c r="BQ417" s="782"/>
      <c r="BR417" s="782"/>
      <c r="BS417" s="782"/>
      <c r="BT417" s="782"/>
      <c r="BU417" s="782"/>
      <c r="BV417" s="782"/>
      <c r="BW417" s="782"/>
      <c r="BX417" s="782"/>
      <c r="BY417" s="782"/>
      <c r="BZ417" s="782"/>
      <c r="CA417" s="782"/>
      <c r="CB417" s="782"/>
      <c r="CC417" s="782"/>
      <c r="CD417" s="782"/>
      <c r="CE417" s="782"/>
      <c r="CF417" s="782"/>
      <c r="CG417" s="782"/>
      <c r="CH417" s="782"/>
      <c r="CI417" s="782"/>
      <c r="CJ417" s="782"/>
      <c r="CK417" s="782"/>
      <c r="CL417" s="782"/>
      <c r="CM417" s="782"/>
      <c r="CN417" s="782"/>
      <c r="CO417" s="782"/>
      <c r="CP417" s="782"/>
      <c r="CQ417" s="782"/>
      <c r="CR417" s="782"/>
      <c r="CS417" s="782"/>
      <c r="CT417" s="782"/>
    </row>
    <row r="418" spans="1:98" ht="6.6" customHeight="1">
      <c r="A418" s="5"/>
      <c r="B418" s="5"/>
      <c r="C418" s="226"/>
      <c r="D418" s="229"/>
      <c r="E418" s="230"/>
      <c r="F418" s="230"/>
      <c r="G418" s="253"/>
      <c r="H418" s="252"/>
      <c r="I418" s="252"/>
      <c r="J418" s="782"/>
      <c r="K418" s="782"/>
      <c r="L418" s="782"/>
      <c r="M418" s="782"/>
      <c r="N418" s="782"/>
      <c r="O418" s="782"/>
      <c r="P418" s="782"/>
      <c r="Q418" s="782"/>
      <c r="R418" s="782"/>
      <c r="S418" s="782"/>
      <c r="T418" s="782"/>
      <c r="U418" s="782"/>
      <c r="V418" s="782"/>
      <c r="W418" s="782"/>
      <c r="X418" s="782"/>
      <c r="Y418" s="782"/>
      <c r="Z418" s="782"/>
      <c r="AA418" s="782"/>
      <c r="AB418" s="782"/>
      <c r="AC418" s="782"/>
      <c r="AD418" s="782"/>
      <c r="AE418" s="782"/>
      <c r="AF418" s="782"/>
      <c r="AG418" s="782"/>
      <c r="AH418" s="782"/>
      <c r="AI418" s="782"/>
      <c r="AJ418" s="782"/>
      <c r="AK418" s="782"/>
      <c r="AL418" s="782"/>
      <c r="AM418" s="782"/>
      <c r="AN418" s="782"/>
      <c r="AO418" s="782"/>
      <c r="AP418" s="782"/>
      <c r="AQ418" s="782"/>
      <c r="AR418" s="782"/>
      <c r="AS418" s="782"/>
      <c r="AT418" s="782"/>
      <c r="AU418" s="782"/>
      <c r="AV418" s="782"/>
      <c r="AW418" s="782"/>
      <c r="AX418" s="782"/>
      <c r="AY418" s="782"/>
      <c r="AZ418" s="782"/>
      <c r="BA418" s="782"/>
      <c r="BB418" s="782"/>
      <c r="BC418" s="782"/>
      <c r="BD418" s="782"/>
      <c r="BE418" s="782"/>
      <c r="BF418" s="782"/>
      <c r="BG418" s="782"/>
      <c r="BH418" s="782"/>
      <c r="BI418" s="782"/>
      <c r="BJ418" s="782"/>
      <c r="BK418" s="782"/>
      <c r="BL418" s="782"/>
      <c r="BM418" s="782"/>
      <c r="BN418" s="782"/>
      <c r="BO418" s="782"/>
      <c r="BP418" s="782"/>
      <c r="BQ418" s="782"/>
      <c r="BR418" s="782"/>
      <c r="BS418" s="782"/>
      <c r="BT418" s="782"/>
      <c r="BU418" s="782"/>
      <c r="BV418" s="782"/>
      <c r="BW418" s="782"/>
      <c r="BX418" s="782"/>
      <c r="BY418" s="782"/>
      <c r="BZ418" s="782"/>
      <c r="CA418" s="782"/>
      <c r="CB418" s="782"/>
      <c r="CC418" s="782"/>
      <c r="CD418" s="782"/>
      <c r="CE418" s="782"/>
      <c r="CF418" s="782"/>
      <c r="CG418" s="782"/>
      <c r="CH418" s="782"/>
      <c r="CI418" s="782"/>
      <c r="CJ418" s="782"/>
      <c r="CK418" s="782"/>
      <c r="CL418" s="782"/>
      <c r="CM418" s="782"/>
      <c r="CN418" s="782"/>
      <c r="CO418" s="782"/>
      <c r="CP418" s="782"/>
      <c r="CQ418" s="782"/>
      <c r="CR418" s="782"/>
      <c r="CS418" s="782"/>
      <c r="CT418" s="782"/>
    </row>
    <row r="419" spans="1:98" ht="6.6" customHeight="1">
      <c r="A419" s="5"/>
      <c r="B419" s="5"/>
      <c r="C419" s="233"/>
      <c r="D419" s="232"/>
      <c r="E419" s="233"/>
      <c r="F419" s="233"/>
      <c r="G419" s="254"/>
      <c r="H419" s="252"/>
      <c r="I419" s="252"/>
      <c r="J419" s="782"/>
      <c r="K419" s="782"/>
      <c r="L419" s="782"/>
      <c r="M419" s="782"/>
      <c r="N419" s="782"/>
      <c r="O419" s="782"/>
      <c r="P419" s="782"/>
      <c r="Q419" s="782"/>
      <c r="R419" s="782"/>
      <c r="S419" s="782"/>
      <c r="T419" s="782"/>
      <c r="U419" s="782"/>
      <c r="V419" s="782"/>
      <c r="W419" s="782"/>
      <c r="X419" s="782"/>
      <c r="Y419" s="782"/>
      <c r="Z419" s="782"/>
      <c r="AA419" s="782"/>
      <c r="AB419" s="782"/>
      <c r="AC419" s="782"/>
      <c r="AD419" s="782"/>
      <c r="AE419" s="782"/>
      <c r="AF419" s="782"/>
      <c r="AG419" s="782"/>
      <c r="AH419" s="782"/>
      <c r="AI419" s="782"/>
      <c r="AJ419" s="782"/>
      <c r="AK419" s="782"/>
      <c r="AL419" s="782"/>
      <c r="AM419" s="782"/>
      <c r="AN419" s="782"/>
      <c r="AO419" s="782"/>
      <c r="AP419" s="782"/>
      <c r="AQ419" s="782"/>
      <c r="AR419" s="782"/>
      <c r="AS419" s="782"/>
      <c r="AT419" s="782"/>
      <c r="AU419" s="782"/>
      <c r="AV419" s="782"/>
      <c r="AW419" s="782"/>
      <c r="AX419" s="782"/>
      <c r="AY419" s="782"/>
      <c r="AZ419" s="782"/>
      <c r="BA419" s="782"/>
      <c r="BB419" s="782"/>
      <c r="BC419" s="782"/>
      <c r="BD419" s="782"/>
      <c r="BE419" s="782"/>
      <c r="BF419" s="782"/>
      <c r="BG419" s="782"/>
      <c r="BH419" s="782"/>
      <c r="BI419" s="782"/>
      <c r="BJ419" s="782"/>
      <c r="BK419" s="782"/>
      <c r="BL419" s="782"/>
      <c r="BM419" s="782"/>
      <c r="BN419" s="782"/>
      <c r="BO419" s="782"/>
      <c r="BP419" s="782"/>
      <c r="BQ419" s="782"/>
      <c r="BR419" s="782"/>
      <c r="BS419" s="782"/>
      <c r="BT419" s="782"/>
      <c r="BU419" s="782"/>
      <c r="BV419" s="782"/>
      <c r="BW419" s="782"/>
      <c r="BX419" s="782"/>
      <c r="BY419" s="782"/>
      <c r="BZ419" s="782"/>
      <c r="CA419" s="782"/>
      <c r="CB419" s="782"/>
      <c r="CC419" s="782"/>
      <c r="CD419" s="782"/>
      <c r="CE419" s="782"/>
      <c r="CF419" s="782"/>
      <c r="CG419" s="782"/>
      <c r="CH419" s="782"/>
      <c r="CI419" s="782"/>
      <c r="CJ419" s="782"/>
      <c r="CK419" s="782"/>
      <c r="CL419" s="782"/>
      <c r="CM419" s="782"/>
      <c r="CN419" s="782"/>
      <c r="CO419" s="782"/>
      <c r="CP419" s="782"/>
      <c r="CQ419" s="782"/>
      <c r="CR419" s="782"/>
      <c r="CS419" s="782"/>
      <c r="CT419" s="782"/>
    </row>
    <row r="420" spans="1:98" ht="6.6" customHeight="1">
      <c r="A420" s="5"/>
      <c r="B420" s="5"/>
      <c r="C420" s="227"/>
      <c r="D420" s="255"/>
      <c r="E420" s="227"/>
      <c r="F420" s="227"/>
      <c r="G420" s="256"/>
      <c r="H420" s="252"/>
      <c r="I420" s="252"/>
      <c r="J420" s="782"/>
      <c r="K420" s="782"/>
      <c r="L420" s="782"/>
      <c r="M420" s="782"/>
      <c r="N420" s="782"/>
      <c r="O420" s="782"/>
      <c r="P420" s="782"/>
      <c r="Q420" s="782"/>
      <c r="R420" s="782"/>
      <c r="S420" s="782"/>
      <c r="T420" s="782"/>
      <c r="U420" s="782"/>
      <c r="V420" s="782"/>
      <c r="W420" s="782"/>
      <c r="X420" s="782"/>
      <c r="Y420" s="782"/>
      <c r="Z420" s="782"/>
      <c r="AA420" s="782"/>
      <c r="AB420" s="782"/>
      <c r="AC420" s="782"/>
      <c r="AD420" s="782"/>
      <c r="AE420" s="782"/>
      <c r="AF420" s="782"/>
      <c r="AG420" s="782"/>
      <c r="AH420" s="782"/>
      <c r="AI420" s="782"/>
      <c r="AJ420" s="782"/>
      <c r="AK420" s="782"/>
      <c r="AL420" s="782"/>
      <c r="AM420" s="782"/>
      <c r="AN420" s="782"/>
      <c r="AO420" s="782"/>
      <c r="AP420" s="782"/>
      <c r="AQ420" s="782"/>
      <c r="AR420" s="782"/>
      <c r="AS420" s="782"/>
      <c r="AT420" s="782"/>
      <c r="AU420" s="782"/>
      <c r="AV420" s="782"/>
      <c r="AW420" s="782"/>
      <c r="AX420" s="782"/>
      <c r="AY420" s="782"/>
      <c r="AZ420" s="782"/>
      <c r="BA420" s="782"/>
      <c r="BB420" s="782"/>
      <c r="BC420" s="782"/>
      <c r="BD420" s="782"/>
      <c r="BE420" s="782"/>
      <c r="BF420" s="782"/>
      <c r="BG420" s="782"/>
      <c r="BH420" s="782"/>
      <c r="BI420" s="782"/>
      <c r="BJ420" s="782"/>
      <c r="BK420" s="782"/>
      <c r="BL420" s="782"/>
      <c r="BM420" s="782"/>
      <c r="BN420" s="782"/>
      <c r="BO420" s="782"/>
      <c r="BP420" s="782"/>
      <c r="BQ420" s="782"/>
      <c r="BR420" s="782"/>
      <c r="BS420" s="782"/>
      <c r="BT420" s="782"/>
      <c r="BU420" s="782"/>
      <c r="BV420" s="782"/>
      <c r="BW420" s="782"/>
      <c r="BX420" s="782"/>
      <c r="BY420" s="782"/>
      <c r="BZ420" s="782"/>
      <c r="CA420" s="782"/>
      <c r="CB420" s="782"/>
      <c r="CC420" s="782"/>
      <c r="CD420" s="782"/>
      <c r="CE420" s="782"/>
      <c r="CF420" s="782"/>
      <c r="CG420" s="782"/>
      <c r="CH420" s="782"/>
      <c r="CI420" s="782"/>
      <c r="CJ420" s="782"/>
      <c r="CK420" s="782"/>
      <c r="CL420" s="782"/>
      <c r="CM420" s="782"/>
      <c r="CN420" s="782"/>
      <c r="CO420" s="782"/>
      <c r="CP420" s="782"/>
      <c r="CQ420" s="782"/>
      <c r="CR420" s="782"/>
      <c r="CS420" s="782"/>
      <c r="CT420" s="782"/>
    </row>
    <row r="421" spans="1:98" ht="6.6" customHeight="1" thickBot="1">
      <c r="A421" s="5"/>
      <c r="B421" s="5"/>
      <c r="C421" s="227"/>
      <c r="D421" s="257"/>
      <c r="E421" s="258"/>
      <c r="F421" s="258"/>
      <c r="G421" s="259"/>
      <c r="H421" s="260"/>
      <c r="I421" s="260"/>
      <c r="J421" s="782"/>
      <c r="K421" s="782"/>
      <c r="L421" s="782"/>
      <c r="M421" s="782"/>
      <c r="N421" s="782"/>
      <c r="O421" s="782"/>
      <c r="P421" s="782"/>
      <c r="Q421" s="782"/>
      <c r="R421" s="782"/>
      <c r="S421" s="782"/>
      <c r="T421" s="782"/>
      <c r="U421" s="782"/>
      <c r="V421" s="782"/>
      <c r="W421" s="782"/>
      <c r="X421" s="782"/>
      <c r="Y421" s="782"/>
      <c r="Z421" s="782"/>
      <c r="AA421" s="782"/>
      <c r="AB421" s="782"/>
      <c r="AC421" s="782"/>
      <c r="AD421" s="782"/>
      <c r="AE421" s="782"/>
      <c r="AF421" s="782"/>
      <c r="AG421" s="782"/>
      <c r="AH421" s="782"/>
      <c r="AI421" s="782"/>
      <c r="AJ421" s="782"/>
      <c r="AK421" s="782"/>
      <c r="AL421" s="782"/>
      <c r="AM421" s="782"/>
      <c r="AN421" s="782"/>
      <c r="AO421" s="782"/>
      <c r="AP421" s="782"/>
      <c r="AQ421" s="782"/>
      <c r="AR421" s="782"/>
      <c r="AS421" s="782"/>
      <c r="AT421" s="782"/>
      <c r="AU421" s="782"/>
      <c r="AV421" s="782"/>
      <c r="AW421" s="782"/>
      <c r="AX421" s="782"/>
      <c r="AY421" s="782"/>
      <c r="AZ421" s="782"/>
      <c r="BA421" s="782"/>
      <c r="BB421" s="782"/>
      <c r="BC421" s="782"/>
      <c r="BD421" s="782"/>
      <c r="BE421" s="782"/>
      <c r="BF421" s="782"/>
      <c r="BG421" s="782"/>
      <c r="BH421" s="782"/>
      <c r="BI421" s="782"/>
      <c r="BJ421" s="782"/>
      <c r="BK421" s="782"/>
      <c r="BL421" s="782"/>
      <c r="BM421" s="782"/>
      <c r="BN421" s="782"/>
      <c r="BO421" s="782"/>
      <c r="BP421" s="782"/>
      <c r="BQ421" s="782"/>
      <c r="BR421" s="782"/>
      <c r="BS421" s="782"/>
      <c r="BT421" s="782"/>
      <c r="BU421" s="782"/>
      <c r="BV421" s="782"/>
      <c r="BW421" s="782"/>
      <c r="BX421" s="782"/>
      <c r="BY421" s="782"/>
      <c r="BZ421" s="782"/>
      <c r="CA421" s="782"/>
      <c r="CB421" s="782"/>
      <c r="CC421" s="782"/>
      <c r="CD421" s="782"/>
      <c r="CE421" s="782"/>
      <c r="CF421" s="782"/>
      <c r="CG421" s="782"/>
      <c r="CH421" s="782"/>
      <c r="CI421" s="782"/>
      <c r="CJ421" s="782"/>
      <c r="CK421" s="782"/>
      <c r="CL421" s="782"/>
      <c r="CM421" s="782"/>
      <c r="CN421" s="782"/>
      <c r="CO421" s="782"/>
      <c r="CP421" s="782"/>
      <c r="CQ421" s="782"/>
      <c r="CR421" s="782"/>
      <c r="CS421" s="782"/>
      <c r="CT421" s="782"/>
    </row>
    <row r="422" spans="1:98" ht="6.6" customHeight="1">
      <c r="A422" s="5"/>
      <c r="B422" s="5"/>
      <c r="C422" s="227"/>
      <c r="D422" s="227"/>
      <c r="E422" s="227"/>
      <c r="F422" s="227"/>
      <c r="G422" s="227"/>
      <c r="H422" s="260"/>
      <c r="I422" s="260"/>
      <c r="J422" s="782"/>
      <c r="K422" s="782"/>
      <c r="L422" s="782"/>
      <c r="M422" s="782"/>
      <c r="N422" s="782"/>
      <c r="O422" s="782"/>
      <c r="P422" s="782"/>
      <c r="Q422" s="782"/>
      <c r="R422" s="782"/>
      <c r="S422" s="782"/>
      <c r="T422" s="782"/>
      <c r="U422" s="782"/>
      <c r="V422" s="782"/>
      <c r="W422" s="782"/>
      <c r="X422" s="782"/>
      <c r="Y422" s="782"/>
      <c r="Z422" s="782"/>
      <c r="AA422" s="782"/>
      <c r="AB422" s="782"/>
      <c r="AC422" s="782"/>
      <c r="AD422" s="782"/>
      <c r="AE422" s="782"/>
      <c r="AF422" s="782"/>
      <c r="AG422" s="782"/>
      <c r="AH422" s="782"/>
      <c r="AI422" s="782"/>
      <c r="AJ422" s="782"/>
      <c r="AK422" s="782"/>
      <c r="AL422" s="782"/>
      <c r="AM422" s="782"/>
      <c r="AN422" s="782"/>
      <c r="AO422" s="782"/>
      <c r="AP422" s="782"/>
      <c r="AQ422" s="782"/>
      <c r="AR422" s="782"/>
      <c r="AS422" s="782"/>
      <c r="AT422" s="782"/>
      <c r="AU422" s="782"/>
      <c r="AV422" s="782"/>
      <c r="AW422" s="782"/>
      <c r="AX422" s="782"/>
      <c r="AY422" s="782"/>
      <c r="AZ422" s="782"/>
      <c r="BA422" s="782"/>
      <c r="BB422" s="782"/>
      <c r="BC422" s="782"/>
      <c r="BD422" s="782"/>
      <c r="BE422" s="782"/>
      <c r="BF422" s="782"/>
      <c r="BG422" s="782"/>
      <c r="BH422" s="782"/>
      <c r="BI422" s="782"/>
      <c r="BJ422" s="782"/>
      <c r="BK422" s="782"/>
      <c r="BL422" s="782"/>
      <c r="BM422" s="782"/>
      <c r="BN422" s="782"/>
      <c r="BO422" s="782"/>
      <c r="BP422" s="782"/>
      <c r="BQ422" s="782"/>
      <c r="BR422" s="782"/>
      <c r="BS422" s="782"/>
      <c r="BT422" s="782"/>
      <c r="BU422" s="782"/>
      <c r="BV422" s="782"/>
      <c r="BW422" s="782"/>
      <c r="BX422" s="782"/>
      <c r="BY422" s="782"/>
      <c r="BZ422" s="782"/>
      <c r="CA422" s="782"/>
      <c r="CB422" s="782"/>
      <c r="CC422" s="782"/>
      <c r="CD422" s="782"/>
      <c r="CE422" s="782"/>
      <c r="CF422" s="782"/>
      <c r="CG422" s="782"/>
      <c r="CH422" s="782"/>
      <c r="CI422" s="782"/>
      <c r="CJ422" s="782"/>
      <c r="CK422" s="782"/>
      <c r="CL422" s="782"/>
      <c r="CM422" s="782"/>
      <c r="CN422" s="782"/>
      <c r="CO422" s="782"/>
      <c r="CP422" s="782"/>
      <c r="CQ422" s="782"/>
      <c r="CR422" s="782"/>
      <c r="CS422" s="782"/>
      <c r="CT422" s="782"/>
    </row>
    <row r="423" spans="1:98" ht="6.6" customHeight="1">
      <c r="A423" s="5"/>
      <c r="B423" s="5"/>
      <c r="C423" s="227"/>
      <c r="D423" s="227"/>
      <c r="E423" s="227"/>
      <c r="F423" s="227"/>
      <c r="G423" s="227"/>
      <c r="H423" s="260"/>
      <c r="I423" s="260"/>
      <c r="J423" s="260"/>
      <c r="K423" s="260"/>
      <c r="L423" s="260"/>
      <c r="M423" s="260"/>
      <c r="N423" s="260"/>
      <c r="O423" s="260"/>
      <c r="P423" s="260"/>
      <c r="Q423" s="260"/>
      <c r="R423" s="260"/>
      <c r="S423" s="260"/>
      <c r="T423" s="260"/>
      <c r="U423" s="260"/>
      <c r="V423" s="260"/>
      <c r="W423" s="260"/>
      <c r="X423" s="260"/>
      <c r="Y423" s="260"/>
      <c r="Z423" s="260"/>
      <c r="AA423" s="260"/>
      <c r="AB423" s="260"/>
      <c r="AC423" s="260"/>
      <c r="AD423" s="260"/>
      <c r="AE423" s="260"/>
      <c r="AF423" s="260"/>
      <c r="AG423" s="260"/>
      <c r="AH423" s="260"/>
      <c r="AI423" s="260"/>
      <c r="AJ423" s="260"/>
      <c r="AK423" s="260"/>
      <c r="AL423" s="260"/>
      <c r="AM423" s="260"/>
      <c r="AN423" s="260"/>
      <c r="AO423" s="260"/>
      <c r="AP423" s="260"/>
      <c r="AQ423" s="260"/>
      <c r="AR423" s="260"/>
      <c r="AS423" s="260"/>
      <c r="AT423" s="260"/>
      <c r="AU423" s="260"/>
      <c r="AV423" s="260"/>
      <c r="AW423" s="260"/>
      <c r="AX423" s="260"/>
      <c r="AY423" s="260"/>
      <c r="AZ423" s="260"/>
      <c r="BA423" s="260"/>
      <c r="BB423" s="260"/>
      <c r="BC423" s="260"/>
      <c r="BD423" s="260"/>
      <c r="BE423" s="260"/>
      <c r="BF423" s="260"/>
      <c r="BG423" s="260"/>
      <c r="BH423" s="260"/>
      <c r="BI423" s="260"/>
      <c r="BJ423" s="260"/>
      <c r="BK423" s="260"/>
      <c r="BL423" s="260"/>
      <c r="BM423" s="260"/>
      <c r="BN423" s="260"/>
      <c r="BO423" s="260"/>
      <c r="BP423" s="260"/>
      <c r="BQ423" s="260"/>
      <c r="BR423" s="260"/>
      <c r="BS423" s="260"/>
      <c r="BT423" s="260"/>
      <c r="BU423" s="260"/>
      <c r="BV423" s="260"/>
      <c r="BW423" s="260"/>
      <c r="BX423" s="260"/>
      <c r="BY423" s="260"/>
      <c r="BZ423" s="260"/>
      <c r="CA423" s="260"/>
      <c r="CB423" s="260"/>
      <c r="CC423" s="260"/>
      <c r="CD423" s="260"/>
      <c r="CE423" s="260"/>
      <c r="CF423" s="260"/>
      <c r="CG423" s="260"/>
      <c r="CH423" s="260"/>
      <c r="CI423" s="260"/>
      <c r="CJ423" s="260"/>
      <c r="CK423" s="260"/>
      <c r="CL423" s="260"/>
      <c r="CM423" s="260"/>
      <c r="CN423" s="260"/>
      <c r="CO423" s="260"/>
      <c r="CP423" s="260"/>
      <c r="CQ423" s="260"/>
      <c r="CR423" s="260"/>
      <c r="CS423" s="260"/>
      <c r="CT423" s="260"/>
    </row>
    <row r="424" spans="1:98" ht="6.6" customHeight="1">
      <c r="A424" s="5"/>
      <c r="B424" s="5"/>
      <c r="C424" s="227"/>
      <c r="D424" s="227"/>
      <c r="E424" s="227"/>
      <c r="F424" s="227"/>
      <c r="G424" s="227"/>
      <c r="H424" s="227"/>
      <c r="I424" s="227"/>
      <c r="J424" s="227"/>
      <c r="K424" s="227"/>
      <c r="L424" s="227"/>
      <c r="M424" s="227"/>
      <c r="N424" s="227"/>
      <c r="O424" s="227"/>
      <c r="P424" s="227"/>
      <c r="Q424" s="227"/>
      <c r="R424" s="227"/>
      <c r="S424" s="227"/>
      <c r="T424" s="227"/>
      <c r="U424" s="227"/>
      <c r="V424" s="227"/>
      <c r="W424" s="227"/>
      <c r="X424" s="227"/>
      <c r="Y424" s="227"/>
      <c r="Z424" s="227"/>
      <c r="AA424" s="227"/>
      <c r="AB424" s="227"/>
      <c r="AC424" s="227"/>
      <c r="AD424" s="227"/>
      <c r="AE424" s="227"/>
      <c r="AF424" s="227"/>
      <c r="AG424" s="227"/>
      <c r="AH424" s="227"/>
      <c r="AI424" s="227"/>
      <c r="AJ424" s="227"/>
      <c r="AK424" s="227"/>
      <c r="AL424" s="227"/>
      <c r="AM424" s="227"/>
      <c r="AN424" s="227"/>
      <c r="AO424" s="227"/>
      <c r="AP424" s="227"/>
      <c r="AQ424" s="227"/>
      <c r="AR424" s="227"/>
      <c r="AS424" s="225"/>
      <c r="AT424" s="225"/>
      <c r="AU424" s="225"/>
      <c r="AV424" s="225"/>
      <c r="AW424" s="225"/>
      <c r="AX424" s="225"/>
      <c r="AY424" s="225"/>
      <c r="AZ424" s="261"/>
      <c r="BA424" s="261"/>
      <c r="BB424" s="261"/>
      <c r="BC424" s="261"/>
      <c r="BD424" s="261"/>
      <c r="BE424" s="261"/>
      <c r="BF424" s="261"/>
      <c r="BG424" s="261"/>
      <c r="BH424" s="261"/>
      <c r="BI424" s="261"/>
      <c r="BJ424" s="5"/>
      <c r="BK424" s="5"/>
    </row>
    <row r="425" spans="1:98" ht="6.6" customHeight="1">
      <c r="A425" s="5"/>
      <c r="B425" s="5"/>
      <c r="C425" s="262"/>
      <c r="D425" s="262"/>
      <c r="E425" s="262"/>
      <c r="F425" s="262"/>
      <c r="G425" s="262"/>
      <c r="H425" s="263"/>
      <c r="I425" s="263"/>
      <c r="K425" s="263"/>
      <c r="L425" s="263"/>
      <c r="M425" s="263"/>
      <c r="N425" s="263"/>
      <c r="O425" s="263"/>
      <c r="P425" s="263"/>
      <c r="Q425" s="263"/>
      <c r="R425" s="263"/>
      <c r="S425" s="263"/>
      <c r="T425" s="263"/>
      <c r="U425" s="263"/>
      <c r="V425" s="263"/>
      <c r="W425" s="263"/>
      <c r="X425" s="263"/>
      <c r="Y425" s="263"/>
      <c r="Z425" s="263"/>
      <c r="AA425" s="263"/>
      <c r="AB425" s="263"/>
      <c r="AC425" s="263"/>
      <c r="AD425" s="263"/>
      <c r="AE425" s="263"/>
      <c r="AF425" s="263"/>
      <c r="AG425" s="263"/>
      <c r="AH425" s="263"/>
      <c r="AI425" s="263"/>
      <c r="AJ425" s="263"/>
      <c r="AK425" s="263"/>
      <c r="AL425" s="263"/>
      <c r="AM425" s="263"/>
      <c r="AN425" s="263"/>
      <c r="AO425" s="263"/>
      <c r="AP425" s="263"/>
      <c r="AQ425" s="263"/>
      <c r="AR425" s="263"/>
      <c r="AS425" s="263"/>
      <c r="AT425" s="263"/>
      <c r="AU425" s="263"/>
      <c r="AV425" s="263"/>
      <c r="AW425" s="263"/>
      <c r="AX425" s="263"/>
      <c r="AY425" s="263"/>
      <c r="AZ425" s="263"/>
      <c r="BA425" s="263"/>
      <c r="BB425" s="263"/>
      <c r="BC425" s="263"/>
      <c r="BD425" s="263"/>
      <c r="BE425" s="263"/>
      <c r="BF425" s="263"/>
      <c r="BG425" s="263"/>
      <c r="BH425" s="263"/>
      <c r="BI425" s="263"/>
      <c r="BJ425" s="20"/>
      <c r="BK425" s="20"/>
    </row>
    <row r="426" spans="1:98" ht="6.6" customHeight="1">
      <c r="A426" s="5"/>
      <c r="B426" s="5"/>
      <c r="C426" s="262"/>
      <c r="D426" s="262"/>
      <c r="E426" s="262"/>
      <c r="F426" s="262"/>
      <c r="G426" s="262"/>
      <c r="H426" s="263"/>
      <c r="I426" s="263"/>
      <c r="J426" s="783" t="s">
        <v>1195</v>
      </c>
      <c r="K426" s="783"/>
      <c r="L426" s="783"/>
      <c r="M426" s="783"/>
      <c r="N426" s="783"/>
      <c r="O426" s="783"/>
      <c r="P426" s="783"/>
      <c r="Q426" s="783"/>
      <c r="R426" s="783"/>
      <c r="S426" s="783"/>
      <c r="T426" s="783"/>
      <c r="U426" s="783"/>
      <c r="V426" s="783"/>
      <c r="W426" s="783"/>
      <c r="X426" s="783"/>
      <c r="Y426" s="783"/>
      <c r="Z426" s="783"/>
      <c r="AA426" s="783"/>
      <c r="AB426" s="783"/>
      <c r="AC426" s="783"/>
      <c r="AD426" s="783"/>
      <c r="AE426" s="783"/>
      <c r="AF426" s="783"/>
      <c r="AG426" s="783"/>
      <c r="AH426" s="783"/>
      <c r="AI426" s="783"/>
      <c r="AJ426" s="783"/>
      <c r="AK426" s="783"/>
      <c r="AL426" s="783"/>
      <c r="AM426" s="783"/>
      <c r="AN426" s="783"/>
      <c r="AO426" s="783"/>
      <c r="AP426" s="783"/>
      <c r="AQ426" s="783"/>
      <c r="AR426" s="783"/>
      <c r="AS426" s="783"/>
      <c r="AT426" s="783"/>
      <c r="AU426" s="783"/>
      <c r="AV426" s="783"/>
      <c r="AW426" s="783"/>
      <c r="AX426" s="783"/>
      <c r="AY426" s="783"/>
      <c r="AZ426" s="783"/>
      <c r="BA426" s="783"/>
      <c r="BB426" s="783"/>
      <c r="BC426" s="783"/>
      <c r="BD426" s="783"/>
      <c r="BE426" s="783"/>
      <c r="BF426" s="783"/>
      <c r="BG426" s="783"/>
      <c r="BH426" s="783"/>
      <c r="BI426" s="783"/>
      <c r="BJ426" s="783"/>
      <c r="BK426" s="783"/>
      <c r="BL426" s="783"/>
      <c r="BM426" s="783"/>
      <c r="BN426" s="783"/>
      <c r="BO426" s="783"/>
      <c r="BP426" s="783"/>
      <c r="BQ426" s="783"/>
      <c r="BR426" s="783"/>
      <c r="BS426" s="783"/>
      <c r="BT426" s="783"/>
      <c r="BU426" s="783"/>
      <c r="BV426" s="783"/>
      <c r="BW426" s="783"/>
      <c r="BX426" s="783"/>
      <c r="BY426" s="783"/>
      <c r="BZ426" s="783"/>
      <c r="CA426" s="783"/>
      <c r="CB426" s="783"/>
      <c r="CC426" s="783"/>
      <c r="CD426" s="783"/>
      <c r="CE426" s="783"/>
      <c r="CF426" s="783"/>
      <c r="CG426" s="783"/>
      <c r="CH426" s="783"/>
      <c r="CI426" s="783"/>
      <c r="CJ426" s="783"/>
      <c r="CK426" s="783"/>
      <c r="CL426" s="783"/>
      <c r="CM426" s="783"/>
      <c r="CN426" s="783"/>
      <c r="CO426" s="783"/>
      <c r="CP426" s="783"/>
      <c r="CQ426" s="783"/>
      <c r="CR426" s="783"/>
      <c r="CS426" s="783"/>
      <c r="CT426" s="783"/>
    </row>
    <row r="427" spans="1:98" ht="6.6" customHeight="1" thickBot="1">
      <c r="A427" s="5"/>
      <c r="B427" s="5"/>
      <c r="C427" s="262"/>
      <c r="D427" s="262"/>
      <c r="E427" s="262"/>
      <c r="F427" s="262"/>
      <c r="G427" s="262"/>
      <c r="H427" s="263"/>
      <c r="I427" s="263"/>
      <c r="J427" s="783"/>
      <c r="K427" s="783"/>
      <c r="L427" s="783"/>
      <c r="M427" s="783"/>
      <c r="N427" s="783"/>
      <c r="O427" s="783"/>
      <c r="P427" s="783"/>
      <c r="Q427" s="783"/>
      <c r="R427" s="783"/>
      <c r="S427" s="783"/>
      <c r="T427" s="783"/>
      <c r="U427" s="783"/>
      <c r="V427" s="783"/>
      <c r="W427" s="783"/>
      <c r="X427" s="783"/>
      <c r="Y427" s="783"/>
      <c r="Z427" s="783"/>
      <c r="AA427" s="783"/>
      <c r="AB427" s="783"/>
      <c r="AC427" s="783"/>
      <c r="AD427" s="783"/>
      <c r="AE427" s="783"/>
      <c r="AF427" s="783"/>
      <c r="AG427" s="783"/>
      <c r="AH427" s="783"/>
      <c r="AI427" s="783"/>
      <c r="AJ427" s="783"/>
      <c r="AK427" s="783"/>
      <c r="AL427" s="783"/>
      <c r="AM427" s="783"/>
      <c r="AN427" s="783"/>
      <c r="AO427" s="783"/>
      <c r="AP427" s="783"/>
      <c r="AQ427" s="783"/>
      <c r="AR427" s="783"/>
      <c r="AS427" s="783"/>
      <c r="AT427" s="783"/>
      <c r="AU427" s="783"/>
      <c r="AV427" s="783"/>
      <c r="AW427" s="783"/>
      <c r="AX427" s="783"/>
      <c r="AY427" s="783"/>
      <c r="AZ427" s="783"/>
      <c r="BA427" s="783"/>
      <c r="BB427" s="783"/>
      <c r="BC427" s="783"/>
      <c r="BD427" s="783"/>
      <c r="BE427" s="783"/>
      <c r="BF427" s="783"/>
      <c r="BG427" s="783"/>
      <c r="BH427" s="783"/>
      <c r="BI427" s="783"/>
      <c r="BJ427" s="783"/>
      <c r="BK427" s="783"/>
      <c r="BL427" s="783"/>
      <c r="BM427" s="783"/>
      <c r="BN427" s="783"/>
      <c r="BO427" s="783"/>
      <c r="BP427" s="783"/>
      <c r="BQ427" s="783"/>
      <c r="BR427" s="783"/>
      <c r="BS427" s="783"/>
      <c r="BT427" s="783"/>
      <c r="BU427" s="783"/>
      <c r="BV427" s="783"/>
      <c r="BW427" s="783"/>
      <c r="BX427" s="783"/>
      <c r="BY427" s="783"/>
      <c r="BZ427" s="783"/>
      <c r="CA427" s="783"/>
      <c r="CB427" s="783"/>
      <c r="CC427" s="783"/>
      <c r="CD427" s="783"/>
      <c r="CE427" s="783"/>
      <c r="CF427" s="783"/>
      <c r="CG427" s="783"/>
      <c r="CH427" s="783"/>
      <c r="CI427" s="783"/>
      <c r="CJ427" s="783"/>
      <c r="CK427" s="783"/>
      <c r="CL427" s="783"/>
      <c r="CM427" s="783"/>
      <c r="CN427" s="783"/>
      <c r="CO427" s="783"/>
      <c r="CP427" s="783"/>
      <c r="CQ427" s="783"/>
      <c r="CR427" s="783"/>
      <c r="CS427" s="783"/>
      <c r="CT427" s="783"/>
    </row>
    <row r="428" spans="1:98" ht="6.6" customHeight="1">
      <c r="A428" s="5"/>
      <c r="B428" s="5"/>
      <c r="C428" s="47"/>
      <c r="D428" s="264"/>
      <c r="E428" s="265"/>
      <c r="F428" s="265"/>
      <c r="G428" s="266"/>
      <c r="H428" s="263"/>
      <c r="I428" s="263"/>
      <c r="J428" s="783"/>
      <c r="K428" s="783"/>
      <c r="L428" s="783"/>
      <c r="M428" s="783"/>
      <c r="N428" s="783"/>
      <c r="O428" s="783"/>
      <c r="P428" s="783"/>
      <c r="Q428" s="783"/>
      <c r="R428" s="783"/>
      <c r="S428" s="783"/>
      <c r="T428" s="783"/>
      <c r="U428" s="783"/>
      <c r="V428" s="783"/>
      <c r="W428" s="783"/>
      <c r="X428" s="783"/>
      <c r="Y428" s="783"/>
      <c r="Z428" s="783"/>
      <c r="AA428" s="783"/>
      <c r="AB428" s="783"/>
      <c r="AC428" s="783"/>
      <c r="AD428" s="783"/>
      <c r="AE428" s="783"/>
      <c r="AF428" s="783"/>
      <c r="AG428" s="783"/>
      <c r="AH428" s="783"/>
      <c r="AI428" s="783"/>
      <c r="AJ428" s="783"/>
      <c r="AK428" s="783"/>
      <c r="AL428" s="783"/>
      <c r="AM428" s="783"/>
      <c r="AN428" s="783"/>
      <c r="AO428" s="783"/>
      <c r="AP428" s="783"/>
      <c r="AQ428" s="783"/>
      <c r="AR428" s="783"/>
      <c r="AS428" s="783"/>
      <c r="AT428" s="783"/>
      <c r="AU428" s="783"/>
      <c r="AV428" s="783"/>
      <c r="AW428" s="783"/>
      <c r="AX428" s="783"/>
      <c r="AY428" s="783"/>
      <c r="AZ428" s="783"/>
      <c r="BA428" s="783"/>
      <c r="BB428" s="783"/>
      <c r="BC428" s="783"/>
      <c r="BD428" s="783"/>
      <c r="BE428" s="783"/>
      <c r="BF428" s="783"/>
      <c r="BG428" s="783"/>
      <c r="BH428" s="783"/>
      <c r="BI428" s="783"/>
      <c r="BJ428" s="783"/>
      <c r="BK428" s="783"/>
      <c r="BL428" s="783"/>
      <c r="BM428" s="783"/>
      <c r="BN428" s="783"/>
      <c r="BO428" s="783"/>
      <c r="BP428" s="783"/>
      <c r="BQ428" s="783"/>
      <c r="BR428" s="783"/>
      <c r="BS428" s="783"/>
      <c r="BT428" s="783"/>
      <c r="BU428" s="783"/>
      <c r="BV428" s="783"/>
      <c r="BW428" s="783"/>
      <c r="BX428" s="783"/>
      <c r="BY428" s="783"/>
      <c r="BZ428" s="783"/>
      <c r="CA428" s="783"/>
      <c r="CB428" s="783"/>
      <c r="CC428" s="783"/>
      <c r="CD428" s="783"/>
      <c r="CE428" s="783"/>
      <c r="CF428" s="783"/>
      <c r="CG428" s="783"/>
      <c r="CH428" s="783"/>
      <c r="CI428" s="783"/>
      <c r="CJ428" s="783"/>
      <c r="CK428" s="783"/>
      <c r="CL428" s="783"/>
      <c r="CM428" s="783"/>
      <c r="CN428" s="783"/>
      <c r="CO428" s="783"/>
      <c r="CP428" s="783"/>
      <c r="CQ428" s="783"/>
      <c r="CR428" s="783"/>
      <c r="CS428" s="783"/>
      <c r="CT428" s="783"/>
    </row>
    <row r="429" spans="1:98" ht="6.6" customHeight="1">
      <c r="A429" s="5"/>
      <c r="B429" s="5"/>
      <c r="C429" s="47"/>
      <c r="D429" s="267"/>
      <c r="E429" s="47"/>
      <c r="F429" s="47"/>
      <c r="G429" s="268"/>
      <c r="H429" s="269"/>
      <c r="I429" s="269"/>
      <c r="J429" s="783"/>
      <c r="K429" s="783"/>
      <c r="L429" s="783"/>
      <c r="M429" s="783"/>
      <c r="N429" s="783"/>
      <c r="O429" s="783"/>
      <c r="P429" s="783"/>
      <c r="Q429" s="783"/>
      <c r="R429" s="783"/>
      <c r="S429" s="783"/>
      <c r="T429" s="783"/>
      <c r="U429" s="783"/>
      <c r="V429" s="783"/>
      <c r="W429" s="783"/>
      <c r="X429" s="783"/>
      <c r="Y429" s="783"/>
      <c r="Z429" s="783"/>
      <c r="AA429" s="783"/>
      <c r="AB429" s="783"/>
      <c r="AC429" s="783"/>
      <c r="AD429" s="783"/>
      <c r="AE429" s="783"/>
      <c r="AF429" s="783"/>
      <c r="AG429" s="783"/>
      <c r="AH429" s="783"/>
      <c r="AI429" s="783"/>
      <c r="AJ429" s="783"/>
      <c r="AK429" s="783"/>
      <c r="AL429" s="783"/>
      <c r="AM429" s="783"/>
      <c r="AN429" s="783"/>
      <c r="AO429" s="783"/>
      <c r="AP429" s="783"/>
      <c r="AQ429" s="783"/>
      <c r="AR429" s="783"/>
      <c r="AS429" s="783"/>
      <c r="AT429" s="783"/>
      <c r="AU429" s="783"/>
      <c r="AV429" s="783"/>
      <c r="AW429" s="783"/>
      <c r="AX429" s="783"/>
      <c r="AY429" s="783"/>
      <c r="AZ429" s="783"/>
      <c r="BA429" s="783"/>
      <c r="BB429" s="783"/>
      <c r="BC429" s="783"/>
      <c r="BD429" s="783"/>
      <c r="BE429" s="783"/>
      <c r="BF429" s="783"/>
      <c r="BG429" s="783"/>
      <c r="BH429" s="783"/>
      <c r="BI429" s="783"/>
      <c r="BJ429" s="783"/>
      <c r="BK429" s="783"/>
      <c r="BL429" s="783"/>
      <c r="BM429" s="783"/>
      <c r="BN429" s="783"/>
      <c r="BO429" s="783"/>
      <c r="BP429" s="783"/>
      <c r="BQ429" s="783"/>
      <c r="BR429" s="783"/>
      <c r="BS429" s="783"/>
      <c r="BT429" s="783"/>
      <c r="BU429" s="783"/>
      <c r="BV429" s="783"/>
      <c r="BW429" s="783"/>
      <c r="BX429" s="783"/>
      <c r="BY429" s="783"/>
      <c r="BZ429" s="783"/>
      <c r="CA429" s="783"/>
      <c r="CB429" s="783"/>
      <c r="CC429" s="783"/>
      <c r="CD429" s="783"/>
      <c r="CE429" s="783"/>
      <c r="CF429" s="783"/>
      <c r="CG429" s="783"/>
      <c r="CH429" s="783"/>
      <c r="CI429" s="783"/>
      <c r="CJ429" s="783"/>
      <c r="CK429" s="783"/>
      <c r="CL429" s="783"/>
      <c r="CM429" s="783"/>
      <c r="CN429" s="783"/>
      <c r="CO429" s="783"/>
      <c r="CP429" s="783"/>
      <c r="CQ429" s="783"/>
      <c r="CR429" s="783"/>
      <c r="CS429" s="783"/>
      <c r="CT429" s="783"/>
    </row>
    <row r="430" spans="1:98" ht="6.6" customHeight="1">
      <c r="A430" s="5"/>
      <c r="B430" s="5"/>
      <c r="C430" s="47"/>
      <c r="D430" s="267"/>
      <c r="E430" s="47"/>
      <c r="F430" s="47"/>
      <c r="G430" s="268"/>
      <c r="H430" s="269"/>
      <c r="I430" s="269"/>
      <c r="J430" s="783"/>
      <c r="K430" s="783"/>
      <c r="L430" s="783"/>
      <c r="M430" s="783"/>
      <c r="N430" s="783"/>
      <c r="O430" s="783"/>
      <c r="P430" s="783"/>
      <c r="Q430" s="783"/>
      <c r="R430" s="783"/>
      <c r="S430" s="783"/>
      <c r="T430" s="783"/>
      <c r="U430" s="783"/>
      <c r="V430" s="783"/>
      <c r="W430" s="783"/>
      <c r="X430" s="783"/>
      <c r="Y430" s="783"/>
      <c r="Z430" s="783"/>
      <c r="AA430" s="783"/>
      <c r="AB430" s="783"/>
      <c r="AC430" s="783"/>
      <c r="AD430" s="783"/>
      <c r="AE430" s="783"/>
      <c r="AF430" s="783"/>
      <c r="AG430" s="783"/>
      <c r="AH430" s="783"/>
      <c r="AI430" s="783"/>
      <c r="AJ430" s="783"/>
      <c r="AK430" s="783"/>
      <c r="AL430" s="783"/>
      <c r="AM430" s="783"/>
      <c r="AN430" s="783"/>
      <c r="AO430" s="783"/>
      <c r="AP430" s="783"/>
      <c r="AQ430" s="783"/>
      <c r="AR430" s="783"/>
      <c r="AS430" s="783"/>
      <c r="AT430" s="783"/>
      <c r="AU430" s="783"/>
      <c r="AV430" s="783"/>
      <c r="AW430" s="783"/>
      <c r="AX430" s="783"/>
      <c r="AY430" s="783"/>
      <c r="AZ430" s="783"/>
      <c r="BA430" s="783"/>
      <c r="BB430" s="783"/>
      <c r="BC430" s="783"/>
      <c r="BD430" s="783"/>
      <c r="BE430" s="783"/>
      <c r="BF430" s="783"/>
      <c r="BG430" s="783"/>
      <c r="BH430" s="783"/>
      <c r="BI430" s="783"/>
      <c r="BJ430" s="783"/>
      <c r="BK430" s="783"/>
      <c r="BL430" s="783"/>
      <c r="BM430" s="783"/>
      <c r="BN430" s="783"/>
      <c r="BO430" s="783"/>
      <c r="BP430" s="783"/>
      <c r="BQ430" s="783"/>
      <c r="BR430" s="783"/>
      <c r="BS430" s="783"/>
      <c r="BT430" s="783"/>
      <c r="BU430" s="783"/>
      <c r="BV430" s="783"/>
      <c r="BW430" s="783"/>
      <c r="BX430" s="783"/>
      <c r="BY430" s="783"/>
      <c r="BZ430" s="783"/>
      <c r="CA430" s="783"/>
      <c r="CB430" s="783"/>
      <c r="CC430" s="783"/>
      <c r="CD430" s="783"/>
      <c r="CE430" s="783"/>
      <c r="CF430" s="783"/>
      <c r="CG430" s="783"/>
      <c r="CH430" s="783"/>
      <c r="CI430" s="783"/>
      <c r="CJ430" s="783"/>
      <c r="CK430" s="783"/>
      <c r="CL430" s="783"/>
      <c r="CM430" s="783"/>
      <c r="CN430" s="783"/>
      <c r="CO430" s="783"/>
      <c r="CP430" s="783"/>
      <c r="CQ430" s="783"/>
      <c r="CR430" s="783"/>
      <c r="CS430" s="783"/>
      <c r="CT430" s="783"/>
    </row>
    <row r="431" spans="1:98" ht="6.6" customHeight="1" thickBot="1">
      <c r="A431" s="5"/>
      <c r="B431" s="5"/>
      <c r="C431" s="47"/>
      <c r="D431" s="270"/>
      <c r="E431" s="271"/>
      <c r="F431" s="271"/>
      <c r="G431" s="272"/>
      <c r="H431" s="269"/>
      <c r="I431" s="269"/>
      <c r="J431" s="783"/>
      <c r="K431" s="783"/>
      <c r="L431" s="783"/>
      <c r="M431" s="783"/>
      <c r="N431" s="783"/>
      <c r="O431" s="783"/>
      <c r="P431" s="783"/>
      <c r="Q431" s="783"/>
      <c r="R431" s="783"/>
      <c r="S431" s="783"/>
      <c r="T431" s="783"/>
      <c r="U431" s="783"/>
      <c r="V431" s="783"/>
      <c r="W431" s="783"/>
      <c r="X431" s="783"/>
      <c r="Y431" s="783"/>
      <c r="Z431" s="783"/>
      <c r="AA431" s="783"/>
      <c r="AB431" s="783"/>
      <c r="AC431" s="783"/>
      <c r="AD431" s="783"/>
      <c r="AE431" s="783"/>
      <c r="AF431" s="783"/>
      <c r="AG431" s="783"/>
      <c r="AH431" s="783"/>
      <c r="AI431" s="783"/>
      <c r="AJ431" s="783"/>
      <c r="AK431" s="783"/>
      <c r="AL431" s="783"/>
      <c r="AM431" s="783"/>
      <c r="AN431" s="783"/>
      <c r="AO431" s="783"/>
      <c r="AP431" s="783"/>
      <c r="AQ431" s="783"/>
      <c r="AR431" s="783"/>
      <c r="AS431" s="783"/>
      <c r="AT431" s="783"/>
      <c r="AU431" s="783"/>
      <c r="AV431" s="783"/>
      <c r="AW431" s="783"/>
      <c r="AX431" s="783"/>
      <c r="AY431" s="783"/>
      <c r="AZ431" s="783"/>
      <c r="BA431" s="783"/>
      <c r="BB431" s="783"/>
      <c r="BC431" s="783"/>
      <c r="BD431" s="783"/>
      <c r="BE431" s="783"/>
      <c r="BF431" s="783"/>
      <c r="BG431" s="783"/>
      <c r="BH431" s="783"/>
      <c r="BI431" s="783"/>
      <c r="BJ431" s="783"/>
      <c r="BK431" s="783"/>
      <c r="BL431" s="783"/>
      <c r="BM431" s="783"/>
      <c r="BN431" s="783"/>
      <c r="BO431" s="783"/>
      <c r="BP431" s="783"/>
      <c r="BQ431" s="783"/>
      <c r="BR431" s="783"/>
      <c r="BS431" s="783"/>
      <c r="BT431" s="783"/>
      <c r="BU431" s="783"/>
      <c r="BV431" s="783"/>
      <c r="BW431" s="783"/>
      <c r="BX431" s="783"/>
      <c r="BY431" s="783"/>
      <c r="BZ431" s="783"/>
      <c r="CA431" s="783"/>
      <c r="CB431" s="783"/>
      <c r="CC431" s="783"/>
      <c r="CD431" s="783"/>
      <c r="CE431" s="783"/>
      <c r="CF431" s="783"/>
      <c r="CG431" s="783"/>
      <c r="CH431" s="783"/>
      <c r="CI431" s="783"/>
      <c r="CJ431" s="783"/>
      <c r="CK431" s="783"/>
      <c r="CL431" s="783"/>
      <c r="CM431" s="783"/>
      <c r="CN431" s="783"/>
      <c r="CO431" s="783"/>
      <c r="CP431" s="783"/>
      <c r="CQ431" s="783"/>
      <c r="CR431" s="783"/>
      <c r="CS431" s="783"/>
      <c r="CT431" s="783"/>
    </row>
    <row r="432" spans="1:98" ht="6.6" customHeight="1">
      <c r="A432" s="5"/>
      <c r="B432" s="5"/>
      <c r="C432" s="47"/>
      <c r="D432" s="47"/>
      <c r="E432" s="47"/>
      <c r="F432" s="47"/>
      <c r="G432" s="47"/>
      <c r="H432" s="47"/>
      <c r="I432" s="47"/>
      <c r="J432" s="783"/>
      <c r="K432" s="783"/>
      <c r="L432" s="783"/>
      <c r="M432" s="783"/>
      <c r="N432" s="783"/>
      <c r="O432" s="783"/>
      <c r="P432" s="783"/>
      <c r="Q432" s="783"/>
      <c r="R432" s="783"/>
      <c r="S432" s="783"/>
      <c r="T432" s="783"/>
      <c r="U432" s="783"/>
      <c r="V432" s="783"/>
      <c r="W432" s="783"/>
      <c r="X432" s="783"/>
      <c r="Y432" s="783"/>
      <c r="Z432" s="783"/>
      <c r="AA432" s="783"/>
      <c r="AB432" s="783"/>
      <c r="AC432" s="783"/>
      <c r="AD432" s="783"/>
      <c r="AE432" s="783"/>
      <c r="AF432" s="783"/>
      <c r="AG432" s="783"/>
      <c r="AH432" s="783"/>
      <c r="AI432" s="783"/>
      <c r="AJ432" s="783"/>
      <c r="AK432" s="783"/>
      <c r="AL432" s="783"/>
      <c r="AM432" s="783"/>
      <c r="AN432" s="783"/>
      <c r="AO432" s="783"/>
      <c r="AP432" s="783"/>
      <c r="AQ432" s="783"/>
      <c r="AR432" s="783"/>
      <c r="AS432" s="783"/>
      <c r="AT432" s="783"/>
      <c r="AU432" s="783"/>
      <c r="AV432" s="783"/>
      <c r="AW432" s="783"/>
      <c r="AX432" s="783"/>
      <c r="AY432" s="783"/>
      <c r="AZ432" s="783"/>
      <c r="BA432" s="783"/>
      <c r="BB432" s="783"/>
      <c r="BC432" s="783"/>
      <c r="BD432" s="783"/>
      <c r="BE432" s="783"/>
      <c r="BF432" s="783"/>
      <c r="BG432" s="783"/>
      <c r="BH432" s="783"/>
      <c r="BI432" s="783"/>
      <c r="BJ432" s="783"/>
      <c r="BK432" s="783"/>
      <c r="BL432" s="783"/>
      <c r="BM432" s="783"/>
      <c r="BN432" s="783"/>
      <c r="BO432" s="783"/>
      <c r="BP432" s="783"/>
      <c r="BQ432" s="783"/>
      <c r="BR432" s="783"/>
      <c r="BS432" s="783"/>
      <c r="BT432" s="783"/>
      <c r="BU432" s="783"/>
      <c r="BV432" s="783"/>
      <c r="BW432" s="783"/>
      <c r="BX432" s="783"/>
      <c r="BY432" s="783"/>
      <c r="BZ432" s="783"/>
      <c r="CA432" s="783"/>
      <c r="CB432" s="783"/>
      <c r="CC432" s="783"/>
      <c r="CD432" s="783"/>
      <c r="CE432" s="783"/>
      <c r="CF432" s="783"/>
      <c r="CG432" s="783"/>
      <c r="CH432" s="783"/>
      <c r="CI432" s="783"/>
      <c r="CJ432" s="783"/>
      <c r="CK432" s="783"/>
      <c r="CL432" s="783"/>
      <c r="CM432" s="783"/>
      <c r="CN432" s="783"/>
      <c r="CO432" s="783"/>
      <c r="CP432" s="783"/>
      <c r="CQ432" s="783"/>
      <c r="CR432" s="783"/>
      <c r="CS432" s="783"/>
      <c r="CT432" s="783"/>
    </row>
    <row r="433" spans="1:98" ht="6.6" customHeight="1">
      <c r="A433" s="5"/>
      <c r="B433" s="5"/>
      <c r="C433" s="24"/>
      <c r="D433" s="24"/>
      <c r="E433" s="6"/>
      <c r="F433" s="6"/>
      <c r="G433" s="24"/>
      <c r="H433" s="24"/>
      <c r="I433" s="6"/>
      <c r="J433" s="783"/>
      <c r="K433" s="783"/>
      <c r="L433" s="783"/>
      <c r="M433" s="783"/>
      <c r="N433" s="783"/>
      <c r="O433" s="783"/>
      <c r="P433" s="783"/>
      <c r="Q433" s="783"/>
      <c r="R433" s="783"/>
      <c r="S433" s="783"/>
      <c r="T433" s="783"/>
      <c r="U433" s="783"/>
      <c r="V433" s="783"/>
      <c r="W433" s="783"/>
      <c r="X433" s="783"/>
      <c r="Y433" s="783"/>
      <c r="Z433" s="783"/>
      <c r="AA433" s="783"/>
      <c r="AB433" s="783"/>
      <c r="AC433" s="783"/>
      <c r="AD433" s="783"/>
      <c r="AE433" s="783"/>
      <c r="AF433" s="783"/>
      <c r="AG433" s="783"/>
      <c r="AH433" s="783"/>
      <c r="AI433" s="783"/>
      <c r="AJ433" s="783"/>
      <c r="AK433" s="783"/>
      <c r="AL433" s="783"/>
      <c r="AM433" s="783"/>
      <c r="AN433" s="783"/>
      <c r="AO433" s="783"/>
      <c r="AP433" s="783"/>
      <c r="AQ433" s="783"/>
      <c r="AR433" s="783"/>
      <c r="AS433" s="783"/>
      <c r="AT433" s="783"/>
      <c r="AU433" s="783"/>
      <c r="AV433" s="783"/>
      <c r="AW433" s="783"/>
      <c r="AX433" s="783"/>
      <c r="AY433" s="783"/>
      <c r="AZ433" s="783"/>
      <c r="BA433" s="783"/>
      <c r="BB433" s="783"/>
      <c r="BC433" s="783"/>
      <c r="BD433" s="783"/>
      <c r="BE433" s="783"/>
      <c r="BF433" s="783"/>
      <c r="BG433" s="783"/>
      <c r="BH433" s="783"/>
      <c r="BI433" s="783"/>
      <c r="BJ433" s="783"/>
      <c r="BK433" s="783"/>
      <c r="BL433" s="783"/>
      <c r="BM433" s="783"/>
      <c r="BN433" s="783"/>
      <c r="BO433" s="783"/>
      <c r="BP433" s="783"/>
      <c r="BQ433" s="783"/>
      <c r="BR433" s="783"/>
      <c r="BS433" s="783"/>
      <c r="BT433" s="783"/>
      <c r="BU433" s="783"/>
      <c r="BV433" s="783"/>
      <c r="BW433" s="783"/>
      <c r="BX433" s="783"/>
      <c r="BY433" s="783"/>
      <c r="BZ433" s="783"/>
      <c r="CA433" s="783"/>
      <c r="CB433" s="783"/>
      <c r="CC433" s="783"/>
      <c r="CD433" s="783"/>
      <c r="CE433" s="783"/>
      <c r="CF433" s="783"/>
      <c r="CG433" s="783"/>
      <c r="CH433" s="783"/>
      <c r="CI433" s="783"/>
      <c r="CJ433" s="783"/>
      <c r="CK433" s="783"/>
      <c r="CL433" s="783"/>
      <c r="CM433" s="783"/>
      <c r="CN433" s="783"/>
      <c r="CO433" s="783"/>
      <c r="CP433" s="783"/>
      <c r="CQ433" s="783"/>
      <c r="CR433" s="783"/>
      <c r="CS433" s="783"/>
      <c r="CT433" s="783"/>
    </row>
    <row r="434" spans="1:98" ht="6.6" customHeight="1">
      <c r="A434" s="5"/>
      <c r="B434" s="5"/>
      <c r="C434" s="241"/>
      <c r="D434" s="241"/>
      <c r="E434" s="241"/>
      <c r="F434" s="241"/>
      <c r="G434" s="241"/>
      <c r="I434" s="242"/>
      <c r="J434" s="242"/>
      <c r="K434" s="242"/>
      <c r="L434" s="242"/>
      <c r="M434" s="242"/>
      <c r="N434" s="242"/>
      <c r="O434" s="242"/>
      <c r="P434" s="242"/>
      <c r="Q434" s="242"/>
      <c r="R434" s="242"/>
      <c r="S434" s="242"/>
      <c r="T434" s="242"/>
      <c r="U434" s="242"/>
      <c r="V434" s="242"/>
      <c r="W434" s="242"/>
      <c r="X434" s="242"/>
      <c r="Y434" s="242"/>
      <c r="Z434" s="242"/>
      <c r="AA434" s="242"/>
      <c r="AB434" s="242"/>
      <c r="AC434" s="242"/>
      <c r="AD434" s="242"/>
      <c r="AE434" s="242"/>
      <c r="AF434" s="242"/>
      <c r="AG434" s="242"/>
      <c r="AH434" s="242"/>
      <c r="AI434" s="242"/>
      <c r="AJ434" s="242"/>
      <c r="AK434" s="242"/>
      <c r="AL434" s="242"/>
      <c r="AM434" s="242"/>
      <c r="AN434" s="242"/>
      <c r="AO434" s="242"/>
      <c r="AP434" s="242"/>
      <c r="AQ434" s="242"/>
      <c r="AR434" s="242"/>
      <c r="AS434" s="242"/>
      <c r="AT434" s="242"/>
      <c r="AU434" s="242"/>
      <c r="AV434" s="242"/>
      <c r="AW434" s="242"/>
      <c r="AX434" s="242"/>
      <c r="AY434" s="242"/>
      <c r="AZ434" s="242"/>
      <c r="BA434" s="242"/>
      <c r="BB434" s="242"/>
      <c r="BC434" s="242"/>
      <c r="BD434" s="242"/>
      <c r="BE434" s="242"/>
      <c r="BF434" s="242"/>
      <c r="BG434" s="242"/>
      <c r="BH434" s="242"/>
      <c r="BI434" s="242"/>
      <c r="BJ434" s="5"/>
      <c r="BK434" s="5"/>
    </row>
    <row r="435" spans="1:98" ht="6.6" customHeight="1">
      <c r="A435" s="5"/>
      <c r="B435" s="5"/>
      <c r="C435" s="241"/>
      <c r="D435" s="241"/>
      <c r="E435" s="241"/>
      <c r="F435" s="241"/>
      <c r="G435" s="241"/>
      <c r="H435" s="242"/>
      <c r="I435" s="242"/>
      <c r="J435" s="242"/>
      <c r="K435" s="242"/>
      <c r="L435" s="242"/>
      <c r="M435" s="242"/>
      <c r="N435" s="242"/>
      <c r="O435" s="242"/>
      <c r="P435" s="242"/>
      <c r="Q435" s="242"/>
      <c r="R435" s="242"/>
      <c r="S435" s="242"/>
      <c r="T435" s="242"/>
      <c r="U435" s="242"/>
      <c r="V435" s="242"/>
      <c r="W435" s="242"/>
      <c r="X435" s="242"/>
      <c r="Y435" s="242"/>
      <c r="Z435" s="242"/>
      <c r="AA435" s="242"/>
      <c r="AB435" s="242"/>
      <c r="AC435" s="242"/>
      <c r="AD435" s="242"/>
      <c r="AE435" s="242"/>
      <c r="AF435" s="242"/>
      <c r="AG435" s="242"/>
      <c r="AH435" s="242"/>
      <c r="AI435" s="242"/>
      <c r="AJ435" s="242"/>
      <c r="AK435" s="242"/>
      <c r="AL435" s="242"/>
      <c r="AM435" s="242"/>
      <c r="AN435" s="242"/>
      <c r="AO435" s="242"/>
      <c r="AP435" s="242"/>
      <c r="AQ435" s="242"/>
      <c r="AR435" s="242"/>
      <c r="AS435" s="242"/>
      <c r="AT435" s="242"/>
      <c r="AU435" s="242"/>
      <c r="AV435" s="242"/>
      <c r="AW435" s="242"/>
      <c r="AX435" s="242"/>
      <c r="AY435" s="242"/>
      <c r="AZ435" s="242"/>
      <c r="BA435" s="242"/>
      <c r="BB435" s="242"/>
      <c r="BC435" s="242"/>
      <c r="BD435" s="242"/>
      <c r="BE435" s="242"/>
      <c r="BF435" s="242"/>
      <c r="BG435" s="242"/>
      <c r="BH435" s="242"/>
      <c r="BI435" s="242"/>
      <c r="BJ435" s="5"/>
      <c r="BK435" s="5"/>
    </row>
    <row r="436" spans="1:98" ht="6.6" customHeight="1">
      <c r="A436" s="5"/>
      <c r="B436" s="5"/>
      <c r="C436" s="273"/>
      <c r="D436" s="273"/>
      <c r="E436" s="273"/>
      <c r="F436" s="273"/>
      <c r="G436" s="94"/>
      <c r="H436" s="242"/>
      <c r="I436" s="242"/>
      <c r="J436" s="242"/>
      <c r="K436" s="242"/>
      <c r="L436" s="242"/>
      <c r="M436" s="242"/>
      <c r="N436" s="242"/>
      <c r="O436" s="242"/>
      <c r="P436" s="242"/>
      <c r="Q436" s="242"/>
      <c r="R436" s="242"/>
      <c r="S436" s="242"/>
      <c r="T436" s="242"/>
      <c r="U436" s="242"/>
      <c r="V436" s="242"/>
      <c r="W436" s="242"/>
      <c r="X436" s="242"/>
      <c r="Y436" s="242"/>
      <c r="Z436" s="242"/>
      <c r="AA436" s="242"/>
      <c r="AB436" s="242"/>
      <c r="AC436" s="242"/>
      <c r="AD436" s="242"/>
      <c r="AE436" s="242"/>
      <c r="AF436" s="242"/>
      <c r="AG436" s="242"/>
      <c r="AH436" s="242"/>
      <c r="AI436" s="242"/>
      <c r="AJ436" s="242"/>
      <c r="AK436" s="242"/>
      <c r="AL436" s="242"/>
      <c r="AM436" s="242"/>
      <c r="AN436" s="242"/>
      <c r="AO436" s="242"/>
      <c r="AP436" s="242"/>
      <c r="AQ436" s="242"/>
      <c r="AR436" s="242"/>
      <c r="AS436" s="242"/>
      <c r="AT436" s="242"/>
      <c r="AU436" s="242"/>
      <c r="AV436" s="242"/>
      <c r="AW436" s="242"/>
      <c r="AX436" s="242"/>
      <c r="AY436" s="242"/>
      <c r="AZ436" s="242"/>
      <c r="BA436" s="242"/>
      <c r="BB436" s="242"/>
      <c r="BC436" s="242"/>
      <c r="BD436" s="242"/>
      <c r="BE436" s="242"/>
      <c r="BF436" s="242"/>
      <c r="BG436" s="242"/>
      <c r="BH436" s="242"/>
      <c r="BI436" s="242"/>
      <c r="BJ436" s="5"/>
      <c r="BK436" s="5"/>
    </row>
    <row r="437" spans="1:98" ht="6.6" customHeight="1">
      <c r="A437" s="5"/>
      <c r="B437" s="5"/>
      <c r="C437" s="273"/>
      <c r="D437" s="273"/>
      <c r="E437" s="273"/>
      <c r="F437" s="273"/>
      <c r="G437" s="94"/>
      <c r="H437" s="242"/>
      <c r="I437" s="242"/>
      <c r="J437" s="781" t="s">
        <v>1196</v>
      </c>
      <c r="K437" s="781"/>
      <c r="L437" s="781"/>
      <c r="M437" s="781"/>
      <c r="N437" s="781"/>
      <c r="O437" s="781"/>
      <c r="P437" s="781"/>
      <c r="Q437" s="781"/>
      <c r="R437" s="781"/>
      <c r="S437" s="781"/>
      <c r="T437" s="781"/>
      <c r="U437" s="781"/>
      <c r="V437" s="781"/>
      <c r="W437" s="781"/>
      <c r="X437" s="781"/>
      <c r="Y437" s="781"/>
      <c r="Z437" s="781"/>
      <c r="AA437" s="781"/>
      <c r="AB437" s="781"/>
      <c r="AC437" s="781"/>
      <c r="AD437" s="781"/>
      <c r="AE437" s="781"/>
      <c r="AF437" s="781"/>
      <c r="AG437" s="781"/>
      <c r="AH437" s="781"/>
      <c r="AI437" s="781"/>
      <c r="AJ437" s="781"/>
      <c r="AK437" s="781"/>
      <c r="AL437" s="781"/>
      <c r="AM437" s="781"/>
      <c r="AN437" s="781"/>
      <c r="AO437" s="781"/>
      <c r="AP437" s="781"/>
      <c r="AQ437" s="781"/>
      <c r="AR437" s="781"/>
      <c r="AS437" s="781"/>
      <c r="AT437" s="781"/>
      <c r="AU437" s="781"/>
      <c r="AV437" s="781"/>
      <c r="AW437" s="781"/>
      <c r="AX437" s="781"/>
      <c r="AY437" s="781"/>
      <c r="AZ437" s="781"/>
      <c r="BA437" s="781"/>
      <c r="BB437" s="781"/>
      <c r="BC437" s="781"/>
      <c r="BD437" s="781"/>
      <c r="BE437" s="781"/>
      <c r="BF437" s="781"/>
      <c r="BG437" s="781"/>
      <c r="BH437" s="781"/>
      <c r="BI437" s="781"/>
      <c r="BJ437" s="781"/>
      <c r="BK437" s="781"/>
      <c r="BL437" s="781"/>
      <c r="BM437" s="781"/>
      <c r="BN437" s="781"/>
      <c r="BO437" s="781"/>
      <c r="BP437" s="781"/>
      <c r="BQ437" s="781"/>
      <c r="BR437" s="781"/>
      <c r="BS437" s="781"/>
      <c r="BT437" s="781"/>
      <c r="BU437" s="781"/>
      <c r="BV437" s="781"/>
      <c r="BW437" s="781"/>
      <c r="BX437" s="781"/>
      <c r="BY437" s="781"/>
      <c r="BZ437" s="781"/>
      <c r="CA437" s="781"/>
      <c r="CB437" s="781"/>
      <c r="CC437" s="781"/>
      <c r="CD437" s="781"/>
      <c r="CE437" s="781"/>
      <c r="CF437" s="781"/>
      <c r="CG437" s="781"/>
      <c r="CH437" s="781"/>
      <c r="CI437" s="781"/>
      <c r="CJ437" s="781"/>
      <c r="CK437" s="781"/>
      <c r="CL437" s="781"/>
      <c r="CM437" s="781"/>
      <c r="CN437" s="781"/>
      <c r="CO437" s="781"/>
      <c r="CP437" s="781"/>
      <c r="CQ437" s="781"/>
      <c r="CR437" s="781"/>
      <c r="CS437" s="781"/>
      <c r="CT437" s="781"/>
    </row>
    <row r="438" spans="1:98" ht="6.6" customHeight="1" thickBot="1">
      <c r="A438" s="5"/>
      <c r="B438" s="5"/>
      <c r="C438" s="273"/>
      <c r="D438" s="273"/>
      <c r="E438" s="273"/>
      <c r="F438" s="273"/>
      <c r="G438" s="94"/>
      <c r="H438" s="242"/>
      <c r="I438" s="242"/>
      <c r="J438" s="781"/>
      <c r="K438" s="781"/>
      <c r="L438" s="781"/>
      <c r="M438" s="781"/>
      <c r="N438" s="781"/>
      <c r="O438" s="781"/>
      <c r="P438" s="781"/>
      <c r="Q438" s="781"/>
      <c r="R438" s="781"/>
      <c r="S438" s="781"/>
      <c r="T438" s="781"/>
      <c r="U438" s="781"/>
      <c r="V438" s="781"/>
      <c r="W438" s="781"/>
      <c r="X438" s="781"/>
      <c r="Y438" s="781"/>
      <c r="Z438" s="781"/>
      <c r="AA438" s="781"/>
      <c r="AB438" s="781"/>
      <c r="AC438" s="781"/>
      <c r="AD438" s="781"/>
      <c r="AE438" s="781"/>
      <c r="AF438" s="781"/>
      <c r="AG438" s="781"/>
      <c r="AH438" s="781"/>
      <c r="AI438" s="781"/>
      <c r="AJ438" s="781"/>
      <c r="AK438" s="781"/>
      <c r="AL438" s="781"/>
      <c r="AM438" s="781"/>
      <c r="AN438" s="781"/>
      <c r="AO438" s="781"/>
      <c r="AP438" s="781"/>
      <c r="AQ438" s="781"/>
      <c r="AR438" s="781"/>
      <c r="AS438" s="781"/>
      <c r="AT438" s="781"/>
      <c r="AU438" s="781"/>
      <c r="AV438" s="781"/>
      <c r="AW438" s="781"/>
      <c r="AX438" s="781"/>
      <c r="AY438" s="781"/>
      <c r="AZ438" s="781"/>
      <c r="BA438" s="781"/>
      <c r="BB438" s="781"/>
      <c r="BC438" s="781"/>
      <c r="BD438" s="781"/>
      <c r="BE438" s="781"/>
      <c r="BF438" s="781"/>
      <c r="BG438" s="781"/>
      <c r="BH438" s="781"/>
      <c r="BI438" s="781"/>
      <c r="BJ438" s="781"/>
      <c r="BK438" s="781"/>
      <c r="BL438" s="781"/>
      <c r="BM438" s="781"/>
      <c r="BN438" s="781"/>
      <c r="BO438" s="781"/>
      <c r="BP438" s="781"/>
      <c r="BQ438" s="781"/>
      <c r="BR438" s="781"/>
      <c r="BS438" s="781"/>
      <c r="BT438" s="781"/>
      <c r="BU438" s="781"/>
      <c r="BV438" s="781"/>
      <c r="BW438" s="781"/>
      <c r="BX438" s="781"/>
      <c r="BY438" s="781"/>
      <c r="BZ438" s="781"/>
      <c r="CA438" s="781"/>
      <c r="CB438" s="781"/>
      <c r="CC438" s="781"/>
      <c r="CD438" s="781"/>
      <c r="CE438" s="781"/>
      <c r="CF438" s="781"/>
      <c r="CG438" s="781"/>
      <c r="CH438" s="781"/>
      <c r="CI438" s="781"/>
      <c r="CJ438" s="781"/>
      <c r="CK438" s="781"/>
      <c r="CL438" s="781"/>
      <c r="CM438" s="781"/>
      <c r="CN438" s="781"/>
      <c r="CO438" s="781"/>
      <c r="CP438" s="781"/>
      <c r="CQ438" s="781"/>
      <c r="CR438" s="781"/>
      <c r="CS438" s="781"/>
      <c r="CT438" s="781"/>
    </row>
    <row r="439" spans="1:98" ht="6.6" customHeight="1">
      <c r="A439" s="5"/>
      <c r="B439" s="5"/>
      <c r="C439" s="273"/>
      <c r="D439" s="274"/>
      <c r="E439" s="275"/>
      <c r="F439" s="275"/>
      <c r="G439" s="276"/>
      <c r="H439" s="251"/>
      <c r="I439" s="251"/>
      <c r="J439" s="781"/>
      <c r="K439" s="781"/>
      <c r="L439" s="781"/>
      <c r="M439" s="781"/>
      <c r="N439" s="781"/>
      <c r="O439" s="781"/>
      <c r="P439" s="781"/>
      <c r="Q439" s="781"/>
      <c r="R439" s="781"/>
      <c r="S439" s="781"/>
      <c r="T439" s="781"/>
      <c r="U439" s="781"/>
      <c r="V439" s="781"/>
      <c r="W439" s="781"/>
      <c r="X439" s="781"/>
      <c r="Y439" s="781"/>
      <c r="Z439" s="781"/>
      <c r="AA439" s="781"/>
      <c r="AB439" s="781"/>
      <c r="AC439" s="781"/>
      <c r="AD439" s="781"/>
      <c r="AE439" s="781"/>
      <c r="AF439" s="781"/>
      <c r="AG439" s="781"/>
      <c r="AH439" s="781"/>
      <c r="AI439" s="781"/>
      <c r="AJ439" s="781"/>
      <c r="AK439" s="781"/>
      <c r="AL439" s="781"/>
      <c r="AM439" s="781"/>
      <c r="AN439" s="781"/>
      <c r="AO439" s="781"/>
      <c r="AP439" s="781"/>
      <c r="AQ439" s="781"/>
      <c r="AR439" s="781"/>
      <c r="AS439" s="781"/>
      <c r="AT439" s="781"/>
      <c r="AU439" s="781"/>
      <c r="AV439" s="781"/>
      <c r="AW439" s="781"/>
      <c r="AX439" s="781"/>
      <c r="AY439" s="781"/>
      <c r="AZ439" s="781"/>
      <c r="BA439" s="781"/>
      <c r="BB439" s="781"/>
      <c r="BC439" s="781"/>
      <c r="BD439" s="781"/>
      <c r="BE439" s="781"/>
      <c r="BF439" s="781"/>
      <c r="BG439" s="781"/>
      <c r="BH439" s="781"/>
      <c r="BI439" s="781"/>
      <c r="BJ439" s="781"/>
      <c r="BK439" s="781"/>
      <c r="BL439" s="781"/>
      <c r="BM439" s="781"/>
      <c r="BN439" s="781"/>
      <c r="BO439" s="781"/>
      <c r="BP439" s="781"/>
      <c r="BQ439" s="781"/>
      <c r="BR439" s="781"/>
      <c r="BS439" s="781"/>
      <c r="BT439" s="781"/>
      <c r="BU439" s="781"/>
      <c r="BV439" s="781"/>
      <c r="BW439" s="781"/>
      <c r="BX439" s="781"/>
      <c r="BY439" s="781"/>
      <c r="BZ439" s="781"/>
      <c r="CA439" s="781"/>
      <c r="CB439" s="781"/>
      <c r="CC439" s="781"/>
      <c r="CD439" s="781"/>
      <c r="CE439" s="781"/>
      <c r="CF439" s="781"/>
      <c r="CG439" s="781"/>
      <c r="CH439" s="781"/>
      <c r="CI439" s="781"/>
      <c r="CJ439" s="781"/>
      <c r="CK439" s="781"/>
      <c r="CL439" s="781"/>
      <c r="CM439" s="781"/>
      <c r="CN439" s="781"/>
      <c r="CO439" s="781"/>
      <c r="CP439" s="781"/>
      <c r="CQ439" s="781"/>
      <c r="CR439" s="781"/>
      <c r="CS439" s="781"/>
      <c r="CT439" s="781"/>
    </row>
    <row r="440" spans="1:98" ht="6.6" customHeight="1">
      <c r="A440" s="5"/>
      <c r="B440" s="5"/>
      <c r="C440" s="273"/>
      <c r="D440" s="277"/>
      <c r="E440" s="273"/>
      <c r="F440" s="273"/>
      <c r="G440" s="278"/>
      <c r="H440" s="251"/>
      <c r="I440" s="251"/>
      <c r="J440" s="781"/>
      <c r="K440" s="781"/>
      <c r="L440" s="781"/>
      <c r="M440" s="781"/>
      <c r="N440" s="781"/>
      <c r="O440" s="781"/>
      <c r="P440" s="781"/>
      <c r="Q440" s="781"/>
      <c r="R440" s="781"/>
      <c r="S440" s="781"/>
      <c r="T440" s="781"/>
      <c r="U440" s="781"/>
      <c r="V440" s="781"/>
      <c r="W440" s="781"/>
      <c r="X440" s="781"/>
      <c r="Y440" s="781"/>
      <c r="Z440" s="781"/>
      <c r="AA440" s="781"/>
      <c r="AB440" s="781"/>
      <c r="AC440" s="781"/>
      <c r="AD440" s="781"/>
      <c r="AE440" s="781"/>
      <c r="AF440" s="781"/>
      <c r="AG440" s="781"/>
      <c r="AH440" s="781"/>
      <c r="AI440" s="781"/>
      <c r="AJ440" s="781"/>
      <c r="AK440" s="781"/>
      <c r="AL440" s="781"/>
      <c r="AM440" s="781"/>
      <c r="AN440" s="781"/>
      <c r="AO440" s="781"/>
      <c r="AP440" s="781"/>
      <c r="AQ440" s="781"/>
      <c r="AR440" s="781"/>
      <c r="AS440" s="781"/>
      <c r="AT440" s="781"/>
      <c r="AU440" s="781"/>
      <c r="AV440" s="781"/>
      <c r="AW440" s="781"/>
      <c r="AX440" s="781"/>
      <c r="AY440" s="781"/>
      <c r="AZ440" s="781"/>
      <c r="BA440" s="781"/>
      <c r="BB440" s="781"/>
      <c r="BC440" s="781"/>
      <c r="BD440" s="781"/>
      <c r="BE440" s="781"/>
      <c r="BF440" s="781"/>
      <c r="BG440" s="781"/>
      <c r="BH440" s="781"/>
      <c r="BI440" s="781"/>
      <c r="BJ440" s="781"/>
      <c r="BK440" s="781"/>
      <c r="BL440" s="781"/>
      <c r="BM440" s="781"/>
      <c r="BN440" s="781"/>
      <c r="BO440" s="781"/>
      <c r="BP440" s="781"/>
      <c r="BQ440" s="781"/>
      <c r="BR440" s="781"/>
      <c r="BS440" s="781"/>
      <c r="BT440" s="781"/>
      <c r="BU440" s="781"/>
      <c r="BV440" s="781"/>
      <c r="BW440" s="781"/>
      <c r="BX440" s="781"/>
      <c r="BY440" s="781"/>
      <c r="BZ440" s="781"/>
      <c r="CA440" s="781"/>
      <c r="CB440" s="781"/>
      <c r="CC440" s="781"/>
      <c r="CD440" s="781"/>
      <c r="CE440" s="781"/>
      <c r="CF440" s="781"/>
      <c r="CG440" s="781"/>
      <c r="CH440" s="781"/>
      <c r="CI440" s="781"/>
      <c r="CJ440" s="781"/>
      <c r="CK440" s="781"/>
      <c r="CL440" s="781"/>
      <c r="CM440" s="781"/>
      <c r="CN440" s="781"/>
      <c r="CO440" s="781"/>
      <c r="CP440" s="781"/>
      <c r="CQ440" s="781"/>
      <c r="CR440" s="781"/>
      <c r="CS440" s="781"/>
      <c r="CT440" s="781"/>
    </row>
    <row r="441" spans="1:98" ht="6.6" customHeight="1">
      <c r="A441" s="5"/>
      <c r="B441" s="5"/>
      <c r="C441" s="241"/>
      <c r="D441" s="246"/>
      <c r="E441" s="6"/>
      <c r="F441" s="6"/>
      <c r="G441" s="247"/>
      <c r="H441" s="241"/>
      <c r="I441" s="241"/>
      <c r="J441" s="781"/>
      <c r="K441" s="781"/>
      <c r="L441" s="781"/>
      <c r="M441" s="781"/>
      <c r="N441" s="781"/>
      <c r="O441" s="781"/>
      <c r="P441" s="781"/>
      <c r="Q441" s="781"/>
      <c r="R441" s="781"/>
      <c r="S441" s="781"/>
      <c r="T441" s="781"/>
      <c r="U441" s="781"/>
      <c r="V441" s="781"/>
      <c r="W441" s="781"/>
      <c r="X441" s="781"/>
      <c r="Y441" s="781"/>
      <c r="Z441" s="781"/>
      <c r="AA441" s="781"/>
      <c r="AB441" s="781"/>
      <c r="AC441" s="781"/>
      <c r="AD441" s="781"/>
      <c r="AE441" s="781"/>
      <c r="AF441" s="781"/>
      <c r="AG441" s="781"/>
      <c r="AH441" s="781"/>
      <c r="AI441" s="781"/>
      <c r="AJ441" s="781"/>
      <c r="AK441" s="781"/>
      <c r="AL441" s="781"/>
      <c r="AM441" s="781"/>
      <c r="AN441" s="781"/>
      <c r="AO441" s="781"/>
      <c r="AP441" s="781"/>
      <c r="AQ441" s="781"/>
      <c r="AR441" s="781"/>
      <c r="AS441" s="781"/>
      <c r="AT441" s="781"/>
      <c r="AU441" s="781"/>
      <c r="AV441" s="781"/>
      <c r="AW441" s="781"/>
      <c r="AX441" s="781"/>
      <c r="AY441" s="781"/>
      <c r="AZ441" s="781"/>
      <c r="BA441" s="781"/>
      <c r="BB441" s="781"/>
      <c r="BC441" s="781"/>
      <c r="BD441" s="781"/>
      <c r="BE441" s="781"/>
      <c r="BF441" s="781"/>
      <c r="BG441" s="781"/>
      <c r="BH441" s="781"/>
      <c r="BI441" s="781"/>
      <c r="BJ441" s="781"/>
      <c r="BK441" s="781"/>
      <c r="BL441" s="781"/>
      <c r="BM441" s="781"/>
      <c r="BN441" s="781"/>
      <c r="BO441" s="781"/>
      <c r="BP441" s="781"/>
      <c r="BQ441" s="781"/>
      <c r="BR441" s="781"/>
      <c r="BS441" s="781"/>
      <c r="BT441" s="781"/>
      <c r="BU441" s="781"/>
      <c r="BV441" s="781"/>
      <c r="BW441" s="781"/>
      <c r="BX441" s="781"/>
      <c r="BY441" s="781"/>
      <c r="BZ441" s="781"/>
      <c r="CA441" s="781"/>
      <c r="CB441" s="781"/>
      <c r="CC441" s="781"/>
      <c r="CD441" s="781"/>
      <c r="CE441" s="781"/>
      <c r="CF441" s="781"/>
      <c r="CG441" s="781"/>
      <c r="CH441" s="781"/>
      <c r="CI441" s="781"/>
      <c r="CJ441" s="781"/>
      <c r="CK441" s="781"/>
      <c r="CL441" s="781"/>
      <c r="CM441" s="781"/>
      <c r="CN441" s="781"/>
      <c r="CO441" s="781"/>
      <c r="CP441" s="781"/>
      <c r="CQ441" s="781"/>
      <c r="CR441" s="781"/>
      <c r="CS441" s="781"/>
      <c r="CT441" s="781"/>
    </row>
    <row r="442" spans="1:98" ht="6.6" customHeight="1" thickBot="1">
      <c r="A442" s="5"/>
      <c r="B442" s="5"/>
      <c r="C442" s="241"/>
      <c r="D442" s="248"/>
      <c r="E442" s="249"/>
      <c r="F442" s="249"/>
      <c r="G442" s="250"/>
      <c r="H442" s="241"/>
      <c r="I442" s="241"/>
      <c r="J442" s="781"/>
      <c r="K442" s="781"/>
      <c r="L442" s="781"/>
      <c r="M442" s="781"/>
      <c r="N442" s="781"/>
      <c r="O442" s="781"/>
      <c r="P442" s="781"/>
      <c r="Q442" s="781"/>
      <c r="R442" s="781"/>
      <c r="S442" s="781"/>
      <c r="T442" s="781"/>
      <c r="U442" s="781"/>
      <c r="V442" s="781"/>
      <c r="W442" s="781"/>
      <c r="X442" s="781"/>
      <c r="Y442" s="781"/>
      <c r="Z442" s="781"/>
      <c r="AA442" s="781"/>
      <c r="AB442" s="781"/>
      <c r="AC442" s="781"/>
      <c r="AD442" s="781"/>
      <c r="AE442" s="781"/>
      <c r="AF442" s="781"/>
      <c r="AG442" s="781"/>
      <c r="AH442" s="781"/>
      <c r="AI442" s="781"/>
      <c r="AJ442" s="781"/>
      <c r="AK442" s="781"/>
      <c r="AL442" s="781"/>
      <c r="AM442" s="781"/>
      <c r="AN442" s="781"/>
      <c r="AO442" s="781"/>
      <c r="AP442" s="781"/>
      <c r="AQ442" s="781"/>
      <c r="AR442" s="781"/>
      <c r="AS442" s="781"/>
      <c r="AT442" s="781"/>
      <c r="AU442" s="781"/>
      <c r="AV442" s="781"/>
      <c r="AW442" s="781"/>
      <c r="AX442" s="781"/>
      <c r="AY442" s="781"/>
      <c r="AZ442" s="781"/>
      <c r="BA442" s="781"/>
      <c r="BB442" s="781"/>
      <c r="BC442" s="781"/>
      <c r="BD442" s="781"/>
      <c r="BE442" s="781"/>
      <c r="BF442" s="781"/>
      <c r="BG442" s="781"/>
      <c r="BH442" s="781"/>
      <c r="BI442" s="781"/>
      <c r="BJ442" s="781"/>
      <c r="BK442" s="781"/>
      <c r="BL442" s="781"/>
      <c r="BM442" s="781"/>
      <c r="BN442" s="781"/>
      <c r="BO442" s="781"/>
      <c r="BP442" s="781"/>
      <c r="BQ442" s="781"/>
      <c r="BR442" s="781"/>
      <c r="BS442" s="781"/>
      <c r="BT442" s="781"/>
      <c r="BU442" s="781"/>
      <c r="BV442" s="781"/>
      <c r="BW442" s="781"/>
      <c r="BX442" s="781"/>
      <c r="BY442" s="781"/>
      <c r="BZ442" s="781"/>
      <c r="CA442" s="781"/>
      <c r="CB442" s="781"/>
      <c r="CC442" s="781"/>
      <c r="CD442" s="781"/>
      <c r="CE442" s="781"/>
      <c r="CF442" s="781"/>
      <c r="CG442" s="781"/>
      <c r="CH442" s="781"/>
      <c r="CI442" s="781"/>
      <c r="CJ442" s="781"/>
      <c r="CK442" s="781"/>
      <c r="CL442" s="781"/>
      <c r="CM442" s="781"/>
      <c r="CN442" s="781"/>
      <c r="CO442" s="781"/>
      <c r="CP442" s="781"/>
      <c r="CQ442" s="781"/>
      <c r="CR442" s="781"/>
      <c r="CS442" s="781"/>
      <c r="CT442" s="781"/>
    </row>
    <row r="443" spans="1:98" ht="6.6" customHeight="1">
      <c r="A443" s="5"/>
      <c r="B443" s="5"/>
      <c r="C443" s="241"/>
      <c r="D443" s="241"/>
      <c r="E443" s="6"/>
      <c r="F443" s="6"/>
      <c r="G443" s="241"/>
      <c r="H443" s="241"/>
      <c r="I443" s="241"/>
      <c r="J443" s="781"/>
      <c r="K443" s="781"/>
      <c r="L443" s="781"/>
      <c r="M443" s="781"/>
      <c r="N443" s="781"/>
      <c r="O443" s="781"/>
      <c r="P443" s="781"/>
      <c r="Q443" s="781"/>
      <c r="R443" s="781"/>
      <c r="S443" s="781"/>
      <c r="T443" s="781"/>
      <c r="U443" s="781"/>
      <c r="V443" s="781"/>
      <c r="W443" s="781"/>
      <c r="X443" s="781"/>
      <c r="Y443" s="781"/>
      <c r="Z443" s="781"/>
      <c r="AA443" s="781"/>
      <c r="AB443" s="781"/>
      <c r="AC443" s="781"/>
      <c r="AD443" s="781"/>
      <c r="AE443" s="781"/>
      <c r="AF443" s="781"/>
      <c r="AG443" s="781"/>
      <c r="AH443" s="781"/>
      <c r="AI443" s="781"/>
      <c r="AJ443" s="781"/>
      <c r="AK443" s="781"/>
      <c r="AL443" s="781"/>
      <c r="AM443" s="781"/>
      <c r="AN443" s="781"/>
      <c r="AO443" s="781"/>
      <c r="AP443" s="781"/>
      <c r="AQ443" s="781"/>
      <c r="AR443" s="781"/>
      <c r="AS443" s="781"/>
      <c r="AT443" s="781"/>
      <c r="AU443" s="781"/>
      <c r="AV443" s="781"/>
      <c r="AW443" s="781"/>
      <c r="AX443" s="781"/>
      <c r="AY443" s="781"/>
      <c r="AZ443" s="781"/>
      <c r="BA443" s="781"/>
      <c r="BB443" s="781"/>
      <c r="BC443" s="781"/>
      <c r="BD443" s="781"/>
      <c r="BE443" s="781"/>
      <c r="BF443" s="781"/>
      <c r="BG443" s="781"/>
      <c r="BH443" s="781"/>
      <c r="BI443" s="781"/>
      <c r="BJ443" s="781"/>
      <c r="BK443" s="781"/>
      <c r="BL443" s="781"/>
      <c r="BM443" s="781"/>
      <c r="BN443" s="781"/>
      <c r="BO443" s="781"/>
      <c r="BP443" s="781"/>
      <c r="BQ443" s="781"/>
      <c r="BR443" s="781"/>
      <c r="BS443" s="781"/>
      <c r="BT443" s="781"/>
      <c r="BU443" s="781"/>
      <c r="BV443" s="781"/>
      <c r="BW443" s="781"/>
      <c r="BX443" s="781"/>
      <c r="BY443" s="781"/>
      <c r="BZ443" s="781"/>
      <c r="CA443" s="781"/>
      <c r="CB443" s="781"/>
      <c r="CC443" s="781"/>
      <c r="CD443" s="781"/>
      <c r="CE443" s="781"/>
      <c r="CF443" s="781"/>
      <c r="CG443" s="781"/>
      <c r="CH443" s="781"/>
      <c r="CI443" s="781"/>
      <c r="CJ443" s="781"/>
      <c r="CK443" s="781"/>
      <c r="CL443" s="781"/>
      <c r="CM443" s="781"/>
      <c r="CN443" s="781"/>
      <c r="CO443" s="781"/>
      <c r="CP443" s="781"/>
      <c r="CQ443" s="781"/>
      <c r="CR443" s="781"/>
      <c r="CS443" s="781"/>
      <c r="CT443" s="781"/>
    </row>
    <row r="444" spans="1:98" ht="6.6" customHeight="1">
      <c r="A444" s="5"/>
      <c r="B444" s="5"/>
      <c r="C444" s="241"/>
      <c r="D444" s="241"/>
      <c r="E444" s="6"/>
      <c r="F444" s="6"/>
      <c r="G444" s="241"/>
      <c r="H444" s="241"/>
      <c r="I444" s="241"/>
      <c r="J444" s="241"/>
      <c r="K444" s="241"/>
      <c r="L444" s="241"/>
      <c r="M444" s="241"/>
      <c r="N444" s="241"/>
      <c r="O444" s="279"/>
      <c r="P444" s="279"/>
      <c r="Q444" s="279"/>
      <c r="R444" s="279"/>
      <c r="S444" s="279"/>
      <c r="T444" s="279"/>
      <c r="U444" s="280"/>
      <c r="V444" s="280"/>
      <c r="W444" s="281"/>
      <c r="X444" s="281"/>
      <c r="Y444" s="281"/>
      <c r="Z444" s="281"/>
      <c r="AA444" s="282"/>
      <c r="AB444" s="283"/>
      <c r="AC444" s="283"/>
      <c r="AD444" s="283"/>
      <c r="AE444" s="283"/>
      <c r="AF444" s="283"/>
      <c r="AG444" s="283"/>
      <c r="AH444" s="283"/>
      <c r="AI444" s="283"/>
      <c r="AJ444" s="283"/>
      <c r="AK444" s="283"/>
      <c r="AL444" s="283"/>
      <c r="AM444" s="283"/>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row>
    <row r="445" spans="1:98" ht="6.6" customHeight="1">
      <c r="A445" s="5"/>
      <c r="B445" s="5"/>
      <c r="C445" s="241"/>
      <c r="D445" s="241"/>
      <c r="E445" s="6"/>
      <c r="F445" s="6"/>
      <c r="G445" s="241"/>
      <c r="H445" s="241"/>
      <c r="I445" s="241"/>
      <c r="J445" s="241"/>
      <c r="K445" s="241"/>
      <c r="L445" s="241"/>
      <c r="M445" s="241"/>
      <c r="N445" s="241"/>
      <c r="O445" s="279"/>
      <c r="P445" s="279"/>
      <c r="Q445" s="279"/>
      <c r="R445" s="279"/>
      <c r="S445" s="279"/>
      <c r="T445" s="279"/>
      <c r="U445" s="280"/>
      <c r="V445" s="280"/>
      <c r="W445" s="281"/>
      <c r="X445" s="281"/>
      <c r="Y445" s="281"/>
      <c r="Z445" s="281"/>
      <c r="AA445" s="282"/>
      <c r="AB445" s="283"/>
      <c r="AC445" s="283"/>
      <c r="AD445" s="283"/>
      <c r="AE445" s="283"/>
      <c r="AF445" s="283"/>
      <c r="AG445" s="283"/>
      <c r="AH445" s="283"/>
      <c r="AI445" s="283"/>
      <c r="AJ445" s="283"/>
      <c r="AK445" s="283"/>
      <c r="AL445" s="283"/>
      <c r="AM445" s="283"/>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row>
    <row r="446" spans="1:98" ht="6.6" customHeight="1">
      <c r="A446" s="5"/>
      <c r="B446" s="5"/>
      <c r="C446" s="241"/>
      <c r="D446" s="241"/>
      <c r="E446" s="6"/>
      <c r="F446" s="6"/>
      <c r="G446" s="241"/>
      <c r="H446" s="241"/>
      <c r="I446" s="241"/>
      <c r="J446" s="241"/>
      <c r="K446" s="241"/>
      <c r="L446" s="241"/>
      <c r="M446" s="241"/>
      <c r="N446" s="241"/>
      <c r="O446" s="279"/>
      <c r="P446" s="279"/>
      <c r="Q446" s="279"/>
      <c r="R446" s="279"/>
      <c r="S446" s="279"/>
      <c r="T446" s="279"/>
      <c r="U446" s="280"/>
      <c r="V446" s="280"/>
      <c r="W446" s="281"/>
      <c r="X446" s="281"/>
      <c r="Y446" s="281"/>
      <c r="Z446" s="281"/>
      <c r="AA446" s="282"/>
      <c r="AB446" s="283"/>
      <c r="AC446" s="283"/>
      <c r="AD446" s="283"/>
      <c r="AE446" s="283"/>
      <c r="AF446" s="283"/>
      <c r="AG446" s="283"/>
      <c r="AH446" s="283"/>
      <c r="AI446" s="283"/>
      <c r="AJ446" s="283"/>
      <c r="AK446" s="283"/>
      <c r="AL446" s="283"/>
      <c r="AM446" s="283"/>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row>
    <row r="447" spans="1:98" ht="6.6" customHeight="1">
      <c r="A447" s="5"/>
      <c r="B447" s="5"/>
      <c r="C447" s="273"/>
      <c r="D447" s="273"/>
      <c r="E447" s="273"/>
      <c r="F447" s="273"/>
      <c r="G447" s="94"/>
      <c r="H447" s="242"/>
      <c r="I447" s="242"/>
      <c r="J447" s="784" t="s">
        <v>1197</v>
      </c>
      <c r="K447" s="784"/>
      <c r="L447" s="784"/>
      <c r="M447" s="784"/>
      <c r="N447" s="784"/>
      <c r="O447" s="784"/>
      <c r="P447" s="784"/>
      <c r="Q447" s="784"/>
      <c r="R447" s="784"/>
      <c r="S447" s="784"/>
      <c r="T447" s="784"/>
      <c r="U447" s="784"/>
      <c r="V447" s="784"/>
      <c r="W447" s="784"/>
      <c r="X447" s="784"/>
      <c r="Y447" s="784"/>
      <c r="Z447" s="784"/>
      <c r="AA447" s="784"/>
      <c r="AB447" s="784"/>
      <c r="AC447" s="784"/>
      <c r="AD447" s="784"/>
      <c r="AE447" s="784"/>
      <c r="AF447" s="784"/>
      <c r="AG447" s="784"/>
      <c r="AH447" s="784"/>
      <c r="AI447" s="784"/>
      <c r="AJ447" s="784"/>
      <c r="AK447" s="784"/>
      <c r="AL447" s="784"/>
      <c r="AM447" s="784"/>
      <c r="AN447" s="784"/>
      <c r="AO447" s="784"/>
      <c r="AP447" s="784"/>
      <c r="AQ447" s="784"/>
      <c r="AR447" s="784"/>
      <c r="AS447" s="784"/>
      <c r="AT447" s="784"/>
      <c r="AU447" s="784"/>
      <c r="AV447" s="784"/>
      <c r="AW447" s="784"/>
      <c r="AX447" s="784"/>
      <c r="AY447" s="784"/>
      <c r="AZ447" s="784"/>
      <c r="BA447" s="784"/>
      <c r="BB447" s="784"/>
      <c r="BC447" s="784"/>
      <c r="BD447" s="784"/>
      <c r="BE447" s="784"/>
      <c r="BF447" s="784"/>
      <c r="BG447" s="784"/>
      <c r="BH447" s="784"/>
      <c r="BI447" s="784"/>
      <c r="BJ447" s="784"/>
      <c r="BK447" s="784"/>
      <c r="BL447" s="784"/>
      <c r="BM447" s="784"/>
      <c r="BN447" s="784"/>
      <c r="BO447" s="784"/>
      <c r="BP447" s="784"/>
      <c r="BQ447" s="784"/>
      <c r="BR447" s="784"/>
      <c r="BS447" s="784"/>
      <c r="BT447" s="784"/>
      <c r="BU447" s="784"/>
      <c r="BV447" s="784"/>
      <c r="BW447" s="784"/>
      <c r="BX447" s="784"/>
      <c r="BY447" s="784"/>
      <c r="BZ447" s="784"/>
      <c r="CA447" s="784"/>
      <c r="CB447" s="784"/>
      <c r="CC447" s="784"/>
      <c r="CD447" s="784"/>
      <c r="CE447" s="784"/>
      <c r="CF447" s="784"/>
      <c r="CG447" s="784"/>
      <c r="CH447" s="784"/>
      <c r="CI447" s="784"/>
      <c r="CJ447" s="784"/>
      <c r="CK447" s="784"/>
      <c r="CL447" s="784"/>
      <c r="CM447" s="784"/>
      <c r="CN447" s="784"/>
      <c r="CO447" s="784"/>
      <c r="CP447" s="784"/>
      <c r="CQ447" s="784"/>
      <c r="CR447" s="784"/>
      <c r="CS447" s="784"/>
      <c r="CT447" s="784"/>
    </row>
    <row r="448" spans="1:98" ht="6.6" customHeight="1">
      <c r="A448" s="5"/>
      <c r="B448" s="5"/>
      <c r="C448" s="273"/>
      <c r="D448" s="273"/>
      <c r="E448" s="273"/>
      <c r="F448" s="273"/>
      <c r="G448" s="94"/>
      <c r="H448" s="242"/>
      <c r="I448" s="242"/>
      <c r="J448" s="784"/>
      <c r="K448" s="784"/>
      <c r="L448" s="784"/>
      <c r="M448" s="784"/>
      <c r="N448" s="784"/>
      <c r="O448" s="784"/>
      <c r="P448" s="784"/>
      <c r="Q448" s="784"/>
      <c r="R448" s="784"/>
      <c r="S448" s="784"/>
      <c r="T448" s="784"/>
      <c r="U448" s="784"/>
      <c r="V448" s="784"/>
      <c r="W448" s="784"/>
      <c r="X448" s="784"/>
      <c r="Y448" s="784"/>
      <c r="Z448" s="784"/>
      <c r="AA448" s="784"/>
      <c r="AB448" s="784"/>
      <c r="AC448" s="784"/>
      <c r="AD448" s="784"/>
      <c r="AE448" s="784"/>
      <c r="AF448" s="784"/>
      <c r="AG448" s="784"/>
      <c r="AH448" s="784"/>
      <c r="AI448" s="784"/>
      <c r="AJ448" s="784"/>
      <c r="AK448" s="784"/>
      <c r="AL448" s="784"/>
      <c r="AM448" s="784"/>
      <c r="AN448" s="784"/>
      <c r="AO448" s="784"/>
      <c r="AP448" s="784"/>
      <c r="AQ448" s="784"/>
      <c r="AR448" s="784"/>
      <c r="AS448" s="784"/>
      <c r="AT448" s="784"/>
      <c r="AU448" s="784"/>
      <c r="AV448" s="784"/>
      <c r="AW448" s="784"/>
      <c r="AX448" s="784"/>
      <c r="AY448" s="784"/>
      <c r="AZ448" s="784"/>
      <c r="BA448" s="784"/>
      <c r="BB448" s="784"/>
      <c r="BC448" s="784"/>
      <c r="BD448" s="784"/>
      <c r="BE448" s="784"/>
      <c r="BF448" s="784"/>
      <c r="BG448" s="784"/>
      <c r="BH448" s="784"/>
      <c r="BI448" s="784"/>
      <c r="BJ448" s="784"/>
      <c r="BK448" s="784"/>
      <c r="BL448" s="784"/>
      <c r="BM448" s="784"/>
      <c r="BN448" s="784"/>
      <c r="BO448" s="784"/>
      <c r="BP448" s="784"/>
      <c r="BQ448" s="784"/>
      <c r="BR448" s="784"/>
      <c r="BS448" s="784"/>
      <c r="BT448" s="784"/>
      <c r="BU448" s="784"/>
      <c r="BV448" s="784"/>
      <c r="BW448" s="784"/>
      <c r="BX448" s="784"/>
      <c r="BY448" s="784"/>
      <c r="BZ448" s="784"/>
      <c r="CA448" s="784"/>
      <c r="CB448" s="784"/>
      <c r="CC448" s="784"/>
      <c r="CD448" s="784"/>
      <c r="CE448" s="784"/>
      <c r="CF448" s="784"/>
      <c r="CG448" s="784"/>
      <c r="CH448" s="784"/>
      <c r="CI448" s="784"/>
      <c r="CJ448" s="784"/>
      <c r="CK448" s="784"/>
      <c r="CL448" s="784"/>
      <c r="CM448" s="784"/>
      <c r="CN448" s="784"/>
      <c r="CO448" s="784"/>
      <c r="CP448" s="784"/>
      <c r="CQ448" s="784"/>
      <c r="CR448" s="784"/>
      <c r="CS448" s="784"/>
      <c r="CT448" s="784"/>
    </row>
    <row r="449" spans="1:98" ht="6.6" customHeight="1" thickBot="1">
      <c r="A449" s="5"/>
      <c r="B449" s="5"/>
      <c r="C449" s="273"/>
      <c r="D449" s="273"/>
      <c r="E449" s="273"/>
      <c r="F449" s="273"/>
      <c r="G449" s="94"/>
      <c r="H449" s="251"/>
      <c r="I449" s="251"/>
      <c r="J449" s="784"/>
      <c r="K449" s="784"/>
      <c r="L449" s="784"/>
      <c r="M449" s="784"/>
      <c r="N449" s="784"/>
      <c r="O449" s="784"/>
      <c r="P449" s="784"/>
      <c r="Q449" s="784"/>
      <c r="R449" s="784"/>
      <c r="S449" s="784"/>
      <c r="T449" s="784"/>
      <c r="U449" s="784"/>
      <c r="V449" s="784"/>
      <c r="W449" s="784"/>
      <c r="X449" s="784"/>
      <c r="Y449" s="784"/>
      <c r="Z449" s="784"/>
      <c r="AA449" s="784"/>
      <c r="AB449" s="784"/>
      <c r="AC449" s="784"/>
      <c r="AD449" s="784"/>
      <c r="AE449" s="784"/>
      <c r="AF449" s="784"/>
      <c r="AG449" s="784"/>
      <c r="AH449" s="784"/>
      <c r="AI449" s="784"/>
      <c r="AJ449" s="784"/>
      <c r="AK449" s="784"/>
      <c r="AL449" s="784"/>
      <c r="AM449" s="784"/>
      <c r="AN449" s="784"/>
      <c r="AO449" s="784"/>
      <c r="AP449" s="784"/>
      <c r="AQ449" s="784"/>
      <c r="AR449" s="784"/>
      <c r="AS449" s="784"/>
      <c r="AT449" s="784"/>
      <c r="AU449" s="784"/>
      <c r="AV449" s="784"/>
      <c r="AW449" s="784"/>
      <c r="AX449" s="784"/>
      <c r="AY449" s="784"/>
      <c r="AZ449" s="784"/>
      <c r="BA449" s="784"/>
      <c r="BB449" s="784"/>
      <c r="BC449" s="784"/>
      <c r="BD449" s="784"/>
      <c r="BE449" s="784"/>
      <c r="BF449" s="784"/>
      <c r="BG449" s="784"/>
      <c r="BH449" s="784"/>
      <c r="BI449" s="784"/>
      <c r="BJ449" s="784"/>
      <c r="BK449" s="784"/>
      <c r="BL449" s="784"/>
      <c r="BM449" s="784"/>
      <c r="BN449" s="784"/>
      <c r="BO449" s="784"/>
      <c r="BP449" s="784"/>
      <c r="BQ449" s="784"/>
      <c r="BR449" s="784"/>
      <c r="BS449" s="784"/>
      <c r="BT449" s="784"/>
      <c r="BU449" s="784"/>
      <c r="BV449" s="784"/>
      <c r="BW449" s="784"/>
      <c r="BX449" s="784"/>
      <c r="BY449" s="784"/>
      <c r="BZ449" s="784"/>
      <c r="CA449" s="784"/>
      <c r="CB449" s="784"/>
      <c r="CC449" s="784"/>
      <c r="CD449" s="784"/>
      <c r="CE449" s="784"/>
      <c r="CF449" s="784"/>
      <c r="CG449" s="784"/>
      <c r="CH449" s="784"/>
      <c r="CI449" s="784"/>
      <c r="CJ449" s="784"/>
      <c r="CK449" s="784"/>
      <c r="CL449" s="784"/>
      <c r="CM449" s="784"/>
      <c r="CN449" s="784"/>
      <c r="CO449" s="784"/>
      <c r="CP449" s="784"/>
      <c r="CQ449" s="784"/>
      <c r="CR449" s="784"/>
      <c r="CS449" s="784"/>
      <c r="CT449" s="784"/>
    </row>
    <row r="450" spans="1:98" ht="6.6" customHeight="1">
      <c r="A450" s="5"/>
      <c r="B450" s="5"/>
      <c r="C450" s="273"/>
      <c r="D450" s="274"/>
      <c r="E450" s="275"/>
      <c r="F450" s="275"/>
      <c r="G450" s="276"/>
      <c r="H450" s="251"/>
      <c r="I450" s="251"/>
      <c r="J450" s="784"/>
      <c r="K450" s="784"/>
      <c r="L450" s="784"/>
      <c r="M450" s="784"/>
      <c r="N450" s="784"/>
      <c r="O450" s="784"/>
      <c r="P450" s="784"/>
      <c r="Q450" s="784"/>
      <c r="R450" s="784"/>
      <c r="S450" s="784"/>
      <c r="T450" s="784"/>
      <c r="U450" s="784"/>
      <c r="V450" s="784"/>
      <c r="W450" s="784"/>
      <c r="X450" s="784"/>
      <c r="Y450" s="784"/>
      <c r="Z450" s="784"/>
      <c r="AA450" s="784"/>
      <c r="AB450" s="784"/>
      <c r="AC450" s="784"/>
      <c r="AD450" s="784"/>
      <c r="AE450" s="784"/>
      <c r="AF450" s="784"/>
      <c r="AG450" s="784"/>
      <c r="AH450" s="784"/>
      <c r="AI450" s="784"/>
      <c r="AJ450" s="784"/>
      <c r="AK450" s="784"/>
      <c r="AL450" s="784"/>
      <c r="AM450" s="784"/>
      <c r="AN450" s="784"/>
      <c r="AO450" s="784"/>
      <c r="AP450" s="784"/>
      <c r="AQ450" s="784"/>
      <c r="AR450" s="784"/>
      <c r="AS450" s="784"/>
      <c r="AT450" s="784"/>
      <c r="AU450" s="784"/>
      <c r="AV450" s="784"/>
      <c r="AW450" s="784"/>
      <c r="AX450" s="784"/>
      <c r="AY450" s="784"/>
      <c r="AZ450" s="784"/>
      <c r="BA450" s="784"/>
      <c r="BB450" s="784"/>
      <c r="BC450" s="784"/>
      <c r="BD450" s="784"/>
      <c r="BE450" s="784"/>
      <c r="BF450" s="784"/>
      <c r="BG450" s="784"/>
      <c r="BH450" s="784"/>
      <c r="BI450" s="784"/>
      <c r="BJ450" s="784"/>
      <c r="BK450" s="784"/>
      <c r="BL450" s="784"/>
      <c r="BM450" s="784"/>
      <c r="BN450" s="784"/>
      <c r="BO450" s="784"/>
      <c r="BP450" s="784"/>
      <c r="BQ450" s="784"/>
      <c r="BR450" s="784"/>
      <c r="BS450" s="784"/>
      <c r="BT450" s="784"/>
      <c r="BU450" s="784"/>
      <c r="BV450" s="784"/>
      <c r="BW450" s="784"/>
      <c r="BX450" s="784"/>
      <c r="BY450" s="784"/>
      <c r="BZ450" s="784"/>
      <c r="CA450" s="784"/>
      <c r="CB450" s="784"/>
      <c r="CC450" s="784"/>
      <c r="CD450" s="784"/>
      <c r="CE450" s="784"/>
      <c r="CF450" s="784"/>
      <c r="CG450" s="784"/>
      <c r="CH450" s="784"/>
      <c r="CI450" s="784"/>
      <c r="CJ450" s="784"/>
      <c r="CK450" s="784"/>
      <c r="CL450" s="784"/>
      <c r="CM450" s="784"/>
      <c r="CN450" s="784"/>
      <c r="CO450" s="784"/>
      <c r="CP450" s="784"/>
      <c r="CQ450" s="784"/>
      <c r="CR450" s="784"/>
      <c r="CS450" s="784"/>
      <c r="CT450" s="784"/>
    </row>
    <row r="451" spans="1:98" ht="6.6" customHeight="1">
      <c r="A451" s="5"/>
      <c r="B451" s="5"/>
      <c r="C451" s="273"/>
      <c r="D451" s="277"/>
      <c r="E451" s="273"/>
      <c r="F451" s="273"/>
      <c r="G451" s="278"/>
      <c r="H451" s="251"/>
      <c r="I451" s="251"/>
      <c r="J451" s="784"/>
      <c r="K451" s="784"/>
      <c r="L451" s="784"/>
      <c r="M451" s="784"/>
      <c r="N451" s="784"/>
      <c r="O451" s="784"/>
      <c r="P451" s="784"/>
      <c r="Q451" s="784"/>
      <c r="R451" s="784"/>
      <c r="S451" s="784"/>
      <c r="T451" s="784"/>
      <c r="U451" s="784"/>
      <c r="V451" s="784"/>
      <c r="W451" s="784"/>
      <c r="X451" s="784"/>
      <c r="Y451" s="784"/>
      <c r="Z451" s="784"/>
      <c r="AA451" s="784"/>
      <c r="AB451" s="784"/>
      <c r="AC451" s="784"/>
      <c r="AD451" s="784"/>
      <c r="AE451" s="784"/>
      <c r="AF451" s="784"/>
      <c r="AG451" s="784"/>
      <c r="AH451" s="784"/>
      <c r="AI451" s="784"/>
      <c r="AJ451" s="784"/>
      <c r="AK451" s="784"/>
      <c r="AL451" s="784"/>
      <c r="AM451" s="784"/>
      <c r="AN451" s="784"/>
      <c r="AO451" s="784"/>
      <c r="AP451" s="784"/>
      <c r="AQ451" s="784"/>
      <c r="AR451" s="784"/>
      <c r="AS451" s="784"/>
      <c r="AT451" s="784"/>
      <c r="AU451" s="784"/>
      <c r="AV451" s="784"/>
      <c r="AW451" s="784"/>
      <c r="AX451" s="784"/>
      <c r="AY451" s="784"/>
      <c r="AZ451" s="784"/>
      <c r="BA451" s="784"/>
      <c r="BB451" s="784"/>
      <c r="BC451" s="784"/>
      <c r="BD451" s="784"/>
      <c r="BE451" s="784"/>
      <c r="BF451" s="784"/>
      <c r="BG451" s="784"/>
      <c r="BH451" s="784"/>
      <c r="BI451" s="784"/>
      <c r="BJ451" s="784"/>
      <c r="BK451" s="784"/>
      <c r="BL451" s="784"/>
      <c r="BM451" s="784"/>
      <c r="BN451" s="784"/>
      <c r="BO451" s="784"/>
      <c r="BP451" s="784"/>
      <c r="BQ451" s="784"/>
      <c r="BR451" s="784"/>
      <c r="BS451" s="784"/>
      <c r="BT451" s="784"/>
      <c r="BU451" s="784"/>
      <c r="BV451" s="784"/>
      <c r="BW451" s="784"/>
      <c r="BX451" s="784"/>
      <c r="BY451" s="784"/>
      <c r="BZ451" s="784"/>
      <c r="CA451" s="784"/>
      <c r="CB451" s="784"/>
      <c r="CC451" s="784"/>
      <c r="CD451" s="784"/>
      <c r="CE451" s="784"/>
      <c r="CF451" s="784"/>
      <c r="CG451" s="784"/>
      <c r="CH451" s="784"/>
      <c r="CI451" s="784"/>
      <c r="CJ451" s="784"/>
      <c r="CK451" s="784"/>
      <c r="CL451" s="784"/>
      <c r="CM451" s="784"/>
      <c r="CN451" s="784"/>
      <c r="CO451" s="784"/>
      <c r="CP451" s="784"/>
      <c r="CQ451" s="784"/>
      <c r="CR451" s="784"/>
      <c r="CS451" s="784"/>
      <c r="CT451" s="784"/>
    </row>
    <row r="452" spans="1:98" ht="6.6" customHeight="1">
      <c r="A452" s="5"/>
      <c r="B452" s="5"/>
      <c r="C452" s="273"/>
      <c r="D452" s="277"/>
      <c r="E452" s="273"/>
      <c r="F452" s="273"/>
      <c r="G452" s="278"/>
      <c r="H452" s="251"/>
      <c r="I452" s="251"/>
      <c r="J452" s="784"/>
      <c r="K452" s="784"/>
      <c r="L452" s="784"/>
      <c r="M452" s="784"/>
      <c r="N452" s="784"/>
      <c r="O452" s="784"/>
      <c r="P452" s="784"/>
      <c r="Q452" s="784"/>
      <c r="R452" s="784"/>
      <c r="S452" s="784"/>
      <c r="T452" s="784"/>
      <c r="U452" s="784"/>
      <c r="V452" s="784"/>
      <c r="W452" s="784"/>
      <c r="X452" s="784"/>
      <c r="Y452" s="784"/>
      <c r="Z452" s="784"/>
      <c r="AA452" s="784"/>
      <c r="AB452" s="784"/>
      <c r="AC452" s="784"/>
      <c r="AD452" s="784"/>
      <c r="AE452" s="784"/>
      <c r="AF452" s="784"/>
      <c r="AG452" s="784"/>
      <c r="AH452" s="784"/>
      <c r="AI452" s="784"/>
      <c r="AJ452" s="784"/>
      <c r="AK452" s="784"/>
      <c r="AL452" s="784"/>
      <c r="AM452" s="784"/>
      <c r="AN452" s="784"/>
      <c r="AO452" s="784"/>
      <c r="AP452" s="784"/>
      <c r="AQ452" s="784"/>
      <c r="AR452" s="784"/>
      <c r="AS452" s="784"/>
      <c r="AT452" s="784"/>
      <c r="AU452" s="784"/>
      <c r="AV452" s="784"/>
      <c r="AW452" s="784"/>
      <c r="AX452" s="784"/>
      <c r="AY452" s="784"/>
      <c r="AZ452" s="784"/>
      <c r="BA452" s="784"/>
      <c r="BB452" s="784"/>
      <c r="BC452" s="784"/>
      <c r="BD452" s="784"/>
      <c r="BE452" s="784"/>
      <c r="BF452" s="784"/>
      <c r="BG452" s="784"/>
      <c r="BH452" s="784"/>
      <c r="BI452" s="784"/>
      <c r="BJ452" s="784"/>
      <c r="BK452" s="784"/>
      <c r="BL452" s="784"/>
      <c r="BM452" s="784"/>
      <c r="BN452" s="784"/>
      <c r="BO452" s="784"/>
      <c r="BP452" s="784"/>
      <c r="BQ452" s="784"/>
      <c r="BR452" s="784"/>
      <c r="BS452" s="784"/>
      <c r="BT452" s="784"/>
      <c r="BU452" s="784"/>
      <c r="BV452" s="784"/>
      <c r="BW452" s="784"/>
      <c r="BX452" s="784"/>
      <c r="BY452" s="784"/>
      <c r="BZ452" s="784"/>
      <c r="CA452" s="784"/>
      <c r="CB452" s="784"/>
      <c r="CC452" s="784"/>
      <c r="CD452" s="784"/>
      <c r="CE452" s="784"/>
      <c r="CF452" s="784"/>
      <c r="CG452" s="784"/>
      <c r="CH452" s="784"/>
      <c r="CI452" s="784"/>
      <c r="CJ452" s="784"/>
      <c r="CK452" s="784"/>
      <c r="CL452" s="784"/>
      <c r="CM452" s="784"/>
      <c r="CN452" s="784"/>
      <c r="CO452" s="784"/>
      <c r="CP452" s="784"/>
      <c r="CQ452" s="784"/>
      <c r="CR452" s="784"/>
      <c r="CS452" s="784"/>
      <c r="CT452" s="784"/>
    </row>
    <row r="453" spans="1:98" ht="6.6" customHeight="1" thickBot="1">
      <c r="A453" s="5"/>
      <c r="B453" s="5"/>
      <c r="C453" s="241"/>
      <c r="D453" s="248"/>
      <c r="E453" s="249"/>
      <c r="F453" s="249"/>
      <c r="G453" s="250"/>
      <c r="H453" s="241"/>
      <c r="I453" s="241"/>
      <c r="J453" s="784"/>
      <c r="K453" s="784"/>
      <c r="L453" s="784"/>
      <c r="M453" s="784"/>
      <c r="N453" s="784"/>
      <c r="O453" s="784"/>
      <c r="P453" s="784"/>
      <c r="Q453" s="784"/>
      <c r="R453" s="784"/>
      <c r="S453" s="784"/>
      <c r="T453" s="784"/>
      <c r="U453" s="784"/>
      <c r="V453" s="784"/>
      <c r="W453" s="784"/>
      <c r="X453" s="784"/>
      <c r="Y453" s="784"/>
      <c r="Z453" s="784"/>
      <c r="AA453" s="784"/>
      <c r="AB453" s="784"/>
      <c r="AC453" s="784"/>
      <c r="AD453" s="784"/>
      <c r="AE453" s="784"/>
      <c r="AF453" s="784"/>
      <c r="AG453" s="784"/>
      <c r="AH453" s="784"/>
      <c r="AI453" s="784"/>
      <c r="AJ453" s="784"/>
      <c r="AK453" s="784"/>
      <c r="AL453" s="784"/>
      <c r="AM453" s="784"/>
      <c r="AN453" s="784"/>
      <c r="AO453" s="784"/>
      <c r="AP453" s="784"/>
      <c r="AQ453" s="784"/>
      <c r="AR453" s="784"/>
      <c r="AS453" s="784"/>
      <c r="AT453" s="784"/>
      <c r="AU453" s="784"/>
      <c r="AV453" s="784"/>
      <c r="AW453" s="784"/>
      <c r="AX453" s="784"/>
      <c r="AY453" s="784"/>
      <c r="AZ453" s="784"/>
      <c r="BA453" s="784"/>
      <c r="BB453" s="784"/>
      <c r="BC453" s="784"/>
      <c r="BD453" s="784"/>
      <c r="BE453" s="784"/>
      <c r="BF453" s="784"/>
      <c r="BG453" s="784"/>
      <c r="BH453" s="784"/>
      <c r="BI453" s="784"/>
      <c r="BJ453" s="784"/>
      <c r="BK453" s="784"/>
      <c r="BL453" s="784"/>
      <c r="BM453" s="784"/>
      <c r="BN453" s="784"/>
      <c r="BO453" s="784"/>
      <c r="BP453" s="784"/>
      <c r="BQ453" s="784"/>
      <c r="BR453" s="784"/>
      <c r="BS453" s="784"/>
      <c r="BT453" s="784"/>
      <c r="BU453" s="784"/>
      <c r="BV453" s="784"/>
      <c r="BW453" s="784"/>
      <c r="BX453" s="784"/>
      <c r="BY453" s="784"/>
      <c r="BZ453" s="784"/>
      <c r="CA453" s="784"/>
      <c r="CB453" s="784"/>
      <c r="CC453" s="784"/>
      <c r="CD453" s="784"/>
      <c r="CE453" s="784"/>
      <c r="CF453" s="784"/>
      <c r="CG453" s="784"/>
      <c r="CH453" s="784"/>
      <c r="CI453" s="784"/>
      <c r="CJ453" s="784"/>
      <c r="CK453" s="784"/>
      <c r="CL453" s="784"/>
      <c r="CM453" s="784"/>
      <c r="CN453" s="784"/>
      <c r="CO453" s="784"/>
      <c r="CP453" s="784"/>
      <c r="CQ453" s="784"/>
      <c r="CR453" s="784"/>
      <c r="CS453" s="784"/>
      <c r="CT453" s="784"/>
    </row>
    <row r="454" spans="1:98" ht="6.6" customHeight="1">
      <c r="A454" s="5"/>
      <c r="B454" s="5"/>
      <c r="C454" s="241"/>
      <c r="D454" s="241"/>
      <c r="E454" s="6"/>
      <c r="F454" s="6"/>
      <c r="G454" s="241"/>
      <c r="H454" s="241"/>
      <c r="I454" s="241"/>
      <c r="J454" s="784"/>
      <c r="K454" s="784"/>
      <c r="L454" s="784"/>
      <c r="M454" s="784"/>
      <c r="N454" s="784"/>
      <c r="O454" s="784"/>
      <c r="P454" s="784"/>
      <c r="Q454" s="784"/>
      <c r="R454" s="784"/>
      <c r="S454" s="784"/>
      <c r="T454" s="784"/>
      <c r="U454" s="784"/>
      <c r="V454" s="784"/>
      <c r="W454" s="784"/>
      <c r="X454" s="784"/>
      <c r="Y454" s="784"/>
      <c r="Z454" s="784"/>
      <c r="AA454" s="784"/>
      <c r="AB454" s="784"/>
      <c r="AC454" s="784"/>
      <c r="AD454" s="784"/>
      <c r="AE454" s="784"/>
      <c r="AF454" s="784"/>
      <c r="AG454" s="784"/>
      <c r="AH454" s="784"/>
      <c r="AI454" s="784"/>
      <c r="AJ454" s="784"/>
      <c r="AK454" s="784"/>
      <c r="AL454" s="784"/>
      <c r="AM454" s="784"/>
      <c r="AN454" s="784"/>
      <c r="AO454" s="784"/>
      <c r="AP454" s="784"/>
      <c r="AQ454" s="784"/>
      <c r="AR454" s="784"/>
      <c r="AS454" s="784"/>
      <c r="AT454" s="784"/>
      <c r="AU454" s="784"/>
      <c r="AV454" s="784"/>
      <c r="AW454" s="784"/>
      <c r="AX454" s="784"/>
      <c r="AY454" s="784"/>
      <c r="AZ454" s="784"/>
      <c r="BA454" s="784"/>
      <c r="BB454" s="784"/>
      <c r="BC454" s="784"/>
      <c r="BD454" s="784"/>
      <c r="BE454" s="784"/>
      <c r="BF454" s="784"/>
      <c r="BG454" s="784"/>
      <c r="BH454" s="784"/>
      <c r="BI454" s="784"/>
      <c r="BJ454" s="784"/>
      <c r="BK454" s="784"/>
      <c r="BL454" s="784"/>
      <c r="BM454" s="784"/>
      <c r="BN454" s="784"/>
      <c r="BO454" s="784"/>
      <c r="BP454" s="784"/>
      <c r="BQ454" s="784"/>
      <c r="BR454" s="784"/>
      <c r="BS454" s="784"/>
      <c r="BT454" s="784"/>
      <c r="BU454" s="784"/>
      <c r="BV454" s="784"/>
      <c r="BW454" s="784"/>
      <c r="BX454" s="784"/>
      <c r="BY454" s="784"/>
      <c r="BZ454" s="784"/>
      <c r="CA454" s="784"/>
      <c r="CB454" s="784"/>
      <c r="CC454" s="784"/>
      <c r="CD454" s="784"/>
      <c r="CE454" s="784"/>
      <c r="CF454" s="784"/>
      <c r="CG454" s="784"/>
      <c r="CH454" s="784"/>
      <c r="CI454" s="784"/>
      <c r="CJ454" s="784"/>
      <c r="CK454" s="784"/>
      <c r="CL454" s="784"/>
      <c r="CM454" s="784"/>
      <c r="CN454" s="784"/>
      <c r="CO454" s="784"/>
      <c r="CP454" s="784"/>
      <c r="CQ454" s="784"/>
      <c r="CR454" s="784"/>
      <c r="CS454" s="784"/>
      <c r="CT454" s="784"/>
    </row>
    <row r="455" spans="1:98" ht="6.6" customHeight="1">
      <c r="A455" s="5"/>
      <c r="B455" s="5"/>
      <c r="C455" s="241"/>
      <c r="D455" s="241"/>
      <c r="E455" s="6"/>
      <c r="F455" s="6"/>
      <c r="G455" s="241"/>
      <c r="H455" s="241"/>
      <c r="I455" s="241"/>
      <c r="J455" s="784"/>
      <c r="K455" s="784"/>
      <c r="L455" s="784"/>
      <c r="M455" s="784"/>
      <c r="N455" s="784"/>
      <c r="O455" s="784"/>
      <c r="P455" s="784"/>
      <c r="Q455" s="784"/>
      <c r="R455" s="784"/>
      <c r="S455" s="784"/>
      <c r="T455" s="784"/>
      <c r="U455" s="784"/>
      <c r="V455" s="784"/>
      <c r="W455" s="784"/>
      <c r="X455" s="784"/>
      <c r="Y455" s="784"/>
      <c r="Z455" s="784"/>
      <c r="AA455" s="784"/>
      <c r="AB455" s="784"/>
      <c r="AC455" s="784"/>
      <c r="AD455" s="784"/>
      <c r="AE455" s="784"/>
      <c r="AF455" s="784"/>
      <c r="AG455" s="784"/>
      <c r="AH455" s="784"/>
      <c r="AI455" s="784"/>
      <c r="AJ455" s="784"/>
      <c r="AK455" s="784"/>
      <c r="AL455" s="784"/>
      <c r="AM455" s="784"/>
      <c r="AN455" s="784"/>
      <c r="AO455" s="784"/>
      <c r="AP455" s="784"/>
      <c r="AQ455" s="784"/>
      <c r="AR455" s="784"/>
      <c r="AS455" s="784"/>
      <c r="AT455" s="784"/>
      <c r="AU455" s="784"/>
      <c r="AV455" s="784"/>
      <c r="AW455" s="784"/>
      <c r="AX455" s="784"/>
      <c r="AY455" s="784"/>
      <c r="AZ455" s="784"/>
      <c r="BA455" s="784"/>
      <c r="BB455" s="784"/>
      <c r="BC455" s="784"/>
      <c r="BD455" s="784"/>
      <c r="BE455" s="784"/>
      <c r="BF455" s="784"/>
      <c r="BG455" s="784"/>
      <c r="BH455" s="784"/>
      <c r="BI455" s="784"/>
      <c r="BJ455" s="784"/>
      <c r="BK455" s="784"/>
      <c r="BL455" s="784"/>
      <c r="BM455" s="784"/>
      <c r="BN455" s="784"/>
      <c r="BO455" s="784"/>
      <c r="BP455" s="784"/>
      <c r="BQ455" s="784"/>
      <c r="BR455" s="784"/>
      <c r="BS455" s="784"/>
      <c r="BT455" s="784"/>
      <c r="BU455" s="784"/>
      <c r="BV455" s="784"/>
      <c r="BW455" s="784"/>
      <c r="BX455" s="784"/>
      <c r="BY455" s="784"/>
      <c r="BZ455" s="784"/>
      <c r="CA455" s="784"/>
      <c r="CB455" s="784"/>
      <c r="CC455" s="784"/>
      <c r="CD455" s="784"/>
      <c r="CE455" s="784"/>
      <c r="CF455" s="784"/>
      <c r="CG455" s="784"/>
      <c r="CH455" s="784"/>
      <c r="CI455" s="784"/>
      <c r="CJ455" s="784"/>
      <c r="CK455" s="784"/>
      <c r="CL455" s="784"/>
      <c r="CM455" s="784"/>
      <c r="CN455" s="784"/>
      <c r="CO455" s="784"/>
      <c r="CP455" s="784"/>
      <c r="CQ455" s="784"/>
      <c r="CR455" s="784"/>
      <c r="CS455" s="784"/>
      <c r="CT455" s="784"/>
    </row>
    <row r="456" spans="1:98" ht="6.6" customHeight="1">
      <c r="A456" s="5"/>
      <c r="B456" s="5"/>
      <c r="C456" s="241"/>
      <c r="D456" s="241"/>
      <c r="E456" s="6"/>
      <c r="F456" s="6"/>
      <c r="G456" s="241"/>
      <c r="H456" s="241"/>
      <c r="I456" s="241"/>
      <c r="J456" s="784"/>
      <c r="K456" s="784"/>
      <c r="L456" s="784"/>
      <c r="M456" s="784"/>
      <c r="N456" s="784"/>
      <c r="O456" s="784"/>
      <c r="P456" s="784"/>
      <c r="Q456" s="784"/>
      <c r="R456" s="784"/>
      <c r="S456" s="784"/>
      <c r="T456" s="784"/>
      <c r="U456" s="784"/>
      <c r="V456" s="784"/>
      <c r="W456" s="784"/>
      <c r="X456" s="784"/>
      <c r="Y456" s="784"/>
      <c r="Z456" s="784"/>
      <c r="AA456" s="784"/>
      <c r="AB456" s="784"/>
      <c r="AC456" s="784"/>
      <c r="AD456" s="784"/>
      <c r="AE456" s="784"/>
      <c r="AF456" s="784"/>
      <c r="AG456" s="784"/>
      <c r="AH456" s="784"/>
      <c r="AI456" s="784"/>
      <c r="AJ456" s="784"/>
      <c r="AK456" s="784"/>
      <c r="AL456" s="784"/>
      <c r="AM456" s="784"/>
      <c r="AN456" s="784"/>
      <c r="AO456" s="784"/>
      <c r="AP456" s="784"/>
      <c r="AQ456" s="784"/>
      <c r="AR456" s="784"/>
      <c r="AS456" s="784"/>
      <c r="AT456" s="784"/>
      <c r="AU456" s="784"/>
      <c r="AV456" s="784"/>
      <c r="AW456" s="784"/>
      <c r="AX456" s="784"/>
      <c r="AY456" s="784"/>
      <c r="AZ456" s="784"/>
      <c r="BA456" s="784"/>
      <c r="BB456" s="784"/>
      <c r="BC456" s="784"/>
      <c r="BD456" s="784"/>
      <c r="BE456" s="784"/>
      <c r="BF456" s="784"/>
      <c r="BG456" s="784"/>
      <c r="BH456" s="784"/>
      <c r="BI456" s="784"/>
      <c r="BJ456" s="784"/>
      <c r="BK456" s="784"/>
      <c r="BL456" s="784"/>
      <c r="BM456" s="784"/>
      <c r="BN456" s="784"/>
      <c r="BO456" s="784"/>
      <c r="BP456" s="784"/>
      <c r="BQ456" s="784"/>
      <c r="BR456" s="784"/>
      <c r="BS456" s="784"/>
      <c r="BT456" s="784"/>
      <c r="BU456" s="784"/>
      <c r="BV456" s="784"/>
      <c r="BW456" s="784"/>
      <c r="BX456" s="784"/>
      <c r="BY456" s="784"/>
      <c r="BZ456" s="784"/>
      <c r="CA456" s="784"/>
      <c r="CB456" s="784"/>
      <c r="CC456" s="784"/>
      <c r="CD456" s="784"/>
      <c r="CE456" s="784"/>
      <c r="CF456" s="784"/>
      <c r="CG456" s="784"/>
      <c r="CH456" s="784"/>
      <c r="CI456" s="784"/>
      <c r="CJ456" s="784"/>
      <c r="CK456" s="784"/>
      <c r="CL456" s="784"/>
      <c r="CM456" s="784"/>
      <c r="CN456" s="784"/>
      <c r="CO456" s="784"/>
      <c r="CP456" s="784"/>
      <c r="CQ456" s="784"/>
      <c r="CR456" s="784"/>
      <c r="CS456" s="784"/>
      <c r="CT456" s="784"/>
    </row>
    <row r="457" spans="1:98" ht="6.6" customHeight="1">
      <c r="A457" s="5"/>
      <c r="B457" s="5"/>
      <c r="C457" s="241"/>
      <c r="D457" s="241"/>
      <c r="E457" s="6"/>
      <c r="F457" s="6"/>
      <c r="G457" s="241"/>
      <c r="H457" s="241"/>
      <c r="I457" s="241"/>
      <c r="J457" s="784"/>
      <c r="K457" s="784"/>
      <c r="L457" s="784"/>
      <c r="M457" s="784"/>
      <c r="N457" s="784"/>
      <c r="O457" s="784"/>
      <c r="P457" s="784"/>
      <c r="Q457" s="784"/>
      <c r="R457" s="784"/>
      <c r="S457" s="784"/>
      <c r="T457" s="784"/>
      <c r="U457" s="784"/>
      <c r="V457" s="784"/>
      <c r="W457" s="784"/>
      <c r="X457" s="784"/>
      <c r="Y457" s="784"/>
      <c r="Z457" s="784"/>
      <c r="AA457" s="784"/>
      <c r="AB457" s="784"/>
      <c r="AC457" s="784"/>
      <c r="AD457" s="784"/>
      <c r="AE457" s="784"/>
      <c r="AF457" s="784"/>
      <c r="AG457" s="784"/>
      <c r="AH457" s="784"/>
      <c r="AI457" s="784"/>
      <c r="AJ457" s="784"/>
      <c r="AK457" s="784"/>
      <c r="AL457" s="784"/>
      <c r="AM457" s="784"/>
      <c r="AN457" s="784"/>
      <c r="AO457" s="784"/>
      <c r="AP457" s="784"/>
      <c r="AQ457" s="784"/>
      <c r="AR457" s="784"/>
      <c r="AS457" s="784"/>
      <c r="AT457" s="784"/>
      <c r="AU457" s="784"/>
      <c r="AV457" s="784"/>
      <c r="AW457" s="784"/>
      <c r="AX457" s="784"/>
      <c r="AY457" s="784"/>
      <c r="AZ457" s="784"/>
      <c r="BA457" s="784"/>
      <c r="BB457" s="784"/>
      <c r="BC457" s="784"/>
      <c r="BD457" s="784"/>
      <c r="BE457" s="784"/>
      <c r="BF457" s="784"/>
      <c r="BG457" s="784"/>
      <c r="BH457" s="784"/>
      <c r="BI457" s="784"/>
      <c r="BJ457" s="784"/>
      <c r="BK457" s="784"/>
      <c r="BL457" s="784"/>
      <c r="BM457" s="784"/>
      <c r="BN457" s="784"/>
      <c r="BO457" s="784"/>
      <c r="BP457" s="784"/>
      <c r="BQ457" s="784"/>
      <c r="BR457" s="784"/>
      <c r="BS457" s="784"/>
      <c r="BT457" s="784"/>
      <c r="BU457" s="784"/>
      <c r="BV457" s="784"/>
      <c r="BW457" s="784"/>
      <c r="BX457" s="784"/>
      <c r="BY457" s="784"/>
      <c r="BZ457" s="784"/>
      <c r="CA457" s="784"/>
      <c r="CB457" s="784"/>
      <c r="CC457" s="784"/>
      <c r="CD457" s="784"/>
      <c r="CE457" s="784"/>
      <c r="CF457" s="784"/>
      <c r="CG457" s="784"/>
      <c r="CH457" s="784"/>
      <c r="CI457" s="784"/>
      <c r="CJ457" s="784"/>
      <c r="CK457" s="784"/>
      <c r="CL457" s="784"/>
      <c r="CM457" s="784"/>
      <c r="CN457" s="784"/>
      <c r="CO457" s="784"/>
      <c r="CP457" s="784"/>
      <c r="CQ457" s="784"/>
      <c r="CR457" s="784"/>
      <c r="CS457" s="784"/>
      <c r="CT457" s="784"/>
    </row>
    <row r="458" spans="1:98" ht="6.6" customHeight="1">
      <c r="A458" s="5"/>
      <c r="B458" s="5"/>
      <c r="C458" s="241"/>
      <c r="D458" s="241"/>
      <c r="E458" s="6"/>
      <c r="F458" s="6"/>
      <c r="G458" s="241"/>
      <c r="H458" s="241"/>
      <c r="I458" s="241"/>
      <c r="J458" s="242"/>
      <c r="K458" s="242"/>
      <c r="L458" s="242"/>
      <c r="M458" s="242"/>
      <c r="N458" s="242"/>
      <c r="O458" s="242"/>
      <c r="P458" s="242"/>
      <c r="Q458" s="242"/>
      <c r="R458" s="242"/>
      <c r="S458" s="242"/>
      <c r="T458" s="242"/>
      <c r="U458" s="242"/>
      <c r="V458" s="242"/>
      <c r="W458" s="242"/>
      <c r="X458" s="242"/>
      <c r="Y458" s="242"/>
      <c r="Z458" s="242"/>
      <c r="AA458" s="242"/>
      <c r="AB458" s="242"/>
      <c r="AC458" s="242"/>
      <c r="AD458" s="242"/>
      <c r="AE458" s="242"/>
      <c r="AF458" s="242"/>
      <c r="AG458" s="242"/>
      <c r="AH458" s="242"/>
      <c r="AI458" s="242"/>
      <c r="AJ458" s="242"/>
      <c r="AK458" s="242"/>
      <c r="AL458" s="242"/>
      <c r="AM458" s="242"/>
      <c r="AN458" s="242"/>
      <c r="AO458" s="242"/>
      <c r="AP458" s="242"/>
      <c r="AQ458" s="242"/>
      <c r="AR458" s="242"/>
      <c r="AS458" s="242"/>
      <c r="AT458" s="242"/>
      <c r="AU458" s="242"/>
      <c r="AV458" s="242"/>
      <c r="AW458" s="242"/>
      <c r="AX458" s="242"/>
      <c r="AY458" s="242"/>
      <c r="AZ458" s="242"/>
      <c r="BA458" s="242"/>
      <c r="BB458" s="242"/>
      <c r="BC458" s="242"/>
      <c r="BD458" s="242"/>
      <c r="BE458" s="242"/>
      <c r="BF458" s="242"/>
      <c r="BG458" s="242"/>
      <c r="BH458" s="242"/>
      <c r="BI458" s="242"/>
      <c r="BJ458" s="242"/>
      <c r="BK458" s="242"/>
      <c r="BL458" s="242"/>
      <c r="BM458" s="242"/>
      <c r="BN458" s="242"/>
      <c r="BO458" s="242"/>
      <c r="BP458" s="242"/>
      <c r="BQ458" s="242"/>
      <c r="BR458" s="242"/>
      <c r="BS458" s="242"/>
      <c r="BT458" s="242"/>
      <c r="BU458" s="242"/>
      <c r="BV458" s="242"/>
      <c r="BW458" s="242"/>
      <c r="BX458" s="242"/>
      <c r="BY458" s="242"/>
      <c r="BZ458" s="242"/>
      <c r="CA458" s="242"/>
      <c r="CB458" s="242"/>
      <c r="CC458" s="242"/>
      <c r="CD458" s="242"/>
      <c r="CE458" s="242"/>
      <c r="CF458" s="242"/>
      <c r="CG458" s="242"/>
      <c r="CH458" s="242"/>
      <c r="CI458" s="242"/>
      <c r="CJ458" s="242"/>
      <c r="CK458" s="242"/>
      <c r="CL458" s="242"/>
      <c r="CM458" s="242"/>
      <c r="CN458" s="242"/>
      <c r="CO458" s="242"/>
      <c r="CP458" s="242"/>
      <c r="CQ458" s="242"/>
      <c r="CR458" s="242"/>
      <c r="CS458" s="242"/>
      <c r="CT458" s="242"/>
    </row>
    <row r="459" spans="1:98" ht="6.6" customHeight="1">
      <c r="A459" s="5"/>
      <c r="B459" s="5"/>
      <c r="C459" s="241"/>
      <c r="D459" s="241"/>
      <c r="E459" s="6"/>
      <c r="F459" s="6"/>
      <c r="G459" s="241"/>
      <c r="H459" s="241"/>
      <c r="I459" s="241"/>
      <c r="J459" s="242"/>
      <c r="K459" s="242"/>
      <c r="L459" s="242"/>
      <c r="M459" s="242"/>
      <c r="N459" s="242"/>
      <c r="O459" s="242"/>
      <c r="P459" s="242"/>
      <c r="Q459" s="242"/>
      <c r="R459" s="242"/>
      <c r="S459" s="242"/>
      <c r="T459" s="242"/>
      <c r="U459" s="242"/>
      <c r="V459" s="242"/>
      <c r="W459" s="242"/>
      <c r="X459" s="242"/>
      <c r="Y459" s="242"/>
      <c r="Z459" s="242"/>
      <c r="AA459" s="242"/>
      <c r="AB459" s="242"/>
      <c r="AC459" s="242"/>
      <c r="AD459" s="242"/>
      <c r="AE459" s="242"/>
      <c r="AF459" s="242"/>
      <c r="AG459" s="242"/>
      <c r="AH459" s="242"/>
      <c r="AI459" s="242"/>
      <c r="AJ459" s="242"/>
      <c r="AK459" s="242"/>
      <c r="AL459" s="242"/>
      <c r="AM459" s="242"/>
      <c r="AN459" s="242"/>
      <c r="AO459" s="242"/>
      <c r="AP459" s="242"/>
      <c r="AQ459" s="242"/>
      <c r="AR459" s="242"/>
      <c r="AS459" s="242"/>
      <c r="AT459" s="242"/>
      <c r="AU459" s="242"/>
      <c r="AV459" s="242"/>
      <c r="AW459" s="242"/>
      <c r="AX459" s="242"/>
      <c r="AY459" s="242"/>
      <c r="AZ459" s="242"/>
      <c r="BA459" s="242"/>
      <c r="BB459" s="242"/>
      <c r="BC459" s="242"/>
      <c r="BD459" s="242"/>
      <c r="BE459" s="242"/>
      <c r="BF459" s="242"/>
      <c r="BG459" s="242"/>
      <c r="BH459" s="242"/>
      <c r="BI459" s="242"/>
      <c r="BJ459" s="242"/>
      <c r="BK459" s="242"/>
      <c r="BL459" s="242"/>
      <c r="BM459" s="242"/>
      <c r="BN459" s="242"/>
      <c r="BO459" s="242"/>
      <c r="BP459" s="242"/>
      <c r="BQ459" s="242"/>
      <c r="BR459" s="242"/>
      <c r="BS459" s="242"/>
      <c r="BT459" s="242"/>
      <c r="BU459" s="242"/>
      <c r="BV459" s="242"/>
      <c r="BW459" s="242"/>
      <c r="BX459" s="242"/>
      <c r="BY459" s="242"/>
      <c r="BZ459" s="242"/>
      <c r="CA459" s="242"/>
      <c r="CB459" s="242"/>
      <c r="CC459" s="242"/>
      <c r="CD459" s="242"/>
      <c r="CE459" s="242"/>
      <c r="CF459" s="242"/>
      <c r="CG459" s="242"/>
      <c r="CH459" s="242"/>
      <c r="CI459" s="242"/>
      <c r="CJ459" s="242"/>
      <c r="CK459" s="242"/>
      <c r="CL459" s="242"/>
      <c r="CM459" s="242"/>
      <c r="CN459" s="242"/>
      <c r="CO459" s="242"/>
      <c r="CP459" s="242"/>
      <c r="CQ459" s="242"/>
      <c r="CR459" s="242"/>
      <c r="CS459" s="242"/>
      <c r="CT459" s="242"/>
    </row>
    <row r="460" spans="1:98" ht="6.6" customHeight="1">
      <c r="A460" s="5"/>
      <c r="B460" s="5"/>
      <c r="C460" s="241"/>
      <c r="D460" s="241"/>
      <c r="E460" s="6"/>
      <c r="F460" s="6"/>
      <c r="G460" s="241"/>
      <c r="H460" s="241"/>
      <c r="I460" s="241"/>
      <c r="J460" s="242"/>
      <c r="K460" s="242"/>
      <c r="L460" s="242"/>
      <c r="M460" s="242"/>
      <c r="N460" s="242"/>
      <c r="O460" s="242"/>
      <c r="P460" s="242"/>
      <c r="Q460" s="242"/>
      <c r="R460" s="242"/>
      <c r="S460" s="242"/>
      <c r="T460" s="242"/>
      <c r="U460" s="242"/>
      <c r="V460" s="242"/>
      <c r="W460" s="242"/>
      <c r="X460" s="242"/>
      <c r="Y460" s="242"/>
      <c r="Z460" s="242"/>
      <c r="AA460" s="242"/>
      <c r="AB460" s="242"/>
      <c r="AC460" s="242"/>
      <c r="AD460" s="242"/>
      <c r="AE460" s="242"/>
      <c r="AF460" s="242"/>
      <c r="AG460" s="242"/>
      <c r="AH460" s="242"/>
      <c r="AI460" s="242"/>
      <c r="AJ460" s="242"/>
      <c r="AK460" s="242"/>
      <c r="AL460" s="242"/>
      <c r="AM460" s="242"/>
      <c r="AN460" s="242"/>
      <c r="AO460" s="242"/>
      <c r="AP460" s="242"/>
      <c r="AQ460" s="242"/>
      <c r="AR460" s="242"/>
      <c r="AS460" s="242"/>
      <c r="AT460" s="242"/>
      <c r="AU460" s="242"/>
      <c r="AV460" s="242"/>
      <c r="AW460" s="242"/>
      <c r="AX460" s="242"/>
      <c r="AY460" s="242"/>
      <c r="AZ460" s="242"/>
      <c r="BA460" s="242"/>
      <c r="BB460" s="242"/>
      <c r="BC460" s="242"/>
      <c r="BD460" s="242"/>
      <c r="BE460" s="242"/>
      <c r="BF460" s="242"/>
      <c r="BG460" s="242"/>
      <c r="BH460" s="242"/>
      <c r="BI460" s="242"/>
      <c r="BJ460" s="242"/>
      <c r="BK460" s="242"/>
      <c r="BL460" s="242"/>
      <c r="BM460" s="242"/>
      <c r="BN460" s="242"/>
      <c r="BO460" s="242"/>
      <c r="BP460" s="242"/>
      <c r="BQ460" s="242"/>
      <c r="BR460" s="242"/>
      <c r="BS460" s="242"/>
      <c r="BT460" s="242"/>
      <c r="BU460" s="242"/>
      <c r="BV460" s="242"/>
      <c r="BW460" s="242"/>
      <c r="BX460" s="242"/>
      <c r="BY460" s="242"/>
      <c r="BZ460" s="242"/>
      <c r="CA460" s="242"/>
      <c r="CB460" s="242"/>
      <c r="CC460" s="242"/>
      <c r="CD460" s="242"/>
      <c r="CE460" s="242"/>
      <c r="CF460" s="242"/>
      <c r="CG460" s="242"/>
      <c r="CH460" s="242"/>
      <c r="CI460" s="242"/>
      <c r="CJ460" s="242"/>
      <c r="CK460" s="242"/>
      <c r="CL460" s="242"/>
      <c r="CM460" s="242"/>
      <c r="CN460" s="242"/>
      <c r="CO460" s="242"/>
      <c r="CP460" s="242"/>
      <c r="CQ460" s="242"/>
      <c r="CR460" s="242"/>
      <c r="CS460" s="242"/>
      <c r="CT460" s="242"/>
    </row>
    <row r="461" spans="1:98" ht="6.6" customHeight="1">
      <c r="A461" s="5"/>
      <c r="B461" s="5"/>
      <c r="C461" s="241"/>
      <c r="D461" s="241"/>
      <c r="E461" s="6"/>
      <c r="F461" s="6"/>
      <c r="G461" s="241"/>
      <c r="H461" s="241"/>
      <c r="I461" s="241"/>
      <c r="J461" s="781" t="s">
        <v>1198</v>
      </c>
      <c r="K461" s="781"/>
      <c r="L461" s="781"/>
      <c r="M461" s="781"/>
      <c r="N461" s="781"/>
      <c r="O461" s="781"/>
      <c r="P461" s="781"/>
      <c r="Q461" s="781"/>
      <c r="R461" s="781"/>
      <c r="S461" s="781"/>
      <c r="T461" s="781"/>
      <c r="U461" s="781"/>
      <c r="V461" s="781"/>
      <c r="W461" s="781"/>
      <c r="X461" s="781"/>
      <c r="Y461" s="781"/>
      <c r="Z461" s="781"/>
      <c r="AA461" s="781"/>
      <c r="AB461" s="781"/>
      <c r="AC461" s="781"/>
      <c r="AD461" s="781"/>
      <c r="AE461" s="781"/>
      <c r="AF461" s="781"/>
      <c r="AG461" s="781"/>
      <c r="AH461" s="781"/>
      <c r="AI461" s="781"/>
      <c r="AJ461" s="781"/>
      <c r="AK461" s="781"/>
      <c r="AL461" s="781"/>
      <c r="AM461" s="781"/>
      <c r="AN461" s="781"/>
      <c r="AO461" s="781"/>
      <c r="AP461" s="781"/>
      <c r="AQ461" s="781"/>
      <c r="AR461" s="781"/>
      <c r="AS461" s="781"/>
      <c r="AT461" s="781"/>
      <c r="AU461" s="781"/>
      <c r="AV461" s="781"/>
      <c r="AW461" s="781"/>
      <c r="AX461" s="781"/>
      <c r="AY461" s="781"/>
      <c r="AZ461" s="781"/>
      <c r="BA461" s="781"/>
      <c r="BB461" s="781"/>
      <c r="BC461" s="781"/>
      <c r="BD461" s="781"/>
      <c r="BE461" s="781"/>
      <c r="BF461" s="781"/>
      <c r="BG461" s="781"/>
      <c r="BH461" s="781"/>
      <c r="BI461" s="781"/>
      <c r="BJ461" s="781"/>
      <c r="BK461" s="781"/>
      <c r="BL461" s="781"/>
      <c r="BM461" s="781"/>
      <c r="BN461" s="781"/>
      <c r="BO461" s="781"/>
      <c r="BP461" s="781"/>
      <c r="BQ461" s="781"/>
      <c r="BR461" s="781"/>
      <c r="BS461" s="781"/>
      <c r="BT461" s="781"/>
      <c r="BU461" s="781"/>
      <c r="BV461" s="781"/>
      <c r="BW461" s="781"/>
      <c r="BX461" s="781"/>
      <c r="BY461" s="781"/>
      <c r="BZ461" s="781"/>
      <c r="CA461" s="781"/>
      <c r="CB461" s="781"/>
      <c r="CC461" s="781"/>
      <c r="CD461" s="781"/>
      <c r="CE461" s="781"/>
      <c r="CF461" s="781"/>
      <c r="CG461" s="781"/>
      <c r="CH461" s="781"/>
      <c r="CI461" s="781"/>
      <c r="CJ461" s="781"/>
      <c r="CK461" s="781"/>
      <c r="CL461" s="781"/>
      <c r="CM461" s="781"/>
      <c r="CN461" s="781"/>
      <c r="CO461" s="781"/>
      <c r="CP461" s="781"/>
      <c r="CQ461" s="781"/>
      <c r="CR461" s="781"/>
      <c r="CS461" s="781"/>
      <c r="CT461" s="781"/>
    </row>
    <row r="462" spans="1:98" ht="6.6" customHeight="1" thickBot="1">
      <c r="A462" s="5"/>
      <c r="B462" s="5"/>
      <c r="C462" s="241"/>
      <c r="D462" s="241"/>
      <c r="E462" s="6"/>
      <c r="F462" s="6"/>
      <c r="G462" s="241"/>
      <c r="H462" s="241"/>
      <c r="I462" s="241"/>
      <c r="J462" s="781"/>
      <c r="K462" s="781"/>
      <c r="L462" s="781"/>
      <c r="M462" s="781"/>
      <c r="N462" s="781"/>
      <c r="O462" s="781"/>
      <c r="P462" s="781"/>
      <c r="Q462" s="781"/>
      <c r="R462" s="781"/>
      <c r="S462" s="781"/>
      <c r="T462" s="781"/>
      <c r="U462" s="781"/>
      <c r="V462" s="781"/>
      <c r="W462" s="781"/>
      <c r="X462" s="781"/>
      <c r="Y462" s="781"/>
      <c r="Z462" s="781"/>
      <c r="AA462" s="781"/>
      <c r="AB462" s="781"/>
      <c r="AC462" s="781"/>
      <c r="AD462" s="781"/>
      <c r="AE462" s="781"/>
      <c r="AF462" s="781"/>
      <c r="AG462" s="781"/>
      <c r="AH462" s="781"/>
      <c r="AI462" s="781"/>
      <c r="AJ462" s="781"/>
      <c r="AK462" s="781"/>
      <c r="AL462" s="781"/>
      <c r="AM462" s="781"/>
      <c r="AN462" s="781"/>
      <c r="AO462" s="781"/>
      <c r="AP462" s="781"/>
      <c r="AQ462" s="781"/>
      <c r="AR462" s="781"/>
      <c r="AS462" s="781"/>
      <c r="AT462" s="781"/>
      <c r="AU462" s="781"/>
      <c r="AV462" s="781"/>
      <c r="AW462" s="781"/>
      <c r="AX462" s="781"/>
      <c r="AY462" s="781"/>
      <c r="AZ462" s="781"/>
      <c r="BA462" s="781"/>
      <c r="BB462" s="781"/>
      <c r="BC462" s="781"/>
      <c r="BD462" s="781"/>
      <c r="BE462" s="781"/>
      <c r="BF462" s="781"/>
      <c r="BG462" s="781"/>
      <c r="BH462" s="781"/>
      <c r="BI462" s="781"/>
      <c r="BJ462" s="781"/>
      <c r="BK462" s="781"/>
      <c r="BL462" s="781"/>
      <c r="BM462" s="781"/>
      <c r="BN462" s="781"/>
      <c r="BO462" s="781"/>
      <c r="BP462" s="781"/>
      <c r="BQ462" s="781"/>
      <c r="BR462" s="781"/>
      <c r="BS462" s="781"/>
      <c r="BT462" s="781"/>
      <c r="BU462" s="781"/>
      <c r="BV462" s="781"/>
      <c r="BW462" s="781"/>
      <c r="BX462" s="781"/>
      <c r="BY462" s="781"/>
      <c r="BZ462" s="781"/>
      <c r="CA462" s="781"/>
      <c r="CB462" s="781"/>
      <c r="CC462" s="781"/>
      <c r="CD462" s="781"/>
      <c r="CE462" s="781"/>
      <c r="CF462" s="781"/>
      <c r="CG462" s="781"/>
      <c r="CH462" s="781"/>
      <c r="CI462" s="781"/>
      <c r="CJ462" s="781"/>
      <c r="CK462" s="781"/>
      <c r="CL462" s="781"/>
      <c r="CM462" s="781"/>
      <c r="CN462" s="781"/>
      <c r="CO462" s="781"/>
      <c r="CP462" s="781"/>
      <c r="CQ462" s="781"/>
      <c r="CR462" s="781"/>
      <c r="CS462" s="781"/>
      <c r="CT462" s="781"/>
    </row>
    <row r="463" spans="1:98" ht="6.6" customHeight="1">
      <c r="A463" s="5"/>
      <c r="B463" s="5"/>
      <c r="C463" s="241"/>
      <c r="D463" s="243"/>
      <c r="E463" s="244"/>
      <c r="F463" s="244"/>
      <c r="G463" s="245"/>
      <c r="H463" s="241"/>
      <c r="I463" s="241"/>
      <c r="J463" s="781"/>
      <c r="K463" s="781"/>
      <c r="L463" s="781"/>
      <c r="M463" s="781"/>
      <c r="N463" s="781"/>
      <c r="O463" s="781"/>
      <c r="P463" s="781"/>
      <c r="Q463" s="781"/>
      <c r="R463" s="781"/>
      <c r="S463" s="781"/>
      <c r="T463" s="781"/>
      <c r="U463" s="781"/>
      <c r="V463" s="781"/>
      <c r="W463" s="781"/>
      <c r="X463" s="781"/>
      <c r="Y463" s="781"/>
      <c r="Z463" s="781"/>
      <c r="AA463" s="781"/>
      <c r="AB463" s="781"/>
      <c r="AC463" s="781"/>
      <c r="AD463" s="781"/>
      <c r="AE463" s="781"/>
      <c r="AF463" s="781"/>
      <c r="AG463" s="781"/>
      <c r="AH463" s="781"/>
      <c r="AI463" s="781"/>
      <c r="AJ463" s="781"/>
      <c r="AK463" s="781"/>
      <c r="AL463" s="781"/>
      <c r="AM463" s="781"/>
      <c r="AN463" s="781"/>
      <c r="AO463" s="781"/>
      <c r="AP463" s="781"/>
      <c r="AQ463" s="781"/>
      <c r="AR463" s="781"/>
      <c r="AS463" s="781"/>
      <c r="AT463" s="781"/>
      <c r="AU463" s="781"/>
      <c r="AV463" s="781"/>
      <c r="AW463" s="781"/>
      <c r="AX463" s="781"/>
      <c r="AY463" s="781"/>
      <c r="AZ463" s="781"/>
      <c r="BA463" s="781"/>
      <c r="BB463" s="781"/>
      <c r="BC463" s="781"/>
      <c r="BD463" s="781"/>
      <c r="BE463" s="781"/>
      <c r="BF463" s="781"/>
      <c r="BG463" s="781"/>
      <c r="BH463" s="781"/>
      <c r="BI463" s="781"/>
      <c r="BJ463" s="781"/>
      <c r="BK463" s="781"/>
      <c r="BL463" s="781"/>
      <c r="BM463" s="781"/>
      <c r="BN463" s="781"/>
      <c r="BO463" s="781"/>
      <c r="BP463" s="781"/>
      <c r="BQ463" s="781"/>
      <c r="BR463" s="781"/>
      <c r="BS463" s="781"/>
      <c r="BT463" s="781"/>
      <c r="BU463" s="781"/>
      <c r="BV463" s="781"/>
      <c r="BW463" s="781"/>
      <c r="BX463" s="781"/>
      <c r="BY463" s="781"/>
      <c r="BZ463" s="781"/>
      <c r="CA463" s="781"/>
      <c r="CB463" s="781"/>
      <c r="CC463" s="781"/>
      <c r="CD463" s="781"/>
      <c r="CE463" s="781"/>
      <c r="CF463" s="781"/>
      <c r="CG463" s="781"/>
      <c r="CH463" s="781"/>
      <c r="CI463" s="781"/>
      <c r="CJ463" s="781"/>
      <c r="CK463" s="781"/>
      <c r="CL463" s="781"/>
      <c r="CM463" s="781"/>
      <c r="CN463" s="781"/>
      <c r="CO463" s="781"/>
      <c r="CP463" s="781"/>
      <c r="CQ463" s="781"/>
      <c r="CR463" s="781"/>
      <c r="CS463" s="781"/>
      <c r="CT463" s="781"/>
    </row>
    <row r="464" spans="1:98" ht="6.6" customHeight="1">
      <c r="A464" s="5"/>
      <c r="B464" s="5"/>
      <c r="C464" s="241"/>
      <c r="D464" s="246"/>
      <c r="E464" s="6"/>
      <c r="F464" s="6"/>
      <c r="G464" s="247"/>
      <c r="H464" s="284"/>
      <c r="I464" s="284"/>
      <c r="J464" s="781"/>
      <c r="K464" s="781"/>
      <c r="L464" s="781"/>
      <c r="M464" s="781"/>
      <c r="N464" s="781"/>
      <c r="O464" s="781"/>
      <c r="P464" s="781"/>
      <c r="Q464" s="781"/>
      <c r="R464" s="781"/>
      <c r="S464" s="781"/>
      <c r="T464" s="781"/>
      <c r="U464" s="781"/>
      <c r="V464" s="781"/>
      <c r="W464" s="781"/>
      <c r="X464" s="781"/>
      <c r="Y464" s="781"/>
      <c r="Z464" s="781"/>
      <c r="AA464" s="781"/>
      <c r="AB464" s="781"/>
      <c r="AC464" s="781"/>
      <c r="AD464" s="781"/>
      <c r="AE464" s="781"/>
      <c r="AF464" s="781"/>
      <c r="AG464" s="781"/>
      <c r="AH464" s="781"/>
      <c r="AI464" s="781"/>
      <c r="AJ464" s="781"/>
      <c r="AK464" s="781"/>
      <c r="AL464" s="781"/>
      <c r="AM464" s="781"/>
      <c r="AN464" s="781"/>
      <c r="AO464" s="781"/>
      <c r="AP464" s="781"/>
      <c r="AQ464" s="781"/>
      <c r="AR464" s="781"/>
      <c r="AS464" s="781"/>
      <c r="AT464" s="781"/>
      <c r="AU464" s="781"/>
      <c r="AV464" s="781"/>
      <c r="AW464" s="781"/>
      <c r="AX464" s="781"/>
      <c r="AY464" s="781"/>
      <c r="AZ464" s="781"/>
      <c r="BA464" s="781"/>
      <c r="BB464" s="781"/>
      <c r="BC464" s="781"/>
      <c r="BD464" s="781"/>
      <c r="BE464" s="781"/>
      <c r="BF464" s="781"/>
      <c r="BG464" s="781"/>
      <c r="BH464" s="781"/>
      <c r="BI464" s="781"/>
      <c r="BJ464" s="781"/>
      <c r="BK464" s="781"/>
      <c r="BL464" s="781"/>
      <c r="BM464" s="781"/>
      <c r="BN464" s="781"/>
      <c r="BO464" s="781"/>
      <c r="BP464" s="781"/>
      <c r="BQ464" s="781"/>
      <c r="BR464" s="781"/>
      <c r="BS464" s="781"/>
      <c r="BT464" s="781"/>
      <c r="BU464" s="781"/>
      <c r="BV464" s="781"/>
      <c r="BW464" s="781"/>
      <c r="BX464" s="781"/>
      <c r="BY464" s="781"/>
      <c r="BZ464" s="781"/>
      <c r="CA464" s="781"/>
      <c r="CB464" s="781"/>
      <c r="CC464" s="781"/>
      <c r="CD464" s="781"/>
      <c r="CE464" s="781"/>
      <c r="CF464" s="781"/>
      <c r="CG464" s="781"/>
      <c r="CH464" s="781"/>
      <c r="CI464" s="781"/>
      <c r="CJ464" s="781"/>
      <c r="CK464" s="781"/>
      <c r="CL464" s="781"/>
      <c r="CM464" s="781"/>
      <c r="CN464" s="781"/>
      <c r="CO464" s="781"/>
      <c r="CP464" s="781"/>
      <c r="CQ464" s="781"/>
      <c r="CR464" s="781"/>
      <c r="CS464" s="781"/>
      <c r="CT464" s="781"/>
    </row>
    <row r="465" spans="1:98" ht="6.6" customHeight="1">
      <c r="A465" s="5"/>
      <c r="B465" s="5"/>
      <c r="C465" s="241"/>
      <c r="D465" s="246"/>
      <c r="E465" s="6"/>
      <c r="F465" s="6"/>
      <c r="G465" s="247"/>
      <c r="H465" s="284"/>
      <c r="I465" s="284"/>
      <c r="J465" s="781"/>
      <c r="K465" s="781"/>
      <c r="L465" s="781"/>
      <c r="M465" s="781"/>
      <c r="N465" s="781"/>
      <c r="O465" s="781"/>
      <c r="P465" s="781"/>
      <c r="Q465" s="781"/>
      <c r="R465" s="781"/>
      <c r="S465" s="781"/>
      <c r="T465" s="781"/>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781"/>
      <c r="AY465" s="781"/>
      <c r="AZ465" s="781"/>
      <c r="BA465" s="781"/>
      <c r="BB465" s="781"/>
      <c r="BC465" s="781"/>
      <c r="BD465" s="781"/>
      <c r="BE465" s="781"/>
      <c r="BF465" s="781"/>
      <c r="BG465" s="781"/>
      <c r="BH465" s="781"/>
      <c r="BI465" s="781"/>
      <c r="BJ465" s="781"/>
      <c r="BK465" s="781"/>
      <c r="BL465" s="781"/>
      <c r="BM465" s="781"/>
      <c r="BN465" s="781"/>
      <c r="BO465" s="781"/>
      <c r="BP465" s="781"/>
      <c r="BQ465" s="781"/>
      <c r="BR465" s="781"/>
      <c r="BS465" s="781"/>
      <c r="BT465" s="781"/>
      <c r="BU465" s="781"/>
      <c r="BV465" s="781"/>
      <c r="BW465" s="781"/>
      <c r="BX465" s="781"/>
      <c r="BY465" s="781"/>
      <c r="BZ465" s="781"/>
      <c r="CA465" s="781"/>
      <c r="CB465" s="781"/>
      <c r="CC465" s="781"/>
      <c r="CD465" s="781"/>
      <c r="CE465" s="781"/>
      <c r="CF465" s="781"/>
      <c r="CG465" s="781"/>
      <c r="CH465" s="781"/>
      <c r="CI465" s="781"/>
      <c r="CJ465" s="781"/>
      <c r="CK465" s="781"/>
      <c r="CL465" s="781"/>
      <c r="CM465" s="781"/>
      <c r="CN465" s="781"/>
      <c r="CO465" s="781"/>
      <c r="CP465" s="781"/>
      <c r="CQ465" s="781"/>
      <c r="CR465" s="781"/>
      <c r="CS465" s="781"/>
      <c r="CT465" s="781"/>
    </row>
    <row r="466" spans="1:98" ht="6.6" customHeight="1" thickBot="1">
      <c r="A466" s="5"/>
      <c r="B466" s="5"/>
      <c r="C466" s="241"/>
      <c r="D466" s="248"/>
      <c r="E466" s="249"/>
      <c r="F466" s="249"/>
      <c r="G466" s="250"/>
      <c r="H466" s="284"/>
      <c r="I466" s="284"/>
      <c r="J466" s="781"/>
      <c r="K466" s="781"/>
      <c r="L466" s="781"/>
      <c r="M466" s="781"/>
      <c r="N466" s="781"/>
      <c r="O466" s="781"/>
      <c r="P466" s="781"/>
      <c r="Q466" s="781"/>
      <c r="R466" s="781"/>
      <c r="S466" s="781"/>
      <c r="T466" s="781"/>
      <c r="U466" s="781"/>
      <c r="V466" s="781"/>
      <c r="W466" s="781"/>
      <c r="X466" s="781"/>
      <c r="Y466" s="781"/>
      <c r="Z466" s="781"/>
      <c r="AA466" s="781"/>
      <c r="AB466" s="781"/>
      <c r="AC466" s="781"/>
      <c r="AD466" s="781"/>
      <c r="AE466" s="781"/>
      <c r="AF466" s="781"/>
      <c r="AG466" s="781"/>
      <c r="AH466" s="781"/>
      <c r="AI466" s="781"/>
      <c r="AJ466" s="781"/>
      <c r="AK466" s="781"/>
      <c r="AL466" s="781"/>
      <c r="AM466" s="781"/>
      <c r="AN466" s="781"/>
      <c r="AO466" s="781"/>
      <c r="AP466" s="781"/>
      <c r="AQ466" s="781"/>
      <c r="AR466" s="781"/>
      <c r="AS466" s="781"/>
      <c r="AT466" s="781"/>
      <c r="AU466" s="781"/>
      <c r="AV466" s="781"/>
      <c r="AW466" s="781"/>
      <c r="AX466" s="781"/>
      <c r="AY466" s="781"/>
      <c r="AZ466" s="781"/>
      <c r="BA466" s="781"/>
      <c r="BB466" s="781"/>
      <c r="BC466" s="781"/>
      <c r="BD466" s="781"/>
      <c r="BE466" s="781"/>
      <c r="BF466" s="781"/>
      <c r="BG466" s="781"/>
      <c r="BH466" s="781"/>
      <c r="BI466" s="781"/>
      <c r="BJ466" s="781"/>
      <c r="BK466" s="781"/>
      <c r="BL466" s="781"/>
      <c r="BM466" s="781"/>
      <c r="BN466" s="781"/>
      <c r="BO466" s="781"/>
      <c r="BP466" s="781"/>
      <c r="BQ466" s="781"/>
      <c r="BR466" s="781"/>
      <c r="BS466" s="781"/>
      <c r="BT466" s="781"/>
      <c r="BU466" s="781"/>
      <c r="BV466" s="781"/>
      <c r="BW466" s="781"/>
      <c r="BX466" s="781"/>
      <c r="BY466" s="781"/>
      <c r="BZ466" s="781"/>
      <c r="CA466" s="781"/>
      <c r="CB466" s="781"/>
      <c r="CC466" s="781"/>
      <c r="CD466" s="781"/>
      <c r="CE466" s="781"/>
      <c r="CF466" s="781"/>
      <c r="CG466" s="781"/>
      <c r="CH466" s="781"/>
      <c r="CI466" s="781"/>
      <c r="CJ466" s="781"/>
      <c r="CK466" s="781"/>
      <c r="CL466" s="781"/>
      <c r="CM466" s="781"/>
      <c r="CN466" s="781"/>
      <c r="CO466" s="781"/>
      <c r="CP466" s="781"/>
      <c r="CQ466" s="781"/>
      <c r="CR466" s="781"/>
      <c r="CS466" s="781"/>
      <c r="CT466" s="781"/>
    </row>
    <row r="467" spans="1:98" ht="6.6" customHeight="1">
      <c r="A467" s="5"/>
      <c r="B467" s="5"/>
      <c r="C467" s="241"/>
      <c r="D467" s="241"/>
      <c r="E467" s="6"/>
      <c r="F467" s="6"/>
      <c r="G467" s="241"/>
      <c r="H467" s="284"/>
      <c r="I467" s="284"/>
      <c r="J467" s="781"/>
      <c r="K467" s="781"/>
      <c r="L467" s="781"/>
      <c r="M467" s="781"/>
      <c r="N467" s="781"/>
      <c r="O467" s="781"/>
      <c r="P467" s="781"/>
      <c r="Q467" s="781"/>
      <c r="R467" s="781"/>
      <c r="S467" s="781"/>
      <c r="T467" s="781"/>
      <c r="U467" s="781"/>
      <c r="V467" s="781"/>
      <c r="W467" s="781"/>
      <c r="X467" s="781"/>
      <c r="Y467" s="781"/>
      <c r="Z467" s="781"/>
      <c r="AA467" s="781"/>
      <c r="AB467" s="781"/>
      <c r="AC467" s="781"/>
      <c r="AD467" s="781"/>
      <c r="AE467" s="781"/>
      <c r="AF467" s="781"/>
      <c r="AG467" s="781"/>
      <c r="AH467" s="781"/>
      <c r="AI467" s="781"/>
      <c r="AJ467" s="781"/>
      <c r="AK467" s="781"/>
      <c r="AL467" s="781"/>
      <c r="AM467" s="781"/>
      <c r="AN467" s="781"/>
      <c r="AO467" s="781"/>
      <c r="AP467" s="781"/>
      <c r="AQ467" s="781"/>
      <c r="AR467" s="781"/>
      <c r="AS467" s="781"/>
      <c r="AT467" s="781"/>
      <c r="AU467" s="781"/>
      <c r="AV467" s="781"/>
      <c r="AW467" s="781"/>
      <c r="AX467" s="781"/>
      <c r="AY467" s="781"/>
      <c r="AZ467" s="781"/>
      <c r="BA467" s="781"/>
      <c r="BB467" s="781"/>
      <c r="BC467" s="781"/>
      <c r="BD467" s="781"/>
      <c r="BE467" s="781"/>
      <c r="BF467" s="781"/>
      <c r="BG467" s="781"/>
      <c r="BH467" s="781"/>
      <c r="BI467" s="781"/>
      <c r="BJ467" s="781"/>
      <c r="BK467" s="781"/>
      <c r="BL467" s="781"/>
      <c r="BM467" s="781"/>
      <c r="BN467" s="781"/>
      <c r="BO467" s="781"/>
      <c r="BP467" s="781"/>
      <c r="BQ467" s="781"/>
      <c r="BR467" s="781"/>
      <c r="BS467" s="781"/>
      <c r="BT467" s="781"/>
      <c r="BU467" s="781"/>
      <c r="BV467" s="781"/>
      <c r="BW467" s="781"/>
      <c r="BX467" s="781"/>
      <c r="BY467" s="781"/>
      <c r="BZ467" s="781"/>
      <c r="CA467" s="781"/>
      <c r="CB467" s="781"/>
      <c r="CC467" s="781"/>
      <c r="CD467" s="781"/>
      <c r="CE467" s="781"/>
      <c r="CF467" s="781"/>
      <c r="CG467" s="781"/>
      <c r="CH467" s="781"/>
      <c r="CI467" s="781"/>
      <c r="CJ467" s="781"/>
      <c r="CK467" s="781"/>
      <c r="CL467" s="781"/>
      <c r="CM467" s="781"/>
      <c r="CN467" s="781"/>
      <c r="CO467" s="781"/>
      <c r="CP467" s="781"/>
      <c r="CQ467" s="781"/>
      <c r="CR467" s="781"/>
      <c r="CS467" s="781"/>
      <c r="CT467" s="781"/>
    </row>
    <row r="468" spans="1:98" ht="6.6" customHeight="1">
      <c r="A468" s="5"/>
      <c r="B468" s="5"/>
      <c r="C468" s="241"/>
      <c r="D468" s="241"/>
      <c r="E468" s="6"/>
      <c r="F468" s="6"/>
      <c r="G468" s="241"/>
      <c r="H468" s="284"/>
      <c r="I468" s="284"/>
      <c r="J468" s="781"/>
      <c r="K468" s="781"/>
      <c r="L468" s="781"/>
      <c r="M468" s="781"/>
      <c r="N468" s="781"/>
      <c r="O468" s="781"/>
      <c r="P468" s="781"/>
      <c r="Q468" s="781"/>
      <c r="R468" s="781"/>
      <c r="S468" s="781"/>
      <c r="T468" s="781"/>
      <c r="U468" s="781"/>
      <c r="V468" s="781"/>
      <c r="W468" s="781"/>
      <c r="X468" s="781"/>
      <c r="Y468" s="781"/>
      <c r="Z468" s="781"/>
      <c r="AA468" s="781"/>
      <c r="AB468" s="781"/>
      <c r="AC468" s="781"/>
      <c r="AD468" s="781"/>
      <c r="AE468" s="781"/>
      <c r="AF468" s="781"/>
      <c r="AG468" s="781"/>
      <c r="AH468" s="781"/>
      <c r="AI468" s="781"/>
      <c r="AJ468" s="781"/>
      <c r="AK468" s="781"/>
      <c r="AL468" s="781"/>
      <c r="AM468" s="781"/>
      <c r="AN468" s="781"/>
      <c r="AO468" s="781"/>
      <c r="AP468" s="781"/>
      <c r="AQ468" s="781"/>
      <c r="AR468" s="781"/>
      <c r="AS468" s="781"/>
      <c r="AT468" s="781"/>
      <c r="AU468" s="781"/>
      <c r="AV468" s="781"/>
      <c r="AW468" s="781"/>
      <c r="AX468" s="781"/>
      <c r="AY468" s="781"/>
      <c r="AZ468" s="781"/>
      <c r="BA468" s="781"/>
      <c r="BB468" s="781"/>
      <c r="BC468" s="781"/>
      <c r="BD468" s="781"/>
      <c r="BE468" s="781"/>
      <c r="BF468" s="781"/>
      <c r="BG468" s="781"/>
      <c r="BH468" s="781"/>
      <c r="BI468" s="781"/>
      <c r="BJ468" s="781"/>
      <c r="BK468" s="781"/>
      <c r="BL468" s="781"/>
      <c r="BM468" s="781"/>
      <c r="BN468" s="781"/>
      <c r="BO468" s="781"/>
      <c r="BP468" s="781"/>
      <c r="BQ468" s="781"/>
      <c r="BR468" s="781"/>
      <c r="BS468" s="781"/>
      <c r="BT468" s="781"/>
      <c r="BU468" s="781"/>
      <c r="BV468" s="781"/>
      <c r="BW468" s="781"/>
      <c r="BX468" s="781"/>
      <c r="BY468" s="781"/>
      <c r="BZ468" s="781"/>
      <c r="CA468" s="781"/>
      <c r="CB468" s="781"/>
      <c r="CC468" s="781"/>
      <c r="CD468" s="781"/>
      <c r="CE468" s="781"/>
      <c r="CF468" s="781"/>
      <c r="CG468" s="781"/>
      <c r="CH468" s="781"/>
      <c r="CI468" s="781"/>
      <c r="CJ468" s="781"/>
      <c r="CK468" s="781"/>
      <c r="CL468" s="781"/>
      <c r="CM468" s="781"/>
      <c r="CN468" s="781"/>
      <c r="CO468" s="781"/>
      <c r="CP468" s="781"/>
      <c r="CQ468" s="781"/>
      <c r="CR468" s="781"/>
      <c r="CS468" s="781"/>
      <c r="CT468" s="781"/>
    </row>
    <row r="469" spans="1:98" ht="6.6" customHeight="1">
      <c r="A469" s="5"/>
      <c r="B469" s="5"/>
      <c r="C469" s="241"/>
      <c r="D469" s="241"/>
      <c r="E469" s="6"/>
      <c r="F469" s="6"/>
      <c r="G469" s="241"/>
      <c r="H469" s="284"/>
      <c r="I469" s="284"/>
      <c r="J469" s="251"/>
      <c r="K469" s="251"/>
      <c r="L469" s="251"/>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c r="BT469" s="251"/>
      <c r="BU469" s="251"/>
      <c r="BV469" s="251"/>
      <c r="BW469" s="251"/>
      <c r="BX469" s="251"/>
      <c r="BY469" s="251"/>
      <c r="BZ469" s="251"/>
      <c r="CA469" s="251"/>
      <c r="CB469" s="251"/>
      <c r="CC469" s="251"/>
      <c r="CD469" s="251"/>
      <c r="CE469" s="251"/>
      <c r="CF469" s="251"/>
      <c r="CG469" s="251"/>
      <c r="CH469" s="251"/>
      <c r="CI469" s="251"/>
      <c r="CJ469" s="251"/>
      <c r="CK469" s="251"/>
      <c r="CL469" s="251"/>
      <c r="CM469" s="251"/>
      <c r="CN469" s="251"/>
      <c r="CO469" s="251"/>
      <c r="CP469" s="251"/>
      <c r="CQ469" s="251"/>
      <c r="CR469" s="251"/>
      <c r="CS469" s="251"/>
      <c r="CT469" s="251"/>
    </row>
    <row r="470" spans="1:98" ht="6.6" customHeight="1">
      <c r="A470" s="5"/>
      <c r="B470" s="5"/>
      <c r="C470" s="241"/>
      <c r="D470" s="241"/>
      <c r="E470" s="6"/>
      <c r="F470" s="6"/>
      <c r="G470" s="241"/>
      <c r="H470" s="284"/>
      <c r="I470" s="284"/>
      <c r="J470" s="251"/>
      <c r="K470" s="251"/>
      <c r="L470" s="251"/>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c r="BT470" s="251"/>
      <c r="BU470" s="251"/>
      <c r="BV470" s="251"/>
      <c r="BW470" s="251"/>
      <c r="BX470" s="251"/>
      <c r="BY470" s="251"/>
      <c r="BZ470" s="251"/>
      <c r="CA470" s="251"/>
      <c r="CB470" s="251"/>
      <c r="CC470" s="251"/>
      <c r="CD470" s="251"/>
      <c r="CE470" s="251"/>
      <c r="CF470" s="251"/>
      <c r="CG470" s="251"/>
      <c r="CH470" s="251"/>
      <c r="CI470" s="251"/>
      <c r="CJ470" s="251"/>
      <c r="CK470" s="251"/>
      <c r="CL470" s="251"/>
      <c r="CM470" s="251"/>
      <c r="CN470" s="251"/>
      <c r="CO470" s="251"/>
      <c r="CP470" s="251"/>
      <c r="CQ470" s="251"/>
      <c r="CR470" s="251"/>
      <c r="CS470" s="251"/>
      <c r="CT470" s="251"/>
    </row>
    <row r="471" spans="1:98" ht="6.6" customHeight="1">
      <c r="A471" s="5"/>
      <c r="B471" s="5"/>
      <c r="C471" s="241"/>
      <c r="D471" s="241"/>
      <c r="E471" s="6"/>
      <c r="F471" s="6"/>
      <c r="G471" s="241"/>
      <c r="H471" s="284"/>
      <c r="I471" s="284"/>
      <c r="J471" s="251"/>
      <c r="K471" s="251"/>
      <c r="L471" s="251"/>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c r="BT471" s="251"/>
      <c r="BU471" s="251"/>
      <c r="BV471" s="251"/>
      <c r="BW471" s="251"/>
      <c r="BX471" s="251"/>
      <c r="BY471" s="251"/>
      <c r="BZ471" s="251"/>
      <c r="CA471" s="251"/>
      <c r="CB471" s="251"/>
      <c r="CC471" s="251"/>
      <c r="CD471" s="251"/>
      <c r="CE471" s="251"/>
      <c r="CF471" s="251"/>
      <c r="CG471" s="251"/>
      <c r="CH471" s="251"/>
      <c r="CI471" s="251"/>
      <c r="CJ471" s="251"/>
      <c r="CK471" s="251"/>
      <c r="CL471" s="251"/>
      <c r="CM471" s="251"/>
      <c r="CN471" s="251"/>
      <c r="CO471" s="251"/>
      <c r="CP471" s="251"/>
      <c r="CQ471" s="251"/>
      <c r="CR471" s="251"/>
      <c r="CS471" s="251"/>
      <c r="CT471" s="251"/>
    </row>
    <row r="472" spans="1:98" ht="6.6" customHeight="1">
      <c r="A472" s="5"/>
      <c r="B472" s="5"/>
      <c r="C472" s="241"/>
      <c r="D472" s="241"/>
      <c r="E472" s="6"/>
      <c r="F472" s="6"/>
      <c r="G472" s="241"/>
      <c r="H472" s="284"/>
      <c r="I472" s="284"/>
      <c r="J472" s="251"/>
      <c r="K472" s="251"/>
      <c r="L472" s="251"/>
      <c r="M472" s="251"/>
      <c r="N472" s="251"/>
      <c r="O472" s="251"/>
      <c r="P472" s="251"/>
      <c r="Q472" s="251"/>
      <c r="R472" s="251"/>
      <c r="S472" s="251"/>
      <c r="T472" s="251"/>
      <c r="U472" s="251"/>
      <c r="V472" s="251"/>
      <c r="W472" s="251"/>
      <c r="X472" s="251"/>
      <c r="Y472" s="251"/>
      <c r="Z472" s="251"/>
      <c r="AA472" s="251"/>
      <c r="AB472" s="251"/>
      <c r="AC472" s="251"/>
      <c r="AD472" s="251"/>
      <c r="AE472" s="251"/>
      <c r="AF472" s="251"/>
      <c r="AG472" s="251"/>
      <c r="AH472" s="251"/>
      <c r="AI472" s="251"/>
      <c r="AJ472" s="251"/>
      <c r="AK472" s="251"/>
      <c r="AL472" s="251"/>
      <c r="AM472" s="251"/>
      <c r="AN472" s="251"/>
      <c r="AO472" s="251"/>
      <c r="AP472" s="251"/>
      <c r="AQ472" s="251"/>
      <c r="AR472" s="251"/>
      <c r="AS472" s="251"/>
      <c r="AT472" s="251"/>
      <c r="AU472" s="251"/>
      <c r="AV472" s="251"/>
      <c r="AW472" s="251"/>
      <c r="AX472" s="251"/>
      <c r="AY472" s="251"/>
      <c r="AZ472" s="251"/>
      <c r="BA472" s="251"/>
      <c r="BB472" s="251"/>
      <c r="BC472" s="251"/>
      <c r="BD472" s="251"/>
      <c r="BE472" s="251"/>
      <c r="BF472" s="251"/>
      <c r="BG472" s="251"/>
      <c r="BH472" s="251"/>
      <c r="BI472" s="251"/>
      <c r="BJ472" s="251"/>
      <c r="BK472" s="251"/>
      <c r="BL472" s="251"/>
      <c r="BM472" s="251"/>
      <c r="BN472" s="251"/>
      <c r="BO472" s="251"/>
      <c r="BP472" s="251"/>
      <c r="BQ472" s="251"/>
      <c r="BR472" s="251"/>
      <c r="BS472" s="251"/>
      <c r="BT472" s="251"/>
      <c r="BU472" s="251"/>
      <c r="BV472" s="251"/>
      <c r="BW472" s="251"/>
      <c r="BX472" s="251"/>
      <c r="BY472" s="251"/>
      <c r="BZ472" s="251"/>
      <c r="CA472" s="251"/>
      <c r="CB472" s="251"/>
      <c r="CC472" s="251"/>
      <c r="CD472" s="251"/>
      <c r="CE472" s="251"/>
      <c r="CF472" s="251"/>
      <c r="CG472" s="251"/>
      <c r="CH472" s="251"/>
      <c r="CI472" s="251"/>
      <c r="CJ472" s="251"/>
      <c r="CK472" s="251"/>
      <c r="CL472" s="251"/>
      <c r="CM472" s="251"/>
      <c r="CN472" s="251"/>
      <c r="CO472" s="251"/>
      <c r="CP472" s="251"/>
      <c r="CQ472" s="251"/>
      <c r="CR472" s="251"/>
      <c r="CS472" s="251"/>
      <c r="CT472" s="251"/>
    </row>
    <row r="473" spans="1:98" ht="6.6" customHeight="1" thickBot="1">
      <c r="A473" s="5"/>
      <c r="B473" s="5"/>
      <c r="C473" s="241"/>
      <c r="D473" s="241"/>
      <c r="E473" s="6"/>
      <c r="F473" s="6"/>
      <c r="G473" s="241"/>
      <c r="H473" s="284"/>
      <c r="I473" s="284"/>
      <c r="J473" s="251"/>
      <c r="K473" s="251"/>
      <c r="L473" s="251"/>
      <c r="M473" s="251"/>
      <c r="N473" s="251"/>
      <c r="O473" s="251"/>
      <c r="P473" s="251"/>
      <c r="Q473" s="251"/>
      <c r="R473" s="251"/>
      <c r="S473" s="251"/>
      <c r="T473" s="251"/>
      <c r="U473" s="251"/>
      <c r="V473" s="251"/>
      <c r="W473" s="251"/>
      <c r="X473" s="251"/>
      <c r="Y473" s="251"/>
      <c r="Z473" s="251"/>
      <c r="AA473" s="251"/>
      <c r="AB473" s="251"/>
      <c r="AC473" s="251"/>
      <c r="AD473" s="251"/>
      <c r="AE473" s="251"/>
      <c r="AF473" s="251"/>
      <c r="AG473" s="251"/>
      <c r="AH473" s="251"/>
      <c r="AI473" s="251"/>
      <c r="AJ473" s="251"/>
      <c r="AK473" s="251"/>
      <c r="AL473" s="251"/>
      <c r="AM473" s="251"/>
      <c r="AN473" s="251"/>
      <c r="AO473" s="251"/>
      <c r="AP473" s="251"/>
      <c r="AQ473" s="251"/>
      <c r="AR473" s="251"/>
      <c r="AS473" s="251"/>
      <c r="AT473" s="251"/>
      <c r="AU473" s="251"/>
      <c r="AV473" s="251"/>
      <c r="AW473" s="251"/>
      <c r="AX473" s="251"/>
      <c r="AY473" s="251"/>
      <c r="AZ473" s="251"/>
      <c r="BA473" s="251"/>
      <c r="BB473" s="251"/>
      <c r="BC473" s="251"/>
      <c r="BD473" s="251"/>
      <c r="BE473" s="251"/>
      <c r="BF473" s="251"/>
      <c r="BG473" s="251"/>
      <c r="BH473" s="251"/>
      <c r="BI473" s="251"/>
      <c r="BJ473" s="251"/>
      <c r="BK473" s="251"/>
      <c r="BL473" s="251"/>
      <c r="BM473" s="251"/>
      <c r="BN473" s="251"/>
      <c r="BO473" s="251"/>
      <c r="BP473" s="251"/>
      <c r="BQ473" s="251"/>
      <c r="BR473" s="251"/>
      <c r="BS473" s="251"/>
      <c r="BT473" s="251"/>
      <c r="BU473" s="251"/>
      <c r="BV473" s="251"/>
      <c r="BW473" s="251"/>
      <c r="BX473" s="251"/>
      <c r="BY473" s="251"/>
      <c r="BZ473" s="251"/>
      <c r="CA473" s="251"/>
      <c r="CB473" s="251"/>
      <c r="CC473" s="251"/>
      <c r="CD473" s="251"/>
      <c r="CE473" s="251"/>
      <c r="CF473" s="251"/>
      <c r="CG473" s="251"/>
      <c r="CH473" s="251"/>
      <c r="CI473" s="251"/>
      <c r="CJ473" s="251"/>
      <c r="CK473" s="251"/>
      <c r="CL473" s="251"/>
      <c r="CM473" s="251"/>
      <c r="CN473" s="251"/>
      <c r="CO473" s="251"/>
      <c r="CP473" s="251"/>
      <c r="CQ473" s="251"/>
      <c r="CR473" s="251"/>
      <c r="CS473" s="251"/>
      <c r="CT473" s="251"/>
    </row>
    <row r="474" spans="1:98" ht="6" customHeight="1">
      <c r="A474" s="7"/>
      <c r="B474" s="7"/>
      <c r="C474" s="519"/>
      <c r="D474" s="513"/>
      <c r="E474" s="514"/>
      <c r="F474" s="514"/>
      <c r="G474" s="514"/>
      <c r="H474" s="514"/>
      <c r="I474" s="514"/>
      <c r="J474" s="514"/>
      <c r="K474" s="514"/>
      <c r="L474" s="514"/>
      <c r="M474" s="515"/>
      <c r="N474" s="515"/>
      <c r="O474" s="515"/>
      <c r="P474" s="515"/>
      <c r="Q474" s="523"/>
      <c r="R474" s="523"/>
      <c r="S474" s="1369" t="s">
        <v>1441</v>
      </c>
      <c r="T474" s="1369"/>
      <c r="U474" s="1369"/>
      <c r="V474" s="1369"/>
      <c r="W474" s="1369"/>
      <c r="X474" s="1369"/>
      <c r="Y474" s="1369"/>
      <c r="Z474" s="1369"/>
      <c r="AA474" s="1369"/>
      <c r="AB474" s="1369"/>
      <c r="AC474" s="1369"/>
      <c r="AD474" s="1369"/>
      <c r="AE474" s="1369"/>
      <c r="AF474" s="1369"/>
      <c r="AG474" s="1369"/>
      <c r="AH474" s="1369"/>
      <c r="AI474" s="1369"/>
      <c r="AJ474" s="1369"/>
      <c r="AK474" s="1369"/>
      <c r="AL474" s="1369"/>
      <c r="AM474" s="1369"/>
      <c r="AN474" s="1369"/>
      <c r="AO474" s="1369"/>
      <c r="AP474" s="1369"/>
      <c r="AQ474" s="1369"/>
      <c r="AR474" s="1369"/>
      <c r="AS474" s="1369"/>
      <c r="AT474" s="1369"/>
      <c r="AU474" s="1369"/>
      <c r="AV474" s="1369"/>
      <c r="AW474" s="1369"/>
      <c r="AX474" s="1369"/>
      <c r="AY474" s="1369"/>
      <c r="AZ474" s="1369"/>
      <c r="BA474" s="1369"/>
      <c r="BB474" s="1369"/>
      <c r="BC474" s="1369"/>
      <c r="BD474" s="1369"/>
      <c r="BE474" s="1369"/>
      <c r="BF474" s="1369"/>
      <c r="BG474" s="1369"/>
      <c r="BH474" s="1369"/>
      <c r="BI474" s="1369"/>
      <c r="BJ474" s="1369"/>
      <c r="BK474" s="1369"/>
      <c r="BL474" s="1369"/>
      <c r="BM474" s="1369"/>
      <c r="BN474" s="1369"/>
      <c r="BO474" s="1369"/>
      <c r="BP474" s="1369"/>
      <c r="BQ474" s="1369"/>
      <c r="BR474" s="1369"/>
      <c r="BS474" s="1369"/>
      <c r="BT474" s="1369"/>
      <c r="BU474" s="1369"/>
      <c r="BV474" s="1369"/>
      <c r="BW474" s="1369"/>
      <c r="BX474" s="1369"/>
      <c r="BY474" s="1369"/>
      <c r="BZ474" s="1369"/>
      <c r="CA474" s="1369"/>
      <c r="CB474" s="1369"/>
      <c r="CC474" s="1369"/>
      <c r="CD474" s="1369"/>
      <c r="CE474" s="1369"/>
      <c r="CF474" s="1369"/>
      <c r="CG474" s="1369"/>
      <c r="CH474" s="1369"/>
      <c r="CI474" s="1369"/>
      <c r="CJ474" s="1369"/>
      <c r="CK474" s="1369"/>
      <c r="CL474" s="1369"/>
      <c r="CM474" s="1369"/>
      <c r="CN474" s="1370"/>
    </row>
    <row r="475" spans="1:98" ht="27.75" customHeight="1">
      <c r="A475" s="7"/>
      <c r="B475" s="7"/>
      <c r="C475" s="517"/>
      <c r="D475" s="1373" t="s">
        <v>1439</v>
      </c>
      <c r="E475" s="1374"/>
      <c r="F475" s="1374"/>
      <c r="G475" s="1374"/>
      <c r="H475" s="1374"/>
      <c r="I475" s="1374"/>
      <c r="J475" s="1374"/>
      <c r="K475" s="1374"/>
      <c r="L475" s="1374"/>
      <c r="M475" s="1374"/>
      <c r="N475" s="1374"/>
      <c r="O475" s="1367" t="s">
        <v>1440</v>
      </c>
      <c r="P475" s="1367"/>
      <c r="Q475" s="1367"/>
      <c r="R475" s="1367"/>
      <c r="S475" s="1371"/>
      <c r="T475" s="1371"/>
      <c r="U475" s="1371"/>
      <c r="V475" s="1371"/>
      <c r="W475" s="1371"/>
      <c r="X475" s="1371"/>
      <c r="Y475" s="1371"/>
      <c r="Z475" s="1371"/>
      <c r="AA475" s="1371"/>
      <c r="AB475" s="1371"/>
      <c r="AC475" s="1371"/>
      <c r="AD475" s="1371"/>
      <c r="AE475" s="1371"/>
      <c r="AF475" s="1371"/>
      <c r="AG475" s="1371"/>
      <c r="AH475" s="1371"/>
      <c r="AI475" s="1371"/>
      <c r="AJ475" s="1371"/>
      <c r="AK475" s="1371"/>
      <c r="AL475" s="1371"/>
      <c r="AM475" s="1371"/>
      <c r="AN475" s="1371"/>
      <c r="AO475" s="1371"/>
      <c r="AP475" s="1371"/>
      <c r="AQ475" s="1371"/>
      <c r="AR475" s="1371"/>
      <c r="AS475" s="1371"/>
      <c r="AT475" s="1371"/>
      <c r="AU475" s="1371"/>
      <c r="AV475" s="1371"/>
      <c r="AW475" s="1371"/>
      <c r="AX475" s="1371"/>
      <c r="AY475" s="1371"/>
      <c r="AZ475" s="1371"/>
      <c r="BA475" s="1371"/>
      <c r="BB475" s="1371"/>
      <c r="BC475" s="1371"/>
      <c r="BD475" s="1371"/>
      <c r="BE475" s="1371"/>
      <c r="BF475" s="1371"/>
      <c r="BG475" s="1371"/>
      <c r="BH475" s="1371"/>
      <c r="BI475" s="1371"/>
      <c r="BJ475" s="1371"/>
      <c r="BK475" s="1371"/>
      <c r="BL475" s="1371"/>
      <c r="BM475" s="1371"/>
      <c r="BN475" s="1371"/>
      <c r="BO475" s="1371"/>
      <c r="BP475" s="1371"/>
      <c r="BQ475" s="1371"/>
      <c r="BR475" s="1371"/>
      <c r="BS475" s="1371"/>
      <c r="BT475" s="1371"/>
      <c r="BU475" s="1371"/>
      <c r="BV475" s="1371"/>
      <c r="BW475" s="1371"/>
      <c r="BX475" s="1371"/>
      <c r="BY475" s="1371"/>
      <c r="BZ475" s="1371"/>
      <c r="CA475" s="1371"/>
      <c r="CB475" s="1371"/>
      <c r="CC475" s="1371"/>
      <c r="CD475" s="1371"/>
      <c r="CE475" s="1371"/>
      <c r="CF475" s="1371"/>
      <c r="CG475" s="1371"/>
      <c r="CH475" s="1371"/>
      <c r="CI475" s="1371"/>
      <c r="CJ475" s="1371"/>
      <c r="CK475" s="1371"/>
      <c r="CL475" s="1371"/>
      <c r="CM475" s="1371"/>
      <c r="CN475" s="1372"/>
    </row>
    <row r="476" spans="1:98" ht="16.5" customHeight="1">
      <c r="A476" s="7"/>
      <c r="B476" s="7"/>
      <c r="C476" s="517"/>
      <c r="D476" s="1373"/>
      <c r="E476" s="1374"/>
      <c r="F476" s="1374"/>
      <c r="G476" s="1374"/>
      <c r="H476" s="1374"/>
      <c r="I476" s="1374"/>
      <c r="J476" s="1374"/>
      <c r="K476" s="1374"/>
      <c r="L476" s="1374"/>
      <c r="M476" s="1374"/>
      <c r="N476" s="1374"/>
      <c r="O476" s="1367"/>
      <c r="P476" s="1367"/>
      <c r="Q476" s="1367"/>
      <c r="R476" s="1367"/>
      <c r="S476" s="1371"/>
      <c r="T476" s="1371"/>
      <c r="U476" s="1371"/>
      <c r="V476" s="1371"/>
      <c r="W476" s="1371"/>
      <c r="X476" s="1371"/>
      <c r="Y476" s="1371"/>
      <c r="Z476" s="1371"/>
      <c r="AA476" s="1371"/>
      <c r="AB476" s="1371"/>
      <c r="AC476" s="1371"/>
      <c r="AD476" s="1371"/>
      <c r="AE476" s="1371"/>
      <c r="AF476" s="1371"/>
      <c r="AG476" s="1371"/>
      <c r="AH476" s="1371"/>
      <c r="AI476" s="1371"/>
      <c r="AJ476" s="1371"/>
      <c r="AK476" s="1371"/>
      <c r="AL476" s="1371"/>
      <c r="AM476" s="1371"/>
      <c r="AN476" s="1371"/>
      <c r="AO476" s="1371"/>
      <c r="AP476" s="1371"/>
      <c r="AQ476" s="1371"/>
      <c r="AR476" s="1371"/>
      <c r="AS476" s="1371"/>
      <c r="AT476" s="1371"/>
      <c r="AU476" s="1371"/>
      <c r="AV476" s="1371"/>
      <c r="AW476" s="1371"/>
      <c r="AX476" s="1371"/>
      <c r="AY476" s="1371"/>
      <c r="AZ476" s="1371"/>
      <c r="BA476" s="1371"/>
      <c r="BB476" s="1371"/>
      <c r="BC476" s="1371"/>
      <c r="BD476" s="1371"/>
      <c r="BE476" s="1371"/>
      <c r="BF476" s="1371"/>
      <c r="BG476" s="1371"/>
      <c r="BH476" s="1371"/>
      <c r="BI476" s="1371"/>
      <c r="BJ476" s="1371"/>
      <c r="BK476" s="1371"/>
      <c r="BL476" s="1371"/>
      <c r="BM476" s="1371"/>
      <c r="BN476" s="1371"/>
      <c r="BO476" s="1371"/>
      <c r="BP476" s="1371"/>
      <c r="BQ476" s="1371"/>
      <c r="BR476" s="1371"/>
      <c r="BS476" s="1371"/>
      <c r="BT476" s="1371"/>
      <c r="BU476" s="1371"/>
      <c r="BV476" s="1371"/>
      <c r="BW476" s="1371"/>
      <c r="BX476" s="1371"/>
      <c r="BY476" s="1371"/>
      <c r="BZ476" s="1371"/>
      <c r="CA476" s="1371"/>
      <c r="CB476" s="1371"/>
      <c r="CC476" s="1371"/>
      <c r="CD476" s="1371"/>
      <c r="CE476" s="1371"/>
      <c r="CF476" s="1371"/>
      <c r="CG476" s="1371"/>
      <c r="CH476" s="1371"/>
      <c r="CI476" s="1371"/>
      <c r="CJ476" s="1371"/>
      <c r="CK476" s="1371"/>
      <c r="CL476" s="1371"/>
      <c r="CM476" s="1371"/>
      <c r="CN476" s="1372"/>
    </row>
    <row r="477" spans="1:98" ht="21" customHeight="1">
      <c r="A477" s="7"/>
      <c r="B477" s="7"/>
      <c r="C477" s="517"/>
      <c r="D477" s="516"/>
      <c r="E477" s="520"/>
      <c r="F477" s="520"/>
      <c r="G477" s="520"/>
      <c r="H477" s="520"/>
      <c r="I477" s="520"/>
      <c r="J477" s="520"/>
      <c r="K477" s="520"/>
      <c r="L477" s="520"/>
      <c r="M477" s="285"/>
      <c r="N477" s="285"/>
      <c r="O477" s="285"/>
      <c r="P477" s="285"/>
      <c r="Q477" s="285"/>
      <c r="R477" s="285"/>
      <c r="S477" s="285"/>
      <c r="T477" s="285"/>
      <c r="U477" s="285"/>
      <c r="V477" s="285"/>
      <c r="W477" s="285"/>
      <c r="X477" s="285"/>
      <c r="Y477" s="285"/>
      <c r="Z477" s="285"/>
      <c r="AA477" s="285"/>
      <c r="AB477" s="285"/>
      <c r="AC477" s="285"/>
      <c r="AD477" s="285"/>
      <c r="AE477" s="285"/>
      <c r="AF477" s="285"/>
      <c r="AG477" s="285"/>
      <c r="AH477" s="285"/>
      <c r="AI477" s="285"/>
      <c r="AJ477" s="285"/>
      <c r="AK477" s="285"/>
      <c r="AL477" s="285"/>
      <c r="AM477" s="285"/>
      <c r="AN477" s="285"/>
      <c r="AO477" s="285"/>
      <c r="AP477" s="285"/>
      <c r="AQ477" s="285"/>
      <c r="AR477" s="285"/>
      <c r="AS477" s="285"/>
      <c r="AT477" s="1"/>
      <c r="AU477" s="1"/>
      <c r="AV477" s="1"/>
      <c r="AW477" s="1"/>
      <c r="AX477" s="1"/>
      <c r="AY477" s="1"/>
      <c r="AZ477" s="285"/>
      <c r="BA477" s="285"/>
      <c r="BB477" s="285"/>
      <c r="BC477" s="285"/>
      <c r="BD477" s="285"/>
      <c r="BE477" s="285"/>
      <c r="BF477" s="285"/>
      <c r="BG477" s="285"/>
      <c r="BH477" s="285"/>
      <c r="BI477" s="285"/>
      <c r="BJ477" s="285"/>
      <c r="BK477" s="285"/>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518"/>
    </row>
    <row r="478" spans="1:98" ht="21" customHeight="1">
      <c r="A478" s="7"/>
      <c r="B478" s="7"/>
      <c r="C478" s="517"/>
      <c r="D478" s="1381" t="s">
        <v>1348</v>
      </c>
      <c r="E478" s="1382"/>
      <c r="F478" s="1382"/>
      <c r="G478" s="1382"/>
      <c r="H478" s="1382"/>
      <c r="I478" s="1382"/>
      <c r="J478" s="1382"/>
      <c r="K478" s="1382"/>
      <c r="L478" s="1382"/>
      <c r="M478" s="1382"/>
      <c r="N478" s="1382"/>
      <c r="O478" s="1367" t="s">
        <v>1440</v>
      </c>
      <c r="P478" s="1367"/>
      <c r="Q478" s="1367"/>
      <c r="R478" s="1367"/>
      <c r="S478" s="1375">
        <f ca="1">WORKDAY(DATE(YEAR(TODAY()),5,31)+1,1)</f>
        <v>45810</v>
      </c>
      <c r="T478" s="1375"/>
      <c r="U478" s="1375"/>
      <c r="V478" s="1375"/>
      <c r="W478" s="1375"/>
      <c r="X478" s="1375"/>
      <c r="Y478" s="1375"/>
      <c r="Z478" s="1375"/>
      <c r="AA478" s="1375"/>
      <c r="AB478" s="1375"/>
      <c r="AC478" s="1375"/>
      <c r="AD478" s="1375"/>
      <c r="AE478" s="1375"/>
      <c r="AF478" s="1375"/>
      <c r="AG478" s="1375"/>
      <c r="AH478" s="1375"/>
      <c r="AI478" s="1375"/>
      <c r="AJ478" s="1375"/>
      <c r="AK478" s="1375"/>
      <c r="AL478" s="1375"/>
      <c r="AM478" s="1375"/>
      <c r="AN478" s="1375"/>
      <c r="AO478" s="1375"/>
      <c r="AP478" s="1375"/>
      <c r="AQ478" s="1375"/>
      <c r="AR478" s="1375"/>
      <c r="AS478" s="1375"/>
      <c r="AT478" s="1375"/>
      <c r="AU478" s="1375"/>
      <c r="AV478" s="1375"/>
      <c r="AW478" s="1375"/>
      <c r="AX478" s="1375"/>
      <c r="AY478" s="1375"/>
      <c r="AZ478" s="1375"/>
      <c r="BA478" s="1375"/>
      <c r="BB478" s="1375"/>
      <c r="BC478" s="1375"/>
      <c r="BD478" s="1377" t="str">
        <f ca="1">TEXT($S$478,"(aaa)")</f>
        <v>(月)</v>
      </c>
      <c r="BE478" s="1377"/>
      <c r="BF478" s="1377"/>
      <c r="BG478" s="1377"/>
      <c r="BH478" s="1377"/>
      <c r="BI478" s="1377"/>
      <c r="BJ478" s="1377"/>
      <c r="BK478" s="1377"/>
      <c r="BL478" s="1377"/>
      <c r="BM478" s="1377"/>
      <c r="BN478" s="522"/>
      <c r="BO478" s="522"/>
      <c r="BP478" s="1379" t="s">
        <v>1442</v>
      </c>
      <c r="BQ478" s="1379"/>
      <c r="BR478" s="1379"/>
      <c r="BS478" s="1379"/>
      <c r="BT478" s="1379"/>
      <c r="BU478" s="1379"/>
      <c r="BV478" s="1379"/>
      <c r="BW478" s="1379"/>
      <c r="BX478" s="1379"/>
      <c r="BY478" s="1379"/>
      <c r="BZ478" s="1379"/>
      <c r="CA478" s="521"/>
      <c r="CB478" s="521"/>
      <c r="CC478" s="521"/>
      <c r="CD478" s="521"/>
      <c r="CE478" s="521"/>
      <c r="CF478" s="521"/>
      <c r="CG478" s="521"/>
      <c r="CH478" s="521"/>
      <c r="CI478" s="1"/>
      <c r="CJ478" s="1"/>
      <c r="CK478" s="1"/>
      <c r="CL478" s="1"/>
      <c r="CM478" s="1"/>
      <c r="CN478" s="518"/>
    </row>
    <row r="479" spans="1:98" ht="21" customHeight="1" thickBot="1">
      <c r="A479" s="7"/>
      <c r="B479" s="7"/>
      <c r="C479" s="517"/>
      <c r="D479" s="1383"/>
      <c r="E479" s="1384"/>
      <c r="F479" s="1384"/>
      <c r="G479" s="1384"/>
      <c r="H479" s="1384"/>
      <c r="I479" s="1384"/>
      <c r="J479" s="1384"/>
      <c r="K479" s="1384"/>
      <c r="L479" s="1384"/>
      <c r="M479" s="1384"/>
      <c r="N479" s="1384"/>
      <c r="O479" s="1368"/>
      <c r="P479" s="1368"/>
      <c r="Q479" s="1368"/>
      <c r="R479" s="1368"/>
      <c r="S479" s="1376"/>
      <c r="T479" s="1376"/>
      <c r="U479" s="1376"/>
      <c r="V479" s="1376"/>
      <c r="W479" s="1376"/>
      <c r="X479" s="1376"/>
      <c r="Y479" s="1376"/>
      <c r="Z479" s="1376"/>
      <c r="AA479" s="1376"/>
      <c r="AB479" s="1376"/>
      <c r="AC479" s="1376"/>
      <c r="AD479" s="1376"/>
      <c r="AE479" s="1376"/>
      <c r="AF479" s="1376"/>
      <c r="AG479" s="1376"/>
      <c r="AH479" s="1376"/>
      <c r="AI479" s="1376"/>
      <c r="AJ479" s="1376"/>
      <c r="AK479" s="1376"/>
      <c r="AL479" s="1376"/>
      <c r="AM479" s="1376"/>
      <c r="AN479" s="1376"/>
      <c r="AO479" s="1376"/>
      <c r="AP479" s="1376"/>
      <c r="AQ479" s="1376"/>
      <c r="AR479" s="1376"/>
      <c r="AS479" s="1376"/>
      <c r="AT479" s="1376"/>
      <c r="AU479" s="1376"/>
      <c r="AV479" s="1376"/>
      <c r="AW479" s="1376"/>
      <c r="AX479" s="1376"/>
      <c r="AY479" s="1376"/>
      <c r="AZ479" s="1376"/>
      <c r="BA479" s="1376"/>
      <c r="BB479" s="1376"/>
      <c r="BC479" s="1376"/>
      <c r="BD479" s="1378"/>
      <c r="BE479" s="1378"/>
      <c r="BF479" s="1378"/>
      <c r="BG479" s="1378"/>
      <c r="BH479" s="1378"/>
      <c r="BI479" s="1378"/>
      <c r="BJ479" s="1378"/>
      <c r="BK479" s="1378"/>
      <c r="BL479" s="1378"/>
      <c r="BM479" s="1378"/>
      <c r="BN479" s="524"/>
      <c r="BO479" s="524"/>
      <c r="BP479" s="1380"/>
      <c r="BQ479" s="1380"/>
      <c r="BR479" s="1380"/>
      <c r="BS479" s="1380"/>
      <c r="BT479" s="1380"/>
      <c r="BU479" s="1380"/>
      <c r="BV479" s="1380"/>
      <c r="BW479" s="1380"/>
      <c r="BX479" s="1380"/>
      <c r="BY479" s="1380"/>
      <c r="BZ479" s="1380"/>
      <c r="CA479" s="525"/>
      <c r="CB479" s="525"/>
      <c r="CC479" s="525"/>
      <c r="CD479" s="525"/>
      <c r="CE479" s="525"/>
      <c r="CF479" s="525"/>
      <c r="CG479" s="525"/>
      <c r="CH479" s="525"/>
      <c r="CI479" s="526"/>
      <c r="CJ479" s="526"/>
      <c r="CK479" s="526"/>
      <c r="CL479" s="526"/>
      <c r="CM479" s="526"/>
      <c r="CN479" s="527"/>
    </row>
    <row r="480" spans="1:98" ht="7.5" customHeight="1">
      <c r="A480" s="7"/>
      <c r="B480" s="7"/>
      <c r="C480" s="517"/>
      <c r="D480" s="520"/>
      <c r="E480" s="520"/>
      <c r="F480" s="520"/>
      <c r="G480" s="520"/>
      <c r="H480" s="520"/>
      <c r="I480" s="520"/>
      <c r="J480" s="520"/>
      <c r="K480" s="520"/>
      <c r="L480" s="520"/>
      <c r="M480" s="520"/>
      <c r="N480" s="520"/>
      <c r="O480" s="520"/>
      <c r="P480" s="520"/>
      <c r="Q480" s="520"/>
      <c r="R480" s="520"/>
      <c r="S480" s="520"/>
      <c r="T480" s="520"/>
      <c r="U480" s="520"/>
      <c r="V480" s="520"/>
      <c r="W480" s="520"/>
      <c r="X480" s="520"/>
      <c r="Y480" s="520"/>
      <c r="Z480" s="520"/>
      <c r="AA480" s="520"/>
      <c r="AB480" s="520"/>
      <c r="AC480" s="520"/>
      <c r="AD480" s="520"/>
      <c r="AE480" s="520"/>
      <c r="AF480" s="520"/>
      <c r="AG480" s="520"/>
      <c r="AH480" s="520"/>
      <c r="AI480" s="520"/>
      <c r="AJ480" s="520"/>
      <c r="AK480" s="520"/>
      <c r="AL480" s="520"/>
      <c r="AM480" s="520"/>
      <c r="AN480" s="520"/>
      <c r="AO480" s="520"/>
      <c r="AP480" s="520"/>
      <c r="AQ480" s="520"/>
      <c r="AR480" s="520"/>
      <c r="AS480" s="520"/>
      <c r="AT480" s="520"/>
      <c r="AU480" s="520"/>
      <c r="AV480" s="520"/>
      <c r="AW480" s="520"/>
      <c r="AX480" s="520"/>
      <c r="AY480" s="520"/>
      <c r="AZ480" s="520"/>
      <c r="BA480" s="520"/>
      <c r="BB480" s="520"/>
      <c r="BC480" s="520"/>
      <c r="BD480" s="520"/>
      <c r="BE480" s="520"/>
      <c r="BF480" s="520"/>
      <c r="BG480" s="520"/>
      <c r="BH480" s="520"/>
      <c r="BI480" s="520"/>
      <c r="BJ480" s="517"/>
      <c r="BK480" s="517"/>
    </row>
    <row r="481" spans="1:63" ht="6.6" customHeight="1">
      <c r="A481" s="5"/>
      <c r="B481" s="286"/>
      <c r="C481" s="285"/>
      <c r="D481" s="285"/>
      <c r="E481" s="285"/>
      <c r="F481" s="285"/>
      <c r="G481" s="285"/>
      <c r="H481" s="285"/>
      <c r="I481" s="285"/>
      <c r="J481" s="285"/>
      <c r="K481" s="285"/>
      <c r="L481" s="285"/>
      <c r="M481" s="285"/>
      <c r="N481" s="285"/>
      <c r="O481" s="285"/>
      <c r="P481" s="285"/>
      <c r="Q481" s="285"/>
      <c r="R481" s="285"/>
      <c r="S481" s="285"/>
      <c r="T481" s="285"/>
      <c r="U481" s="285"/>
      <c r="V481" s="285"/>
      <c r="W481" s="285"/>
      <c r="X481" s="285"/>
      <c r="Y481" s="285"/>
      <c r="Z481" s="285"/>
      <c r="AA481" s="285"/>
      <c r="AB481" s="285"/>
      <c r="AC481" s="285"/>
      <c r="AD481" s="285"/>
      <c r="AE481" s="285"/>
      <c r="AF481" s="285"/>
      <c r="AG481" s="285"/>
      <c r="AH481" s="285"/>
      <c r="AI481" s="285"/>
      <c r="AJ481" s="285"/>
      <c r="AK481" s="285"/>
      <c r="AL481" s="285"/>
      <c r="AM481" s="285"/>
      <c r="AN481" s="285"/>
      <c r="AO481" s="285"/>
      <c r="AP481" s="285"/>
      <c r="AQ481" s="285"/>
      <c r="AR481" s="285"/>
      <c r="AS481" s="285"/>
      <c r="AT481" s="285"/>
      <c r="AU481" s="285"/>
      <c r="AV481" s="285"/>
      <c r="AW481" s="285"/>
      <c r="AX481" s="285"/>
      <c r="AY481" s="285"/>
      <c r="AZ481" s="285"/>
      <c r="BA481" s="285"/>
      <c r="BB481" s="285"/>
      <c r="BC481" s="285"/>
      <c r="BD481" s="285"/>
      <c r="BE481" s="285"/>
      <c r="BF481" s="285"/>
      <c r="BG481" s="285"/>
      <c r="BH481" s="285"/>
      <c r="BI481" s="285"/>
      <c r="BJ481" s="5"/>
      <c r="BK481" s="5"/>
    </row>
    <row r="482" spans="1:63" ht="6.6" customHeight="1">
      <c r="A482" s="5"/>
      <c r="B482" s="286"/>
      <c r="C482" s="285"/>
      <c r="D482" s="285"/>
      <c r="E482" s="285"/>
      <c r="F482" s="285"/>
      <c r="G482" s="285"/>
      <c r="H482" s="285"/>
      <c r="I482" s="285"/>
      <c r="J482" s="285"/>
      <c r="K482" s="285"/>
      <c r="L482" s="285"/>
      <c r="M482" s="285"/>
      <c r="N482" s="285"/>
      <c r="O482" s="285"/>
      <c r="P482" s="285"/>
      <c r="Q482" s="285"/>
      <c r="R482" s="285"/>
      <c r="S482" s="285"/>
      <c r="T482" s="285"/>
      <c r="U482" s="285"/>
      <c r="V482" s="285"/>
      <c r="W482" s="285"/>
      <c r="X482" s="285"/>
      <c r="Y482" s="285"/>
      <c r="Z482" s="285"/>
      <c r="AA482" s="285"/>
      <c r="AB482" s="285"/>
      <c r="AC482" s="285"/>
      <c r="AD482" s="285"/>
      <c r="AE482" s="285"/>
      <c r="AF482" s="285"/>
      <c r="AG482" s="285"/>
      <c r="AH482" s="285"/>
      <c r="AI482" s="285"/>
      <c r="AJ482" s="285"/>
      <c r="AK482" s="285"/>
      <c r="AL482" s="285"/>
      <c r="AM482" s="285"/>
      <c r="AN482" s="285"/>
      <c r="AO482" s="285"/>
      <c r="AP482" s="285"/>
      <c r="AQ482" s="285"/>
      <c r="AR482" s="285"/>
      <c r="AS482" s="285"/>
      <c r="AT482" s="285"/>
      <c r="AU482" s="285"/>
      <c r="AV482" s="285"/>
      <c r="AW482" s="285"/>
      <c r="AX482" s="285"/>
      <c r="AY482" s="285"/>
      <c r="AZ482" s="285"/>
      <c r="BA482" s="285"/>
      <c r="BB482" s="285"/>
      <c r="BC482" s="285"/>
      <c r="BD482" s="285"/>
      <c r="BE482" s="285"/>
      <c r="BF482" s="285"/>
      <c r="BG482" s="285"/>
      <c r="BH482" s="285"/>
      <c r="BI482" s="285"/>
      <c r="BJ482" s="5"/>
      <c r="BK482" s="5"/>
    </row>
    <row r="483" spans="1:63" ht="6.6" customHeight="1"/>
    <row r="484" spans="1:63" ht="6.6" customHeight="1"/>
    <row r="485" spans="1:63" ht="6.6" customHeight="1"/>
    <row r="486" spans="1:63" ht="6.6" customHeight="1"/>
    <row r="487" spans="1:63" ht="6.6" customHeight="1"/>
    <row r="488" spans="1:63" ht="6.6" customHeight="1"/>
    <row r="489" spans="1:63" ht="6.6" customHeight="1"/>
    <row r="490" spans="1:63" ht="6.6" customHeight="1"/>
    <row r="491" spans="1:63" ht="6.6" customHeight="1"/>
    <row r="492" spans="1:63" ht="6.6" customHeight="1"/>
    <row r="493" spans="1:63" ht="6.6" customHeight="1"/>
    <row r="494" spans="1:63" ht="6.6" customHeight="1"/>
    <row r="495" spans="1:63" ht="6.6" customHeight="1"/>
    <row r="496" spans="1:63" ht="6.6" customHeight="1"/>
    <row r="497" ht="6.6" customHeight="1"/>
    <row r="498" ht="6.6" customHeight="1"/>
    <row r="499" ht="6.6" customHeight="1"/>
    <row r="500" ht="6.6" customHeight="1"/>
    <row r="501" ht="6.6" customHeight="1"/>
    <row r="502" ht="6.6" customHeight="1"/>
    <row r="503" ht="6.6" customHeight="1"/>
    <row r="504" ht="6.6" customHeight="1"/>
    <row r="505" ht="6.6" customHeight="1"/>
    <row r="506" ht="6.6" customHeight="1"/>
    <row r="507" ht="6.6" customHeight="1"/>
    <row r="508" ht="6.6" customHeight="1"/>
    <row r="509" ht="6.6" customHeight="1"/>
    <row r="510" ht="6.6" customHeight="1"/>
    <row r="511" ht="6.6" customHeight="1"/>
    <row r="512" ht="6.6" customHeight="1"/>
    <row r="513" ht="6.6" customHeight="1"/>
    <row r="514" ht="6.6" customHeight="1"/>
    <row r="515" ht="6.6" customHeight="1"/>
    <row r="516" ht="6.6" customHeight="1"/>
    <row r="517" ht="6.6" customHeight="1"/>
    <row r="518" ht="6.6" customHeight="1"/>
    <row r="519" ht="6.6" customHeight="1"/>
    <row r="520" ht="6.6" customHeight="1"/>
    <row r="521" ht="6.6" customHeight="1"/>
    <row r="522" ht="6.6" customHeight="1"/>
    <row r="523" ht="6.6" customHeight="1"/>
    <row r="524" ht="6.6" customHeight="1"/>
    <row r="525" ht="6.6" customHeight="1"/>
    <row r="526" ht="6.6" customHeight="1"/>
    <row r="527" ht="6.6" customHeight="1"/>
    <row r="528" ht="6.6" customHeight="1"/>
    <row r="529" ht="6.6" customHeight="1"/>
    <row r="530" ht="6.6" customHeight="1"/>
    <row r="531" ht="6.6" customHeight="1"/>
    <row r="532" ht="6.6" customHeight="1"/>
    <row r="533" ht="6.6" customHeight="1"/>
    <row r="534" ht="6.6" customHeight="1"/>
    <row r="535" ht="6.6" customHeight="1"/>
    <row r="536" ht="6.6" customHeight="1"/>
    <row r="537" ht="6.6" customHeight="1"/>
    <row r="538" ht="6.6" customHeight="1"/>
    <row r="539" ht="6.6" customHeight="1"/>
    <row r="540" ht="6.6" customHeight="1"/>
    <row r="541" ht="6.6" customHeight="1"/>
    <row r="542" ht="6.6" customHeight="1"/>
    <row r="543" ht="6.6" customHeight="1"/>
    <row r="544" ht="6.6" customHeight="1"/>
    <row r="545" ht="6.6" customHeight="1"/>
    <row r="546" ht="6.6" customHeight="1"/>
    <row r="547" ht="6.6" customHeight="1"/>
    <row r="548" ht="6.6" customHeight="1"/>
    <row r="549" ht="6.6" customHeight="1"/>
    <row r="550" ht="6.6" customHeight="1"/>
    <row r="551" ht="6.6" customHeight="1"/>
    <row r="552" ht="6.6" customHeight="1"/>
    <row r="553" ht="6.6" customHeight="1"/>
    <row r="554" ht="6.6" customHeight="1"/>
    <row r="555" ht="6.6" customHeight="1"/>
    <row r="556" ht="6.6" customHeight="1"/>
    <row r="557" ht="6.6" customHeight="1"/>
    <row r="558" ht="6.6" customHeight="1"/>
    <row r="559" ht="6.6" customHeight="1"/>
    <row r="560" ht="6.6" customHeight="1"/>
    <row r="561" ht="6.6" customHeight="1"/>
    <row r="562" ht="6.6" customHeight="1"/>
    <row r="563" ht="6.6" customHeight="1"/>
    <row r="564" ht="6.6" customHeight="1"/>
    <row r="565" ht="6.6" customHeight="1"/>
    <row r="566" ht="6.6" customHeight="1"/>
    <row r="567" ht="6.6" customHeight="1"/>
    <row r="568" ht="6.6" customHeight="1"/>
    <row r="569" ht="6.6" customHeight="1"/>
    <row r="570" ht="6.6" customHeight="1"/>
    <row r="571" ht="6.6" customHeight="1"/>
    <row r="572" ht="6.6" customHeight="1"/>
    <row r="573" ht="6.6" customHeight="1"/>
    <row r="574" ht="6.6" customHeight="1"/>
    <row r="575" ht="6.6" customHeight="1"/>
    <row r="576" ht="6.6" customHeight="1"/>
    <row r="577" ht="6.6" customHeight="1"/>
    <row r="578" ht="6.6" customHeight="1"/>
    <row r="579" ht="6.6" customHeight="1"/>
    <row r="580" ht="6.6" customHeight="1"/>
    <row r="581" ht="6.6" customHeight="1"/>
    <row r="582" ht="6.6" customHeight="1"/>
    <row r="583" ht="6.6" customHeight="1"/>
    <row r="584" ht="6.6" customHeight="1"/>
    <row r="585" ht="6.6" customHeight="1"/>
    <row r="586" ht="6.6" customHeight="1"/>
    <row r="587" ht="6.6" customHeight="1"/>
    <row r="588" ht="6.6" customHeight="1"/>
    <row r="589" ht="6.6" customHeight="1"/>
    <row r="590" ht="6.6" customHeight="1"/>
    <row r="591" ht="6.6" customHeight="1"/>
    <row r="592" ht="6.6" customHeight="1"/>
    <row r="593" ht="6.6" customHeight="1"/>
    <row r="594" ht="6.6" customHeight="1"/>
    <row r="595" ht="6.6" customHeight="1"/>
    <row r="596" ht="6.6" customHeight="1"/>
    <row r="597" ht="6.6" customHeight="1"/>
    <row r="598" ht="6.6" customHeight="1"/>
    <row r="599" ht="6.6" customHeight="1"/>
    <row r="600" ht="6.6" customHeight="1"/>
    <row r="601" ht="6.6" customHeight="1"/>
    <row r="602" ht="6.6" customHeight="1"/>
    <row r="603" ht="6.6" customHeight="1"/>
    <row r="604" ht="6.6" customHeight="1"/>
    <row r="605" ht="6.6" customHeight="1"/>
    <row r="606" ht="6.6" customHeight="1"/>
    <row r="607" ht="6.6" customHeight="1"/>
    <row r="608" ht="6.6" customHeight="1"/>
    <row r="609" ht="6.6" customHeight="1"/>
    <row r="610" ht="6.6" customHeight="1"/>
    <row r="611" ht="6.6" customHeight="1"/>
    <row r="612" ht="6.6" customHeight="1"/>
    <row r="613" ht="6.6" customHeight="1"/>
    <row r="614" ht="6.6" customHeight="1"/>
    <row r="615" ht="6.6" customHeight="1"/>
    <row r="616" ht="6.6" customHeight="1"/>
    <row r="617" ht="6.6" customHeight="1"/>
    <row r="618" ht="6.6" customHeight="1"/>
    <row r="619" ht="6.6" customHeight="1"/>
    <row r="620" ht="6.6" customHeight="1"/>
    <row r="621" ht="6.6" customHeight="1"/>
    <row r="622" ht="6.6" customHeight="1"/>
    <row r="623" ht="6.6" customHeight="1"/>
    <row r="624" ht="6.6" customHeight="1"/>
    <row r="625" ht="6.6" customHeight="1"/>
    <row r="626" ht="6.6" customHeight="1"/>
    <row r="627" ht="6.6" customHeight="1"/>
    <row r="628" ht="6.6" customHeight="1"/>
    <row r="629" ht="6.6" customHeight="1"/>
    <row r="630" ht="6.6" customHeight="1"/>
    <row r="631" ht="6.6" customHeight="1"/>
    <row r="632" ht="6.6" customHeight="1"/>
    <row r="633" ht="6.6" customHeight="1"/>
    <row r="634" ht="6.6" customHeight="1"/>
    <row r="635" ht="6.6" customHeight="1"/>
    <row r="636" ht="6.6" customHeight="1"/>
    <row r="637" ht="6.6" customHeight="1"/>
    <row r="638" ht="6.6" customHeight="1"/>
    <row r="639" ht="6.6" customHeight="1"/>
    <row r="640" ht="6.6" customHeight="1"/>
    <row r="641" ht="6.6" customHeight="1"/>
    <row r="642" ht="6.6" customHeight="1"/>
    <row r="643" ht="6.6" customHeight="1"/>
    <row r="644" ht="6.6" customHeight="1"/>
    <row r="645" ht="6.6" customHeight="1"/>
    <row r="646" ht="6.6" customHeight="1"/>
    <row r="647" ht="6.6" customHeight="1"/>
    <row r="648" ht="6.6" customHeight="1"/>
    <row r="649" ht="6.6" customHeight="1"/>
    <row r="650" ht="6.6" customHeight="1"/>
    <row r="651" ht="6.6" customHeight="1"/>
    <row r="652" ht="6.6" customHeight="1"/>
    <row r="653" ht="6.6" customHeight="1"/>
    <row r="654" ht="6.6" customHeight="1"/>
    <row r="655" ht="6.6" customHeight="1"/>
    <row r="656" ht="6.6" customHeight="1"/>
    <row r="657" ht="6.6" customHeight="1"/>
    <row r="658" ht="6.6" customHeight="1"/>
    <row r="659" ht="6.6" customHeight="1"/>
    <row r="660" ht="6.6" customHeight="1"/>
    <row r="661" ht="6.6" customHeight="1"/>
    <row r="662" ht="6.6" customHeight="1"/>
    <row r="663" ht="6.6" customHeight="1"/>
    <row r="664" ht="6.6" customHeight="1"/>
    <row r="665" ht="6.6" customHeight="1"/>
    <row r="666" ht="6.6" customHeight="1"/>
    <row r="667" ht="6.6" customHeight="1"/>
    <row r="668" ht="6.6" customHeight="1"/>
    <row r="669" ht="6.6" customHeight="1"/>
    <row r="670" ht="6.6" customHeight="1"/>
    <row r="671" ht="6.6" customHeight="1"/>
    <row r="672" ht="6.6" customHeight="1"/>
    <row r="673" ht="6.6" customHeight="1"/>
    <row r="674" ht="6.6" customHeight="1"/>
    <row r="675" ht="6.6" customHeight="1"/>
    <row r="676" ht="6.6" customHeight="1"/>
    <row r="677" ht="6.6" customHeight="1"/>
    <row r="678" ht="6.6" customHeight="1"/>
    <row r="679" ht="6.6" customHeight="1"/>
    <row r="680" ht="6.6" customHeight="1"/>
    <row r="681" ht="6.6" customHeight="1"/>
    <row r="682" ht="6.6" customHeight="1"/>
    <row r="683" ht="6.6" customHeight="1"/>
    <row r="684" ht="6.6" customHeight="1"/>
    <row r="685" ht="6.6" customHeight="1"/>
    <row r="686" ht="6.6" customHeight="1"/>
    <row r="687" ht="6.6" customHeight="1"/>
    <row r="688" ht="6.6" customHeight="1"/>
    <row r="689" ht="6.6" customHeight="1"/>
    <row r="690" ht="6.6" customHeight="1"/>
    <row r="691" ht="6.6" customHeight="1"/>
    <row r="692" ht="6.6" customHeight="1"/>
    <row r="693" ht="6.6" customHeight="1"/>
    <row r="694" ht="6.6" customHeight="1"/>
    <row r="695" ht="6.6" customHeight="1"/>
    <row r="696" ht="6.6" customHeight="1"/>
    <row r="697" ht="6.6" customHeight="1"/>
    <row r="698" ht="6.6" customHeight="1"/>
    <row r="699" ht="6.6" customHeight="1"/>
    <row r="700" ht="6.6" customHeight="1"/>
    <row r="701" ht="6.6" customHeight="1"/>
    <row r="702" ht="6.6" customHeight="1"/>
    <row r="703" ht="6.6" customHeight="1"/>
    <row r="704" ht="6.6" customHeight="1"/>
    <row r="705" ht="6.6" customHeight="1"/>
    <row r="706" ht="6.6" customHeight="1"/>
    <row r="707" ht="6.6" customHeight="1"/>
    <row r="708" ht="6.6" customHeight="1"/>
    <row r="709" ht="6.6" customHeight="1"/>
    <row r="710" ht="6.6" customHeight="1"/>
    <row r="711" ht="6.6" customHeight="1"/>
    <row r="712" ht="6.6" customHeight="1"/>
    <row r="713" ht="6.6" customHeight="1"/>
    <row r="714" ht="6.6" customHeight="1"/>
    <row r="715" ht="6.6" customHeight="1"/>
    <row r="716" ht="6.6" customHeight="1"/>
    <row r="717" ht="6.6" customHeight="1"/>
    <row r="718" ht="6.6" customHeight="1"/>
    <row r="719" ht="6.6" customHeight="1"/>
    <row r="720" ht="6.6" customHeight="1"/>
    <row r="721" ht="6.6" customHeight="1"/>
    <row r="722" ht="6.6" customHeight="1"/>
    <row r="723" ht="6.6" customHeight="1"/>
    <row r="724" ht="6.6" customHeight="1"/>
    <row r="725" ht="6.6" customHeight="1"/>
    <row r="726" ht="6.6" customHeight="1"/>
    <row r="727" ht="6.6" customHeight="1"/>
    <row r="728" ht="6.6" customHeight="1"/>
    <row r="729" ht="6.6" customHeight="1"/>
    <row r="730" ht="6.6" customHeight="1"/>
    <row r="731" ht="6.6" customHeight="1"/>
    <row r="732" ht="6.6" customHeight="1"/>
    <row r="733" ht="6.6" customHeight="1"/>
    <row r="734" ht="6.6" customHeight="1"/>
    <row r="735" ht="6.6" customHeight="1"/>
    <row r="736" ht="6.6" customHeight="1"/>
    <row r="737" ht="6.6" customHeight="1"/>
    <row r="738" ht="6.6" customHeight="1"/>
    <row r="739" ht="6.6" customHeight="1"/>
    <row r="740" ht="6.6" customHeight="1"/>
    <row r="741" ht="6.6" customHeight="1"/>
    <row r="742" ht="6.6" customHeight="1"/>
    <row r="743" ht="6.6" customHeight="1"/>
    <row r="744" ht="6.6" customHeight="1"/>
    <row r="745" ht="6.6" customHeight="1"/>
    <row r="746" ht="6.6" customHeight="1"/>
    <row r="747" ht="6.6" customHeight="1"/>
    <row r="748" ht="6.6" customHeight="1"/>
    <row r="749" ht="6.6" customHeight="1"/>
    <row r="750" ht="6.6" customHeight="1"/>
    <row r="751" ht="6.6" customHeight="1"/>
    <row r="752" ht="6.6" customHeight="1"/>
    <row r="753" ht="6.6" customHeight="1"/>
    <row r="754" ht="6.6" customHeight="1"/>
    <row r="755" ht="6.6" customHeight="1"/>
    <row r="756" ht="6.6" customHeight="1"/>
    <row r="757" ht="6.6" customHeight="1"/>
    <row r="758" ht="6.6" customHeight="1"/>
    <row r="759" ht="6.6" customHeight="1"/>
    <row r="760" ht="6.6" customHeight="1"/>
    <row r="761" ht="6.6" customHeight="1"/>
    <row r="762" ht="6.6" customHeight="1"/>
    <row r="763" ht="6.6" customHeight="1"/>
    <row r="764" ht="6.6" customHeight="1"/>
    <row r="765" ht="6.6" customHeight="1"/>
    <row r="766" ht="6.6" customHeight="1"/>
    <row r="767" ht="6.6" customHeight="1"/>
    <row r="768" ht="6.6" customHeight="1"/>
    <row r="769" ht="6.6" customHeight="1"/>
    <row r="770" ht="6.6" customHeight="1"/>
    <row r="771" ht="6.6" customHeight="1"/>
    <row r="772" ht="6.6" customHeight="1"/>
    <row r="773" ht="6.6" customHeight="1"/>
    <row r="774" ht="6.6" customHeight="1"/>
    <row r="775" ht="6.6" customHeight="1"/>
    <row r="776" ht="6.6" customHeight="1"/>
    <row r="777" ht="6.6" customHeight="1"/>
    <row r="778" ht="6.6" customHeight="1"/>
    <row r="779" ht="6.6" customHeight="1"/>
    <row r="780" ht="6.6" customHeight="1"/>
    <row r="781" ht="6.6" customHeight="1"/>
    <row r="782" ht="6.6" customHeight="1"/>
    <row r="783" ht="6.6" customHeight="1"/>
    <row r="784" ht="6.6" customHeight="1"/>
    <row r="785" ht="6.6" customHeight="1"/>
    <row r="786" ht="6.6" customHeight="1"/>
    <row r="787" ht="6.6" customHeight="1"/>
    <row r="788" ht="6.6" customHeight="1"/>
    <row r="789" ht="6.6" customHeight="1"/>
    <row r="790" ht="6.6" customHeight="1"/>
    <row r="791" ht="6.6" customHeight="1"/>
    <row r="792" ht="6.6" customHeight="1"/>
    <row r="793" ht="6.6" customHeight="1"/>
    <row r="794" ht="6.6" customHeight="1"/>
    <row r="795" ht="6.6" customHeight="1"/>
    <row r="796" ht="6.6" customHeight="1"/>
    <row r="797" ht="6.6" customHeight="1"/>
    <row r="798" ht="6.6" customHeight="1"/>
    <row r="799" ht="6.6" customHeight="1"/>
    <row r="800" ht="6.6" customHeight="1"/>
    <row r="801" ht="6.6" customHeight="1"/>
    <row r="802" ht="6.6" customHeight="1"/>
    <row r="803" ht="6.6" customHeight="1"/>
    <row r="804" ht="6.6" customHeight="1"/>
    <row r="805" ht="6.6" customHeight="1"/>
    <row r="806" ht="6.6" customHeight="1"/>
    <row r="807" ht="6.6" customHeight="1"/>
    <row r="808" ht="6.6" customHeight="1"/>
    <row r="809" ht="6.6" customHeight="1"/>
    <row r="810" ht="6.6" customHeight="1"/>
    <row r="811" ht="6.6" customHeight="1"/>
    <row r="812" ht="6.6" customHeight="1"/>
    <row r="813" ht="6.6" customHeight="1"/>
    <row r="814" ht="6.6" customHeight="1"/>
    <row r="815" ht="6.6" customHeight="1"/>
    <row r="816" ht="6.6" customHeight="1"/>
    <row r="817" ht="6.6" customHeight="1"/>
    <row r="818" ht="6.6" customHeight="1"/>
    <row r="819" ht="6.6" customHeight="1"/>
    <row r="820" ht="6.6" customHeight="1"/>
    <row r="821" ht="6.6" customHeight="1"/>
    <row r="822" ht="6.6" customHeight="1"/>
    <row r="823" ht="6.6" customHeight="1"/>
    <row r="824" ht="6.6" customHeight="1"/>
    <row r="825" ht="6.6" customHeight="1"/>
    <row r="826" ht="6.6" customHeight="1"/>
    <row r="827" ht="6.6" customHeight="1"/>
    <row r="828" ht="6.6" customHeight="1"/>
    <row r="829" ht="6.6" customHeight="1"/>
    <row r="830" ht="6.6" customHeight="1"/>
    <row r="831" ht="6.6" customHeight="1"/>
    <row r="832" ht="6.6" customHeight="1"/>
    <row r="833" ht="6.6" customHeight="1"/>
    <row r="834" ht="6.6" customHeight="1"/>
    <row r="835" ht="6.6" customHeight="1"/>
    <row r="836" ht="6.6" customHeight="1"/>
    <row r="837" ht="6.6" customHeight="1"/>
    <row r="838" ht="6.6" customHeight="1"/>
    <row r="839" ht="6.6" customHeight="1"/>
    <row r="840" ht="6.6" customHeight="1"/>
    <row r="841" ht="6.6" customHeight="1"/>
    <row r="842" ht="6.6" customHeight="1"/>
    <row r="843" ht="6.6" customHeight="1"/>
    <row r="844" ht="6.6" customHeight="1"/>
    <row r="845" ht="6.6" customHeight="1"/>
    <row r="846" ht="6.6" customHeight="1"/>
    <row r="847" ht="6.6" customHeight="1"/>
    <row r="848" ht="6.6" customHeight="1"/>
    <row r="849" ht="6.6" customHeight="1"/>
    <row r="850" ht="6.6" customHeight="1"/>
    <row r="851" ht="6.6" customHeight="1"/>
    <row r="852" ht="6.6" customHeight="1"/>
    <row r="853" ht="6.6" customHeight="1"/>
    <row r="854" ht="6.6" customHeight="1"/>
    <row r="855" ht="6.6" customHeight="1"/>
    <row r="856" ht="6.6" customHeight="1"/>
    <row r="857" ht="6.6" customHeight="1"/>
    <row r="858" ht="6.6" customHeight="1"/>
    <row r="859" ht="6.6" customHeight="1"/>
    <row r="860" ht="6.6" customHeight="1"/>
    <row r="861" ht="6.6" customHeight="1"/>
    <row r="862" ht="6.6" customHeight="1"/>
    <row r="863" ht="6.6" customHeight="1"/>
    <row r="864" ht="6.6" customHeight="1"/>
    <row r="865" ht="6.6" customHeight="1"/>
    <row r="866" ht="6.6" customHeight="1"/>
    <row r="867" ht="6.6" customHeight="1"/>
    <row r="868" ht="6.6" customHeight="1"/>
    <row r="869" ht="6.6" customHeight="1"/>
    <row r="870" ht="6.6" customHeight="1"/>
    <row r="871" ht="6.6" customHeight="1"/>
    <row r="872" ht="6.6" customHeight="1"/>
    <row r="873" ht="6.6" customHeight="1"/>
    <row r="874" ht="6.6" customHeight="1"/>
    <row r="875" ht="6.6" customHeight="1"/>
    <row r="876" ht="6.6" customHeight="1"/>
    <row r="877" ht="6.6" customHeight="1"/>
    <row r="878" ht="6.6" customHeight="1"/>
    <row r="879" ht="6.6" customHeight="1"/>
    <row r="880" ht="6.6" customHeight="1"/>
    <row r="881" ht="6.6" customHeight="1"/>
    <row r="882" ht="6.6" customHeight="1"/>
    <row r="883" ht="6.6" customHeight="1"/>
    <row r="884" ht="6.6" customHeight="1"/>
    <row r="885" ht="6.6" customHeight="1"/>
    <row r="886" ht="6.6" customHeight="1"/>
    <row r="887" ht="6.6" customHeight="1"/>
    <row r="888" ht="6.6" customHeight="1"/>
    <row r="889" ht="6.6" customHeight="1"/>
    <row r="890" ht="6.6" customHeight="1"/>
    <row r="891" ht="6.6" customHeight="1"/>
    <row r="892" ht="6.6" customHeight="1"/>
    <row r="893" ht="6.6" customHeight="1"/>
    <row r="894" ht="6.6" customHeight="1"/>
    <row r="895" ht="6.6" customHeight="1"/>
    <row r="896" ht="6.6" customHeight="1"/>
    <row r="897" ht="6.6" customHeight="1"/>
    <row r="898" ht="6.6" customHeight="1"/>
    <row r="899" ht="6.6" customHeight="1"/>
    <row r="900" ht="6.6" customHeight="1"/>
    <row r="901" ht="6.6" customHeight="1"/>
    <row r="902" ht="6.6" customHeight="1"/>
    <row r="903" ht="6.6" customHeight="1"/>
    <row r="904" ht="6.6" customHeight="1"/>
    <row r="905" ht="6.6" customHeight="1"/>
    <row r="906" ht="6.6" customHeight="1"/>
    <row r="907" ht="6.6" customHeight="1"/>
    <row r="908" ht="6.6" customHeight="1"/>
    <row r="909" ht="6.6" customHeight="1"/>
    <row r="910" ht="6.6" customHeight="1"/>
    <row r="911" ht="6.6" customHeight="1"/>
    <row r="912" ht="6.6" customHeight="1"/>
    <row r="913" ht="6.6" customHeight="1"/>
    <row r="914" ht="6.6" customHeight="1"/>
    <row r="915" ht="6.6" customHeight="1"/>
    <row r="916" ht="6.6" customHeight="1"/>
    <row r="917" ht="6.6" customHeight="1"/>
    <row r="918" ht="6.6" customHeight="1"/>
    <row r="919" ht="6.6" customHeight="1"/>
    <row r="920" ht="6.6" customHeight="1"/>
    <row r="921" ht="6.6" customHeight="1"/>
    <row r="922" ht="6.6" customHeight="1"/>
    <row r="923" ht="6.6" customHeight="1"/>
    <row r="924" ht="6.6" customHeight="1"/>
    <row r="925" ht="6.6" customHeight="1"/>
    <row r="926" ht="6.6" customHeight="1"/>
    <row r="927" ht="6.6" customHeight="1"/>
    <row r="928" ht="6.6" customHeight="1"/>
    <row r="929" ht="6.6" customHeight="1"/>
    <row r="930" ht="6.6" customHeight="1"/>
    <row r="931" ht="6.6" customHeight="1"/>
    <row r="932" ht="6.6" customHeight="1"/>
    <row r="933" ht="6.6" customHeight="1"/>
    <row r="934" ht="6.6" customHeight="1"/>
    <row r="935" ht="6.6" customHeight="1"/>
    <row r="936" ht="6.6" customHeight="1"/>
    <row r="937" ht="6.6" customHeight="1"/>
    <row r="938" ht="6.6" customHeight="1"/>
    <row r="939" ht="6.6" customHeight="1"/>
    <row r="940" ht="6.6" customHeight="1"/>
    <row r="941" ht="6.6" customHeight="1"/>
    <row r="942" ht="6.6" customHeight="1"/>
    <row r="943" ht="6.6" customHeight="1"/>
    <row r="944" ht="6.6" customHeight="1"/>
    <row r="945" ht="6.6" customHeight="1"/>
    <row r="946" ht="6.6" customHeight="1"/>
    <row r="947" ht="6.6" customHeight="1"/>
    <row r="948" ht="6.6" customHeight="1"/>
    <row r="949" ht="6.6" customHeight="1"/>
    <row r="950" ht="6.6" customHeight="1"/>
    <row r="951" ht="6.6" customHeight="1"/>
    <row r="952" ht="6.6" customHeight="1"/>
    <row r="953" ht="6.6" customHeight="1"/>
    <row r="954" ht="6.6" customHeight="1"/>
    <row r="955" ht="6.6" customHeight="1"/>
    <row r="956" ht="6.6" customHeight="1"/>
    <row r="957" ht="6.6" customHeight="1"/>
    <row r="958" ht="6.6" customHeight="1"/>
    <row r="959" ht="6.6" customHeight="1"/>
    <row r="960" ht="6.6" customHeight="1"/>
    <row r="961" ht="6.6" customHeight="1"/>
    <row r="962" ht="6.6" customHeight="1"/>
    <row r="963" ht="6.6" customHeight="1"/>
    <row r="964" ht="6.6" customHeight="1"/>
    <row r="965" ht="6.6" customHeight="1"/>
    <row r="966" ht="6.6" customHeight="1"/>
    <row r="967" ht="6.6" customHeight="1"/>
    <row r="968" ht="6.6" customHeight="1"/>
    <row r="969" ht="6.6" customHeight="1"/>
    <row r="970" ht="6.6" customHeight="1"/>
    <row r="971" ht="6.6" customHeight="1"/>
    <row r="972" ht="6.6" customHeight="1"/>
    <row r="973" ht="6.6" customHeight="1"/>
    <row r="974" ht="6.6" customHeight="1"/>
    <row r="975" ht="6.6" customHeight="1"/>
    <row r="976" ht="6.6" customHeight="1"/>
    <row r="977" ht="6.6" customHeight="1"/>
    <row r="978" ht="6.6" customHeight="1"/>
    <row r="979" ht="6.6" customHeight="1"/>
    <row r="980" ht="6.6" customHeight="1"/>
    <row r="981" ht="6.6" customHeight="1"/>
    <row r="982" ht="6.6" customHeight="1"/>
    <row r="983" ht="6.6" customHeight="1"/>
    <row r="984" ht="6.6" customHeight="1"/>
    <row r="985" ht="6.6" customHeight="1"/>
    <row r="986" ht="6.6" customHeight="1"/>
    <row r="987" ht="6.6" customHeight="1"/>
    <row r="988" ht="6.6" customHeight="1"/>
    <row r="989" ht="6.6" customHeight="1"/>
    <row r="990" ht="6.6" customHeight="1"/>
    <row r="991" ht="6.6" customHeight="1"/>
    <row r="992" ht="6.6" customHeight="1"/>
    <row r="993" ht="6.6" customHeight="1"/>
    <row r="994" ht="6.6" customHeight="1"/>
    <row r="995" ht="6.6" customHeight="1"/>
    <row r="996" ht="6.6" customHeight="1"/>
    <row r="997" ht="6.6" customHeight="1"/>
    <row r="998" ht="6.6" customHeight="1"/>
    <row r="999" ht="6.6" customHeight="1"/>
    <row r="1000" ht="6.6" customHeight="1"/>
    <row r="1001" ht="6.6" customHeight="1"/>
    <row r="1002" ht="6.6" customHeight="1"/>
    <row r="1003" ht="6.6" customHeight="1"/>
    <row r="1004" ht="6.6" customHeight="1"/>
    <row r="1005" ht="6.6" customHeight="1"/>
    <row r="1006" ht="6.6" customHeight="1"/>
    <row r="1007" ht="6.6" customHeight="1"/>
    <row r="1008" ht="6.6" customHeight="1"/>
    <row r="1009" ht="6.6" customHeight="1"/>
    <row r="1010" ht="6.6" customHeight="1"/>
    <row r="1011" ht="6.6" customHeight="1"/>
    <row r="1012" ht="6.6" customHeight="1"/>
    <row r="1013" ht="6.6" customHeight="1"/>
    <row r="1014" ht="6.6" customHeight="1"/>
    <row r="1015" ht="6.6" customHeight="1"/>
    <row r="1016" ht="6.6" customHeight="1"/>
    <row r="1017" ht="6.6" customHeight="1"/>
    <row r="1018" ht="6.6" customHeight="1"/>
    <row r="1019" ht="6.6" customHeight="1"/>
    <row r="1020" ht="6.6" customHeight="1"/>
    <row r="1021" ht="6.6" customHeight="1"/>
    <row r="1022" ht="6.6" customHeight="1"/>
    <row r="1023" ht="6.6" customHeight="1"/>
    <row r="1024" ht="6.6" customHeight="1"/>
    <row r="1025" ht="6.6" customHeight="1"/>
    <row r="1026" ht="6.6" customHeight="1"/>
    <row r="1027" ht="6.6" customHeight="1"/>
    <row r="1028" ht="6.6" customHeight="1"/>
    <row r="1029" ht="6.6" customHeight="1"/>
    <row r="1030" ht="6.6" customHeight="1"/>
    <row r="1031" ht="6.6" customHeight="1"/>
    <row r="1032" ht="6.6" customHeight="1"/>
    <row r="1033" ht="6.6" customHeight="1"/>
    <row r="1034" ht="6.6" customHeight="1"/>
    <row r="1035" ht="6.6" customHeight="1"/>
  </sheetData>
  <sheetProtection algorithmName="SHA-512" hashValue="6cCrab15SlJGNGp5fx+SXg3KKia1QLsniMJfzxpe6P1GpkJDifZCW54Yr1UuZ6JOJByWmCZoHxr9R/uVU1/fcA==" saltValue="yn0Mg/wbQ3Uktg7CjB0wGA==" spinCount="100000" sheet="1" selectLockedCells="1" selectUnlockedCells="1"/>
  <mergeCells count="1484">
    <mergeCell ref="O475:R476"/>
    <mergeCell ref="O478:R479"/>
    <mergeCell ref="S474:CN476"/>
    <mergeCell ref="D475:N476"/>
    <mergeCell ref="S478:BC479"/>
    <mergeCell ref="BD478:BM479"/>
    <mergeCell ref="BP478:BZ479"/>
    <mergeCell ref="D478:N479"/>
    <mergeCell ref="AF67:AM67"/>
    <mergeCell ref="D50:E51"/>
    <mergeCell ref="F50:G51"/>
    <mergeCell ref="H50:I51"/>
    <mergeCell ref="B57:CU57"/>
    <mergeCell ref="B58:J58"/>
    <mergeCell ref="B59:J59"/>
    <mergeCell ref="D74:AC76"/>
    <mergeCell ref="B52:C56"/>
    <mergeCell ref="CC68:CV68"/>
    <mergeCell ref="AF68:AM69"/>
    <mergeCell ref="BY72:CN73"/>
    <mergeCell ref="D68:AC71"/>
    <mergeCell ref="CF54:CU54"/>
    <mergeCell ref="CR86:CR87"/>
    <mergeCell ref="CV86:CV87"/>
    <mergeCell ref="AF86:AH89"/>
    <mergeCell ref="CP72:CT72"/>
    <mergeCell ref="CG78:CI79"/>
    <mergeCell ref="CN88:CN89"/>
    <mergeCell ref="CR88:CR89"/>
    <mergeCell ref="CV88:CV89"/>
    <mergeCell ref="H52:AO52"/>
    <mergeCell ref="H53:AO53"/>
    <mergeCell ref="AF49:AG49"/>
    <mergeCell ref="CH47:CI51"/>
    <mergeCell ref="AY45:AZ46"/>
    <mergeCell ref="CB42:CS42"/>
    <mergeCell ref="CB43:CS43"/>
    <mergeCell ref="BY44:CA44"/>
    <mergeCell ref="BM43:BX43"/>
    <mergeCell ref="CQ44:CS44"/>
    <mergeCell ref="BR47:BY47"/>
    <mergeCell ref="R50:S51"/>
    <mergeCell ref="V49:W49"/>
    <mergeCell ref="Z49:AA49"/>
    <mergeCell ref="E45:F46"/>
    <mergeCell ref="G45:H46"/>
    <mergeCell ref="I45:J46"/>
    <mergeCell ref="B50:C51"/>
    <mergeCell ref="BW44:BX44"/>
    <mergeCell ref="CJ49:CO49"/>
    <mergeCell ref="D49:E49"/>
    <mergeCell ref="X50:Y51"/>
    <mergeCell ref="Z50:AA51"/>
    <mergeCell ref="O45:P46"/>
    <mergeCell ref="N50:O51"/>
    <mergeCell ref="BA45:BB46"/>
    <mergeCell ref="BC45:BD46"/>
    <mergeCell ref="BE45:BF46"/>
    <mergeCell ref="BG45:BH46"/>
    <mergeCell ref="CN45:CP46"/>
    <mergeCell ref="CQ45:CS46"/>
    <mergeCell ref="CJ51:CN51"/>
    <mergeCell ref="CP51:CT51"/>
    <mergeCell ref="AR47:BB48"/>
    <mergeCell ref="AC22:AI22"/>
    <mergeCell ref="AX28:AZ31"/>
    <mergeCell ref="BP27:CC31"/>
    <mergeCell ref="AI88:AM89"/>
    <mergeCell ref="B62:K63"/>
    <mergeCell ref="AN80:BK81"/>
    <mergeCell ref="BL80:CI81"/>
    <mergeCell ref="AV52:CU52"/>
    <mergeCell ref="AV55:CU56"/>
    <mergeCell ref="K60:AX60"/>
    <mergeCell ref="K59:AX59"/>
    <mergeCell ref="K58:AX58"/>
    <mergeCell ref="J49:K49"/>
    <mergeCell ref="AW76:AY77"/>
    <mergeCell ref="AH47:AQ48"/>
    <mergeCell ref="R48:AG48"/>
    <mergeCell ref="AB50:AC51"/>
    <mergeCell ref="AD50:AE51"/>
    <mergeCell ref="AF50:AG51"/>
    <mergeCell ref="CR80:CR81"/>
    <mergeCell ref="BH66:BI66"/>
    <mergeCell ref="AH50:AQ51"/>
    <mergeCell ref="BY64:CB64"/>
    <mergeCell ref="BY65:CB65"/>
    <mergeCell ref="AF82:AM83"/>
    <mergeCell ref="AR50:BB51"/>
    <mergeCell ref="T49:U49"/>
    <mergeCell ref="J50:K51"/>
    <mergeCell ref="L50:M51"/>
    <mergeCell ref="B47:AG47"/>
    <mergeCell ref="V50:W51"/>
    <mergeCell ref="BE47:BF51"/>
    <mergeCell ref="CH2:CV3"/>
    <mergeCell ref="B5:M6"/>
    <mergeCell ref="B8:N10"/>
    <mergeCell ref="O9:Q10"/>
    <mergeCell ref="O8:Q8"/>
    <mergeCell ref="R9:T10"/>
    <mergeCell ref="U9:W10"/>
    <mergeCell ref="X9:Z10"/>
    <mergeCell ref="AA9:AC10"/>
    <mergeCell ref="AD9:AF10"/>
    <mergeCell ref="U8:W8"/>
    <mergeCell ref="AA8:AC8"/>
    <mergeCell ref="AG8:AI8"/>
    <mergeCell ref="AG9:AI10"/>
    <mergeCell ref="AV3:BF4"/>
    <mergeCell ref="BG3:BW4"/>
    <mergeCell ref="BE44:BF44"/>
    <mergeCell ref="AC3:AU4"/>
    <mergeCell ref="AC5:BW6"/>
    <mergeCell ref="CN5:CV6"/>
    <mergeCell ref="B42:D46"/>
    <mergeCell ref="BY42:CA43"/>
    <mergeCell ref="AK45:AL46"/>
    <mergeCell ref="AM45:AN46"/>
    <mergeCell ref="AO45:AP46"/>
    <mergeCell ref="AQ45:AR46"/>
    <mergeCell ref="AS45:AT46"/>
    <mergeCell ref="AS44:AT44"/>
    <mergeCell ref="AY44:AZ44"/>
    <mergeCell ref="K45:L46"/>
    <mergeCell ref="CD22:CV24"/>
    <mergeCell ref="F35:I35"/>
    <mergeCell ref="BD28:BF31"/>
    <mergeCell ref="BG28:BI31"/>
    <mergeCell ref="BJ28:BL31"/>
    <mergeCell ref="BM28:BO31"/>
    <mergeCell ref="CD25:CV26"/>
    <mergeCell ref="CD27:CV31"/>
    <mergeCell ref="V36:Y40"/>
    <mergeCell ref="Z36:AC40"/>
    <mergeCell ref="AD36:AG40"/>
    <mergeCell ref="AH36:AK40"/>
    <mergeCell ref="BN38:BP40"/>
    <mergeCell ref="AU45:AV46"/>
    <mergeCell ref="BQ45:BR46"/>
    <mergeCell ref="BS45:BT46"/>
    <mergeCell ref="BU45:BV46"/>
    <mergeCell ref="BW45:BX46"/>
    <mergeCell ref="Y45:Z46"/>
    <mergeCell ref="AA45:AB46"/>
    <mergeCell ref="AC45:AD46"/>
    <mergeCell ref="BY45:CA46"/>
    <mergeCell ref="AO43:AZ43"/>
    <mergeCell ref="BA43:BL43"/>
    <mergeCell ref="E42:AN42"/>
    <mergeCell ref="BQ44:BR44"/>
    <mergeCell ref="AG45:AH46"/>
    <mergeCell ref="AM44:AN44"/>
    <mergeCell ref="J36:M40"/>
    <mergeCell ref="T26:V27"/>
    <mergeCell ref="M45:N46"/>
    <mergeCell ref="AI45:AJ46"/>
    <mergeCell ref="AE45:AF46"/>
    <mergeCell ref="CB45:CD46"/>
    <mergeCell ref="B21:S21"/>
    <mergeCell ref="B25:AT25"/>
    <mergeCell ref="H22:J24"/>
    <mergeCell ref="T22:U22"/>
    <mergeCell ref="E22:G24"/>
    <mergeCell ref="B22:D24"/>
    <mergeCell ref="K22:M24"/>
    <mergeCell ref="V22:Z22"/>
    <mergeCell ref="AA22:AB22"/>
    <mergeCell ref="Q22:S24"/>
    <mergeCell ref="N22:P24"/>
    <mergeCell ref="B35:E35"/>
    <mergeCell ref="Q18:CC18"/>
    <mergeCell ref="N19:P20"/>
    <mergeCell ref="K19:M20"/>
    <mergeCell ref="H19:J20"/>
    <mergeCell ref="E19:G20"/>
    <mergeCell ref="B19:D20"/>
    <mergeCell ref="B18:P18"/>
    <mergeCell ref="BP25:CC25"/>
    <mergeCell ref="BP26:CC26"/>
    <mergeCell ref="AU28:AW31"/>
    <mergeCell ref="BE35:BP37"/>
    <mergeCell ref="N36:Q40"/>
    <mergeCell ref="R36:U40"/>
    <mergeCell ref="BM27:BO27"/>
    <mergeCell ref="AR26:AT27"/>
    <mergeCell ref="B36:E40"/>
    <mergeCell ref="F36:G40"/>
    <mergeCell ref="AL36:AM40"/>
    <mergeCell ref="AN36:AO40"/>
    <mergeCell ref="BA28:BC31"/>
    <mergeCell ref="T21:CC21"/>
    <mergeCell ref="AF12:BU14"/>
    <mergeCell ref="T23:CC24"/>
    <mergeCell ref="Q19:CC20"/>
    <mergeCell ref="CD18:CV18"/>
    <mergeCell ref="H26:J27"/>
    <mergeCell ref="E26:G27"/>
    <mergeCell ref="B26:D27"/>
    <mergeCell ref="N26:P27"/>
    <mergeCell ref="K26:M27"/>
    <mergeCell ref="AI26:AK27"/>
    <mergeCell ref="AL26:AN27"/>
    <mergeCell ref="AO26:AQ27"/>
    <mergeCell ref="I44:J44"/>
    <mergeCell ref="O44:P44"/>
    <mergeCell ref="U44:V44"/>
    <mergeCell ref="AA44:AB44"/>
    <mergeCell ref="AG44:AH44"/>
    <mergeCell ref="B12:M12"/>
    <mergeCell ref="AL35:AO35"/>
    <mergeCell ref="AU25:BO26"/>
    <mergeCell ref="AY35:BA37"/>
    <mergeCell ref="AO42:BX42"/>
    <mergeCell ref="BA27:BC27"/>
    <mergeCell ref="BG27:BI27"/>
    <mergeCell ref="Q26:S27"/>
    <mergeCell ref="CC16:CV16"/>
    <mergeCell ref="CD21:CV21"/>
    <mergeCell ref="E43:P43"/>
    <mergeCell ref="Q43:AB43"/>
    <mergeCell ref="AC43:AN43"/>
    <mergeCell ref="B13:G13"/>
    <mergeCell ref="H13:M13"/>
    <mergeCell ref="CD19:CV20"/>
    <mergeCell ref="CJ92:CJ93"/>
    <mergeCell ref="D84:AB84"/>
    <mergeCell ref="BR66:BS66"/>
    <mergeCell ref="AF90:AH93"/>
    <mergeCell ref="AI90:AM91"/>
    <mergeCell ref="AI92:AM93"/>
    <mergeCell ref="AN90:BK91"/>
    <mergeCell ref="AN92:BK93"/>
    <mergeCell ref="D78:AC79"/>
    <mergeCell ref="BJ66:BL66"/>
    <mergeCell ref="BE66:BG66"/>
    <mergeCell ref="BC66:BD66"/>
    <mergeCell ref="AN70:BW72"/>
    <mergeCell ref="AN67:BR67"/>
    <mergeCell ref="AN68:BR69"/>
    <mergeCell ref="BS67:BW69"/>
    <mergeCell ref="H54:AO56"/>
    <mergeCell ref="AY59:BG59"/>
    <mergeCell ref="AN84:BK85"/>
    <mergeCell ref="AN75:BK75"/>
    <mergeCell ref="BL75:CI75"/>
    <mergeCell ref="BL76:BN77"/>
    <mergeCell ref="BO76:BQ77"/>
    <mergeCell ref="BX76:BZ77"/>
    <mergeCell ref="D54:G56"/>
    <mergeCell ref="AQ76:AS77"/>
    <mergeCell ref="AF70:AM72"/>
    <mergeCell ref="AR53:AU53"/>
    <mergeCell ref="BO66:BQ66"/>
    <mergeCell ref="BY67:CB68"/>
    <mergeCell ref="AV53:CU53"/>
    <mergeCell ref="CJ75:CV79"/>
    <mergeCell ref="D66:AC67"/>
    <mergeCell ref="D81:AC82"/>
    <mergeCell ref="AF84:AM85"/>
    <mergeCell ref="CR82:CR83"/>
    <mergeCell ref="CS86:CU87"/>
    <mergeCell ref="CS88:CU89"/>
    <mergeCell ref="CJ88:CJ89"/>
    <mergeCell ref="AN82:BK83"/>
    <mergeCell ref="BL82:CI83"/>
    <mergeCell ref="CV80:CV81"/>
    <mergeCell ref="AY58:BG58"/>
    <mergeCell ref="AY60:BG60"/>
    <mergeCell ref="AF80:AM81"/>
    <mergeCell ref="CV84:CV85"/>
    <mergeCell ref="AN78:BK78"/>
    <mergeCell ref="CA76:CC77"/>
    <mergeCell ref="BC76:BE77"/>
    <mergeCell ref="CA78:CC79"/>
    <mergeCell ref="BR76:BT77"/>
    <mergeCell ref="CC67:CV67"/>
    <mergeCell ref="D53:G53"/>
    <mergeCell ref="BA63:BP63"/>
    <mergeCell ref="BA64:BP64"/>
    <mergeCell ref="BH58:CU58"/>
    <mergeCell ref="BH59:CU59"/>
    <mergeCell ref="AT76:AV77"/>
    <mergeCell ref="BI76:BK77"/>
    <mergeCell ref="CD78:CF79"/>
    <mergeCell ref="AZ76:BB77"/>
    <mergeCell ref="CJ80:CJ81"/>
    <mergeCell ref="P49:Q49"/>
    <mergeCell ref="B60:J60"/>
    <mergeCell ref="AW45:AX46"/>
    <mergeCell ref="BQ63:BV64"/>
    <mergeCell ref="CE45:CG46"/>
    <mergeCell ref="CH45:CJ46"/>
    <mergeCell ref="CP49:CU49"/>
    <mergeCell ref="F49:G49"/>
    <mergeCell ref="AI86:AM87"/>
    <mergeCell ref="BH38:BJ40"/>
    <mergeCell ref="BE38:BG40"/>
    <mergeCell ref="BK38:BM40"/>
    <mergeCell ref="B34:AO34"/>
    <mergeCell ref="CJ47:CU47"/>
    <mergeCell ref="BK44:BL44"/>
    <mergeCell ref="CE44:CG44"/>
    <mergeCell ref="CK44:CM44"/>
    <mergeCell ref="CN80:CN81"/>
    <mergeCell ref="CK45:CM46"/>
    <mergeCell ref="AR54:AU56"/>
    <mergeCell ref="AP52:AQ56"/>
    <mergeCell ref="BC47:BD51"/>
    <mergeCell ref="BM66:BN66"/>
    <mergeCell ref="CD76:CF77"/>
    <mergeCell ref="CG76:CI77"/>
    <mergeCell ref="AN79:BK79"/>
    <mergeCell ref="BR78:BT79"/>
    <mergeCell ref="BO78:BQ79"/>
    <mergeCell ref="BL78:BN79"/>
    <mergeCell ref="BG47:BQ47"/>
    <mergeCell ref="BG48:BQ51"/>
    <mergeCell ref="CS50:CU50"/>
    <mergeCell ref="CM50:CO50"/>
    <mergeCell ref="AF63:AZ63"/>
    <mergeCell ref="AF75:AM75"/>
    <mergeCell ref="AN76:AP77"/>
    <mergeCell ref="CJ82:CJ83"/>
    <mergeCell ref="CN82:CN83"/>
    <mergeCell ref="CO69:CU71"/>
    <mergeCell ref="BY69:CN71"/>
    <mergeCell ref="CV82:CV83"/>
    <mergeCell ref="CF95:CV95"/>
    <mergeCell ref="CO80:CQ81"/>
    <mergeCell ref="CS80:CU81"/>
    <mergeCell ref="CO82:CQ83"/>
    <mergeCell ref="CS82:CU83"/>
    <mergeCell ref="CO84:CQ85"/>
    <mergeCell ref="W26:Y27"/>
    <mergeCell ref="Z26:AB27"/>
    <mergeCell ref="AC26:AE27"/>
    <mergeCell ref="B28:AT31"/>
    <mergeCell ref="AF26:AH27"/>
    <mergeCell ref="BB35:BD37"/>
    <mergeCell ref="J35:M35"/>
    <mergeCell ref="N35:Q35"/>
    <mergeCell ref="R35:U35"/>
    <mergeCell ref="V35:Y35"/>
    <mergeCell ref="Z35:AC35"/>
    <mergeCell ref="AD35:AG35"/>
    <mergeCell ref="AH35:AK35"/>
    <mergeCell ref="H36:I40"/>
    <mergeCell ref="AY38:BA40"/>
    <mergeCell ref="BQ35:CV37"/>
    <mergeCell ref="BQ38:CV40"/>
    <mergeCell ref="AU27:AW27"/>
    <mergeCell ref="BB38:BD40"/>
    <mergeCell ref="AF64:AZ64"/>
    <mergeCell ref="CJ90:CJ91"/>
    <mergeCell ref="CO86:CQ87"/>
    <mergeCell ref="CO88:CQ89"/>
    <mergeCell ref="CJ84:CJ85"/>
    <mergeCell ref="AN86:BK87"/>
    <mergeCell ref="BY92:CI93"/>
    <mergeCell ref="CK80:CM81"/>
    <mergeCell ref="CK90:CM91"/>
    <mergeCell ref="CJ48:CU48"/>
    <mergeCell ref="BO45:BP46"/>
    <mergeCell ref="BF76:BH77"/>
    <mergeCell ref="BU76:BW77"/>
    <mergeCell ref="AF77:AM78"/>
    <mergeCell ref="D64:AC65"/>
    <mergeCell ref="CS84:CU85"/>
    <mergeCell ref="CK82:CM83"/>
    <mergeCell ref="BH60:CU60"/>
    <mergeCell ref="BI45:BJ46"/>
    <mergeCell ref="BK45:BL46"/>
    <mergeCell ref="BM45:BN46"/>
    <mergeCell ref="BX78:BZ79"/>
    <mergeCell ref="BU78:BW79"/>
    <mergeCell ref="Q45:R46"/>
    <mergeCell ref="S45:T46"/>
    <mergeCell ref="U45:V46"/>
    <mergeCell ref="W45:X46"/>
    <mergeCell ref="BZ47:CG47"/>
    <mergeCell ref="BZ48:CG51"/>
    <mergeCell ref="BR48:BY51"/>
    <mergeCell ref="T50:U51"/>
    <mergeCell ref="P50:Q51"/>
    <mergeCell ref="B48:Q48"/>
    <mergeCell ref="CH99:CV100"/>
    <mergeCell ref="CF96:CV96"/>
    <mergeCell ref="BL86:CI87"/>
    <mergeCell ref="AN88:BK89"/>
    <mergeCell ref="BL88:CI89"/>
    <mergeCell ref="BL84:CI85"/>
    <mergeCell ref="B102:M103"/>
    <mergeCell ref="AC100:AU101"/>
    <mergeCell ref="AV100:BF101"/>
    <mergeCell ref="BG100:BW101"/>
    <mergeCell ref="AC102:BW103"/>
    <mergeCell ref="CN90:CN91"/>
    <mergeCell ref="CR90:CR91"/>
    <mergeCell ref="CV90:CV91"/>
    <mergeCell ref="CK84:CM85"/>
    <mergeCell ref="CK86:CM87"/>
    <mergeCell ref="CK88:CM89"/>
    <mergeCell ref="BL92:BR93"/>
    <mergeCell ref="BL90:CI91"/>
    <mergeCell ref="BS92:BX93"/>
    <mergeCell ref="CN92:CN93"/>
    <mergeCell ref="CR92:CR93"/>
    <mergeCell ref="CV92:CV93"/>
    <mergeCell ref="CN84:CN85"/>
    <mergeCell ref="CR84:CR85"/>
    <mergeCell ref="CO90:CQ91"/>
    <mergeCell ref="CS90:CU91"/>
    <mergeCell ref="CJ86:CJ87"/>
    <mergeCell ref="CN86:CN87"/>
    <mergeCell ref="AF95:AM96"/>
    <mergeCell ref="AN95:AR95"/>
    <mergeCell ref="AN96:AR96"/>
    <mergeCell ref="B105:N107"/>
    <mergeCell ref="O105:Q105"/>
    <mergeCell ref="U105:W105"/>
    <mergeCell ref="AJ110:BV111"/>
    <mergeCell ref="E113:G114"/>
    <mergeCell ref="K113:M114"/>
    <mergeCell ref="H113:J114"/>
    <mergeCell ref="N113:P114"/>
    <mergeCell ref="Q113:S114"/>
    <mergeCell ref="AA105:AC105"/>
    <mergeCell ref="AG105:AI105"/>
    <mergeCell ref="B115:P115"/>
    <mergeCell ref="O106:Q107"/>
    <mergeCell ref="R106:T107"/>
    <mergeCell ref="U106:W107"/>
    <mergeCell ref="X106:Z107"/>
    <mergeCell ref="AA106:AC107"/>
    <mergeCell ref="AD106:AF107"/>
    <mergeCell ref="AG106:AI107"/>
    <mergeCell ref="B112:D114"/>
    <mergeCell ref="E112:G112"/>
    <mergeCell ref="H112:J112"/>
    <mergeCell ref="K112:M112"/>
    <mergeCell ref="N112:P112"/>
    <mergeCell ref="Q112:S112"/>
    <mergeCell ref="CB112:CU113"/>
    <mergeCell ref="BI135:BK137"/>
    <mergeCell ref="BF135:BH137"/>
    <mergeCell ref="BO135:CT137"/>
    <mergeCell ref="AZ134:BB134"/>
    <mergeCell ref="BC134:BE134"/>
    <mergeCell ref="BF134:BH134"/>
    <mergeCell ref="BI134:BK134"/>
    <mergeCell ref="BL134:BN134"/>
    <mergeCell ref="AW135:AY137"/>
    <mergeCell ref="AZ135:BB137"/>
    <mergeCell ref="CA115:CT116"/>
    <mergeCell ref="B116:D116"/>
    <mergeCell ref="E116:G116"/>
    <mergeCell ref="H116:J116"/>
    <mergeCell ref="K116:M116"/>
    <mergeCell ref="N116:P116"/>
    <mergeCell ref="Q115:BZ116"/>
    <mergeCell ref="Q117:BZ118"/>
    <mergeCell ref="CA119:CT120"/>
    <mergeCell ref="CA117:CT118"/>
    <mergeCell ref="B119:S119"/>
    <mergeCell ref="B120:D120"/>
    <mergeCell ref="E120:G120"/>
    <mergeCell ref="H120:J120"/>
    <mergeCell ref="K120:M120"/>
    <mergeCell ref="N120:P120"/>
    <mergeCell ref="Q120:S120"/>
    <mergeCell ref="B117:D118"/>
    <mergeCell ref="T119:BZ120"/>
    <mergeCell ref="H117:J118"/>
    <mergeCell ref="E117:G118"/>
    <mergeCell ref="F139:Q140"/>
    <mergeCell ref="BM124:BO124"/>
    <mergeCell ref="BJ124:BL124"/>
    <mergeCell ref="BG124:BI124"/>
    <mergeCell ref="BD124:BF124"/>
    <mergeCell ref="AU123:BO123"/>
    <mergeCell ref="AC124:AE125"/>
    <mergeCell ref="K123:AT123"/>
    <mergeCell ref="B123:D123"/>
    <mergeCell ref="E123:G123"/>
    <mergeCell ref="T121:BZ122"/>
    <mergeCell ref="CA121:CT122"/>
    <mergeCell ref="B121:D122"/>
    <mergeCell ref="Q121:S122"/>
    <mergeCell ref="N121:P122"/>
    <mergeCell ref="K121:M122"/>
    <mergeCell ref="H121:J122"/>
    <mergeCell ref="E121:G122"/>
    <mergeCell ref="R139:AC140"/>
    <mergeCell ref="AP139:BA139"/>
    <mergeCell ref="BB139:BM139"/>
    <mergeCell ref="BN139:BY139"/>
    <mergeCell ref="CC140:CE140"/>
    <mergeCell ref="CF140:CH140"/>
    <mergeCell ref="CI140:CK140"/>
    <mergeCell ref="AD139:AO140"/>
    <mergeCell ref="BD126:BF128"/>
    <mergeCell ref="BA126:BC128"/>
    <mergeCell ref="BG126:BI128"/>
    <mergeCell ref="BM126:BO128"/>
    <mergeCell ref="BJ126:BL128"/>
    <mergeCell ref="AO124:AQ125"/>
    <mergeCell ref="N117:P118"/>
    <mergeCell ref="K117:M118"/>
    <mergeCell ref="B132:U132"/>
    <mergeCell ref="BO132:CT134"/>
    <mergeCell ref="B133:E133"/>
    <mergeCell ref="F133:I133"/>
    <mergeCell ref="J133:M133"/>
    <mergeCell ref="N133:Q133"/>
    <mergeCell ref="R133:U133"/>
    <mergeCell ref="B134:E137"/>
    <mergeCell ref="F134:I137"/>
    <mergeCell ref="J134:M137"/>
    <mergeCell ref="N134:Q137"/>
    <mergeCell ref="R134:U137"/>
    <mergeCell ref="AW134:AY134"/>
    <mergeCell ref="BC132:BN132"/>
    <mergeCell ref="BC133:BN133"/>
    <mergeCell ref="AZ132:BB132"/>
    <mergeCell ref="AZ133:BB133"/>
    <mergeCell ref="AW132:AY132"/>
    <mergeCell ref="AW133:AY133"/>
    <mergeCell ref="BC135:BE137"/>
    <mergeCell ref="BL135:BN137"/>
    <mergeCell ref="H123:J123"/>
    <mergeCell ref="B124:D125"/>
    <mergeCell ref="E124:G125"/>
    <mergeCell ref="H124:J125"/>
    <mergeCell ref="K124:M125"/>
    <mergeCell ref="N124:P125"/>
    <mergeCell ref="Q124:S125"/>
    <mergeCell ref="AX126:AZ128"/>
    <mergeCell ref="AU126:AW128"/>
    <mergeCell ref="CC141:CE143"/>
    <mergeCell ref="CI141:CK143"/>
    <mergeCell ref="CF141:CH143"/>
    <mergeCell ref="CR141:CT143"/>
    <mergeCell ref="CO141:CQ143"/>
    <mergeCell ref="CL141:CN143"/>
    <mergeCell ref="BZ139:CT139"/>
    <mergeCell ref="AP140:AQ140"/>
    <mergeCell ref="AR140:AS140"/>
    <mergeCell ref="AT140:AU140"/>
    <mergeCell ref="AV140:AW140"/>
    <mergeCell ref="AX140:AY140"/>
    <mergeCell ref="AZ140:BA140"/>
    <mergeCell ref="BB140:BC140"/>
    <mergeCell ref="BD140:BE140"/>
    <mergeCell ref="BF140:BG140"/>
    <mergeCell ref="BH140:BI140"/>
    <mergeCell ref="BJ140:BK140"/>
    <mergeCell ref="BL140:BM140"/>
    <mergeCell ref="CO140:CQ140"/>
    <mergeCell ref="CR140:CT140"/>
    <mergeCell ref="BT140:BU140"/>
    <mergeCell ref="AV142:AW143"/>
    <mergeCell ref="CL140:CN140"/>
    <mergeCell ref="BN140:BO140"/>
    <mergeCell ref="BP140:BQ140"/>
    <mergeCell ref="BR140:BS140"/>
    <mergeCell ref="BV140:BW140"/>
    <mergeCell ref="BX140:BY140"/>
    <mergeCell ref="BZ140:CB140"/>
    <mergeCell ref="BP142:BQ143"/>
    <mergeCell ref="BR142:BS143"/>
    <mergeCell ref="J141:K141"/>
    <mergeCell ref="P141:Q141"/>
    <mergeCell ref="V141:W141"/>
    <mergeCell ref="AB141:AC141"/>
    <mergeCell ref="AH141:AI141"/>
    <mergeCell ref="AN141:AO141"/>
    <mergeCell ref="AT141:AU141"/>
    <mergeCell ref="AZ141:BA141"/>
    <mergeCell ref="BF141:BG141"/>
    <mergeCell ref="BL141:BM141"/>
    <mergeCell ref="BR141:BS141"/>
    <mergeCell ref="BX141:BY141"/>
    <mergeCell ref="BZ141:CB143"/>
    <mergeCell ref="AP142:AQ143"/>
    <mergeCell ref="AR142:AS143"/>
    <mergeCell ref="AT142:AU143"/>
    <mergeCell ref="BJ142:BK143"/>
    <mergeCell ref="BL142:BM143"/>
    <mergeCell ref="BN142:BO143"/>
    <mergeCell ref="T142:U143"/>
    <mergeCell ref="V142:W143"/>
    <mergeCell ref="X142:Y143"/>
    <mergeCell ref="Z142:AA143"/>
    <mergeCell ref="AB142:AC143"/>
    <mergeCell ref="AF142:AG143"/>
    <mergeCell ref="AN142:AO143"/>
    <mergeCell ref="AX142:AY143"/>
    <mergeCell ref="AZ142:BA143"/>
    <mergeCell ref="BB142:BC143"/>
    <mergeCell ref="BD142:BE143"/>
    <mergeCell ref="BF142:BG143"/>
    <mergeCell ref="BH142:BI143"/>
    <mergeCell ref="BT142:BU143"/>
    <mergeCell ref="BV142:BW143"/>
    <mergeCell ref="BX142:BY143"/>
    <mergeCell ref="B144:Q145"/>
    <mergeCell ref="AH144:AN144"/>
    <mergeCell ref="AO144:AR144"/>
    <mergeCell ref="R145:S145"/>
    <mergeCell ref="T145:U145"/>
    <mergeCell ref="V145:W145"/>
    <mergeCell ref="X145:Y145"/>
    <mergeCell ref="Z145:AA145"/>
    <mergeCell ref="AB145:AC145"/>
    <mergeCell ref="AD145:AE145"/>
    <mergeCell ref="AF145:AG145"/>
    <mergeCell ref="AH145:AN145"/>
    <mergeCell ref="AO145:AR145"/>
    <mergeCell ref="F142:G143"/>
    <mergeCell ref="H142:I143"/>
    <mergeCell ref="J142:K143"/>
    <mergeCell ref="L142:M143"/>
    <mergeCell ref="N142:O143"/>
    <mergeCell ref="AD147:AE148"/>
    <mergeCell ref="AF147:AG148"/>
    <mergeCell ref="P142:Q143"/>
    <mergeCell ref="R142:S143"/>
    <mergeCell ref="AH142:AI143"/>
    <mergeCell ref="AJ142:AK143"/>
    <mergeCell ref="AL142:AM143"/>
    <mergeCell ref="R144:AG144"/>
    <mergeCell ref="AD142:AE143"/>
    <mergeCell ref="B147:C148"/>
    <mergeCell ref="D147:E148"/>
    <mergeCell ref="F147:G148"/>
    <mergeCell ref="H147:I148"/>
    <mergeCell ref="J147:K148"/>
    <mergeCell ref="L147:M148"/>
    <mergeCell ref="N147:O148"/>
    <mergeCell ref="P147:Q148"/>
    <mergeCell ref="R147:S148"/>
    <mergeCell ref="AL124:AN125"/>
    <mergeCell ref="AR124:AT125"/>
    <mergeCell ref="B126:AT128"/>
    <mergeCell ref="BA124:BC124"/>
    <mergeCell ref="AX124:AZ124"/>
    <mergeCell ref="AU124:AW124"/>
    <mergeCell ref="T124:V125"/>
    <mergeCell ref="W124:Y125"/>
    <mergeCell ref="Z124:AB125"/>
    <mergeCell ref="AF124:AH125"/>
    <mergeCell ref="AI124:AK125"/>
    <mergeCell ref="CH162:CV163"/>
    <mergeCell ref="AC163:AU164"/>
    <mergeCell ref="AV163:BF164"/>
    <mergeCell ref="BG163:BW164"/>
    <mergeCell ref="B165:M166"/>
    <mergeCell ref="AC165:BW166"/>
    <mergeCell ref="CN165:CV166"/>
    <mergeCell ref="D146:E146"/>
    <mergeCell ref="F146:G146"/>
    <mergeCell ref="J146:K146"/>
    <mergeCell ref="P146:Q146"/>
    <mergeCell ref="T146:U146"/>
    <mergeCell ref="V146:W146"/>
    <mergeCell ref="Z146:AA146"/>
    <mergeCell ref="AF146:AG146"/>
    <mergeCell ref="AH146:AN148"/>
    <mergeCell ref="T147:U148"/>
    <mergeCell ref="V147:W148"/>
    <mergeCell ref="X147:Y148"/>
    <mergeCell ref="Z147:AA148"/>
    <mergeCell ref="AB147:AC148"/>
    <mergeCell ref="B168:N170"/>
    <mergeCell ref="O168:Q168"/>
    <mergeCell ref="U168:W168"/>
    <mergeCell ref="AA168:AC168"/>
    <mergeCell ref="AG168:AI168"/>
    <mergeCell ref="O169:Q170"/>
    <mergeCell ref="R169:T170"/>
    <mergeCell ref="U169:W170"/>
    <mergeCell ref="X169:Z170"/>
    <mergeCell ref="AA169:AC170"/>
    <mergeCell ref="AD169:AF170"/>
    <mergeCell ref="AG169:AI170"/>
    <mergeCell ref="B181:S181"/>
    <mergeCell ref="T181:CC181"/>
    <mergeCell ref="CD181:CV181"/>
    <mergeCell ref="B182:D184"/>
    <mergeCell ref="E182:G184"/>
    <mergeCell ref="H182:J184"/>
    <mergeCell ref="K182:M184"/>
    <mergeCell ref="N182:P184"/>
    <mergeCell ref="Q182:S184"/>
    <mergeCell ref="T182:U182"/>
    <mergeCell ref="V182:Z182"/>
    <mergeCell ref="AA182:AB182"/>
    <mergeCell ref="AC182:AI182"/>
    <mergeCell ref="CD182:CV184"/>
    <mergeCell ref="T183:CC184"/>
    <mergeCell ref="AF172:BU174"/>
    <mergeCell ref="B178:P178"/>
    <mergeCell ref="Q178:CC178"/>
    <mergeCell ref="CD178:CV178"/>
    <mergeCell ref="B179:D180"/>
    <mergeCell ref="E179:G180"/>
    <mergeCell ref="H179:J180"/>
    <mergeCell ref="K179:M180"/>
    <mergeCell ref="N179:P180"/>
    <mergeCell ref="Q179:CC180"/>
    <mergeCell ref="CD179:CV180"/>
    <mergeCell ref="CC176:CV176"/>
    <mergeCell ref="B185:AT185"/>
    <mergeCell ref="AU185:BO186"/>
    <mergeCell ref="BP185:CC185"/>
    <mergeCell ref="CD185:CV186"/>
    <mergeCell ref="B186:D187"/>
    <mergeCell ref="E186:G187"/>
    <mergeCell ref="H186:J187"/>
    <mergeCell ref="K186:M187"/>
    <mergeCell ref="N186:P187"/>
    <mergeCell ref="Q186:S187"/>
    <mergeCell ref="T186:V187"/>
    <mergeCell ref="W186:Y187"/>
    <mergeCell ref="Z186:AB187"/>
    <mergeCell ref="AC186:AE187"/>
    <mergeCell ref="AF186:AH187"/>
    <mergeCell ref="AI186:AK187"/>
    <mergeCell ref="AL186:AN187"/>
    <mergeCell ref="AO186:AQ187"/>
    <mergeCell ref="AR186:AT187"/>
    <mergeCell ref="BP186:CC186"/>
    <mergeCell ref="AU187:AW187"/>
    <mergeCell ref="BA187:BC187"/>
    <mergeCell ref="BG187:BI187"/>
    <mergeCell ref="BM187:BO187"/>
    <mergeCell ref="B194:AO194"/>
    <mergeCell ref="B195:E195"/>
    <mergeCell ref="F195:I195"/>
    <mergeCell ref="J195:M195"/>
    <mergeCell ref="N195:Q195"/>
    <mergeCell ref="R195:U195"/>
    <mergeCell ref="V195:Y195"/>
    <mergeCell ref="Z195:AC195"/>
    <mergeCell ref="AD195:AG195"/>
    <mergeCell ref="AH195:AK195"/>
    <mergeCell ref="AL195:AO195"/>
    <mergeCell ref="CD187:CV191"/>
    <mergeCell ref="AU188:AW191"/>
    <mergeCell ref="AX188:AZ191"/>
    <mergeCell ref="BA188:BC191"/>
    <mergeCell ref="BD188:BF191"/>
    <mergeCell ref="BG188:BI191"/>
    <mergeCell ref="BJ188:BL191"/>
    <mergeCell ref="BM188:BO191"/>
    <mergeCell ref="AY195:BA197"/>
    <mergeCell ref="BB195:BD197"/>
    <mergeCell ref="BE195:BP197"/>
    <mergeCell ref="BQ195:CV197"/>
    <mergeCell ref="B196:E200"/>
    <mergeCell ref="F196:G200"/>
    <mergeCell ref="H196:I200"/>
    <mergeCell ref="J196:M200"/>
    <mergeCell ref="N196:Q200"/>
    <mergeCell ref="R196:U200"/>
    <mergeCell ref="V196:Y200"/>
    <mergeCell ref="Z196:AC200"/>
    <mergeCell ref="AD196:AG200"/>
    <mergeCell ref="B202:D206"/>
    <mergeCell ref="E202:AN202"/>
    <mergeCell ref="AO202:BX202"/>
    <mergeCell ref="BY202:CA203"/>
    <mergeCell ref="CB202:CS202"/>
    <mergeCell ref="E203:P203"/>
    <mergeCell ref="Q203:AB203"/>
    <mergeCell ref="AC203:AN203"/>
    <mergeCell ref="AO203:AZ203"/>
    <mergeCell ref="BA203:BL203"/>
    <mergeCell ref="BM203:BX203"/>
    <mergeCell ref="CB203:CS203"/>
    <mergeCell ref="I204:J204"/>
    <mergeCell ref="O204:P204"/>
    <mergeCell ref="U204:V204"/>
    <mergeCell ref="AA204:AB204"/>
    <mergeCell ref="AG204:AH204"/>
    <mergeCell ref="AM204:AN204"/>
    <mergeCell ref="AS204:AT204"/>
    <mergeCell ref="AY204:AZ204"/>
    <mergeCell ref="BE204:BF204"/>
    <mergeCell ref="BK204:BL204"/>
    <mergeCell ref="W205:X206"/>
    <mergeCell ref="Y205:Z206"/>
    <mergeCell ref="AA205:AB206"/>
    <mergeCell ref="AC205:AD206"/>
    <mergeCell ref="AE205:AF206"/>
    <mergeCell ref="AG205:AH206"/>
    <mergeCell ref="AI205:AJ206"/>
    <mergeCell ref="BK205:BL206"/>
    <mergeCell ref="BM205:BN206"/>
    <mergeCell ref="BO205:BP206"/>
    <mergeCell ref="AN196:AO200"/>
    <mergeCell ref="AY198:BA200"/>
    <mergeCell ref="BB198:BD200"/>
    <mergeCell ref="BE198:BG200"/>
    <mergeCell ref="BH198:BJ200"/>
    <mergeCell ref="BK198:BM200"/>
    <mergeCell ref="BN198:BP200"/>
    <mergeCell ref="BQ204:BR204"/>
    <mergeCell ref="BW204:BX204"/>
    <mergeCell ref="BY204:CA204"/>
    <mergeCell ref="CE205:CG206"/>
    <mergeCell ref="CH205:CJ206"/>
    <mergeCell ref="CK205:CM206"/>
    <mergeCell ref="CE204:CG204"/>
    <mergeCell ref="CK204:CM204"/>
    <mergeCell ref="E205:F206"/>
    <mergeCell ref="G205:H206"/>
    <mergeCell ref="I205:J206"/>
    <mergeCell ref="K205:L206"/>
    <mergeCell ref="M205:N206"/>
    <mergeCell ref="O205:P206"/>
    <mergeCell ref="Q205:R206"/>
    <mergeCell ref="S205:T206"/>
    <mergeCell ref="U205:V206"/>
    <mergeCell ref="AK205:AL206"/>
    <mergeCell ref="BQ198:CV200"/>
    <mergeCell ref="AH196:AK200"/>
    <mergeCell ref="AL196:AM200"/>
    <mergeCell ref="CQ204:CS204"/>
    <mergeCell ref="AM205:AN206"/>
    <mergeCell ref="AO205:AP206"/>
    <mergeCell ref="AQ205:AR206"/>
    <mergeCell ref="BQ205:BR206"/>
    <mergeCell ref="BS205:BT206"/>
    <mergeCell ref="BU205:BV206"/>
    <mergeCell ref="AW205:AX206"/>
    <mergeCell ref="AY205:AZ206"/>
    <mergeCell ref="BA205:BB206"/>
    <mergeCell ref="CN205:CP206"/>
    <mergeCell ref="CQ205:CS206"/>
    <mergeCell ref="BW205:BX206"/>
    <mergeCell ref="BI205:BJ206"/>
    <mergeCell ref="CM210:CO210"/>
    <mergeCell ref="AH207:AQ208"/>
    <mergeCell ref="AR207:BB208"/>
    <mergeCell ref="BC207:BD211"/>
    <mergeCell ref="BE207:BF211"/>
    <mergeCell ref="BG207:BQ207"/>
    <mergeCell ref="BR207:BY207"/>
    <mergeCell ref="BZ207:CG207"/>
    <mergeCell ref="CH207:CI211"/>
    <mergeCell ref="CJ207:CU207"/>
    <mergeCell ref="B208:Q208"/>
    <mergeCell ref="R208:AG208"/>
    <mergeCell ref="BG208:BQ211"/>
    <mergeCell ref="CJ208:CU208"/>
    <mergeCell ref="D209:E209"/>
    <mergeCell ref="F209:G209"/>
    <mergeCell ref="J209:K209"/>
    <mergeCell ref="P209:Q209"/>
    <mergeCell ref="T209:U209"/>
    <mergeCell ref="CS210:CU210"/>
    <mergeCell ref="CJ211:CN211"/>
    <mergeCell ref="CP211:CT211"/>
    <mergeCell ref="X210:Y211"/>
    <mergeCell ref="Z210:AA211"/>
    <mergeCell ref="AB210:AC211"/>
    <mergeCell ref="AD210:AE211"/>
    <mergeCell ref="AF210:AG211"/>
    <mergeCell ref="AH210:AQ211"/>
    <mergeCell ref="AR210:BB211"/>
    <mergeCell ref="V210:W211"/>
    <mergeCell ref="BR208:BY211"/>
    <mergeCell ref="BZ208:CG211"/>
    <mergeCell ref="B207:AG207"/>
    <mergeCell ref="BQ223:BV224"/>
    <mergeCell ref="D224:AC225"/>
    <mergeCell ref="AF224:AZ224"/>
    <mergeCell ref="BA224:BP224"/>
    <mergeCell ref="BY224:CB224"/>
    <mergeCell ref="BY225:CB225"/>
    <mergeCell ref="B217:CU217"/>
    <mergeCell ref="B218:J218"/>
    <mergeCell ref="K218:AX218"/>
    <mergeCell ref="BY205:CA206"/>
    <mergeCell ref="CB205:CD206"/>
    <mergeCell ref="AS205:AT206"/>
    <mergeCell ref="AU205:AV206"/>
    <mergeCell ref="BC205:BD206"/>
    <mergeCell ref="BE205:BF206"/>
    <mergeCell ref="BG205:BH206"/>
    <mergeCell ref="V209:W209"/>
    <mergeCell ref="Z209:AA209"/>
    <mergeCell ref="AF209:AG209"/>
    <mergeCell ref="CJ209:CO209"/>
    <mergeCell ref="CP209:CU209"/>
    <mergeCell ref="B210:C211"/>
    <mergeCell ref="D210:E211"/>
    <mergeCell ref="F210:G211"/>
    <mergeCell ref="H210:I211"/>
    <mergeCell ref="J210:K211"/>
    <mergeCell ref="L210:M211"/>
    <mergeCell ref="N210:O211"/>
    <mergeCell ref="P210:Q211"/>
    <mergeCell ref="R210:S211"/>
    <mergeCell ref="T210:U211"/>
    <mergeCell ref="B212:C216"/>
    <mergeCell ref="H212:AO212"/>
    <mergeCell ref="AP212:AQ216"/>
    <mergeCell ref="AV212:CU212"/>
    <mergeCell ref="D213:G213"/>
    <mergeCell ref="H213:AO213"/>
    <mergeCell ref="AR213:AU213"/>
    <mergeCell ref="AV213:CU213"/>
    <mergeCell ref="D214:G216"/>
    <mergeCell ref="H214:AO216"/>
    <mergeCell ref="AR214:AU216"/>
    <mergeCell ref="CF214:CU214"/>
    <mergeCell ref="AV215:CU216"/>
    <mergeCell ref="B220:J220"/>
    <mergeCell ref="K220:AX220"/>
    <mergeCell ref="AY220:BG220"/>
    <mergeCell ref="BH220:CU220"/>
    <mergeCell ref="AY218:BG218"/>
    <mergeCell ref="BH218:CU218"/>
    <mergeCell ref="B219:J219"/>
    <mergeCell ref="K219:AX219"/>
    <mergeCell ref="AY219:BG219"/>
    <mergeCell ref="BH219:CU219"/>
    <mergeCell ref="AF230:AM232"/>
    <mergeCell ref="AN230:BW232"/>
    <mergeCell ref="BY232:CN233"/>
    <mergeCell ref="CP232:CT232"/>
    <mergeCell ref="BC226:BD226"/>
    <mergeCell ref="BE226:BG226"/>
    <mergeCell ref="BH226:BI226"/>
    <mergeCell ref="BJ226:BL226"/>
    <mergeCell ref="BM226:BN226"/>
    <mergeCell ref="BO226:BQ226"/>
    <mergeCell ref="BR226:BS226"/>
    <mergeCell ref="AF227:AM227"/>
    <mergeCell ref="AN227:BR227"/>
    <mergeCell ref="BS227:BW229"/>
    <mergeCell ref="D226:AC227"/>
    <mergeCell ref="D228:AC231"/>
    <mergeCell ref="BY227:CB228"/>
    <mergeCell ref="CC227:CV227"/>
    <mergeCell ref="AF228:AM229"/>
    <mergeCell ref="AN228:BR229"/>
    <mergeCell ref="CC228:CV228"/>
    <mergeCell ref="BY229:CN231"/>
    <mergeCell ref="CO229:CU231"/>
    <mergeCell ref="B222:K223"/>
    <mergeCell ref="AF223:AZ223"/>
    <mergeCell ref="BA223:BP223"/>
    <mergeCell ref="D234:AC236"/>
    <mergeCell ref="AF235:AM235"/>
    <mergeCell ref="AN235:BK235"/>
    <mergeCell ref="BL235:CI235"/>
    <mergeCell ref="CJ235:CV239"/>
    <mergeCell ref="AN236:AP237"/>
    <mergeCell ref="AQ236:AS237"/>
    <mergeCell ref="AT236:AV237"/>
    <mergeCell ref="AW236:AY237"/>
    <mergeCell ref="AZ236:BB237"/>
    <mergeCell ref="BC236:BE237"/>
    <mergeCell ref="BF236:BH237"/>
    <mergeCell ref="BI236:BK237"/>
    <mergeCell ref="BL236:BN237"/>
    <mergeCell ref="BO236:BQ237"/>
    <mergeCell ref="BR236:BT237"/>
    <mergeCell ref="BU236:BW237"/>
    <mergeCell ref="BX236:BZ237"/>
    <mergeCell ref="D238:AC239"/>
    <mergeCell ref="AN238:BK238"/>
    <mergeCell ref="BL238:BN239"/>
    <mergeCell ref="BO238:BQ239"/>
    <mergeCell ref="BR238:BT239"/>
    <mergeCell ref="BU238:BW239"/>
    <mergeCell ref="BX238:BZ239"/>
    <mergeCell ref="CA238:CC239"/>
    <mergeCell ref="CD238:CF239"/>
    <mergeCell ref="CG238:CI239"/>
    <mergeCell ref="AN239:BK239"/>
    <mergeCell ref="D241:AC242"/>
    <mergeCell ref="AF242:AM243"/>
    <mergeCell ref="AN242:BK243"/>
    <mergeCell ref="BL242:CI243"/>
    <mergeCell ref="CJ242:CJ243"/>
    <mergeCell ref="CK242:CM243"/>
    <mergeCell ref="CN242:CN243"/>
    <mergeCell ref="CO242:CQ243"/>
    <mergeCell ref="CR242:CR243"/>
    <mergeCell ref="CS242:CU243"/>
    <mergeCell ref="CV242:CV243"/>
    <mergeCell ref="AF240:AM241"/>
    <mergeCell ref="AN240:BK241"/>
    <mergeCell ref="BL240:CI241"/>
    <mergeCell ref="CJ240:CJ241"/>
    <mergeCell ref="CK240:CM241"/>
    <mergeCell ref="CN240:CN241"/>
    <mergeCell ref="CK246:CM247"/>
    <mergeCell ref="CN246:CN247"/>
    <mergeCell ref="CO246:CQ247"/>
    <mergeCell ref="CR246:CR247"/>
    <mergeCell ref="CS246:CU247"/>
    <mergeCell ref="CV246:CV247"/>
    <mergeCell ref="AI248:AM249"/>
    <mergeCell ref="AN248:BK249"/>
    <mergeCell ref="BL248:CI249"/>
    <mergeCell ref="CJ248:CJ249"/>
    <mergeCell ref="CK248:CM249"/>
    <mergeCell ref="CN248:CN249"/>
    <mergeCell ref="CO248:CQ249"/>
    <mergeCell ref="CR248:CR249"/>
    <mergeCell ref="CS248:CU249"/>
    <mergeCell ref="CV248:CV249"/>
    <mergeCell ref="CA236:CC237"/>
    <mergeCell ref="CD236:CF237"/>
    <mergeCell ref="CG236:CI237"/>
    <mergeCell ref="AF237:AM238"/>
    <mergeCell ref="BL244:CI245"/>
    <mergeCell ref="CJ244:CJ245"/>
    <mergeCell ref="CK244:CM245"/>
    <mergeCell ref="CN244:CN245"/>
    <mergeCell ref="CO244:CQ245"/>
    <mergeCell ref="CR244:CR245"/>
    <mergeCell ref="AN246:BK247"/>
    <mergeCell ref="BL246:CI247"/>
    <mergeCell ref="CJ246:CJ247"/>
    <mergeCell ref="CV240:CV241"/>
    <mergeCell ref="B188:AT191"/>
    <mergeCell ref="CH259:CV260"/>
    <mergeCell ref="AC260:AU261"/>
    <mergeCell ref="AV260:BF261"/>
    <mergeCell ref="BG260:BW261"/>
    <mergeCell ref="CS250:CU251"/>
    <mergeCell ref="CV250:CV251"/>
    <mergeCell ref="AI252:AM253"/>
    <mergeCell ref="AN252:BK253"/>
    <mergeCell ref="BL252:BR253"/>
    <mergeCell ref="BS252:BX253"/>
    <mergeCell ref="BY252:CI253"/>
    <mergeCell ref="CJ252:CJ253"/>
    <mergeCell ref="CN252:CN253"/>
    <mergeCell ref="CR252:CR253"/>
    <mergeCell ref="CV252:CV253"/>
    <mergeCell ref="AF250:AH253"/>
    <mergeCell ref="AI250:AM251"/>
    <mergeCell ref="AN250:BK251"/>
    <mergeCell ref="BL250:CI251"/>
    <mergeCell ref="CJ250:CJ251"/>
    <mergeCell ref="CK250:CM251"/>
    <mergeCell ref="CN250:CN251"/>
    <mergeCell ref="CO240:CQ241"/>
    <mergeCell ref="CR240:CR241"/>
    <mergeCell ref="CS240:CU241"/>
    <mergeCell ref="CO250:CQ251"/>
    <mergeCell ref="CR250:CR251"/>
    <mergeCell ref="CS244:CU245"/>
    <mergeCell ref="CV244:CV245"/>
    <mergeCell ref="AF246:AH249"/>
    <mergeCell ref="AI246:AM247"/>
    <mergeCell ref="B265:N267"/>
    <mergeCell ref="O265:Q265"/>
    <mergeCell ref="U265:W265"/>
    <mergeCell ref="AA265:AC265"/>
    <mergeCell ref="AG265:AI265"/>
    <mergeCell ref="O266:Q267"/>
    <mergeCell ref="R266:T267"/>
    <mergeCell ref="U266:W267"/>
    <mergeCell ref="X266:Z267"/>
    <mergeCell ref="AA266:AC267"/>
    <mergeCell ref="AD266:AF267"/>
    <mergeCell ref="AG266:AI267"/>
    <mergeCell ref="AF255:AM256"/>
    <mergeCell ref="AN255:AR255"/>
    <mergeCell ref="CF255:CV255"/>
    <mergeCell ref="AN256:AR256"/>
    <mergeCell ref="CF256:CV256"/>
    <mergeCell ref="D244:AB244"/>
    <mergeCell ref="AF244:AM245"/>
    <mergeCell ref="AN244:BK245"/>
    <mergeCell ref="B278:S278"/>
    <mergeCell ref="T278:CC278"/>
    <mergeCell ref="CD278:CV278"/>
    <mergeCell ref="B279:D281"/>
    <mergeCell ref="E279:G281"/>
    <mergeCell ref="H279:J281"/>
    <mergeCell ref="K279:M281"/>
    <mergeCell ref="N279:P281"/>
    <mergeCell ref="Q279:S281"/>
    <mergeCell ref="T279:U279"/>
    <mergeCell ref="V279:Z279"/>
    <mergeCell ref="AA279:AB279"/>
    <mergeCell ref="AC279:AI279"/>
    <mergeCell ref="CD279:CV281"/>
    <mergeCell ref="T280:CC281"/>
    <mergeCell ref="AF269:BU271"/>
    <mergeCell ref="B275:P275"/>
    <mergeCell ref="Q275:CC275"/>
    <mergeCell ref="CD275:CV275"/>
    <mergeCell ref="B276:D277"/>
    <mergeCell ref="E276:G277"/>
    <mergeCell ref="H276:J277"/>
    <mergeCell ref="K276:M277"/>
    <mergeCell ref="N276:P277"/>
    <mergeCell ref="Q276:CC277"/>
    <mergeCell ref="CD276:CV277"/>
    <mergeCell ref="B262:M263"/>
    <mergeCell ref="AC262:BW263"/>
    <mergeCell ref="CN262:CV263"/>
    <mergeCell ref="R293:U297"/>
    <mergeCell ref="V293:Y297"/>
    <mergeCell ref="Z293:AC297"/>
    <mergeCell ref="CC273:CV273"/>
    <mergeCell ref="B282:AT282"/>
    <mergeCell ref="AU282:BO283"/>
    <mergeCell ref="BP282:CC282"/>
    <mergeCell ref="CD282:CV283"/>
    <mergeCell ref="B283:D284"/>
    <mergeCell ref="E283:G284"/>
    <mergeCell ref="H283:J284"/>
    <mergeCell ref="K283:M284"/>
    <mergeCell ref="N283:P284"/>
    <mergeCell ref="Q283:S284"/>
    <mergeCell ref="T283:V284"/>
    <mergeCell ref="W283:Y284"/>
    <mergeCell ref="Z283:AB284"/>
    <mergeCell ref="AC283:AE284"/>
    <mergeCell ref="AF283:AH284"/>
    <mergeCell ref="AI283:AK284"/>
    <mergeCell ref="AL283:AN284"/>
    <mergeCell ref="AO283:AQ284"/>
    <mergeCell ref="AR283:AT284"/>
    <mergeCell ref="BP283:CC283"/>
    <mergeCell ref="AU284:AW284"/>
    <mergeCell ref="BA284:BC284"/>
    <mergeCell ref="BG284:BI284"/>
    <mergeCell ref="BM284:BO284"/>
    <mergeCell ref="AS301:AT301"/>
    <mergeCell ref="AY301:AZ301"/>
    <mergeCell ref="BE301:BF301"/>
    <mergeCell ref="B291:AO291"/>
    <mergeCell ref="B292:E292"/>
    <mergeCell ref="F292:I292"/>
    <mergeCell ref="J292:M292"/>
    <mergeCell ref="N292:Q292"/>
    <mergeCell ref="R292:U292"/>
    <mergeCell ref="V292:Y292"/>
    <mergeCell ref="Z292:AC292"/>
    <mergeCell ref="AD292:AG292"/>
    <mergeCell ref="AH292:AK292"/>
    <mergeCell ref="AL292:AO292"/>
    <mergeCell ref="CD284:CV288"/>
    <mergeCell ref="B285:AT288"/>
    <mergeCell ref="AU285:AW288"/>
    <mergeCell ref="AX285:AZ288"/>
    <mergeCell ref="BA285:BC288"/>
    <mergeCell ref="BD285:BF288"/>
    <mergeCell ref="BG285:BI288"/>
    <mergeCell ref="BJ285:BL288"/>
    <mergeCell ref="BM285:BO288"/>
    <mergeCell ref="AY292:BA294"/>
    <mergeCell ref="BB292:BD294"/>
    <mergeCell ref="BE292:BP294"/>
    <mergeCell ref="BQ292:CV294"/>
    <mergeCell ref="B293:E297"/>
    <mergeCell ref="F293:G297"/>
    <mergeCell ref="H293:I297"/>
    <mergeCell ref="J293:M297"/>
    <mergeCell ref="N293:Q297"/>
    <mergeCell ref="BC302:BD303"/>
    <mergeCell ref="BE302:BF303"/>
    <mergeCell ref="BG302:BH303"/>
    <mergeCell ref="AD293:AG297"/>
    <mergeCell ref="AH293:AK297"/>
    <mergeCell ref="AL293:AM297"/>
    <mergeCell ref="AN293:AO297"/>
    <mergeCell ref="AY295:BA297"/>
    <mergeCell ref="BB295:BD297"/>
    <mergeCell ref="BE295:BG297"/>
    <mergeCell ref="BH295:BJ297"/>
    <mergeCell ref="BK295:BM297"/>
    <mergeCell ref="BN295:BP297"/>
    <mergeCell ref="BQ295:CV297"/>
    <mergeCell ref="B299:D303"/>
    <mergeCell ref="E299:AN299"/>
    <mergeCell ref="AO299:BX299"/>
    <mergeCell ref="BY299:CA300"/>
    <mergeCell ref="CB299:CS299"/>
    <mergeCell ref="E300:P300"/>
    <mergeCell ref="Q300:AB300"/>
    <mergeCell ref="AC300:AN300"/>
    <mergeCell ref="AO300:AZ300"/>
    <mergeCell ref="BA300:BL300"/>
    <mergeCell ref="BM300:BX300"/>
    <mergeCell ref="CB300:CS300"/>
    <mergeCell ref="I301:J301"/>
    <mergeCell ref="O301:P301"/>
    <mergeCell ref="U301:V301"/>
    <mergeCell ref="AA301:AB301"/>
    <mergeCell ref="AG301:AH301"/>
    <mergeCell ref="AM301:AN301"/>
    <mergeCell ref="E302:F303"/>
    <mergeCell ref="G302:H303"/>
    <mergeCell ref="I302:J303"/>
    <mergeCell ref="K302:L303"/>
    <mergeCell ref="M302:N303"/>
    <mergeCell ref="O302:P303"/>
    <mergeCell ref="Q302:R303"/>
    <mergeCell ref="S302:T303"/>
    <mergeCell ref="U302:V303"/>
    <mergeCell ref="W302:X303"/>
    <mergeCell ref="Y302:Z303"/>
    <mergeCell ref="AA302:AB303"/>
    <mergeCell ref="AC302:AD303"/>
    <mergeCell ref="AE302:AF303"/>
    <mergeCell ref="AG302:AH303"/>
    <mergeCell ref="AI302:AJ303"/>
    <mergeCell ref="AK302:AL303"/>
    <mergeCell ref="BI302:BJ303"/>
    <mergeCell ref="X307:Y308"/>
    <mergeCell ref="Z307:AA308"/>
    <mergeCell ref="AB307:AC308"/>
    <mergeCell ref="AD307:AE308"/>
    <mergeCell ref="AF307:AG308"/>
    <mergeCell ref="AH307:AQ308"/>
    <mergeCell ref="AR307:BB308"/>
    <mergeCell ref="BK301:BL301"/>
    <mergeCell ref="BQ301:BR301"/>
    <mergeCell ref="CE302:CG303"/>
    <mergeCell ref="CH302:CJ303"/>
    <mergeCell ref="BW301:BX301"/>
    <mergeCell ref="BY301:CA301"/>
    <mergeCell ref="CE301:CG301"/>
    <mergeCell ref="CK302:CM303"/>
    <mergeCell ref="CN302:CP303"/>
    <mergeCell ref="AF306:AG306"/>
    <mergeCell ref="CJ306:CO306"/>
    <mergeCell ref="CP306:CU306"/>
    <mergeCell ref="CK301:CM301"/>
    <mergeCell ref="CQ301:CS301"/>
    <mergeCell ref="AM302:AN303"/>
    <mergeCell ref="AO302:AP303"/>
    <mergeCell ref="AQ302:AR303"/>
    <mergeCell ref="BK302:BL303"/>
    <mergeCell ref="BM302:BN303"/>
    <mergeCell ref="BO302:BP303"/>
    <mergeCell ref="BQ302:BR303"/>
    <mergeCell ref="BS302:BT303"/>
    <mergeCell ref="AU302:AV303"/>
    <mergeCell ref="AW302:AX303"/>
    <mergeCell ref="CQ302:CS303"/>
    <mergeCell ref="B304:AG304"/>
    <mergeCell ref="AH304:AQ305"/>
    <mergeCell ref="AR304:BB305"/>
    <mergeCell ref="BC304:BD308"/>
    <mergeCell ref="BE304:BF308"/>
    <mergeCell ref="BG304:BQ304"/>
    <mergeCell ref="BR304:BY304"/>
    <mergeCell ref="BZ304:CG304"/>
    <mergeCell ref="CH304:CI308"/>
    <mergeCell ref="CJ304:CU304"/>
    <mergeCell ref="B305:Q305"/>
    <mergeCell ref="R305:AG305"/>
    <mergeCell ref="BG305:BQ308"/>
    <mergeCell ref="CJ305:CU305"/>
    <mergeCell ref="D306:E306"/>
    <mergeCell ref="F306:G306"/>
    <mergeCell ref="J306:K306"/>
    <mergeCell ref="P306:Q306"/>
    <mergeCell ref="T306:U306"/>
    <mergeCell ref="CS307:CU307"/>
    <mergeCell ref="CJ308:CN308"/>
    <mergeCell ref="CP308:CT308"/>
    <mergeCell ref="BU302:BV303"/>
    <mergeCell ref="BW302:BX303"/>
    <mergeCell ref="BY302:CA303"/>
    <mergeCell ref="CB302:CD303"/>
    <mergeCell ref="AS302:AT303"/>
    <mergeCell ref="AY302:AZ303"/>
    <mergeCell ref="BA302:BB303"/>
    <mergeCell ref="V306:W306"/>
    <mergeCell ref="Z306:AA306"/>
    <mergeCell ref="B307:C308"/>
    <mergeCell ref="D307:E308"/>
    <mergeCell ref="F307:G308"/>
    <mergeCell ref="H307:I308"/>
    <mergeCell ref="J307:K308"/>
    <mergeCell ref="L307:M308"/>
    <mergeCell ref="N307:O308"/>
    <mergeCell ref="P307:Q308"/>
    <mergeCell ref="R307:S308"/>
    <mergeCell ref="T307:U308"/>
    <mergeCell ref="V307:W308"/>
    <mergeCell ref="CM307:CO307"/>
    <mergeCell ref="D323:AC324"/>
    <mergeCell ref="D325:AC328"/>
    <mergeCell ref="BY324:CB325"/>
    <mergeCell ref="CC324:CV324"/>
    <mergeCell ref="AF325:AM326"/>
    <mergeCell ref="AN325:BR326"/>
    <mergeCell ref="CC325:CV325"/>
    <mergeCell ref="BY326:CN328"/>
    <mergeCell ref="CO326:CU328"/>
    <mergeCell ref="B309:C313"/>
    <mergeCell ref="H309:AO309"/>
    <mergeCell ref="AP309:AQ313"/>
    <mergeCell ref="AV309:CU309"/>
    <mergeCell ref="D310:G310"/>
    <mergeCell ref="H310:AO310"/>
    <mergeCell ref="AR310:AU310"/>
    <mergeCell ref="AV310:CU310"/>
    <mergeCell ref="D311:G313"/>
    <mergeCell ref="H311:AO313"/>
    <mergeCell ref="AR311:AU313"/>
    <mergeCell ref="CF311:CU311"/>
    <mergeCell ref="AV312:CU313"/>
    <mergeCell ref="B317:J317"/>
    <mergeCell ref="K317:AX317"/>
    <mergeCell ref="AY317:BG317"/>
    <mergeCell ref="BH317:CU317"/>
    <mergeCell ref="B319:K320"/>
    <mergeCell ref="AF320:AZ320"/>
    <mergeCell ref="BA320:BP320"/>
    <mergeCell ref="BQ320:BV321"/>
    <mergeCell ref="D321:AC322"/>
    <mergeCell ref="AF321:AZ321"/>
    <mergeCell ref="BA321:BP321"/>
    <mergeCell ref="BY321:CB321"/>
    <mergeCell ref="BY322:CB322"/>
    <mergeCell ref="B314:CU314"/>
    <mergeCell ref="B315:J315"/>
    <mergeCell ref="K315:AX315"/>
    <mergeCell ref="AY315:BG315"/>
    <mergeCell ref="BH315:CU315"/>
    <mergeCell ref="B316:J316"/>
    <mergeCell ref="K316:AX316"/>
    <mergeCell ref="AY316:BG316"/>
    <mergeCell ref="BH316:CU316"/>
    <mergeCell ref="AF327:AM329"/>
    <mergeCell ref="AN327:BW329"/>
    <mergeCell ref="BY329:CN330"/>
    <mergeCell ref="CP329:CT329"/>
    <mergeCell ref="BC323:BD323"/>
    <mergeCell ref="BE323:BG323"/>
    <mergeCell ref="BH323:BI323"/>
    <mergeCell ref="BJ323:BL323"/>
    <mergeCell ref="BM323:BN323"/>
    <mergeCell ref="BO323:BQ323"/>
    <mergeCell ref="BR323:BS323"/>
    <mergeCell ref="AF324:AM324"/>
    <mergeCell ref="AN324:BR324"/>
    <mergeCell ref="BS324:BW326"/>
    <mergeCell ref="D331:AC333"/>
    <mergeCell ref="AF332:AM332"/>
    <mergeCell ref="AN332:BK332"/>
    <mergeCell ref="BL332:CI332"/>
    <mergeCell ref="CJ332:CV336"/>
    <mergeCell ref="AN333:AP334"/>
    <mergeCell ref="AQ333:AS334"/>
    <mergeCell ref="AT333:AV334"/>
    <mergeCell ref="AW333:AY334"/>
    <mergeCell ref="AZ333:BB334"/>
    <mergeCell ref="BC333:BE334"/>
    <mergeCell ref="BF333:BH334"/>
    <mergeCell ref="BI333:BK334"/>
    <mergeCell ref="BL333:BN334"/>
    <mergeCell ref="BO333:BQ334"/>
    <mergeCell ref="BR333:BT334"/>
    <mergeCell ref="BU333:BW334"/>
    <mergeCell ref="BX333:BZ334"/>
    <mergeCell ref="CA333:CC334"/>
    <mergeCell ref="CD333:CF334"/>
    <mergeCell ref="CG333:CI334"/>
    <mergeCell ref="AF334:AM335"/>
    <mergeCell ref="D335:AC336"/>
    <mergeCell ref="AN335:BK335"/>
    <mergeCell ref="BL335:BN336"/>
    <mergeCell ref="BO335:BQ336"/>
    <mergeCell ref="BR335:BT336"/>
    <mergeCell ref="BU335:BW336"/>
    <mergeCell ref="BX335:BZ336"/>
    <mergeCell ref="CA335:CC336"/>
    <mergeCell ref="CD335:CF336"/>
    <mergeCell ref="CG335:CI336"/>
    <mergeCell ref="D341:AB341"/>
    <mergeCell ref="AF341:AM342"/>
    <mergeCell ref="AN341:BK342"/>
    <mergeCell ref="BL341:CI342"/>
    <mergeCell ref="AN336:BK336"/>
    <mergeCell ref="CV337:CV338"/>
    <mergeCell ref="D338:AC339"/>
    <mergeCell ref="AF339:AM340"/>
    <mergeCell ref="AN339:BK340"/>
    <mergeCell ref="BL339:CI340"/>
    <mergeCell ref="CJ339:CJ340"/>
    <mergeCell ref="CK339:CM340"/>
    <mergeCell ref="CN339:CN340"/>
    <mergeCell ref="CO339:CQ340"/>
    <mergeCell ref="CR339:CR340"/>
    <mergeCell ref="CS339:CU340"/>
    <mergeCell ref="CV339:CV340"/>
    <mergeCell ref="AF337:AM338"/>
    <mergeCell ref="AN337:BK338"/>
    <mergeCell ref="BL337:CI338"/>
    <mergeCell ref="CJ337:CJ338"/>
    <mergeCell ref="CK337:CM338"/>
    <mergeCell ref="CN337:CN338"/>
    <mergeCell ref="CO337:CQ338"/>
    <mergeCell ref="CR337:CR338"/>
    <mergeCell ref="CS337:CU338"/>
    <mergeCell ref="CS343:CU344"/>
    <mergeCell ref="CV343:CV344"/>
    <mergeCell ref="AI345:AM346"/>
    <mergeCell ref="AN345:BK346"/>
    <mergeCell ref="BL345:CI346"/>
    <mergeCell ref="CJ345:CJ346"/>
    <mergeCell ref="CK345:CM346"/>
    <mergeCell ref="CN345:CN346"/>
    <mergeCell ref="CO345:CQ346"/>
    <mergeCell ref="CR345:CR346"/>
    <mergeCell ref="CS345:CU346"/>
    <mergeCell ref="CV345:CV346"/>
    <mergeCell ref="CJ341:CJ342"/>
    <mergeCell ref="CK341:CM342"/>
    <mergeCell ref="CN341:CN342"/>
    <mergeCell ref="CO341:CQ342"/>
    <mergeCell ref="CR341:CR342"/>
    <mergeCell ref="CS341:CU342"/>
    <mergeCell ref="CV341:CV342"/>
    <mergeCell ref="AF347:AH350"/>
    <mergeCell ref="AI347:AM348"/>
    <mergeCell ref="AN347:BK348"/>
    <mergeCell ref="BL347:CI348"/>
    <mergeCell ref="CJ347:CJ348"/>
    <mergeCell ref="CK347:CM348"/>
    <mergeCell ref="CN347:CN348"/>
    <mergeCell ref="CO347:CQ348"/>
    <mergeCell ref="CR347:CR348"/>
    <mergeCell ref="AF343:AH346"/>
    <mergeCell ref="AI343:AM344"/>
    <mergeCell ref="AN343:BK344"/>
    <mergeCell ref="BL343:CI344"/>
    <mergeCell ref="CJ343:CJ344"/>
    <mergeCell ref="CK343:CM344"/>
    <mergeCell ref="CN343:CN344"/>
    <mergeCell ref="CO343:CQ344"/>
    <mergeCell ref="CR343:CR344"/>
    <mergeCell ref="W360:CD365"/>
    <mergeCell ref="J392:CT401"/>
    <mergeCell ref="J405:CT412"/>
    <mergeCell ref="J416:CT422"/>
    <mergeCell ref="J426:CT433"/>
    <mergeCell ref="J437:CT443"/>
    <mergeCell ref="J447:CT457"/>
    <mergeCell ref="J461:CT468"/>
    <mergeCell ref="AK22:AP22"/>
    <mergeCell ref="AQ22:CC22"/>
    <mergeCell ref="AK182:AP182"/>
    <mergeCell ref="AQ182:CC182"/>
    <mergeCell ref="AK279:AP279"/>
    <mergeCell ref="AQ279:CC279"/>
    <mergeCell ref="BR305:BY308"/>
    <mergeCell ref="BZ305:CG308"/>
    <mergeCell ref="AF352:AM353"/>
    <mergeCell ref="AN352:AR352"/>
    <mergeCell ref="CF352:CV352"/>
    <mergeCell ref="AN353:AR353"/>
    <mergeCell ref="CF353:CV353"/>
    <mergeCell ref="CS347:CU348"/>
    <mergeCell ref="CV347:CV348"/>
    <mergeCell ref="AI349:AM350"/>
    <mergeCell ref="AN349:BK350"/>
    <mergeCell ref="BL349:BR350"/>
    <mergeCell ref="BS349:BX350"/>
    <mergeCell ref="BY349:CI350"/>
    <mergeCell ref="CJ349:CJ350"/>
    <mergeCell ref="CN349:CN350"/>
    <mergeCell ref="CR349:CR350"/>
    <mergeCell ref="CV349:CV350"/>
  </mergeCells>
  <phoneticPr fontId="2"/>
  <conditionalFormatting sqref="B26 E26">
    <cfRule type="cellIs" dxfId="97" priority="817" stopIfTrue="1" operator="equal">
      <formula>0</formula>
    </cfRule>
  </conditionalFormatting>
  <conditionalFormatting sqref="E44:H44 Q44:T44 AC44:AF44">
    <cfRule type="cellIs" dxfId="96" priority="821" stopIfTrue="1" operator="equal">
      <formula>0</formula>
    </cfRule>
  </conditionalFormatting>
  <conditionalFormatting sqref="AO44:AR44 BA44:BD44 BM44:BP44">
    <cfRule type="cellIs" dxfId="95" priority="819" stopIfTrue="1" operator="equal">
      <formula>0</formula>
    </cfRule>
  </conditionalFormatting>
  <conditionalFormatting sqref="H26">
    <cfRule type="cellIs" dxfId="94" priority="816" stopIfTrue="1" operator="equal">
      <formula>0</formula>
    </cfRule>
  </conditionalFormatting>
  <conditionalFormatting sqref="K26">
    <cfRule type="cellIs" dxfId="93" priority="815" stopIfTrue="1" operator="equal">
      <formula>0</formula>
    </cfRule>
  </conditionalFormatting>
  <conditionalFormatting sqref="N26">
    <cfRule type="cellIs" dxfId="92" priority="814" stopIfTrue="1" operator="equal">
      <formula>0</formula>
    </cfRule>
  </conditionalFormatting>
  <conditionalFormatting sqref="B49:D49">
    <cfRule type="cellIs" dxfId="91" priority="775" stopIfTrue="1" operator="equal">
      <formula>0</formula>
    </cfRule>
  </conditionalFormatting>
  <conditionalFormatting sqref="B50">
    <cfRule type="cellIs" dxfId="90" priority="774" stopIfTrue="1" operator="equal">
      <formula>0</formula>
    </cfRule>
  </conditionalFormatting>
  <conditionalFormatting sqref="R49:T49">
    <cfRule type="cellIs" dxfId="89" priority="772" stopIfTrue="1" operator="equal">
      <formula>0</formula>
    </cfRule>
  </conditionalFormatting>
  <conditionalFormatting sqref="R50">
    <cfRule type="cellIs" dxfId="88" priority="771" stopIfTrue="1" operator="equal">
      <formula>0</formula>
    </cfRule>
  </conditionalFormatting>
  <conditionalFormatting sqref="AN76">
    <cfRule type="cellIs" dxfId="87" priority="321" stopIfTrue="1" operator="equal">
      <formula>0</formula>
    </cfRule>
  </conditionalFormatting>
  <conditionalFormatting sqref="BL76">
    <cfRule type="cellIs" dxfId="86" priority="315" stopIfTrue="1" operator="equal">
      <formula>0</formula>
    </cfRule>
  </conditionalFormatting>
  <conditionalFormatting sqref="BL78">
    <cfRule type="cellIs" dxfId="85" priority="313" stopIfTrue="1" operator="equal">
      <formula>0</formula>
    </cfRule>
  </conditionalFormatting>
  <conditionalFormatting sqref="Q26">
    <cfRule type="cellIs" dxfId="84" priority="134" stopIfTrue="1" operator="equal">
      <formula>0</formula>
    </cfRule>
  </conditionalFormatting>
  <conditionalFormatting sqref="T26">
    <cfRule type="cellIs" dxfId="83" priority="133" stopIfTrue="1" operator="equal">
      <formula>0</formula>
    </cfRule>
  </conditionalFormatting>
  <conditionalFormatting sqref="W26 Z26 AC26 AF26 AI26 AL26 AO26">
    <cfRule type="cellIs" dxfId="82" priority="132" stopIfTrue="1" operator="equal">
      <formula>0</formula>
    </cfRule>
  </conditionalFormatting>
  <conditionalFormatting sqref="AR26">
    <cfRule type="cellIs" dxfId="81" priority="131" stopIfTrue="1" operator="equal">
      <formula>0</formula>
    </cfRule>
  </conditionalFormatting>
  <conditionalFormatting sqref="AD141:AG141">
    <cfRule type="cellIs" dxfId="80" priority="109" stopIfTrue="1" operator="equal">
      <formula>0</formula>
    </cfRule>
  </conditionalFormatting>
  <conditionalFormatting sqref="BG124">
    <cfRule type="cellIs" dxfId="79" priority="91" stopIfTrue="1" operator="equal">
      <formula>0</formula>
    </cfRule>
  </conditionalFormatting>
  <conditionalFormatting sqref="Q124">
    <cfRule type="cellIs" dxfId="78" priority="106" stopIfTrue="1" operator="equal">
      <formula>0</formula>
    </cfRule>
  </conditionalFormatting>
  <conditionalFormatting sqref="T124">
    <cfRule type="cellIs" dxfId="77" priority="105" stopIfTrue="1" operator="equal">
      <formula>0</formula>
    </cfRule>
  </conditionalFormatting>
  <conditionalFormatting sqref="K124">
    <cfRule type="cellIs" dxfId="76" priority="108" stopIfTrue="1" operator="equal">
      <formula>0</formula>
    </cfRule>
  </conditionalFormatting>
  <conditionalFormatting sqref="N124">
    <cfRule type="cellIs" dxfId="75" priority="107" stopIfTrue="1" operator="equal">
      <formula>0</formula>
    </cfRule>
  </conditionalFormatting>
  <conditionalFormatting sqref="AU124">
    <cfRule type="cellIs" dxfId="74" priority="97" stopIfTrue="1" operator="equal">
      <formula>0</formula>
    </cfRule>
  </conditionalFormatting>
  <conditionalFormatting sqref="AX124">
    <cfRule type="cellIs" dxfId="73" priority="96" stopIfTrue="1" operator="equal">
      <formula>0</formula>
    </cfRule>
  </conditionalFormatting>
  <conditionalFormatting sqref="W124">
    <cfRule type="cellIs" dxfId="72" priority="104" stopIfTrue="1" operator="equal">
      <formula>0</formula>
    </cfRule>
  </conditionalFormatting>
  <conditionalFormatting sqref="Z124">
    <cfRule type="cellIs" dxfId="71" priority="103" stopIfTrue="1" operator="equal">
      <formula>0</formula>
    </cfRule>
  </conditionalFormatting>
  <conditionalFormatting sqref="AC124">
    <cfRule type="cellIs" dxfId="70" priority="102" stopIfTrue="1" operator="equal">
      <formula>0</formula>
    </cfRule>
  </conditionalFormatting>
  <conditionalFormatting sqref="AF124">
    <cfRule type="cellIs" dxfId="69" priority="101" stopIfTrue="1" operator="equal">
      <formula>0</formula>
    </cfRule>
  </conditionalFormatting>
  <conditionalFormatting sqref="AI124">
    <cfRule type="cellIs" dxfId="68" priority="100" stopIfTrue="1" operator="equal">
      <formula>0</formula>
    </cfRule>
  </conditionalFormatting>
  <conditionalFormatting sqref="AL124">
    <cfRule type="cellIs" dxfId="67" priority="99" stopIfTrue="1" operator="equal">
      <formula>0</formula>
    </cfRule>
  </conditionalFormatting>
  <conditionalFormatting sqref="AO124">
    <cfRule type="cellIs" dxfId="66" priority="98" stopIfTrue="1" operator="equal">
      <formula>0</formula>
    </cfRule>
  </conditionalFormatting>
  <conditionalFormatting sqref="BA124">
    <cfRule type="cellIs" dxfId="65" priority="95" stopIfTrue="1" operator="equal">
      <formula>0</formula>
    </cfRule>
  </conditionalFormatting>
  <conditionalFormatting sqref="BD124">
    <cfRule type="cellIs" dxfId="64" priority="94" stopIfTrue="1" operator="equal">
      <formula>0</formula>
    </cfRule>
  </conditionalFormatting>
  <conditionalFormatting sqref="BA124">
    <cfRule type="cellIs" dxfId="63" priority="93" stopIfTrue="1" operator="equal">
      <formula>0</formula>
    </cfRule>
  </conditionalFormatting>
  <conditionalFormatting sqref="BD124">
    <cfRule type="cellIs" dxfId="62" priority="92" stopIfTrue="1" operator="equal">
      <formula>0</formula>
    </cfRule>
  </conditionalFormatting>
  <conditionalFormatting sqref="B125:D125 B124:E124">
    <cfRule type="cellIs" dxfId="61" priority="90" stopIfTrue="1" operator="equal">
      <formula>0</formula>
    </cfRule>
  </conditionalFormatting>
  <conditionalFormatting sqref="H124">
    <cfRule type="cellIs" dxfId="60" priority="89" stopIfTrue="1" operator="equal">
      <formula>0</formula>
    </cfRule>
  </conditionalFormatting>
  <conditionalFormatting sqref="F141:I141 R141:U141">
    <cfRule type="cellIs" dxfId="59" priority="88" stopIfTrue="1" operator="equal">
      <formula>0</formula>
    </cfRule>
  </conditionalFormatting>
  <conditionalFormatting sqref="AP141:AS141 BB141:BE141 BN141:BQ141">
    <cfRule type="cellIs" dxfId="58" priority="86" stopIfTrue="1" operator="equal">
      <formula>0</formula>
    </cfRule>
  </conditionalFormatting>
  <conditionalFormatting sqref="B146:D146">
    <cfRule type="cellIs" dxfId="57" priority="84" stopIfTrue="1" operator="equal">
      <formula>0</formula>
    </cfRule>
  </conditionalFormatting>
  <conditionalFormatting sqref="B147 D147">
    <cfRule type="cellIs" dxfId="56" priority="83" stopIfTrue="1" operator="equal">
      <formula>0</formula>
    </cfRule>
  </conditionalFormatting>
  <conditionalFormatting sqref="R147">
    <cfRule type="cellIs" dxfId="55" priority="81" stopIfTrue="1" operator="equal">
      <formula>0</formula>
    </cfRule>
  </conditionalFormatting>
  <conditionalFormatting sqref="R146:T146">
    <cfRule type="cellIs" dxfId="54" priority="82" stopIfTrue="1" operator="equal">
      <formula>0</formula>
    </cfRule>
  </conditionalFormatting>
  <conditionalFormatting sqref="AR124">
    <cfRule type="cellIs" dxfId="53" priority="80" stopIfTrue="1" operator="equal">
      <formula>0</formula>
    </cfRule>
  </conditionalFormatting>
  <conditionalFormatting sqref="K186">
    <cfRule type="cellIs" dxfId="52" priority="60" stopIfTrue="1" operator="equal">
      <formula>0</formula>
    </cfRule>
  </conditionalFormatting>
  <conditionalFormatting sqref="E204:H204 Q204:T204 AC204:AF204">
    <cfRule type="cellIs" dxfId="51" priority="79" stopIfTrue="1" operator="equal">
      <formula>0</formula>
    </cfRule>
  </conditionalFormatting>
  <conditionalFormatting sqref="AO204:AR204 BA204:BD204 BM204:BP204">
    <cfRule type="cellIs" dxfId="50" priority="77" stopIfTrue="1" operator="equal">
      <formula>0</formula>
    </cfRule>
  </conditionalFormatting>
  <conditionalFormatting sqref="K283">
    <cfRule type="cellIs" dxfId="49" priority="34" stopIfTrue="1" operator="equal">
      <formula>0</formula>
    </cfRule>
  </conditionalFormatting>
  <conditionalFormatting sqref="N186">
    <cfRule type="cellIs" dxfId="48" priority="59" stopIfTrue="1" operator="equal">
      <formula>0</formula>
    </cfRule>
  </conditionalFormatting>
  <conditionalFormatting sqref="Q186">
    <cfRule type="cellIs" dxfId="47" priority="58" stopIfTrue="1" operator="equal">
      <formula>0</formula>
    </cfRule>
  </conditionalFormatting>
  <conditionalFormatting sqref="B209:D209">
    <cfRule type="cellIs" dxfId="46" priority="71" stopIfTrue="1" operator="equal">
      <formula>0</formula>
    </cfRule>
  </conditionalFormatting>
  <conditionalFormatting sqref="B210">
    <cfRule type="cellIs" dxfId="45" priority="70" stopIfTrue="1" operator="equal">
      <formula>0</formula>
    </cfRule>
  </conditionalFormatting>
  <conditionalFormatting sqref="R209:T209">
    <cfRule type="cellIs" dxfId="44" priority="69" stopIfTrue="1" operator="equal">
      <formula>0</formula>
    </cfRule>
  </conditionalFormatting>
  <conditionalFormatting sqref="R210">
    <cfRule type="cellIs" dxfId="43" priority="68" stopIfTrue="1" operator="equal">
      <formula>0</formula>
    </cfRule>
  </conditionalFormatting>
  <conditionalFormatting sqref="AN236">
    <cfRule type="cellIs" dxfId="42" priority="67" stopIfTrue="1" operator="equal">
      <formula>0</formula>
    </cfRule>
  </conditionalFormatting>
  <conditionalFormatting sqref="BL236">
    <cfRule type="cellIs" dxfId="41" priority="66" stopIfTrue="1" operator="equal">
      <formula>0</formula>
    </cfRule>
  </conditionalFormatting>
  <conditionalFormatting sqref="BL238">
    <cfRule type="cellIs" dxfId="40" priority="65" stopIfTrue="1" operator="equal">
      <formula>0</formula>
    </cfRule>
  </conditionalFormatting>
  <conditionalFormatting sqref="AO186">
    <cfRule type="cellIs" dxfId="39" priority="50" stopIfTrue="1" operator="equal">
      <formula>0</formula>
    </cfRule>
  </conditionalFormatting>
  <conditionalFormatting sqref="B187:D187 B186:E186">
    <cfRule type="cellIs" dxfId="38" priority="49" stopIfTrue="1" operator="equal">
      <formula>0</formula>
    </cfRule>
  </conditionalFormatting>
  <conditionalFormatting sqref="H186">
    <cfRule type="cellIs" dxfId="37" priority="48" stopIfTrue="1" operator="equal">
      <formula>0</formula>
    </cfRule>
  </conditionalFormatting>
  <conditionalFormatting sqref="AR186">
    <cfRule type="cellIs" dxfId="36" priority="47" stopIfTrue="1" operator="equal">
      <formula>0</formula>
    </cfRule>
  </conditionalFormatting>
  <conditionalFormatting sqref="T186">
    <cfRule type="cellIs" dxfId="35" priority="57" stopIfTrue="1" operator="equal">
      <formula>0</formula>
    </cfRule>
  </conditionalFormatting>
  <conditionalFormatting sqref="T283">
    <cfRule type="cellIs" dxfId="34" priority="31" stopIfTrue="1" operator="equal">
      <formula>0</formula>
    </cfRule>
  </conditionalFormatting>
  <conditionalFormatting sqref="N283">
    <cfRule type="cellIs" dxfId="33" priority="33" stopIfTrue="1" operator="equal">
      <formula>0</formula>
    </cfRule>
  </conditionalFormatting>
  <conditionalFormatting sqref="Q283">
    <cfRule type="cellIs" dxfId="32" priority="32" stopIfTrue="1" operator="equal">
      <formula>0</formula>
    </cfRule>
  </conditionalFormatting>
  <conditionalFormatting sqref="W186">
    <cfRule type="cellIs" dxfId="31" priority="56" stopIfTrue="1" operator="equal">
      <formula>0</formula>
    </cfRule>
  </conditionalFormatting>
  <conditionalFormatting sqref="Z186">
    <cfRule type="cellIs" dxfId="30" priority="55" stopIfTrue="1" operator="equal">
      <formula>0</formula>
    </cfRule>
  </conditionalFormatting>
  <conditionalFormatting sqref="AC186">
    <cfRule type="cellIs" dxfId="29" priority="54" stopIfTrue="1" operator="equal">
      <formula>0</formula>
    </cfRule>
  </conditionalFormatting>
  <conditionalFormatting sqref="AF186">
    <cfRule type="cellIs" dxfId="28" priority="53" stopIfTrue="1" operator="equal">
      <formula>0</formula>
    </cfRule>
  </conditionalFormatting>
  <conditionalFormatting sqref="AI186">
    <cfRule type="cellIs" dxfId="27" priority="52" stopIfTrue="1" operator="equal">
      <formula>0</formula>
    </cfRule>
  </conditionalFormatting>
  <conditionalFormatting sqref="AL186">
    <cfRule type="cellIs" dxfId="26" priority="51" stopIfTrue="1" operator="equal">
      <formula>0</formula>
    </cfRule>
  </conditionalFormatting>
  <conditionalFormatting sqref="B284:D284 B283:E283">
    <cfRule type="cellIs" dxfId="25" priority="23" stopIfTrue="1" operator="equal">
      <formula>0</formula>
    </cfRule>
  </conditionalFormatting>
  <conditionalFormatting sqref="H283">
    <cfRule type="cellIs" dxfId="24" priority="22" stopIfTrue="1" operator="equal">
      <formula>0</formula>
    </cfRule>
  </conditionalFormatting>
  <conditionalFormatting sqref="AR283">
    <cfRule type="cellIs" dxfId="23" priority="21" stopIfTrue="1" operator="equal">
      <formula>0</formula>
    </cfRule>
  </conditionalFormatting>
  <conditionalFormatting sqref="D210">
    <cfRule type="cellIs" dxfId="22" priority="46" stopIfTrue="1" operator="equal">
      <formula>0</formula>
    </cfRule>
  </conditionalFormatting>
  <conditionalFormatting sqref="D307">
    <cfRule type="cellIs" dxfId="21" priority="20" stopIfTrue="1" operator="equal">
      <formula>0</formula>
    </cfRule>
  </conditionalFormatting>
  <conditionalFormatting sqref="E301:H301 Q301:T301 AC301:AF301">
    <cfRule type="cellIs" dxfId="20" priority="45" stopIfTrue="1" operator="equal">
      <formula>0</formula>
    </cfRule>
  </conditionalFormatting>
  <conditionalFormatting sqref="AO301:AR301 BA301:BD301 BM301:BP301">
    <cfRule type="cellIs" dxfId="19" priority="43" stopIfTrue="1" operator="equal">
      <formula>0</formula>
    </cfRule>
  </conditionalFormatting>
  <conditionalFormatting sqref="B306:D306">
    <cfRule type="cellIs" dxfId="18" priority="41" stopIfTrue="1" operator="equal">
      <formula>0</formula>
    </cfRule>
  </conditionalFormatting>
  <conditionalFormatting sqref="B307">
    <cfRule type="cellIs" dxfId="17" priority="40" stopIfTrue="1" operator="equal">
      <formula>0</formula>
    </cfRule>
  </conditionalFormatting>
  <conditionalFormatting sqref="R306:T306">
    <cfRule type="cellIs" dxfId="16" priority="39" stopIfTrue="1" operator="equal">
      <formula>0</formula>
    </cfRule>
  </conditionalFormatting>
  <conditionalFormatting sqref="R307">
    <cfRule type="cellIs" dxfId="15" priority="38" stopIfTrue="1" operator="equal">
      <formula>0</formula>
    </cfRule>
  </conditionalFormatting>
  <conditionalFormatting sqref="AN333">
    <cfRule type="cellIs" dxfId="14" priority="37" stopIfTrue="1" operator="equal">
      <formula>0</formula>
    </cfRule>
  </conditionalFormatting>
  <conditionalFormatting sqref="BL333">
    <cfRule type="cellIs" dxfId="13" priority="36" stopIfTrue="1" operator="equal">
      <formula>0</formula>
    </cfRule>
  </conditionalFormatting>
  <conditionalFormatting sqref="BL335">
    <cfRule type="cellIs" dxfId="12" priority="35" stopIfTrue="1" operator="equal">
      <formula>0</formula>
    </cfRule>
  </conditionalFormatting>
  <conditionalFormatting sqref="AO283">
    <cfRule type="cellIs" dxfId="11" priority="24" stopIfTrue="1" operator="equal">
      <formula>0</formula>
    </cfRule>
  </conditionalFormatting>
  <conditionalFormatting sqref="W283">
    <cfRule type="cellIs" dxfId="10" priority="30" stopIfTrue="1" operator="equal">
      <formula>0</formula>
    </cfRule>
  </conditionalFormatting>
  <conditionalFormatting sqref="Z283">
    <cfRule type="cellIs" dxfId="9" priority="29" stopIfTrue="1" operator="equal">
      <formula>0</formula>
    </cfRule>
  </conditionalFormatting>
  <conditionalFormatting sqref="AC283">
    <cfRule type="cellIs" dxfId="8" priority="28" stopIfTrue="1" operator="equal">
      <formula>0</formula>
    </cfRule>
  </conditionalFormatting>
  <conditionalFormatting sqref="AF283">
    <cfRule type="cellIs" dxfId="7" priority="27" stopIfTrue="1" operator="equal">
      <formula>0</formula>
    </cfRule>
  </conditionalFormatting>
  <conditionalFormatting sqref="AI283">
    <cfRule type="cellIs" dxfId="6" priority="26" stopIfTrue="1" operator="equal">
      <formula>0</formula>
    </cfRule>
  </conditionalFormatting>
  <conditionalFormatting sqref="AL283">
    <cfRule type="cellIs" dxfId="5" priority="25" stopIfTrue="1" operator="equal">
      <formula>0</formula>
    </cfRule>
  </conditionalFormatting>
  <conditionalFormatting sqref="C424:AR424">
    <cfRule type="cellIs" dxfId="4" priority="1" stopIfTrue="1" operator="equal">
      <formula>0</formula>
    </cfRule>
  </conditionalFormatting>
  <conditionalFormatting sqref="AZ424">
    <cfRule type="cellIs" dxfId="3" priority="2" stopIfTrue="1" operator="equal">
      <formula>0</formula>
    </cfRule>
  </conditionalFormatting>
  <printOptions horizontalCentered="1"/>
  <pageMargins left="0.19685039370078741" right="0.15748031496062992" top="0.15748031496062992" bottom="0.15748031496062992" header="0.15748031496062992" footer="0.15748031496062992"/>
  <pageSetup paperSize="9" scale="97" orientation="portrait" r:id="rId1"/>
  <headerFooter alignWithMargins="0"/>
  <rowBreaks count="4" manualBreakCount="4">
    <brk id="97" max="100" man="1"/>
    <brk id="160" max="100" man="1"/>
    <brk id="257" max="100" man="1"/>
    <brk id="354" max="100"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5F52A92A-6BB4-42A7-8321-6BC11F7E0958}">
            <xm:f>NOT(入力画面!$G$34="")</xm:f>
            <x14:dxf>
              <fill>
                <patternFill>
                  <bgColor theme="0" tint="-4.9989318521683403E-2"/>
                </patternFill>
              </fill>
            </x14:dxf>
          </x14:cfRule>
          <xm:sqref>BY232:CN233</xm:sqref>
        </x14:conditionalFormatting>
        <x14:conditionalFormatting xmlns:xm="http://schemas.microsoft.com/office/excel/2006/main">
          <x14:cfRule type="expression" priority="5" id="{92DF6B60-A885-4A85-AA50-E2BF65DEE26A}">
            <xm:f>NOT(入力画面!$G$34="")</xm:f>
            <x14:dxf>
              <fill>
                <patternFill>
                  <bgColor theme="0" tint="-4.9989318521683403E-2"/>
                </patternFill>
              </fill>
            </x14:dxf>
          </x14:cfRule>
          <xm:sqref>BY329:CN330</xm:sqref>
        </x14:conditionalFormatting>
        <x14:conditionalFormatting xmlns:xm="http://schemas.microsoft.com/office/excel/2006/main">
          <x14:cfRule type="expression" priority="899" id="{ACB4D064-2ABE-4AB3-B69E-0346DB329BBC}">
            <xm:f>AND(OR(入力画面!$H$25="年金",入力画面!$H$25="住宅"),OR(入力画面!#REF!=TRUE,入力画面!#REF!=TRUE))</xm:f>
            <x14:dxf>
              <fill>
                <patternFill>
                  <bgColor theme="0" tint="-4.9989318521683403E-2"/>
                </patternFill>
              </fill>
            </x14:dxf>
          </x14:cfRule>
          <xm:sqref>AN68:BR69 BS67:BW69 BS227:BW229 BS324:BW326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入力画面</vt:lpstr>
      <vt:lpstr>図</vt:lpstr>
      <vt:lpstr>注意事項</vt:lpstr>
      <vt:lpstr>コード検索</vt:lpstr>
      <vt:lpstr>積立開始日</vt:lpstr>
      <vt:lpstr>日付</vt:lpstr>
      <vt:lpstr>印刷用</vt:lpstr>
      <vt:lpstr>H</vt:lpstr>
      <vt:lpstr>印刷用!Print_Area</vt:lpstr>
      <vt:lpstr>注意事項!Print_Area</vt:lpstr>
      <vt:lpstr>入力画面!Print_Area</vt:lpstr>
      <vt:lpstr>S</vt:lpstr>
      <vt:lpstr>一般のみ</vt:lpstr>
      <vt:lpstr>全種別</vt:lpstr>
      <vt:lpstr>日２８</vt:lpstr>
      <vt:lpstr>日２９</vt:lpstr>
      <vt:lpstr>日３０</vt:lpstr>
      <vt:lpstr>日３１</vt:lpstr>
      <vt:lpstr>入力不要</vt:lpstr>
      <vt:lpstr>入力要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吉野　さくら</cp:lastModifiedBy>
  <cp:lastPrinted>2024-01-23T05:16:03Z</cp:lastPrinted>
  <dcterms:created xsi:type="dcterms:W3CDTF">2010-08-18T04:14:35Z</dcterms:created>
  <dcterms:modified xsi:type="dcterms:W3CDTF">2025-05-01T01:47:55Z</dcterms:modified>
</cp:coreProperties>
</file>