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7BB561E4-4FD4-4D21-8C56-4F309A61DAA1}" xr6:coauthVersionLast="47" xr6:coauthVersionMax="47" xr10:uidLastSave="{00000000-0000-0000-0000-000000000000}"/>
  <workbookProtection workbookAlgorithmName="SHA-512" workbookHashValue="VeDnckGSnrlR9wTvsZpz2j/Et9/dLGkQ/sfdK+pFNIlywQFoNMWRAuA+BRKPp3B5aoGP4Q4GjjlFEaZ8YnxPVw==" workbookSaltValue="wRov8xeG3qC9kzda9Ge+DQ==" workbookSpinCount="100000" lockStructure="1"/>
  <bookViews>
    <workbookView xWindow="-108" yWindow="-108" windowWidth="23256" windowHeight="14160" xr2:uid="{00000000-000D-0000-FFFF-FFFF00000000}"/>
  </bookViews>
  <sheets>
    <sheet name="入力画面" sheetId="9" r:id="rId1"/>
    <sheet name="注意事項" sheetId="14" r:id="rId2"/>
    <sheet name="コード検索" sheetId="10" r:id="rId3"/>
    <sheet name="日付" sheetId="12" state="hidden" r:id="rId4"/>
    <sheet name="図" sheetId="15" state="hidden" r:id="rId5"/>
    <sheet name="印刷用" sheetId="7" r:id="rId6"/>
  </sheets>
  <definedNames>
    <definedName name="_xlnm._FilterDatabase" localSheetId="2" hidden="1">コード検索!$A$1:$I$1068</definedName>
    <definedName name="_xlnm.Print_Area" localSheetId="5">印刷用!$A$1:$BK$406</definedName>
    <definedName name="_xlnm.Print_Area" localSheetId="1">注意事項!$A$1:$S$53</definedName>
    <definedName name="_xlnm.Print_Area" localSheetId="0">入力画面!$A$1:$AC$2</definedName>
    <definedName name="ゆうちょ銀行">図!$B$2:$B$10</definedName>
    <definedName name="ゆうちょ銀行以外">図!$D$2</definedName>
    <definedName name="ゆうちょ銀行注意事項表示">INDIRECT(図!$F$2)</definedName>
    <definedName name="一般">入力画面!$B$58:$B$60</definedName>
    <definedName name="一般のみ">入力画面!$D$53</definedName>
    <definedName name="住宅">入力画面!$D$58:$D$60</definedName>
    <definedName name="昭和">日付!$A$4:$A$67</definedName>
    <definedName name="全種別">入力画面!$B$53:$B$55</definedName>
    <definedName name="日２８">日付!$G$5:$G$32</definedName>
    <definedName name="日２９">日付!$S$5:$S$33</definedName>
    <definedName name="日３０">日付!$I$5:$I$34</definedName>
    <definedName name="日３１">日付!$F$5:$F$35</definedName>
    <definedName name="年金">入力画面!$F$58</definedName>
    <definedName name="平成">日付!$B$4:$B$34</definedName>
    <definedName name="令和">日付!$C$4:$C$103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5" l="1"/>
  <c r="H23" i="9" l="1"/>
  <c r="G44" i="9" l="1"/>
  <c r="E44" i="9"/>
  <c r="C44" i="9"/>
  <c r="H11" i="9"/>
  <c r="G45" i="9" l="1"/>
  <c r="E45" i="9"/>
  <c r="C45" i="9"/>
  <c r="H45" i="9"/>
  <c r="F45" i="9"/>
  <c r="D45" i="9"/>
  <c r="M64" i="9"/>
  <c r="B64" i="9" l="1"/>
  <c r="E64" i="9" s="1"/>
  <c r="Y23" i="9" l="1"/>
  <c r="U23" i="9"/>
  <c r="B48" i="9"/>
  <c r="I64" i="9" l="1"/>
  <c r="O34" i="7"/>
  <c r="M34" i="7"/>
  <c r="K34" i="7"/>
  <c r="I34" i="7"/>
  <c r="G34" i="7"/>
  <c r="E34" i="7"/>
  <c r="I57" i="9"/>
  <c r="Q24" i="9" s="1"/>
  <c r="V5" i="12" l="1"/>
  <c r="V4" i="12"/>
  <c r="V3" i="12"/>
  <c r="E48" i="9" a="1"/>
  <c r="E48" i="9" l="1"/>
  <c r="Z26" i="9"/>
  <c r="B51" i="9" l="1"/>
  <c r="S24" i="9" l="1"/>
  <c r="P57" i="7" l="1"/>
  <c r="M9" i="7" l="1"/>
  <c r="Y9" i="7"/>
  <c r="W9" i="7"/>
  <c r="U9" i="7"/>
  <c r="S9" i="7"/>
  <c r="Q9" i="7"/>
  <c r="O9" i="7"/>
  <c r="B67" i="9" l="1"/>
  <c r="E67" i="9" l="1"/>
  <c r="V28" i="9" s="1"/>
  <c r="C118" i="7" l="1"/>
  <c r="AX43" i="7" l="1"/>
  <c r="AV43" i="7"/>
  <c r="AT43" i="7"/>
  <c r="AR43" i="7"/>
  <c r="AE76" i="7"/>
  <c r="AC76" i="7"/>
  <c r="AA76" i="7"/>
  <c r="AA3" i="7"/>
  <c r="H36" i="9"/>
  <c r="H35" i="9"/>
  <c r="AI57" i="7"/>
  <c r="AB57" i="7"/>
  <c r="E57" i="7"/>
  <c r="O45" i="7"/>
  <c r="C45" i="7"/>
  <c r="C34" i="7"/>
  <c r="O24" i="7"/>
  <c r="T23" i="7"/>
  <c r="P23" i="7"/>
  <c r="AZ23" i="7"/>
  <c r="AZ20" i="7"/>
  <c r="AZ65" i="7" l="1"/>
  <c r="AV65" i="7"/>
  <c r="AR65" i="7"/>
  <c r="AP65" i="7"/>
  <c r="C134" i="7"/>
  <c r="AA66" i="7"/>
  <c r="AA208" i="7"/>
  <c r="AA69" i="7"/>
  <c r="BD43" i="7" l="1"/>
  <c r="BB43" i="7"/>
  <c r="AZ43" i="7"/>
  <c r="AX184" i="7"/>
  <c r="AV184" i="7"/>
  <c r="AT184" i="7"/>
  <c r="AR184" i="7"/>
  <c r="AE217" i="7"/>
  <c r="AC217" i="7"/>
  <c r="AA217" i="7"/>
  <c r="BB184" i="7" l="1"/>
  <c r="BD184" i="7"/>
  <c r="AZ184" i="7"/>
  <c r="AX272" i="7"/>
  <c r="AA305" i="7"/>
  <c r="AR272" i="7"/>
  <c r="AZ272" i="7"/>
  <c r="AC305" i="7"/>
  <c r="AT272" i="7"/>
  <c r="BB272" i="7"/>
  <c r="AE305" i="7"/>
  <c r="AV272" i="7"/>
  <c r="BD272" i="7"/>
  <c r="AQ27" i="7"/>
  <c r="AO27" i="7"/>
  <c r="AM27" i="7"/>
  <c r="AK27" i="7"/>
  <c r="AI27" i="7"/>
  <c r="AG27" i="7"/>
  <c r="AE27" i="7"/>
  <c r="AC27" i="7"/>
  <c r="AI257" i="7" l="1"/>
  <c r="AE257" i="7"/>
  <c r="AM257" i="7"/>
  <c r="AG257" i="7"/>
  <c r="AO257" i="7"/>
  <c r="AQ257" i="7"/>
  <c r="AC257" i="7"/>
  <c r="AK257" i="7"/>
  <c r="AM116" i="7"/>
  <c r="AM169" i="7"/>
  <c r="AG116" i="7"/>
  <c r="AG169" i="7"/>
  <c r="AO116" i="7"/>
  <c r="AO169" i="7"/>
  <c r="AC116" i="7"/>
  <c r="AC169" i="7"/>
  <c r="AK116" i="7"/>
  <c r="AK169" i="7"/>
  <c r="AE116" i="7"/>
  <c r="AE169" i="7"/>
  <c r="AI116" i="7"/>
  <c r="AI169" i="7"/>
  <c r="AQ116" i="7"/>
  <c r="AQ169" i="7"/>
  <c r="S134" i="7"/>
  <c r="Q134" i="7"/>
  <c r="O134" i="7"/>
  <c r="O254" i="7" l="1"/>
  <c r="T253" i="7" l="1"/>
  <c r="T112" i="7"/>
  <c r="T165" i="7"/>
  <c r="P253" i="7"/>
  <c r="P165" i="7"/>
  <c r="P112" i="7"/>
  <c r="AA233" i="7"/>
  <c r="AA145" i="7"/>
  <c r="AA92" i="7"/>
  <c r="O166" i="7"/>
  <c r="O113" i="7"/>
  <c r="I264" i="7" l="1"/>
  <c r="I176" i="7"/>
  <c r="AA27" i="7"/>
  <c r="Y27" i="7"/>
  <c r="W27" i="7"/>
  <c r="U27" i="7"/>
  <c r="S27" i="7"/>
  <c r="Q27" i="7"/>
  <c r="O27" i="7"/>
  <c r="M27" i="7"/>
  <c r="K27" i="7"/>
  <c r="I27" i="7"/>
  <c r="G27" i="7"/>
  <c r="E27" i="7"/>
  <c r="C27" i="7"/>
  <c r="C259" i="7"/>
  <c r="AB41" i="7"/>
  <c r="AB45" i="7"/>
  <c r="AB43" i="7"/>
  <c r="AA257" i="7" l="1"/>
  <c r="M257" i="7"/>
  <c r="U257" i="7"/>
  <c r="K257" i="7"/>
  <c r="E257" i="7"/>
  <c r="O257" i="7"/>
  <c r="W257" i="7"/>
  <c r="C257" i="7"/>
  <c r="S257" i="7"/>
  <c r="G257" i="7"/>
  <c r="I257" i="7"/>
  <c r="Q257" i="7"/>
  <c r="Y257" i="7"/>
  <c r="C169" i="7"/>
  <c r="S169" i="7"/>
  <c r="C171" i="7"/>
  <c r="G169" i="7"/>
  <c r="O169" i="7"/>
  <c r="K169" i="7"/>
  <c r="E169" i="7"/>
  <c r="M169" i="7"/>
  <c r="I169" i="7"/>
  <c r="Q169" i="7"/>
  <c r="Y116" i="7"/>
  <c r="Y169" i="7"/>
  <c r="AA116" i="7"/>
  <c r="AA169" i="7"/>
  <c r="U116" i="7"/>
  <c r="U169" i="7"/>
  <c r="W116" i="7"/>
  <c r="W169" i="7"/>
  <c r="G116" i="7"/>
  <c r="O116" i="7"/>
  <c r="M116" i="7"/>
  <c r="Q116" i="7"/>
  <c r="E116" i="7"/>
  <c r="I116" i="7"/>
  <c r="C116" i="7"/>
  <c r="K116" i="7"/>
  <c r="S116" i="7"/>
  <c r="O274" i="7" l="1"/>
  <c r="O186" i="7"/>
  <c r="AB271" i="7" s="1"/>
  <c r="AZ253" i="7"/>
  <c r="AZ250" i="7"/>
  <c r="AI286" i="7"/>
  <c r="AB286" i="7"/>
  <c r="P286" i="7"/>
  <c r="E286" i="7"/>
  <c r="M45" i="7"/>
  <c r="M274" i="7" s="1"/>
  <c r="K45" i="7"/>
  <c r="K274" i="7" s="1"/>
  <c r="I45" i="7"/>
  <c r="I274" i="7" s="1"/>
  <c r="G45" i="7"/>
  <c r="G274" i="7" s="1"/>
  <c r="C274" i="7"/>
  <c r="C264" i="7"/>
  <c r="M23" i="7"/>
  <c r="K23" i="7"/>
  <c r="I23" i="7"/>
  <c r="G23" i="7"/>
  <c r="E23" i="7"/>
  <c r="C23" i="7"/>
  <c r="K20" i="7"/>
  <c r="I20" i="7"/>
  <c r="G20" i="7"/>
  <c r="E20" i="7"/>
  <c r="C20" i="7"/>
  <c r="M239" i="7"/>
  <c r="C253" i="7" l="1"/>
  <c r="G250" i="7"/>
  <c r="E250" i="7"/>
  <c r="K253" i="7"/>
  <c r="E253" i="7"/>
  <c r="M253" i="7"/>
  <c r="I250" i="7"/>
  <c r="G253" i="7"/>
  <c r="C250" i="7"/>
  <c r="K250" i="7"/>
  <c r="I253" i="7"/>
  <c r="AZ162" i="7"/>
  <c r="C176" i="7"/>
  <c r="AZ165" i="7"/>
  <c r="C162" i="7"/>
  <c r="K162" i="7"/>
  <c r="I165" i="7"/>
  <c r="C165" i="7"/>
  <c r="G162" i="7"/>
  <c r="E165" i="7"/>
  <c r="M165" i="7"/>
  <c r="E162" i="7"/>
  <c r="K165" i="7"/>
  <c r="I162" i="7"/>
  <c r="G165" i="7"/>
  <c r="E198" i="7"/>
  <c r="AB198" i="7"/>
  <c r="P198" i="7"/>
  <c r="C186" i="7"/>
  <c r="AI198" i="7"/>
  <c r="AB183" i="7"/>
  <c r="I186" i="7"/>
  <c r="K186" i="7"/>
  <c r="M186" i="7"/>
  <c r="G186" i="7"/>
  <c r="AP294" i="7"/>
  <c r="AD51" i="7"/>
  <c r="AD47" i="7"/>
  <c r="AD45" i="7"/>
  <c r="AD49" i="7"/>
  <c r="AA296" i="7"/>
  <c r="AZ294" i="7"/>
  <c r="AV294" i="7"/>
  <c r="AR294" i="7"/>
  <c r="M98" i="7"/>
  <c r="M151" i="7"/>
  <c r="AZ109" i="7"/>
  <c r="C124" i="7"/>
  <c r="AZ112" i="7"/>
  <c r="I134" i="7"/>
  <c r="M134" i="7"/>
  <c r="G134" i="7"/>
  <c r="K134" i="7"/>
  <c r="C109" i="7"/>
  <c r="K109" i="7"/>
  <c r="G109" i="7"/>
  <c r="I109" i="7"/>
  <c r="E109" i="7"/>
  <c r="G113" i="7"/>
  <c r="I113" i="7"/>
  <c r="C113" i="7"/>
  <c r="K113" i="7"/>
  <c r="E113" i="7"/>
  <c r="M113" i="7"/>
  <c r="AA295" i="7"/>
  <c r="AA298" i="7"/>
  <c r="AE80" i="7"/>
  <c r="AE309" i="7" l="1"/>
  <c r="C50" i="7"/>
  <c r="C279" i="7" s="1"/>
  <c r="AP206" i="7"/>
  <c r="AR206" i="7"/>
  <c r="AV206" i="7"/>
  <c r="AZ206" i="7"/>
  <c r="AA207" i="7"/>
  <c r="AA210" i="7"/>
  <c r="AY57" i="7"/>
  <c r="AV58" i="7"/>
  <c r="M20" i="7"/>
  <c r="AV287" i="7" l="1"/>
  <c r="AY286" i="7"/>
  <c r="AV199" i="7"/>
  <c r="AY198" i="7"/>
  <c r="C191" i="7"/>
  <c r="AE221" i="7"/>
  <c r="C139" i="7"/>
  <c r="M250" i="7"/>
  <c r="Y239" i="7"/>
  <c r="W239" i="7"/>
  <c r="U239" i="7"/>
  <c r="S239" i="7"/>
  <c r="Q239" i="7"/>
  <c r="M264" i="7" l="1"/>
  <c r="O239" i="7"/>
  <c r="E264" i="7"/>
  <c r="O264" i="7"/>
  <c r="G264" i="7"/>
  <c r="K264" i="7"/>
  <c r="E176" i="7"/>
  <c r="O176" i="7"/>
  <c r="G176" i="7"/>
  <c r="K176" i="7"/>
  <c r="M176" i="7"/>
  <c r="M162" i="7"/>
  <c r="U98" i="7"/>
  <c r="U151" i="7"/>
  <c r="I124" i="7"/>
  <c r="M124" i="7"/>
  <c r="W151" i="7"/>
  <c r="W98" i="7"/>
  <c r="E124" i="7"/>
  <c r="O124" i="7"/>
  <c r="Q151" i="7"/>
  <c r="Q98" i="7"/>
  <c r="Y151" i="7"/>
  <c r="Y98" i="7"/>
  <c r="G124" i="7"/>
  <c r="S98" i="7"/>
  <c r="S151" i="7"/>
  <c r="O151" i="7"/>
  <c r="O98" i="7"/>
  <c r="K124" i="7"/>
  <c r="M109" i="7"/>
  <c r="V2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4" authorId="0" shapeId="0" xr:uid="{1763ED88-BD38-4F3F-B61F-9D3CE83C7591}">
      <text>
        <r>
          <rPr>
            <sz val="9"/>
            <color indexed="81"/>
            <rFont val="MS P ゴシック"/>
            <family val="3"/>
            <charset val="128"/>
          </rPr>
          <t>本日現在の「年」が自動で入ります。下段は１文字ごとに分けたもの。</t>
        </r>
      </text>
    </comment>
    <comment ref="E44" authorId="0" shapeId="0" xr:uid="{A3542DF0-0015-49BC-A27D-45677E5A80C2}">
      <text>
        <r>
          <rPr>
            <sz val="9"/>
            <color indexed="81"/>
            <rFont val="MS P ゴシック"/>
            <family val="3"/>
            <charset val="128"/>
          </rPr>
          <t>本日現在の「月」が自動で入ります。下段は１文字ごとに分けたもの。</t>
        </r>
      </text>
    </comment>
    <comment ref="G44" authorId="0" shapeId="0" xr:uid="{5D5E3292-CBAC-4E71-80AE-0225208B1C92}">
      <text>
        <r>
          <rPr>
            <sz val="9"/>
            <color indexed="81"/>
            <rFont val="MS P ゴシック"/>
            <family val="3"/>
            <charset val="128"/>
          </rPr>
          <t>本日現在の「日」が自動で入ります。下段は１文字ごとに分けたもの。</t>
        </r>
      </text>
    </comment>
    <comment ref="B48" authorId="0" shapeId="0" xr:uid="{1E802905-6290-43E9-B957-57CCEE470E53}">
      <text>
        <r>
          <rPr>
            <sz val="9"/>
            <color indexed="81"/>
            <rFont val="MS P ゴシック"/>
            <family val="3"/>
            <charset val="128"/>
          </rPr>
          <t>元号をアルファベットから変換</t>
        </r>
      </text>
    </comment>
    <comment ref="E48" authorId="0" shapeId="0" xr:uid="{C38A2486-59D1-4925-918E-C5D813F43065}">
      <text>
        <r>
          <rPr>
            <sz val="9"/>
            <color indexed="81"/>
            <rFont val="MS P ゴシック"/>
            <family val="3"/>
            <charset val="128"/>
          </rPr>
          <t>生年月日の「日」入力規則内の数式
生年月日が令和の職員が存在する年（令和１８年）
までは操作する必要はないと思います。</t>
        </r>
      </text>
    </comment>
    <comment ref="B51" authorId="0" shapeId="0" xr:uid="{9AB8613C-6247-4AC9-997E-8FCFA2036C7F}">
      <text>
        <r>
          <rPr>
            <sz val="9"/>
            <color indexed="81"/>
            <rFont val="MS P ゴシック"/>
            <family val="3"/>
            <charset val="128"/>
          </rPr>
          <t>金融機関コードから、
「全種別」OR「一般のみ」を判別する数式
（「一般のみ」は0102のみ）</t>
        </r>
      </text>
    </comment>
    <comment ref="B52" authorId="0" shapeId="0" xr:uid="{543DAFD1-5625-460D-A20F-B56531580858}">
      <text>
        <r>
          <rPr>
            <sz val="9"/>
            <color indexed="81"/>
            <rFont val="MS P ゴシック"/>
            <family val="3"/>
            <charset val="128"/>
          </rPr>
          <t>この名前で定義しているものが下記のりスト。</t>
        </r>
      </text>
    </comment>
    <comment ref="D52" authorId="0" shapeId="0" xr:uid="{AEDA81E6-8B77-47E6-9C74-BF46B87B657E}">
      <text>
        <r>
          <rPr>
            <sz val="9"/>
            <color indexed="81"/>
            <rFont val="MS P ゴシック"/>
            <family val="3"/>
            <charset val="128"/>
          </rPr>
          <t>この名前で定義しているものが下記のりスト。</t>
        </r>
      </text>
    </comment>
    <comment ref="B57" authorId="0" shapeId="0" xr:uid="{FD9A1693-5904-4CFD-82F3-8533BAF9F56E}">
      <text>
        <r>
          <rPr>
            <sz val="9"/>
            <color indexed="81"/>
            <rFont val="MS P ゴシック"/>
            <family val="3"/>
            <charset val="128"/>
          </rPr>
          <t>この名前で定義しているものが下記のりスト。</t>
        </r>
      </text>
    </comment>
    <comment ref="D57" authorId="0" shapeId="0" xr:uid="{C6CBAF58-A35F-4A00-A58B-E80B746DCEC4}">
      <text>
        <r>
          <rPr>
            <sz val="9"/>
            <color indexed="81"/>
            <rFont val="MS P ゴシック"/>
            <family val="3"/>
            <charset val="128"/>
          </rPr>
          <t>この名前で定義しているものが下記のりスト。</t>
        </r>
      </text>
    </comment>
    <comment ref="F57" authorId="0" shapeId="0" xr:uid="{DC037C89-2FFC-4890-BD4D-F6587C0AE978}">
      <text>
        <r>
          <rPr>
            <sz val="9"/>
            <color indexed="81"/>
            <rFont val="MS P ゴシック"/>
            <family val="3"/>
            <charset val="128"/>
          </rPr>
          <t>この名前で定義しているものが下記のりスト。</t>
        </r>
      </text>
    </comment>
    <comment ref="I57" authorId="0" shapeId="0" xr:uid="{3148F794-010A-4B4A-9AB7-4808743CC20E}">
      <text>
        <r>
          <rPr>
            <sz val="9"/>
            <color indexed="81"/>
            <rFont val="MS P ゴシック"/>
            <family val="3"/>
            <charset val="128"/>
          </rPr>
          <t>財形の種類と申請区分が正しいかどうか判定する数式
請求できない区分の場合「エラー」
　例）住宅で「解約」を選んだ場合など。
0102で住宅か年金選んだ場合もエラー出るようにしている</t>
        </r>
      </text>
    </comment>
    <comment ref="J57" authorId="0" shapeId="0" xr:uid="{B2531C7E-6D58-43A9-BAA0-E3B0078FF3A1}">
      <text>
        <r>
          <rPr>
            <sz val="9"/>
            <color indexed="81"/>
            <rFont val="MS P ゴシック"/>
            <family val="3"/>
            <charset val="128"/>
          </rPr>
          <t>貯蓄の種類と請求区分を判定した結果、「エラー」になった場合に表示する文章</t>
        </r>
      </text>
    </comment>
    <comment ref="I63" authorId="0" shapeId="0" xr:uid="{F031A568-680A-4868-861F-72A74A96E726}">
      <text>
        <r>
          <rPr>
            <sz val="9"/>
            <color indexed="81"/>
            <rFont val="MS P ゴシック"/>
            <family val="3"/>
            <charset val="128"/>
          </rPr>
          <t>①「貯蓄種類が"年金"」かつ②「契約金融機関が"生命保険会社"か"損害保険会社"」の場合のみ参照するセルを変えている（①かつ②の場合上限385万の為）
参照先を変える数式はV26に入っている</t>
        </r>
      </text>
    </comment>
    <comment ref="E64" authorId="0" shapeId="0" xr:uid="{67CA0D9C-0801-435E-921F-9566908892B0}">
      <text>
        <r>
          <rPr>
            <sz val="9"/>
            <color indexed="81"/>
            <rFont val="MS P ゴシック"/>
            <family val="3"/>
            <charset val="128"/>
          </rPr>
          <t>550万円超える場合エラー</t>
        </r>
      </text>
    </comment>
    <comment ref="I64" authorId="0" shapeId="0" xr:uid="{75093515-6756-429F-BB26-A8C0035B915B}">
      <text>
        <r>
          <rPr>
            <sz val="9"/>
            <color indexed="81"/>
            <rFont val="MS P ゴシック"/>
            <family val="3"/>
            <charset val="128"/>
          </rPr>
          <t>385万円超える場合エラー</t>
        </r>
      </text>
    </comment>
    <comment ref="M64" authorId="0" shapeId="0" xr:uid="{87F40755-5F28-47E1-89B6-27B112E56338}">
      <text>
        <r>
          <rPr>
            <sz val="9"/>
            <color indexed="81"/>
            <rFont val="MS P ゴシック"/>
            <family val="3"/>
            <charset val="128"/>
          </rPr>
          <t>請求区分によって入力要・不要を判定、要の場合のみ「入力してください」か「入力済」を表示</t>
        </r>
      </text>
    </comment>
    <comment ref="E67" authorId="0" shapeId="0" xr:uid="{77C8AC47-3740-43B8-B065-42370B850B68}">
      <text>
        <r>
          <rPr>
            <sz val="9"/>
            <color indexed="81"/>
            <rFont val="MS P ゴシック"/>
            <family val="3"/>
            <charset val="128"/>
          </rPr>
          <t>請求区分によって入力要不要を判定、
入力要の場合のみメッセージ表示
入力してください　　　　：空欄
払戻金額指定してください：０入力
入力済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200-000001000000}">
      <text>
        <r>
          <rPr>
            <b/>
            <sz val="14"/>
            <color indexed="81"/>
            <rFont val="MS P ゴシック"/>
            <family val="3"/>
            <charset val="128"/>
          </rPr>
          <t xml:space="preserve">検索方法
</t>
        </r>
        <r>
          <rPr>
            <b/>
            <sz val="11"/>
            <color indexed="81"/>
            <rFont val="MS P ゴシック"/>
            <family val="3"/>
            <charset val="128"/>
          </rPr>
          <t xml:space="preserve">
</t>
        </r>
        <r>
          <rPr>
            <sz val="9"/>
            <color indexed="81"/>
            <rFont val="MS P ゴシック"/>
            <family val="3"/>
            <charset val="128"/>
          </rPr>
          <t>①▼ボタンをクリック
②「検索」と表示された箇所に
　学校名を入力
③「ＯＫ」をクリック</t>
        </r>
        <r>
          <rPr>
            <sz val="11"/>
            <color indexed="81"/>
            <rFont val="MS P ゴシック"/>
            <family val="3"/>
            <charset val="128"/>
          </rPr>
          <t>　</t>
        </r>
      </text>
    </comment>
    <comment ref="G1" authorId="0" shapeId="0" xr:uid="{00000000-0006-0000-0200-000002000000}">
      <text>
        <r>
          <rPr>
            <b/>
            <sz val="14"/>
            <color indexed="81"/>
            <rFont val="MS P ゴシック"/>
            <family val="3"/>
            <charset val="128"/>
          </rPr>
          <t>「金融機関コード」について</t>
        </r>
        <r>
          <rPr>
            <b/>
            <sz val="12"/>
            <color indexed="81"/>
            <rFont val="MS P ゴシック"/>
            <family val="3"/>
            <charset val="128"/>
          </rPr>
          <t xml:space="preserve">
</t>
        </r>
        <r>
          <rPr>
            <sz val="12"/>
            <color indexed="81"/>
            <rFont val="MS P ゴシック"/>
            <family val="3"/>
            <charset val="128"/>
          </rPr>
          <t>　大阪府財形独自で採番されたコードです。
　金融機関からの通知や通帳等に記載されている、
　</t>
        </r>
        <r>
          <rPr>
            <b/>
            <sz val="12"/>
            <color indexed="81"/>
            <rFont val="MS P ゴシック"/>
            <family val="3"/>
            <charset val="128"/>
          </rPr>
          <t>銀行コードとは異なります</t>
        </r>
        <r>
          <rPr>
            <sz val="12"/>
            <color indexed="81"/>
            <rFont val="MS P ゴシック"/>
            <family val="3"/>
            <charset val="128"/>
          </rPr>
          <t>。
　コード入力の際は、必ずこちらのコード一覧から
　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6F3CF38A-EA1F-4DB4-9A56-2980CCD99724}">
      <text>
        <r>
          <rPr>
            <sz val="9"/>
            <color indexed="81"/>
            <rFont val="MS P ゴシック"/>
            <family val="3"/>
            <charset val="128"/>
          </rPr>
          <t>うるう年かどうか判定する数式</t>
        </r>
      </text>
    </comment>
    <comment ref="U6" authorId="0" shapeId="0" xr:uid="{973DFD50-A298-40D8-8835-809E983AE9EB}">
      <text>
        <r>
          <rPr>
            <sz val="9"/>
            <color indexed="81"/>
            <rFont val="MS P ゴシック"/>
            <family val="3"/>
            <charset val="128"/>
          </rPr>
          <t>「入力画面」生年月日の「日」入力規則の数式
生年月日が令和の職員が存在する年（令和１８年）までは操作する必要はないと思います。</t>
        </r>
      </text>
    </comment>
    <comment ref="V6" authorId="0" shapeId="0" xr:uid="{4C903AE6-3CC8-45C4-8B5D-6DD17108D5CE}">
      <text>
        <r>
          <rPr>
            <sz val="9"/>
            <color indexed="81"/>
            <rFont val="MS P ゴシック"/>
            <family val="3"/>
            <charset val="128"/>
          </rPr>
          <t>(参考)うるう年の２月は1～29を選べるようにするための数式</t>
        </r>
      </text>
    </comment>
    <comment ref="W6" authorId="0" shapeId="0" xr:uid="{B951817D-CC80-4DBE-9721-CD0564BAF714}">
      <text>
        <r>
          <rPr>
            <sz val="9"/>
            <color indexed="81"/>
            <rFont val="MS P ゴシック"/>
            <family val="3"/>
            <charset val="128"/>
          </rPr>
          <t>(参考)月によって選べる日の範囲(28,30,31)を変えるための数式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2" authorId="0" shapeId="0" xr:uid="{63C1DA60-1D16-4BC8-9EA5-CA22A414E1EB}">
      <text>
        <r>
          <rPr>
            <b/>
            <sz val="28"/>
            <color indexed="81"/>
            <rFont val="MS P ゴシック"/>
            <family val="3"/>
            <charset val="128"/>
          </rPr>
          <t xml:space="preserve">入力内容が正しいかどうか、
</t>
        </r>
        <r>
          <rPr>
            <b/>
            <u/>
            <sz val="28"/>
            <color indexed="81"/>
            <rFont val="MS P ゴシック"/>
            <family val="3"/>
            <charset val="128"/>
          </rPr>
          <t>再度ご確認ください！</t>
        </r>
      </text>
    </comment>
    <comment ref="AS27" authorId="0" shapeId="0" xr:uid="{D9E1C522-C03D-4750-9D13-F947DCC21B51}">
      <text>
        <r>
          <rPr>
            <sz val="14"/>
            <color indexed="81"/>
            <rFont val="MS P ゴシック"/>
            <family val="3"/>
            <charset val="128"/>
          </rPr>
          <t xml:space="preserve">
</t>
        </r>
        <r>
          <rPr>
            <b/>
            <u/>
            <sz val="20"/>
            <color indexed="81"/>
            <rFont val="MS P ゴシック"/>
            <family val="3"/>
            <charset val="128"/>
          </rPr>
          <t>届出印</t>
        </r>
        <r>
          <rPr>
            <u/>
            <sz val="16"/>
            <color indexed="81"/>
            <rFont val="MS P ゴシック"/>
            <family val="3"/>
            <charset val="128"/>
          </rPr>
          <t>も忘れず押印してください！</t>
        </r>
      </text>
    </comment>
    <comment ref="C29" authorId="0" shapeId="0" xr:uid="{C248A66A-58CE-4A12-B936-A0C2142020D0}">
      <text>
        <r>
          <rPr>
            <sz val="18"/>
            <color indexed="81"/>
            <rFont val="MS P ゴシック"/>
            <family val="3"/>
            <charset val="128"/>
          </rPr>
          <t>　　</t>
        </r>
        <r>
          <rPr>
            <b/>
            <u/>
            <sz val="22"/>
            <color indexed="81"/>
            <rFont val="MS P ゴシック"/>
            <family val="3"/>
            <charset val="128"/>
          </rPr>
          <t>氏名自署欄</t>
        </r>
        <r>
          <rPr>
            <u/>
            <sz val="18"/>
            <color indexed="81"/>
            <rFont val="MS P ゴシック"/>
            <family val="3"/>
            <charset val="128"/>
          </rPr>
          <t xml:space="preserve">があります。
</t>
        </r>
        <r>
          <rPr>
            <sz val="18"/>
            <color indexed="81"/>
            <rFont val="MS P ゴシック"/>
            <family val="3"/>
            <charset val="128"/>
          </rPr>
          <t>　　</t>
        </r>
        <r>
          <rPr>
            <u/>
            <sz val="20"/>
            <color indexed="81"/>
            <rFont val="MS P ゴシック"/>
            <family val="3"/>
            <charset val="128"/>
          </rPr>
          <t>必ず自署してください！</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<sst xmlns="http://schemas.openxmlformats.org/spreadsheetml/2006/main" count="2320" uniqueCount="1613">
  <si>
    <t>申　込区　分</t>
    <rPh sb="0" eb="1">
      <t>サル</t>
    </rPh>
    <rPh sb="2" eb="3">
      <t>コミ</t>
    </rPh>
    <rPh sb="3" eb="4">
      <t>ク</t>
    </rPh>
    <rPh sb="5" eb="6">
      <t>ブン</t>
    </rPh>
    <phoneticPr fontId="2"/>
  </si>
  <si>
    <t>貯蓄の種　類</t>
    <rPh sb="0" eb="2">
      <t>チョチク</t>
    </rPh>
    <rPh sb="3" eb="4">
      <t>タネ</t>
    </rPh>
    <rPh sb="5" eb="6">
      <t>タグイ</t>
    </rPh>
    <phoneticPr fontId="2"/>
  </si>
  <si>
    <t>金融機関
商品コード</t>
    <rPh sb="0" eb="2">
      <t>キンユウ</t>
    </rPh>
    <rPh sb="2" eb="4">
      <t>キカン</t>
    </rPh>
    <rPh sb="5" eb="7">
      <t>ショウヒン</t>
    </rPh>
    <phoneticPr fontId="2"/>
  </si>
  <si>
    <t>生年月日</t>
    <rPh sb="0" eb="2">
      <t>セイネン</t>
    </rPh>
    <rPh sb="2" eb="4">
      <t>ガッピ</t>
    </rPh>
    <phoneticPr fontId="2"/>
  </si>
  <si>
    <t>届出印鑑</t>
    <rPh sb="0" eb="2">
      <t>トドケデ</t>
    </rPh>
    <rPh sb="2" eb="4">
      <t>インカン</t>
    </rPh>
    <phoneticPr fontId="2"/>
  </si>
  <si>
    <t>職員番号</t>
    <rPh sb="0" eb="2">
      <t>ショクイン</t>
    </rPh>
    <rPh sb="2" eb="4">
      <t>バンゴウ</t>
    </rPh>
    <phoneticPr fontId="2"/>
  </si>
  <si>
    <t>自宅住所</t>
    <rPh sb="0" eb="2">
      <t>ジタク</t>
    </rPh>
    <rPh sb="2" eb="4">
      <t>ジュウショ</t>
    </rPh>
    <phoneticPr fontId="2"/>
  </si>
  <si>
    <t>所属コード</t>
    <rPh sb="0" eb="2">
      <t>ショゾク</t>
    </rPh>
    <phoneticPr fontId="2"/>
  </si>
  <si>
    <t>金融機関</t>
    <rPh sb="0" eb="2">
      <t>キンユウ</t>
    </rPh>
    <rPh sb="2" eb="4">
      <t>キカン</t>
    </rPh>
    <phoneticPr fontId="2"/>
  </si>
  <si>
    <t>取扱印</t>
    <rPh sb="0" eb="2">
      <t>トリアツカイ</t>
    </rPh>
    <rPh sb="2" eb="3">
      <t>イン</t>
    </rPh>
    <phoneticPr fontId="2"/>
  </si>
  <si>
    <t>検　印</t>
    <rPh sb="0" eb="1">
      <t>ケン</t>
    </rPh>
    <rPh sb="2" eb="3">
      <t>イン</t>
    </rPh>
    <phoneticPr fontId="2"/>
  </si>
  <si>
    <t>申込年月日</t>
    <rPh sb="0" eb="2">
      <t>モウシコミ</t>
    </rPh>
    <rPh sb="2" eb="5">
      <t>ネンガッピ</t>
    </rPh>
    <phoneticPr fontId="2"/>
  </si>
  <si>
    <t>金融機関用</t>
    <rPh sb="0" eb="2">
      <t>キンユウ</t>
    </rPh>
    <rPh sb="2" eb="5">
      <t>キカンヨウ</t>
    </rPh>
    <phoneticPr fontId="2"/>
  </si>
  <si>
    <t>所　　　　属　　　　名</t>
    <rPh sb="0" eb="1">
      <t>トコロ</t>
    </rPh>
    <rPh sb="5" eb="6">
      <t>ゾク</t>
    </rPh>
    <rPh sb="10" eb="11">
      <t>メイ</t>
    </rPh>
    <phoneticPr fontId="2"/>
  </si>
  <si>
    <t>円</t>
    <rPh sb="0" eb="1">
      <t>エン</t>
    </rPh>
    <phoneticPr fontId="5"/>
  </si>
  <si>
    <t>GH022</t>
    <phoneticPr fontId="2"/>
  </si>
  <si>
    <t>　</t>
    <phoneticPr fontId="2"/>
  </si>
  <si>
    <t>払　戻</t>
    <rPh sb="0" eb="1">
      <t>バライ</t>
    </rPh>
    <rPh sb="2" eb="3">
      <t>レイ</t>
    </rPh>
    <phoneticPr fontId="2"/>
  </si>
  <si>
    <t>（兼控除預入停止依頼書）</t>
    <rPh sb="1" eb="2">
      <t>ケン</t>
    </rPh>
    <rPh sb="2" eb="4">
      <t>コウジョ</t>
    </rPh>
    <rPh sb="4" eb="6">
      <t>アズケイレ</t>
    </rPh>
    <rPh sb="6" eb="8">
      <t>テイシ</t>
    </rPh>
    <rPh sb="8" eb="11">
      <t>イライショ</t>
    </rPh>
    <phoneticPr fontId="2"/>
  </si>
  <si>
    <t>〈払戻内容〉</t>
    <rPh sb="1" eb="3">
      <t>ハライモドシ</t>
    </rPh>
    <rPh sb="3" eb="5">
      <t>ナイヨウ</t>
    </rPh>
    <phoneticPr fontId="2"/>
  </si>
  <si>
    <t>請求区分</t>
    <rPh sb="0" eb="2">
      <t>セイキュウ</t>
    </rPh>
    <rPh sb="2" eb="4">
      <t>クブン</t>
    </rPh>
    <phoneticPr fontId="2"/>
  </si>
  <si>
    <t>※</t>
    <phoneticPr fontId="2"/>
  </si>
  <si>
    <t>※</t>
    <phoneticPr fontId="2"/>
  </si>
  <si>
    <t>請求区分</t>
    <rPh sb="0" eb="2">
      <t>セイキュウ</t>
    </rPh>
    <rPh sb="2" eb="4">
      <t>クブン</t>
    </rPh>
    <phoneticPr fontId="2"/>
  </si>
  <si>
    <t>金　額</t>
    <rPh sb="0" eb="1">
      <t>キン</t>
    </rPh>
    <rPh sb="2" eb="3">
      <t>ガク</t>
    </rPh>
    <phoneticPr fontId="2"/>
  </si>
  <si>
    <t>年金財形の一部払戻し、全額払戻しはできません。解約となります。</t>
    <rPh sb="0" eb="2">
      <t>ネンキン</t>
    </rPh>
    <rPh sb="2" eb="4">
      <t>ザイケイ</t>
    </rPh>
    <rPh sb="5" eb="7">
      <t>イチブ</t>
    </rPh>
    <rPh sb="7" eb="9">
      <t>ハライモド</t>
    </rPh>
    <rPh sb="11" eb="13">
      <t>ゼンガク</t>
    </rPh>
    <rPh sb="13" eb="15">
      <t>ハライモド</t>
    </rPh>
    <rPh sb="23" eb="25">
      <t>カイヤク</t>
    </rPh>
    <phoneticPr fontId="2"/>
  </si>
  <si>
    <t>受取方法</t>
    <rPh sb="0" eb="2">
      <t>ウケトリ</t>
    </rPh>
    <rPh sb="2" eb="4">
      <t>ホウホウ</t>
    </rPh>
    <phoneticPr fontId="2"/>
  </si>
  <si>
    <t>名前</t>
    <rPh sb="0" eb="2">
      <t>ナマエ</t>
    </rPh>
    <phoneticPr fontId="2"/>
  </si>
  <si>
    <t>フリガナ</t>
    <phoneticPr fontId="2"/>
  </si>
  <si>
    <t>口座
番号</t>
    <rPh sb="0" eb="2">
      <t>コウザ</t>
    </rPh>
    <rPh sb="3" eb="5">
      <t>バンゴウ</t>
    </rPh>
    <phoneticPr fontId="2"/>
  </si>
  <si>
    <t>ゆうちょ銀行の財形貯蓄商品については、他の銀行への振り込みはできません。詳細は「手続方法と商品案内」を確認してください。</t>
    <rPh sb="4" eb="6">
      <t>ギンコウ</t>
    </rPh>
    <rPh sb="7" eb="9">
      <t>ザイケイ</t>
    </rPh>
    <rPh sb="9" eb="11">
      <t>チョチク</t>
    </rPh>
    <rPh sb="11" eb="13">
      <t>ショウヒン</t>
    </rPh>
    <rPh sb="19" eb="20">
      <t>タ</t>
    </rPh>
    <rPh sb="21" eb="23">
      <t>ギンコウ</t>
    </rPh>
    <rPh sb="25" eb="26">
      <t>フ</t>
    </rPh>
    <rPh sb="27" eb="28">
      <t>コ</t>
    </rPh>
    <rPh sb="36" eb="38">
      <t>ショウサイ</t>
    </rPh>
    <rPh sb="40" eb="42">
      <t>テツヅ</t>
    </rPh>
    <rPh sb="42" eb="44">
      <t>ホウホウ</t>
    </rPh>
    <rPh sb="45" eb="47">
      <t>ショウヒン</t>
    </rPh>
    <rPh sb="47" eb="49">
      <t>アンナイ</t>
    </rPh>
    <rPh sb="51" eb="53">
      <t>カクニン</t>
    </rPh>
    <phoneticPr fontId="2"/>
  </si>
  <si>
    <t>年</t>
    <rPh sb="0" eb="1">
      <t>ネン</t>
    </rPh>
    <phoneticPr fontId="5"/>
  </si>
  <si>
    <t>月</t>
    <rPh sb="0" eb="1">
      <t>ガツ</t>
    </rPh>
    <phoneticPr fontId="5"/>
  </si>
  <si>
    <t>日</t>
    <rPh sb="0" eb="1">
      <t>ニチ</t>
    </rPh>
    <phoneticPr fontId="5"/>
  </si>
  <si>
    <t>税務署長　殿</t>
    <rPh sb="0" eb="2">
      <t>ゼイム</t>
    </rPh>
    <rPh sb="2" eb="4">
      <t>ショチョウ</t>
    </rPh>
    <rPh sb="5" eb="6">
      <t>ドノ</t>
    </rPh>
    <phoneticPr fontId="5"/>
  </si>
  <si>
    <t>フ リ ガ ナ</t>
    <phoneticPr fontId="2"/>
  </si>
  <si>
    <t>㊞</t>
    <phoneticPr fontId="5"/>
  </si>
  <si>
    <t>氏　　　名</t>
    <rPh sb="0" eb="1">
      <t>シ</t>
    </rPh>
    <rPh sb="4" eb="5">
      <t>メイ</t>
    </rPh>
    <phoneticPr fontId="2"/>
  </si>
  <si>
    <t>住　　　所</t>
    <rPh sb="0" eb="1">
      <t>ジュウ</t>
    </rPh>
    <rPh sb="4" eb="5">
      <t>ショ</t>
    </rPh>
    <phoneticPr fontId="2"/>
  </si>
  <si>
    <t>下記の</t>
    <rPh sb="0" eb="2">
      <t>カキ</t>
    </rPh>
    <phoneticPr fontId="5"/>
  </si>
  <si>
    <t>最高限度額</t>
    <rPh sb="0" eb="2">
      <t>サイコウ</t>
    </rPh>
    <rPh sb="2" eb="4">
      <t>ゲンド</t>
    </rPh>
    <rPh sb="4" eb="5">
      <t>ガク</t>
    </rPh>
    <phoneticPr fontId="5"/>
  </si>
  <si>
    <t>所在地</t>
    <rPh sb="0" eb="3">
      <t>ショザイチ</t>
    </rPh>
    <phoneticPr fontId="2"/>
  </si>
  <si>
    <t>勤　　務　　先</t>
    <rPh sb="0" eb="1">
      <t>キン</t>
    </rPh>
    <rPh sb="3" eb="4">
      <t>ツトム</t>
    </rPh>
    <rPh sb="6" eb="7">
      <t>サキ</t>
    </rPh>
    <phoneticPr fontId="5"/>
  </si>
  <si>
    <t>賃金の支払者</t>
    <rPh sb="0" eb="2">
      <t>チンギン</t>
    </rPh>
    <rPh sb="3" eb="5">
      <t>シハライ</t>
    </rPh>
    <rPh sb="5" eb="6">
      <t>シャ</t>
    </rPh>
    <phoneticPr fontId="5"/>
  </si>
  <si>
    <t>銀行振込</t>
    <rPh sb="0" eb="2">
      <t>ギンコウ</t>
    </rPh>
    <rPh sb="2" eb="4">
      <t>フリコミ</t>
    </rPh>
    <phoneticPr fontId="2"/>
  </si>
  <si>
    <t>財産形成非課税住宅貯蓄
財産形成非課税年金貯蓄</t>
    <rPh sb="0" eb="2">
      <t>ザイサン</t>
    </rPh>
    <rPh sb="2" eb="4">
      <t>ケイセイ</t>
    </rPh>
    <rPh sb="4" eb="7">
      <t>ヒカゼイ</t>
    </rPh>
    <rPh sb="7" eb="9">
      <t>ジュウタク</t>
    </rPh>
    <rPh sb="9" eb="11">
      <t>チョチク</t>
    </rPh>
    <phoneticPr fontId="2"/>
  </si>
  <si>
    <t>廃止申告書</t>
    <rPh sb="0" eb="2">
      <t>ハイシ</t>
    </rPh>
    <rPh sb="2" eb="5">
      <t>シンコクショ</t>
    </rPh>
    <phoneticPr fontId="2"/>
  </si>
  <si>
    <t>受入機関の
営業所等</t>
    <rPh sb="0" eb="2">
      <t>ウケイレ</t>
    </rPh>
    <rPh sb="2" eb="4">
      <t>キカン</t>
    </rPh>
    <rPh sb="6" eb="9">
      <t>エイギョウショ</t>
    </rPh>
    <rPh sb="9" eb="10">
      <t>トウ</t>
    </rPh>
    <phoneticPr fontId="5"/>
  </si>
  <si>
    <t>財産形成住宅貯蓄につき租税特別措置法第４条の２第１項</t>
    <rPh sb="4" eb="6">
      <t>ジュウタク</t>
    </rPh>
    <phoneticPr fontId="5"/>
  </si>
  <si>
    <t>財産形成年金貯蓄につき租税特別措置法第４条の３第１項</t>
    <phoneticPr fontId="5"/>
  </si>
  <si>
    <t>種　　　　　別</t>
    <rPh sb="0" eb="1">
      <t>タネ</t>
    </rPh>
    <rPh sb="6" eb="7">
      <t>ベツ</t>
    </rPh>
    <phoneticPr fontId="5"/>
  </si>
  <si>
    <t>預貯金・合同運用信託・有価証券・生命保険の保険料・損害保険の保険料</t>
    <rPh sb="0" eb="3">
      <t>ヨチョキン</t>
    </rPh>
    <rPh sb="4" eb="6">
      <t>ゴウドウ</t>
    </rPh>
    <rPh sb="6" eb="8">
      <t>ウンヨウ</t>
    </rPh>
    <rPh sb="8" eb="10">
      <t>シンタク</t>
    </rPh>
    <rPh sb="11" eb="13">
      <t>ユウカ</t>
    </rPh>
    <rPh sb="13" eb="15">
      <t>ショウケン</t>
    </rPh>
    <rPh sb="16" eb="18">
      <t>セイメイ</t>
    </rPh>
    <rPh sb="18" eb="20">
      <t>ホケン</t>
    </rPh>
    <rPh sb="21" eb="24">
      <t>ホケンリョウ</t>
    </rPh>
    <rPh sb="25" eb="27">
      <t>ソンガイ</t>
    </rPh>
    <rPh sb="27" eb="29">
      <t>ホケン</t>
    </rPh>
    <rPh sb="30" eb="33">
      <t>ホケンリョウ</t>
    </rPh>
    <phoneticPr fontId="2"/>
  </si>
  <si>
    <t>（所属受付印）</t>
    <phoneticPr fontId="2"/>
  </si>
  <si>
    <t>法人番号</t>
    <rPh sb="0" eb="2">
      <t>ホウジン</t>
    </rPh>
    <rPh sb="2" eb="4">
      <t>バンゴウ</t>
    </rPh>
    <phoneticPr fontId="2"/>
  </si>
  <si>
    <t>4000020270008</t>
    <phoneticPr fontId="2"/>
  </si>
  <si>
    <t>4000020270008</t>
    <phoneticPr fontId="2"/>
  </si>
  <si>
    <t>元号</t>
    <rPh sb="0" eb="2">
      <t>ゲンゴウ</t>
    </rPh>
    <phoneticPr fontId="5"/>
  </si>
  <si>
    <t>注）所属の受付印のないものは払戻できません。
　　電算報告用、所属控、本人用にも押印してください。</t>
    <rPh sb="0" eb="1">
      <t>チュウ</t>
    </rPh>
    <rPh sb="2" eb="4">
      <t>ショゾク</t>
    </rPh>
    <rPh sb="5" eb="8">
      <t>ウケツケイン</t>
    </rPh>
    <rPh sb="14" eb="16">
      <t>ハライモドシ</t>
    </rPh>
    <rPh sb="25" eb="27">
      <t>デンサン</t>
    </rPh>
    <rPh sb="27" eb="30">
      <t>ホウコクヨウ</t>
    </rPh>
    <rPh sb="31" eb="33">
      <t>ショゾク</t>
    </rPh>
    <rPh sb="33" eb="34">
      <t>ヒカ</t>
    </rPh>
    <rPh sb="35" eb="37">
      <t>ホンニン</t>
    </rPh>
    <rPh sb="37" eb="38">
      <t>ヨウ</t>
    </rPh>
    <phoneticPr fontId="2"/>
  </si>
  <si>
    <r>
      <rPr>
        <b/>
        <sz val="7.5"/>
        <rFont val="ＭＳ Ｐ明朝"/>
        <family val="1"/>
        <charset val="128"/>
      </rPr>
      <t>”お願い”</t>
    </r>
    <r>
      <rPr>
        <sz val="6"/>
        <rFont val="ＭＳ Ｐ明朝"/>
        <family val="1"/>
        <charset val="128"/>
      </rPr>
      <t>この申込書については取扱金融機関と十分相談のうえ、必要事項を記入提出してください。</t>
    </r>
    <rPh sb="2" eb="3">
      <t>ネガ</t>
    </rPh>
    <rPh sb="7" eb="10">
      <t>モウシコミショ</t>
    </rPh>
    <rPh sb="15" eb="17">
      <t>トリアツカ</t>
    </rPh>
    <rPh sb="17" eb="19">
      <t>キンユウ</t>
    </rPh>
    <rPh sb="19" eb="21">
      <t>キカン</t>
    </rPh>
    <rPh sb="22" eb="24">
      <t>ジュウブン</t>
    </rPh>
    <rPh sb="24" eb="26">
      <t>ソウダン</t>
    </rPh>
    <rPh sb="30" eb="32">
      <t>ヒツヨウ</t>
    </rPh>
    <rPh sb="32" eb="34">
      <t>ジコウ</t>
    </rPh>
    <rPh sb="35" eb="37">
      <t>キニュウ</t>
    </rPh>
    <rPh sb="37" eb="39">
      <t>テイシュツ</t>
    </rPh>
    <phoneticPr fontId="2"/>
  </si>
  <si>
    <t>電 話 番 号</t>
    <rPh sb="0" eb="1">
      <t>デン</t>
    </rPh>
    <rPh sb="2" eb="3">
      <t>ハナシ</t>
    </rPh>
    <rPh sb="4" eb="5">
      <t>バン</t>
    </rPh>
    <rPh sb="6" eb="7">
      <t>ゴウ</t>
    </rPh>
    <phoneticPr fontId="2"/>
  </si>
  <si>
    <t>住宅財形・年金財形の
解約は廃止申告書も
提出してください。</t>
    <rPh sb="0" eb="2">
      <t>ジュウタク</t>
    </rPh>
    <rPh sb="2" eb="4">
      <t>ザイケイ</t>
    </rPh>
    <rPh sb="5" eb="7">
      <t>ネンキン</t>
    </rPh>
    <rPh sb="7" eb="9">
      <t>ザイケイ</t>
    </rPh>
    <rPh sb="11" eb="13">
      <t>カイヤク</t>
    </rPh>
    <rPh sb="14" eb="16">
      <t>ハイシ</t>
    </rPh>
    <rPh sb="16" eb="19">
      <t>シンコクショ</t>
    </rPh>
    <rPh sb="21" eb="23">
      <t>テイシュツ</t>
    </rPh>
    <phoneticPr fontId="2"/>
  </si>
  <si>
    <t>の規定の適用を受けることをやめたいので、この旨申告します。</t>
    <phoneticPr fontId="5"/>
  </si>
  <si>
    <t>※加入している財形貯蓄の契約先金融機関名を必ず記入してください。</t>
    <phoneticPr fontId="2"/>
  </si>
  <si>
    <t>※契 約 先 金 融 機 関 名（支店名不要）</t>
    <rPh sb="1" eb="2">
      <t>ケイ</t>
    </rPh>
    <rPh sb="3" eb="4">
      <t>ヤク</t>
    </rPh>
    <rPh sb="5" eb="6">
      <t>サキ</t>
    </rPh>
    <rPh sb="7" eb="8">
      <t>キム</t>
    </rPh>
    <rPh sb="9" eb="10">
      <t>トオル</t>
    </rPh>
    <rPh sb="11" eb="12">
      <t>キ</t>
    </rPh>
    <rPh sb="13" eb="14">
      <t>カン</t>
    </rPh>
    <rPh sb="15" eb="16">
      <t>メイ</t>
    </rPh>
    <rPh sb="17" eb="20">
      <t>シテンメイ</t>
    </rPh>
    <rPh sb="20" eb="22">
      <t>フヨウ</t>
    </rPh>
    <phoneticPr fontId="2"/>
  </si>
  <si>
    <t>法人
番号</t>
    <rPh sb="0" eb="2">
      <t>ホウジン</t>
    </rPh>
    <rPh sb="3" eb="5">
      <t>バンゴウ</t>
    </rPh>
    <phoneticPr fontId="2"/>
  </si>
  <si>
    <t>口座
番号</t>
    <rPh sb="0" eb="2">
      <t>コウザ</t>
    </rPh>
    <rPh sb="3" eb="5">
      <t>バンゴウ</t>
    </rPh>
    <phoneticPr fontId="2"/>
  </si>
  <si>
    <t>受入機関の
受理日付印</t>
    <rPh sb="0" eb="2">
      <t>ウケイレ</t>
    </rPh>
    <rPh sb="2" eb="4">
      <t>キカン</t>
    </rPh>
    <rPh sb="6" eb="8">
      <t>ジュリ</t>
    </rPh>
    <rPh sb="8" eb="11">
      <t>ヒヅケイン</t>
    </rPh>
    <phoneticPr fontId="5"/>
  </si>
  <si>
    <t>（銀行名、支店名、口座番号は正確に記入してください。なお、振込みは本人口座に限ります。）</t>
    <rPh sb="1" eb="4">
      <t>ギンコウメイ</t>
    </rPh>
    <rPh sb="5" eb="8">
      <t>シテンメイ</t>
    </rPh>
    <rPh sb="9" eb="11">
      <t>コウザ</t>
    </rPh>
    <rPh sb="11" eb="13">
      <t>バンゴウ</t>
    </rPh>
    <rPh sb="14" eb="16">
      <t>セイカク</t>
    </rPh>
    <rPh sb="17" eb="19">
      <t>キニュウ</t>
    </rPh>
    <rPh sb="29" eb="31">
      <t>フリコミ</t>
    </rPh>
    <rPh sb="33" eb="35">
      <t>ホンニン</t>
    </rPh>
    <rPh sb="35" eb="37">
      <t>コウザ</t>
    </rPh>
    <rPh sb="38" eb="39">
      <t>カギ</t>
    </rPh>
    <phoneticPr fontId="2"/>
  </si>
  <si>
    <t>名　称</t>
    <rPh sb="0" eb="1">
      <t>メイ</t>
    </rPh>
    <rPh sb="2" eb="3">
      <t>ショウ</t>
    </rPh>
    <phoneticPr fontId="2"/>
  </si>
  <si>
    <t>　大阪市中央区大手前２丁目</t>
    <rPh sb="1" eb="4">
      <t>オオサカシ</t>
    </rPh>
    <rPh sb="4" eb="7">
      <t>チュウオウク</t>
    </rPh>
    <rPh sb="7" eb="10">
      <t>オオテマエ</t>
    </rPh>
    <rPh sb="11" eb="13">
      <t>チョウメ</t>
    </rPh>
    <phoneticPr fontId="2"/>
  </si>
  <si>
    <t>　大　阪　府</t>
    <rPh sb="1" eb="2">
      <t>ダイ</t>
    </rPh>
    <rPh sb="3" eb="4">
      <t>ハン</t>
    </rPh>
    <rPh sb="5" eb="6">
      <t>フ</t>
    </rPh>
    <phoneticPr fontId="2"/>
  </si>
  <si>
    <t>【注意事項】</t>
    <rPh sb="1" eb="3">
      <t>チュウイ</t>
    </rPh>
    <rPh sb="3" eb="5">
      <t>ジコウ</t>
    </rPh>
    <phoneticPr fontId="2"/>
  </si>
  <si>
    <t>申込書は「手続方法と商品案内」掲載の「記入例」と照合のうえ、不備のない状態で提出してください。</t>
    <rPh sb="0" eb="3">
      <t>モウシコミショ</t>
    </rPh>
    <rPh sb="5" eb="7">
      <t>テツヅキ</t>
    </rPh>
    <rPh sb="7" eb="9">
      <t>ホウホウ</t>
    </rPh>
    <rPh sb="10" eb="12">
      <t>ショウヒン</t>
    </rPh>
    <rPh sb="12" eb="14">
      <t>アンナイ</t>
    </rPh>
    <rPh sb="15" eb="17">
      <t>ケイサイ</t>
    </rPh>
    <rPh sb="19" eb="21">
      <t>キニュウ</t>
    </rPh>
    <rPh sb="21" eb="22">
      <t>レイ</t>
    </rPh>
    <rPh sb="24" eb="26">
      <t>ショウゴウ</t>
    </rPh>
    <rPh sb="30" eb="32">
      <t>フビ</t>
    </rPh>
    <rPh sb="35" eb="37">
      <t>ジョウタイ</t>
    </rPh>
    <rPh sb="38" eb="40">
      <t>テイシュツ</t>
    </rPh>
    <phoneticPr fontId="2"/>
  </si>
  <si>
    <t>訂正箇所は二重線で抹消のうえ、届出印を訂正印として押印してください。</t>
    <rPh sb="0" eb="2">
      <t>テイセイ</t>
    </rPh>
    <rPh sb="2" eb="4">
      <t>カショ</t>
    </rPh>
    <rPh sb="5" eb="8">
      <t>ニジュウセン</t>
    </rPh>
    <rPh sb="9" eb="11">
      <t>マッショウ</t>
    </rPh>
    <rPh sb="15" eb="18">
      <t>トドケデイン</t>
    </rPh>
    <rPh sb="19" eb="21">
      <t>テイセイ</t>
    </rPh>
    <rPh sb="21" eb="22">
      <t>イン</t>
    </rPh>
    <rPh sb="25" eb="27">
      <t>オウイン</t>
    </rPh>
    <phoneticPr fontId="2"/>
  </si>
  <si>
    <t>住宅財形の目的解約による払戻しと解約には、添付書類の提出が必要です。必要書類を契約金融機関等に確認のうえ、送付書（様式１）とともに、本人から直接、金融機関に提出してください。</t>
    <rPh sb="0" eb="2">
      <t>ジュウタク</t>
    </rPh>
    <rPh sb="2" eb="4">
      <t>ザイケイ</t>
    </rPh>
    <rPh sb="5" eb="7">
      <t>モクテキ</t>
    </rPh>
    <rPh sb="7" eb="9">
      <t>カイヤク</t>
    </rPh>
    <rPh sb="12" eb="14">
      <t>ハライモド</t>
    </rPh>
    <rPh sb="16" eb="18">
      <t>カイヤク</t>
    </rPh>
    <rPh sb="21" eb="23">
      <t>テンプ</t>
    </rPh>
    <rPh sb="23" eb="25">
      <t>ショルイ</t>
    </rPh>
    <rPh sb="26" eb="28">
      <t>テイシュツ</t>
    </rPh>
    <rPh sb="29" eb="31">
      <t>ヒツヨウ</t>
    </rPh>
    <rPh sb="34" eb="36">
      <t>ヒツヨウ</t>
    </rPh>
    <rPh sb="36" eb="38">
      <t>ショルイ</t>
    </rPh>
    <rPh sb="39" eb="41">
      <t>ケイヤク</t>
    </rPh>
    <rPh sb="41" eb="43">
      <t>キンユウ</t>
    </rPh>
    <rPh sb="43" eb="45">
      <t>キカン</t>
    </rPh>
    <rPh sb="45" eb="46">
      <t>トウ</t>
    </rPh>
    <rPh sb="47" eb="49">
      <t>カクニン</t>
    </rPh>
    <rPh sb="53" eb="55">
      <t>ソウフ</t>
    </rPh>
    <rPh sb="55" eb="56">
      <t>ショ</t>
    </rPh>
    <rPh sb="57" eb="59">
      <t>ヨウシキ</t>
    </rPh>
    <rPh sb="66" eb="68">
      <t>ホンニン</t>
    </rPh>
    <rPh sb="70" eb="72">
      <t>チョクセツ</t>
    </rPh>
    <rPh sb="73" eb="75">
      <t>キンユウ</t>
    </rPh>
    <rPh sb="75" eb="77">
      <t>キカン</t>
    </rPh>
    <rPh sb="78" eb="80">
      <t>テイシュツ</t>
    </rPh>
    <phoneticPr fontId="2"/>
  </si>
  <si>
    <t>財形貯蓄契約内容は、契約金融機関等からの通知等を参照するか、契約金融機関等に直接お問い合わせください。</t>
    <rPh sb="0" eb="2">
      <t>ザイケイ</t>
    </rPh>
    <rPh sb="2" eb="4">
      <t>チョチク</t>
    </rPh>
    <rPh sb="4" eb="6">
      <t>ケイヤク</t>
    </rPh>
    <rPh sb="6" eb="8">
      <t>ナイヨウ</t>
    </rPh>
    <rPh sb="10" eb="12">
      <t>ケイヤク</t>
    </rPh>
    <rPh sb="12" eb="14">
      <t>キンユウ</t>
    </rPh>
    <rPh sb="14" eb="16">
      <t>キカン</t>
    </rPh>
    <rPh sb="16" eb="17">
      <t>ナド</t>
    </rPh>
    <rPh sb="20" eb="22">
      <t>ツウチ</t>
    </rPh>
    <rPh sb="22" eb="23">
      <t>ナド</t>
    </rPh>
    <rPh sb="24" eb="26">
      <t>サンショウ</t>
    </rPh>
    <rPh sb="30" eb="32">
      <t>ケイヤク</t>
    </rPh>
    <rPh sb="32" eb="34">
      <t>キンユウ</t>
    </rPh>
    <rPh sb="34" eb="36">
      <t>キカン</t>
    </rPh>
    <rPh sb="36" eb="37">
      <t>ナド</t>
    </rPh>
    <rPh sb="38" eb="40">
      <t>チョクセツ</t>
    </rPh>
    <rPh sb="41" eb="42">
      <t>ト</t>
    </rPh>
    <rPh sb="43" eb="44">
      <t>ア</t>
    </rPh>
    <phoneticPr fontId="2"/>
  </si>
  <si>
    <t>所属電話番号</t>
    <rPh sb="0" eb="2">
      <t>ショゾク</t>
    </rPh>
    <rPh sb="2" eb="4">
      <t>デンワ</t>
    </rPh>
    <rPh sb="4" eb="6">
      <t>バンゴウ</t>
    </rPh>
    <phoneticPr fontId="2"/>
  </si>
  <si>
    <t>№</t>
    <phoneticPr fontId="2"/>
  </si>
  <si>
    <t>金融CD</t>
    <rPh sb="0" eb="2">
      <t>キンユウ</t>
    </rPh>
    <phoneticPr fontId="2"/>
  </si>
  <si>
    <t>0201</t>
    <phoneticPr fontId="2"/>
  </si>
  <si>
    <t>0203</t>
    <phoneticPr fontId="2"/>
  </si>
  <si>
    <t>0204</t>
    <phoneticPr fontId="2"/>
  </si>
  <si>
    <t>0206</t>
    <phoneticPr fontId="2"/>
  </si>
  <si>
    <t>0207</t>
    <phoneticPr fontId="2"/>
  </si>
  <si>
    <t>0303</t>
    <phoneticPr fontId="2"/>
  </si>
  <si>
    <t>京都銀行</t>
    <rPh sb="0" eb="2">
      <t>キョウト</t>
    </rPh>
    <rPh sb="2" eb="4">
      <t>ギンコウ</t>
    </rPh>
    <phoneticPr fontId="2"/>
  </si>
  <si>
    <t>0304</t>
    <phoneticPr fontId="2"/>
  </si>
  <si>
    <t>0306</t>
  </si>
  <si>
    <t>池田泉州銀行</t>
    <rPh sb="0" eb="2">
      <t>イケダ</t>
    </rPh>
    <rPh sb="2" eb="4">
      <t>センシュウ</t>
    </rPh>
    <rPh sb="4" eb="6">
      <t>ギンコウ</t>
    </rPh>
    <phoneticPr fontId="2"/>
  </si>
  <si>
    <t>0307</t>
  </si>
  <si>
    <t>南都銀行</t>
    <rPh sb="0" eb="2">
      <t>ナント</t>
    </rPh>
    <rPh sb="2" eb="4">
      <t>ギンコウ</t>
    </rPh>
    <phoneticPr fontId="2"/>
  </si>
  <si>
    <t>0308</t>
  </si>
  <si>
    <t>紀陽銀行</t>
    <rPh sb="0" eb="2">
      <t>キヨウ</t>
    </rPh>
    <rPh sb="2" eb="4">
      <t>ギンコウ</t>
    </rPh>
    <phoneticPr fontId="2"/>
  </si>
  <si>
    <t>0309</t>
    <phoneticPr fontId="2"/>
  </si>
  <si>
    <t>0411</t>
    <phoneticPr fontId="2"/>
  </si>
  <si>
    <t>みなと銀行</t>
    <rPh sb="3" eb="5">
      <t>ギンコウ</t>
    </rPh>
    <phoneticPr fontId="2"/>
  </si>
  <si>
    <t>0501</t>
    <phoneticPr fontId="2"/>
  </si>
  <si>
    <t>大阪信用金庫</t>
    <rPh sb="0" eb="2">
      <t>オオサカ</t>
    </rPh>
    <rPh sb="2" eb="4">
      <t>シンヨウ</t>
    </rPh>
    <rPh sb="4" eb="6">
      <t>キンコ</t>
    </rPh>
    <phoneticPr fontId="2"/>
  </si>
  <si>
    <t>0503</t>
    <phoneticPr fontId="2"/>
  </si>
  <si>
    <t>大阪シティ信用金庫</t>
    <rPh sb="0" eb="2">
      <t>オオサカ</t>
    </rPh>
    <rPh sb="5" eb="7">
      <t>シンヨウ</t>
    </rPh>
    <rPh sb="7" eb="9">
      <t>キンコ</t>
    </rPh>
    <phoneticPr fontId="2"/>
  </si>
  <si>
    <t>0507</t>
    <phoneticPr fontId="2"/>
  </si>
  <si>
    <t>北おおさか信用金庫</t>
    <rPh sb="0" eb="1">
      <t>キタ</t>
    </rPh>
    <rPh sb="5" eb="7">
      <t>シンヨウ</t>
    </rPh>
    <rPh sb="7" eb="9">
      <t>キンコ</t>
    </rPh>
    <phoneticPr fontId="2"/>
  </si>
  <si>
    <t>0513</t>
    <phoneticPr fontId="2"/>
  </si>
  <si>
    <t>尼崎信用金庫</t>
    <rPh sb="0" eb="2">
      <t>アマガサキ</t>
    </rPh>
    <rPh sb="2" eb="4">
      <t>シンヨウ</t>
    </rPh>
    <rPh sb="4" eb="6">
      <t>キンコ</t>
    </rPh>
    <phoneticPr fontId="2"/>
  </si>
  <si>
    <t>0701</t>
    <phoneticPr fontId="2"/>
  </si>
  <si>
    <t>府信用農業協同組合連合会</t>
    <rPh sb="0" eb="1">
      <t>フ</t>
    </rPh>
    <rPh sb="1" eb="3">
      <t>シンヨウ</t>
    </rPh>
    <rPh sb="3" eb="5">
      <t>ノウギョウ</t>
    </rPh>
    <rPh sb="5" eb="7">
      <t>キョウドウ</t>
    </rPh>
    <rPh sb="7" eb="9">
      <t>クミアイ</t>
    </rPh>
    <rPh sb="9" eb="11">
      <t>レンゴウ</t>
    </rPh>
    <rPh sb="11" eb="12">
      <t>カイ</t>
    </rPh>
    <phoneticPr fontId="2"/>
  </si>
  <si>
    <t>0801</t>
    <phoneticPr fontId="2"/>
  </si>
  <si>
    <t>近畿労働金庫</t>
    <rPh sb="0" eb="2">
      <t>キンキ</t>
    </rPh>
    <rPh sb="2" eb="4">
      <t>ロウドウ</t>
    </rPh>
    <rPh sb="4" eb="6">
      <t>キンコ</t>
    </rPh>
    <phoneticPr fontId="2"/>
  </si>
  <si>
    <t>0902</t>
    <phoneticPr fontId="2"/>
  </si>
  <si>
    <t>三菱ＵＦＪ信託銀行</t>
    <rPh sb="0" eb="2">
      <t>ミツビシ</t>
    </rPh>
    <rPh sb="5" eb="7">
      <t>シンタク</t>
    </rPh>
    <rPh sb="7" eb="9">
      <t>ギンコウ</t>
    </rPh>
    <phoneticPr fontId="2"/>
  </si>
  <si>
    <t>0903</t>
    <phoneticPr fontId="2"/>
  </si>
  <si>
    <t>みずほ信託銀行</t>
    <rPh sb="3" eb="5">
      <t>シンタク</t>
    </rPh>
    <rPh sb="5" eb="7">
      <t>ギンコウ</t>
    </rPh>
    <phoneticPr fontId="2"/>
  </si>
  <si>
    <t>0905</t>
    <phoneticPr fontId="2"/>
  </si>
  <si>
    <t>0907</t>
    <phoneticPr fontId="2"/>
  </si>
  <si>
    <t>1001</t>
    <phoneticPr fontId="2"/>
  </si>
  <si>
    <t>1002</t>
    <phoneticPr fontId="2"/>
  </si>
  <si>
    <t>1101</t>
    <phoneticPr fontId="2"/>
  </si>
  <si>
    <t>野村證券</t>
    <rPh sb="0" eb="2">
      <t>ノムラ</t>
    </rPh>
    <rPh sb="2" eb="4">
      <t>ショウケン</t>
    </rPh>
    <phoneticPr fontId="2"/>
  </si>
  <si>
    <t>1102</t>
    <phoneticPr fontId="2"/>
  </si>
  <si>
    <t>SMBC日興証券</t>
    <rPh sb="4" eb="6">
      <t>ニッコウ</t>
    </rPh>
    <rPh sb="6" eb="8">
      <t>ショウケン</t>
    </rPh>
    <phoneticPr fontId="2"/>
  </si>
  <si>
    <t>1104</t>
    <phoneticPr fontId="2"/>
  </si>
  <si>
    <t>大和証券</t>
    <rPh sb="0" eb="2">
      <t>ダイワ</t>
    </rPh>
    <rPh sb="2" eb="4">
      <t>ショウケン</t>
    </rPh>
    <phoneticPr fontId="2"/>
  </si>
  <si>
    <t>1105</t>
    <phoneticPr fontId="2"/>
  </si>
  <si>
    <t>みずほ証券</t>
    <rPh sb="3" eb="5">
      <t>ショウケン</t>
    </rPh>
    <phoneticPr fontId="2"/>
  </si>
  <si>
    <t>1109</t>
    <phoneticPr fontId="2"/>
  </si>
  <si>
    <t>岡三証券</t>
    <rPh sb="0" eb="2">
      <t>オカサン</t>
    </rPh>
    <rPh sb="2" eb="4">
      <t>ショウケン</t>
    </rPh>
    <phoneticPr fontId="2"/>
  </si>
  <si>
    <t>1110</t>
    <phoneticPr fontId="2"/>
  </si>
  <si>
    <t>岩井コスモ証券</t>
    <rPh sb="0" eb="2">
      <t>イワイ</t>
    </rPh>
    <rPh sb="5" eb="7">
      <t>ショウケン</t>
    </rPh>
    <phoneticPr fontId="2"/>
  </si>
  <si>
    <t>1201</t>
    <phoneticPr fontId="2"/>
  </si>
  <si>
    <t>日本生命保険</t>
    <rPh sb="0" eb="2">
      <t>ニホン</t>
    </rPh>
    <rPh sb="2" eb="4">
      <t>セイメイ</t>
    </rPh>
    <rPh sb="4" eb="6">
      <t>ホケン</t>
    </rPh>
    <phoneticPr fontId="2"/>
  </si>
  <si>
    <t>1204</t>
    <phoneticPr fontId="2"/>
  </si>
  <si>
    <t>1206</t>
    <phoneticPr fontId="2"/>
  </si>
  <si>
    <t>1207</t>
    <phoneticPr fontId="2"/>
  </si>
  <si>
    <t>第一生命保険</t>
    <rPh sb="0" eb="2">
      <t>ダイイチ</t>
    </rPh>
    <rPh sb="2" eb="4">
      <t>セイメイ</t>
    </rPh>
    <rPh sb="4" eb="6">
      <t>ホケン</t>
    </rPh>
    <phoneticPr fontId="2"/>
  </si>
  <si>
    <t>1210</t>
    <phoneticPr fontId="2"/>
  </si>
  <si>
    <t>富国生命保険</t>
    <rPh sb="0" eb="2">
      <t>フコク</t>
    </rPh>
    <rPh sb="2" eb="4">
      <t>セイメイ</t>
    </rPh>
    <rPh sb="4" eb="6">
      <t>ホケン</t>
    </rPh>
    <phoneticPr fontId="2"/>
  </si>
  <si>
    <t>1211</t>
    <phoneticPr fontId="2"/>
  </si>
  <si>
    <t>朝日生命保険</t>
    <rPh sb="0" eb="2">
      <t>アサヒ</t>
    </rPh>
    <rPh sb="2" eb="4">
      <t>セイメイ</t>
    </rPh>
    <rPh sb="4" eb="6">
      <t>ホケン</t>
    </rPh>
    <phoneticPr fontId="2"/>
  </si>
  <si>
    <t>1212</t>
    <phoneticPr fontId="2"/>
  </si>
  <si>
    <t>明治安田生命保険</t>
    <rPh sb="0" eb="2">
      <t>メイジ</t>
    </rPh>
    <rPh sb="2" eb="4">
      <t>ヤスダ</t>
    </rPh>
    <rPh sb="4" eb="6">
      <t>セイメイ</t>
    </rPh>
    <rPh sb="6" eb="8">
      <t>ホケン</t>
    </rPh>
    <phoneticPr fontId="2"/>
  </si>
  <si>
    <t>1213</t>
    <phoneticPr fontId="2"/>
  </si>
  <si>
    <t>大樹生命保険</t>
    <rPh sb="0" eb="2">
      <t>ダイジュ</t>
    </rPh>
    <rPh sb="2" eb="4">
      <t>セイメイ</t>
    </rPh>
    <rPh sb="4" eb="6">
      <t>ホケン</t>
    </rPh>
    <phoneticPr fontId="2"/>
  </si>
  <si>
    <t>1214</t>
    <phoneticPr fontId="2"/>
  </si>
  <si>
    <t>住友生命保険</t>
    <rPh sb="0" eb="2">
      <t>スミトモ</t>
    </rPh>
    <rPh sb="2" eb="4">
      <t>セイメイ</t>
    </rPh>
    <rPh sb="4" eb="6">
      <t>ホケン</t>
    </rPh>
    <phoneticPr fontId="2"/>
  </si>
  <si>
    <t>1301</t>
    <phoneticPr fontId="2"/>
  </si>
  <si>
    <t>ゆうちょ銀行</t>
    <rPh sb="4" eb="6">
      <t>ギンコウ</t>
    </rPh>
    <phoneticPr fontId="2"/>
  </si>
  <si>
    <t>0101</t>
    <phoneticPr fontId="2"/>
  </si>
  <si>
    <t>0102</t>
    <phoneticPr fontId="2"/>
  </si>
  <si>
    <t>備　考</t>
    <rPh sb="0" eb="1">
      <t>ビ</t>
    </rPh>
    <rPh sb="2" eb="3">
      <t>コウ</t>
    </rPh>
    <phoneticPr fontId="2"/>
  </si>
  <si>
    <t>業態</t>
    <rPh sb="0" eb="2">
      <t>ギョウタイ</t>
    </rPh>
    <phoneticPr fontId="2"/>
  </si>
  <si>
    <t>都市銀行</t>
    <rPh sb="0" eb="2">
      <t>トシ</t>
    </rPh>
    <rPh sb="2" eb="4">
      <t>ギンコウ</t>
    </rPh>
    <phoneticPr fontId="2"/>
  </si>
  <si>
    <t>地方銀行</t>
    <rPh sb="0" eb="2">
      <t>チホウ</t>
    </rPh>
    <rPh sb="2" eb="4">
      <t>ギンコウ</t>
    </rPh>
    <phoneticPr fontId="2"/>
  </si>
  <si>
    <t>信用組合</t>
    <rPh sb="0" eb="2">
      <t>シンヨウ</t>
    </rPh>
    <rPh sb="2" eb="4">
      <t>クミアイ</t>
    </rPh>
    <phoneticPr fontId="2"/>
  </si>
  <si>
    <t>農協</t>
    <rPh sb="0" eb="2">
      <t>ノウキョウ</t>
    </rPh>
    <phoneticPr fontId="2"/>
  </si>
  <si>
    <t>労金</t>
    <rPh sb="0" eb="2">
      <t>ロウキン</t>
    </rPh>
    <phoneticPr fontId="2"/>
  </si>
  <si>
    <t>信託銀行</t>
    <rPh sb="0" eb="2">
      <t>シンタク</t>
    </rPh>
    <rPh sb="2" eb="4">
      <t>ギンコウ</t>
    </rPh>
    <phoneticPr fontId="2"/>
  </si>
  <si>
    <t>債券発行銀行</t>
    <rPh sb="0" eb="2">
      <t>サイケン</t>
    </rPh>
    <rPh sb="2" eb="4">
      <t>ハッコウ</t>
    </rPh>
    <rPh sb="4" eb="6">
      <t>ギンコウ</t>
    </rPh>
    <phoneticPr fontId="2"/>
  </si>
  <si>
    <t>証券会社</t>
    <rPh sb="0" eb="2">
      <t>ショウケン</t>
    </rPh>
    <rPh sb="2" eb="4">
      <t>カイシャ</t>
    </rPh>
    <phoneticPr fontId="2"/>
  </si>
  <si>
    <t>生命保険</t>
    <rPh sb="0" eb="2">
      <t>セイメイ</t>
    </rPh>
    <rPh sb="2" eb="4">
      <t>ホケン</t>
    </rPh>
    <phoneticPr fontId="2"/>
  </si>
  <si>
    <t>ゆうちょ</t>
    <phoneticPr fontId="2"/>
  </si>
  <si>
    <t>三井住友海上火災保険</t>
    <phoneticPr fontId="2"/>
  </si>
  <si>
    <t>あいおいニッセイ同和損害保険</t>
    <phoneticPr fontId="2"/>
  </si>
  <si>
    <t>東京海上日動火災保険</t>
    <phoneticPr fontId="2"/>
  </si>
  <si>
    <t>損害保険会社</t>
    <rPh sb="0" eb="2">
      <t>ソンガイ</t>
    </rPh>
    <rPh sb="2" eb="4">
      <t>ホケン</t>
    </rPh>
    <rPh sb="4" eb="6">
      <t>カイシャ</t>
    </rPh>
    <phoneticPr fontId="2"/>
  </si>
  <si>
    <t>日</t>
    <rPh sb="0" eb="1">
      <t>ヒ</t>
    </rPh>
    <phoneticPr fontId="2"/>
  </si>
  <si>
    <t>月</t>
    <rPh sb="0" eb="1">
      <t>ガツ</t>
    </rPh>
    <phoneticPr fontId="2"/>
  </si>
  <si>
    <t>年</t>
    <rPh sb="0" eb="1">
      <t>ネン</t>
    </rPh>
    <phoneticPr fontId="2"/>
  </si>
  <si>
    <t>元号</t>
    <rPh sb="0" eb="2">
      <t>ゲンゴウ</t>
    </rPh>
    <phoneticPr fontId="2"/>
  </si>
  <si>
    <t>氏名（漢字）</t>
    <rPh sb="0" eb="2">
      <t>シメイ</t>
    </rPh>
    <rPh sb="3" eb="5">
      <t>カンジ</t>
    </rPh>
    <phoneticPr fontId="2"/>
  </si>
  <si>
    <t>入力項目</t>
    <rPh sb="0" eb="2">
      <t>ニュウリョク</t>
    </rPh>
    <rPh sb="2" eb="4">
      <t>コウモク</t>
    </rPh>
    <phoneticPr fontId="2"/>
  </si>
  <si>
    <t>入力欄</t>
    <rPh sb="0" eb="2">
      <t>ニュウリョク</t>
    </rPh>
    <rPh sb="2" eb="3">
      <t>ラン</t>
    </rPh>
    <phoneticPr fontId="2"/>
  </si>
  <si>
    <t>職員番号（6桁）</t>
    <rPh sb="0" eb="2">
      <t>ショクイン</t>
    </rPh>
    <rPh sb="2" eb="4">
      <t>バンゴウ</t>
    </rPh>
    <rPh sb="6" eb="7">
      <t>ケタ</t>
    </rPh>
    <phoneticPr fontId="2"/>
  </si>
  <si>
    <t>払戻金額</t>
    <rPh sb="0" eb="2">
      <t>ハライモドシ</t>
    </rPh>
    <rPh sb="2" eb="4">
      <t>キンガク</t>
    </rPh>
    <phoneticPr fontId="2"/>
  </si>
  <si>
    <t>所属CD</t>
  </si>
  <si>
    <t>所属名</t>
    <rPh sb="0" eb="2">
      <t>ショゾク</t>
    </rPh>
    <rPh sb="2" eb="3">
      <t>メイ</t>
    </rPh>
    <phoneticPr fontId="2"/>
  </si>
  <si>
    <t>口座番号</t>
    <rPh sb="0" eb="2">
      <t>コウザ</t>
    </rPh>
    <rPh sb="2" eb="4">
      <t>バンゴウ</t>
    </rPh>
    <phoneticPr fontId="2"/>
  </si>
  <si>
    <t>三菱ＵＦＪ銀行</t>
    <rPh sb="0" eb="2">
      <t>ミツビシ</t>
    </rPh>
    <rPh sb="5" eb="7">
      <t>ギンコウ</t>
    </rPh>
    <phoneticPr fontId="2"/>
  </si>
  <si>
    <t>非課税限度額</t>
    <rPh sb="0" eb="3">
      <t>ヒカゼイ</t>
    </rPh>
    <rPh sb="3" eb="5">
      <t>ゲンド</t>
    </rPh>
    <rPh sb="5" eb="6">
      <t>ガク</t>
    </rPh>
    <phoneticPr fontId="2"/>
  </si>
  <si>
    <t>りそな銀行</t>
    <rPh sb="3" eb="5">
      <t>ギンコウ</t>
    </rPh>
    <phoneticPr fontId="2"/>
  </si>
  <si>
    <t>みずほ銀行</t>
    <rPh sb="3" eb="5">
      <t>ギンコウ</t>
    </rPh>
    <phoneticPr fontId="2"/>
  </si>
  <si>
    <t>三井住友銀行</t>
    <rPh sb="0" eb="2">
      <t>ミツイ</t>
    </rPh>
    <rPh sb="2" eb="4">
      <t>スミトモ</t>
    </rPh>
    <rPh sb="4" eb="6">
      <t>ギンコウ</t>
    </rPh>
    <phoneticPr fontId="2"/>
  </si>
  <si>
    <t>関西みらい銀行</t>
    <rPh sb="0" eb="2">
      <t>カンサイ</t>
    </rPh>
    <rPh sb="5" eb="7">
      <t>ギンコウ</t>
    </rPh>
    <phoneticPr fontId="2"/>
  </si>
  <si>
    <t>三井住友信託銀行</t>
    <rPh sb="0" eb="2">
      <t>ミツイ</t>
    </rPh>
    <rPh sb="2" eb="4">
      <t>スミトモ</t>
    </rPh>
    <rPh sb="4" eb="6">
      <t>シンタク</t>
    </rPh>
    <rPh sb="6" eb="8">
      <t>ギンコウ</t>
    </rPh>
    <phoneticPr fontId="2"/>
  </si>
  <si>
    <t>旧第一勧業銀行</t>
    <phoneticPr fontId="2"/>
  </si>
  <si>
    <t>旧富士銀行</t>
    <phoneticPr fontId="2"/>
  </si>
  <si>
    <t>旧東京三菱銀行</t>
    <phoneticPr fontId="2"/>
  </si>
  <si>
    <t>旧ＵFJ銀行</t>
    <phoneticPr fontId="2"/>
  </si>
  <si>
    <t>旧住友銀行</t>
    <phoneticPr fontId="2"/>
  </si>
  <si>
    <t>旧近畿大阪銀行</t>
    <phoneticPr fontId="2"/>
  </si>
  <si>
    <t>旧関西アーバン銀行</t>
    <phoneticPr fontId="2"/>
  </si>
  <si>
    <t>旧中央三井信託銀行</t>
    <phoneticPr fontId="2"/>
  </si>
  <si>
    <t>旧住友信託銀行</t>
    <phoneticPr fontId="2"/>
  </si>
  <si>
    <t>旧日本興業銀行</t>
    <phoneticPr fontId="2"/>
  </si>
  <si>
    <t>ジブラルタ生命保険</t>
    <rPh sb="5" eb="9">
      <t>セイメイホケン</t>
    </rPh>
    <phoneticPr fontId="2"/>
  </si>
  <si>
    <t>旧AIGエジソン生命保険</t>
    <phoneticPr fontId="2"/>
  </si>
  <si>
    <t>旧エイアイジー・スター生命保険</t>
    <phoneticPr fontId="2"/>
  </si>
  <si>
    <t>損害保険ジャパン</t>
    <phoneticPr fontId="2"/>
  </si>
  <si>
    <t>旧日本興亜損害保険</t>
    <phoneticPr fontId="2"/>
  </si>
  <si>
    <t>AIG損害保険</t>
    <phoneticPr fontId="2"/>
  </si>
  <si>
    <t>旧富士火災海上保険</t>
    <phoneticPr fontId="2"/>
  </si>
  <si>
    <t>旧損害保険ジャパン</t>
    <phoneticPr fontId="2"/>
  </si>
  <si>
    <t>金融機関名</t>
    <rPh sb="0" eb="2">
      <t>キンユウ</t>
    </rPh>
    <rPh sb="2" eb="4">
      <t>キカン</t>
    </rPh>
    <rPh sb="4" eb="5">
      <t>メイ</t>
    </rPh>
    <phoneticPr fontId="2"/>
  </si>
  <si>
    <t>電算報告用</t>
    <rPh sb="0" eb="2">
      <t>デンサン</t>
    </rPh>
    <rPh sb="2" eb="4">
      <t>ホウコク</t>
    </rPh>
    <rPh sb="4" eb="5">
      <t>ヨウ</t>
    </rPh>
    <phoneticPr fontId="2"/>
  </si>
  <si>
    <t>所　属　控</t>
    <rPh sb="0" eb="1">
      <t>ショ</t>
    </rPh>
    <rPh sb="2" eb="3">
      <t>ゾク</t>
    </rPh>
    <rPh sb="4" eb="5">
      <t>ヒカ</t>
    </rPh>
    <phoneticPr fontId="2"/>
  </si>
  <si>
    <t>所属コード</t>
    <rPh sb="0" eb="2">
      <t>ショゾク</t>
    </rPh>
    <phoneticPr fontId="2"/>
  </si>
  <si>
    <t>C#</t>
    <phoneticPr fontId="2"/>
  </si>
  <si>
    <t>G</t>
    <phoneticPr fontId="2"/>
  </si>
  <si>
    <t>H</t>
    <phoneticPr fontId="2"/>
  </si>
  <si>
    <t>氏　　　名　（フリガナ）</t>
    <phoneticPr fontId="2"/>
  </si>
  <si>
    <t>貯蓄種類</t>
    <rPh sb="0" eb="2">
      <t>チョチク</t>
    </rPh>
    <rPh sb="2" eb="3">
      <t>タネ</t>
    </rPh>
    <rPh sb="3" eb="4">
      <t>タグイ</t>
    </rPh>
    <phoneticPr fontId="2"/>
  </si>
  <si>
    <t>申込区分</t>
    <rPh sb="0" eb="1">
      <t>サル</t>
    </rPh>
    <rPh sb="1" eb="2">
      <t>コミ</t>
    </rPh>
    <rPh sb="2" eb="3">
      <t>ク</t>
    </rPh>
    <rPh sb="3" eb="4">
      <t>ブン</t>
    </rPh>
    <phoneticPr fontId="2"/>
  </si>
  <si>
    <t>更新区分</t>
    <rPh sb="0" eb="2">
      <t>コウシン</t>
    </rPh>
    <rPh sb="2" eb="4">
      <t>クブン</t>
    </rPh>
    <phoneticPr fontId="2"/>
  </si>
  <si>
    <t>処理区分</t>
    <rPh sb="0" eb="2">
      <t>ショリ</t>
    </rPh>
    <rPh sb="2" eb="4">
      <t>クブン</t>
    </rPh>
    <phoneticPr fontId="2"/>
  </si>
  <si>
    <t>M</t>
    <phoneticPr fontId="2"/>
  </si>
  <si>
    <t>金　額（一部払戻のみ）</t>
    <rPh sb="0" eb="1">
      <t>キン</t>
    </rPh>
    <rPh sb="2" eb="3">
      <t>ガク</t>
    </rPh>
    <rPh sb="4" eb="6">
      <t>イチブ</t>
    </rPh>
    <rPh sb="6" eb="8">
      <t>ハライモドシ</t>
    </rPh>
    <phoneticPr fontId="2"/>
  </si>
  <si>
    <t>住宅財形・年金財形の解約は、廃止申告書も提出してください。</t>
    <rPh sb="0" eb="2">
      <t>ジュウタク</t>
    </rPh>
    <rPh sb="2" eb="4">
      <t>ザイケイ</t>
    </rPh>
    <rPh sb="5" eb="7">
      <t>ネンキン</t>
    </rPh>
    <rPh sb="7" eb="9">
      <t>ザイケイ</t>
    </rPh>
    <rPh sb="10" eb="12">
      <t>カイヤク</t>
    </rPh>
    <rPh sb="14" eb="16">
      <t>ハイシ</t>
    </rPh>
    <rPh sb="16" eb="19">
      <t>シンコクショ</t>
    </rPh>
    <rPh sb="20" eb="22">
      <t>テイシュツ</t>
    </rPh>
    <phoneticPr fontId="2"/>
  </si>
  <si>
    <t>本人名義口座に限る。</t>
    <rPh sb="0" eb="2">
      <t>ホンニン</t>
    </rPh>
    <rPh sb="2" eb="4">
      <t>メイギ</t>
    </rPh>
    <rPh sb="4" eb="6">
      <t>コウザ</t>
    </rPh>
    <rPh sb="7" eb="8">
      <t>カギ</t>
    </rPh>
    <phoneticPr fontId="2"/>
  </si>
  <si>
    <t>備　　考</t>
    <rPh sb="0" eb="1">
      <t>ビ</t>
    </rPh>
    <rPh sb="3" eb="4">
      <t>コウ</t>
    </rPh>
    <phoneticPr fontId="2"/>
  </si>
  <si>
    <t>1409</t>
    <phoneticPr fontId="2"/>
  </si>
  <si>
    <t>1405</t>
    <phoneticPr fontId="2"/>
  </si>
  <si>
    <t>1407</t>
    <phoneticPr fontId="2"/>
  </si>
  <si>
    <t>1415</t>
    <phoneticPr fontId="2"/>
  </si>
  <si>
    <t>1416</t>
    <phoneticPr fontId="2"/>
  </si>
  <si>
    <t>1417</t>
    <phoneticPr fontId="2"/>
  </si>
  <si>
    <r>
      <t>氏　　　名　（フリガナ）　</t>
    </r>
    <r>
      <rPr>
        <sz val="9"/>
        <rFont val="ＭＳ Ｐゴシック"/>
        <family val="3"/>
        <charset val="128"/>
      </rPr>
      <t>※氏名欄は自署してください。</t>
    </r>
    <rPh sb="0" eb="1">
      <t>ウジ</t>
    </rPh>
    <rPh sb="4" eb="5">
      <t>ナ</t>
    </rPh>
    <rPh sb="14" eb="16">
      <t>シメイ</t>
    </rPh>
    <rPh sb="16" eb="17">
      <t>ラン</t>
    </rPh>
    <rPh sb="18" eb="20">
      <t>ジショ</t>
    </rPh>
    <phoneticPr fontId="2"/>
  </si>
  <si>
    <t>住宅</t>
    <rPh sb="0" eb="2">
      <t>ジュウタク</t>
    </rPh>
    <phoneticPr fontId="2"/>
  </si>
  <si>
    <t>一部払戻</t>
    <rPh sb="0" eb="2">
      <t>イチブ</t>
    </rPh>
    <rPh sb="2" eb="4">
      <t>ハライモドシ</t>
    </rPh>
    <phoneticPr fontId="2"/>
  </si>
  <si>
    <t>全額払戻</t>
    <rPh sb="0" eb="2">
      <t>ゼンガク</t>
    </rPh>
    <rPh sb="2" eb="4">
      <t>ハライモドシ</t>
    </rPh>
    <phoneticPr fontId="2"/>
  </si>
  <si>
    <t>解約</t>
    <rPh sb="0" eb="2">
      <t>カイヤク</t>
    </rPh>
    <phoneticPr fontId="2"/>
  </si>
  <si>
    <t>目的解約（住宅）</t>
    <rPh sb="0" eb="2">
      <t>モクテキ</t>
    </rPh>
    <rPh sb="2" eb="4">
      <t>カイヤク</t>
    </rPh>
    <rPh sb="5" eb="7">
      <t>ジュウタク</t>
    </rPh>
    <phoneticPr fontId="2"/>
  </si>
  <si>
    <t>目的外解約（住宅）</t>
    <rPh sb="0" eb="2">
      <t>モクテキ</t>
    </rPh>
    <rPh sb="2" eb="3">
      <t>ガイ</t>
    </rPh>
    <rPh sb="3" eb="5">
      <t>カイヤク</t>
    </rPh>
    <rPh sb="6" eb="8">
      <t>ジュウタク</t>
    </rPh>
    <phoneticPr fontId="2"/>
  </si>
  <si>
    <t>〒</t>
    <phoneticPr fontId="2"/>
  </si>
  <si>
    <t>—</t>
    <phoneticPr fontId="2"/>
  </si>
  <si>
    <t>自宅郵便番号</t>
    <rPh sb="0" eb="2">
      <t>ジタク</t>
    </rPh>
    <rPh sb="2" eb="6">
      <t>ユウビンバンゴウ</t>
    </rPh>
    <phoneticPr fontId="2"/>
  </si>
  <si>
    <t>-</t>
    <phoneticPr fontId="2"/>
  </si>
  <si>
    <r>
      <rPr>
        <b/>
        <sz val="7.5"/>
        <rFont val="ＭＳ Ｐ明朝"/>
        <family val="1"/>
        <charset val="128"/>
      </rPr>
      <t>”お願い”</t>
    </r>
    <r>
      <rPr>
        <sz val="6"/>
        <rFont val="ＭＳ Ｐ明朝"/>
        <family val="1"/>
        <charset val="128"/>
      </rPr>
      <t>この申込書については取扱金融機関と十分相談のうえ、必要事項を記入・提出してください。</t>
    </r>
    <rPh sb="2" eb="3">
      <t>ネガ</t>
    </rPh>
    <rPh sb="7" eb="10">
      <t>モウシコミショ</t>
    </rPh>
    <rPh sb="15" eb="17">
      <t>トリアツカ</t>
    </rPh>
    <rPh sb="17" eb="19">
      <t>キンユウ</t>
    </rPh>
    <rPh sb="19" eb="21">
      <t>キカン</t>
    </rPh>
    <rPh sb="22" eb="24">
      <t>ジュウブン</t>
    </rPh>
    <rPh sb="24" eb="26">
      <t>ソウダン</t>
    </rPh>
    <rPh sb="30" eb="32">
      <t>ヒツヨウ</t>
    </rPh>
    <rPh sb="32" eb="34">
      <t>ジコウ</t>
    </rPh>
    <rPh sb="35" eb="37">
      <t>キニュウ</t>
    </rPh>
    <rPh sb="38" eb="40">
      <t>テイシュツ</t>
    </rPh>
    <phoneticPr fontId="2"/>
  </si>
  <si>
    <t>本　人　用</t>
    <rPh sb="0" eb="1">
      <t>ホン</t>
    </rPh>
    <rPh sb="2" eb="3">
      <t>ヒト</t>
    </rPh>
    <rPh sb="4" eb="5">
      <t>ヨウ</t>
    </rPh>
    <phoneticPr fontId="2"/>
  </si>
  <si>
    <t>自　　宅　　住　　所</t>
    <rPh sb="0" eb="1">
      <t>ジ</t>
    </rPh>
    <rPh sb="3" eb="4">
      <t>タク</t>
    </rPh>
    <rPh sb="6" eb="7">
      <t>ジュウ</t>
    </rPh>
    <rPh sb="9" eb="10">
      <t>ショ</t>
    </rPh>
    <phoneticPr fontId="2"/>
  </si>
  <si>
    <t>①</t>
    <phoneticPr fontId="2"/>
  </si>
  <si>
    <t>②</t>
    <phoneticPr fontId="2"/>
  </si>
  <si>
    <t>③</t>
    <phoneticPr fontId="2"/>
  </si>
  <si>
    <t>④</t>
    <phoneticPr fontId="2"/>
  </si>
  <si>
    <t>所 属 コ ー ド</t>
    <rPh sb="0" eb="1">
      <t>ショ</t>
    </rPh>
    <rPh sb="2" eb="3">
      <t>ゾク</t>
    </rPh>
    <phoneticPr fontId="2"/>
  </si>
  <si>
    <t>職　員　番　号</t>
    <rPh sb="0" eb="1">
      <t>ショク</t>
    </rPh>
    <rPh sb="2" eb="3">
      <t>イン</t>
    </rPh>
    <rPh sb="4" eb="5">
      <t>バン</t>
    </rPh>
    <rPh sb="6" eb="7">
      <t>ゴウ</t>
    </rPh>
    <phoneticPr fontId="2"/>
  </si>
  <si>
    <t>所属控、本人用にも押印してください。↑</t>
    <rPh sb="0" eb="2">
      <t>ショゾク</t>
    </rPh>
    <rPh sb="2" eb="3">
      <t>ヒカ</t>
    </rPh>
    <rPh sb="4" eb="6">
      <t>ホンニン</t>
    </rPh>
    <rPh sb="6" eb="7">
      <t>ヨウ</t>
    </rPh>
    <rPh sb="9" eb="11">
      <t>オウイン</t>
    </rPh>
    <phoneticPr fontId="2"/>
  </si>
  <si>
    <t>　私の財産形成貯蓄、財産形成住宅貯蓄、財産形成年金貯蓄につき次のとおり請求しますので、貴行（金庫・組合・社）所定の計算方法に
より計算のうえ払戻してください。なお、財産形成定額貯金に係る契約については払戻証書を発行してください。</t>
    <rPh sb="1" eb="2">
      <t>ワタシ</t>
    </rPh>
    <rPh sb="3" eb="5">
      <t>ザイサン</t>
    </rPh>
    <rPh sb="5" eb="7">
      <t>ケイセイ</t>
    </rPh>
    <rPh sb="7" eb="9">
      <t>チョチク</t>
    </rPh>
    <rPh sb="10" eb="12">
      <t>ザイサン</t>
    </rPh>
    <rPh sb="12" eb="14">
      <t>ケイセイ</t>
    </rPh>
    <rPh sb="14" eb="16">
      <t>ジュウタク</t>
    </rPh>
    <rPh sb="16" eb="18">
      <t>チョチク</t>
    </rPh>
    <rPh sb="19" eb="21">
      <t>ザイサン</t>
    </rPh>
    <rPh sb="21" eb="23">
      <t>ケイセイ</t>
    </rPh>
    <rPh sb="23" eb="25">
      <t>ネンキン</t>
    </rPh>
    <rPh sb="25" eb="27">
      <t>チョチク</t>
    </rPh>
    <rPh sb="30" eb="31">
      <t>ツギ</t>
    </rPh>
    <rPh sb="35" eb="37">
      <t>セイキュウ</t>
    </rPh>
    <rPh sb="43" eb="45">
      <t>キコウ</t>
    </rPh>
    <rPh sb="46" eb="48">
      <t>キンコ</t>
    </rPh>
    <rPh sb="49" eb="51">
      <t>クミアイ</t>
    </rPh>
    <rPh sb="52" eb="53">
      <t>シャ</t>
    </rPh>
    <rPh sb="54" eb="56">
      <t>ショテイ</t>
    </rPh>
    <rPh sb="57" eb="59">
      <t>ケイサン</t>
    </rPh>
    <rPh sb="59" eb="61">
      <t>ホウホウ</t>
    </rPh>
    <rPh sb="65" eb="67">
      <t>ケイサン</t>
    </rPh>
    <rPh sb="70" eb="71">
      <t>ハラ</t>
    </rPh>
    <rPh sb="71" eb="72">
      <t>モド</t>
    </rPh>
    <rPh sb="82" eb="84">
      <t>ザイサン</t>
    </rPh>
    <rPh sb="84" eb="86">
      <t>ケイセイ</t>
    </rPh>
    <rPh sb="86" eb="88">
      <t>テイガク</t>
    </rPh>
    <rPh sb="88" eb="90">
      <t>チョキン</t>
    </rPh>
    <rPh sb="91" eb="92">
      <t>カカ</t>
    </rPh>
    <rPh sb="93" eb="95">
      <t>ケイヤク</t>
    </rPh>
    <rPh sb="100" eb="102">
      <t>ハライモドシ</t>
    </rPh>
    <rPh sb="102" eb="104">
      <t>ショウショ</t>
    </rPh>
    <rPh sb="105" eb="107">
      <t>ハッコウ</t>
    </rPh>
    <phoneticPr fontId="2"/>
  </si>
  <si>
    <t>受取方法</t>
    <rPh sb="0" eb="2">
      <t>ウケトリ</t>
    </rPh>
    <rPh sb="2" eb="4">
      <t>ホウホウ</t>
    </rPh>
    <phoneticPr fontId="2"/>
  </si>
  <si>
    <t>　私の財産形成貯蓄、財産形成住宅貯蓄、財産形成年金貯蓄につき次のとおり請求しますので、貴行（金庫・組合・社）所定の計算方法により
計算のうえ払戻してください。なお、財産形成定額貯金に係る契約については払戻証書を発行してください。</t>
    <rPh sb="1" eb="2">
      <t>ワタシ</t>
    </rPh>
    <rPh sb="3" eb="5">
      <t>ザイサン</t>
    </rPh>
    <rPh sb="5" eb="7">
      <t>ケイセイ</t>
    </rPh>
    <rPh sb="7" eb="9">
      <t>チョチク</t>
    </rPh>
    <rPh sb="10" eb="12">
      <t>ザイサン</t>
    </rPh>
    <rPh sb="12" eb="14">
      <t>ケイセイ</t>
    </rPh>
    <rPh sb="14" eb="16">
      <t>ジュウタク</t>
    </rPh>
    <rPh sb="16" eb="18">
      <t>チョチク</t>
    </rPh>
    <rPh sb="19" eb="21">
      <t>ザイサン</t>
    </rPh>
    <rPh sb="21" eb="23">
      <t>ケイセイ</t>
    </rPh>
    <rPh sb="23" eb="25">
      <t>ネンキン</t>
    </rPh>
    <rPh sb="25" eb="27">
      <t>チョチク</t>
    </rPh>
    <rPh sb="30" eb="31">
      <t>ツギ</t>
    </rPh>
    <rPh sb="35" eb="37">
      <t>セイキュウ</t>
    </rPh>
    <rPh sb="43" eb="45">
      <t>キコウ</t>
    </rPh>
    <rPh sb="46" eb="48">
      <t>キンコ</t>
    </rPh>
    <rPh sb="49" eb="51">
      <t>クミアイ</t>
    </rPh>
    <rPh sb="52" eb="53">
      <t>シャ</t>
    </rPh>
    <rPh sb="54" eb="56">
      <t>ショテイ</t>
    </rPh>
    <rPh sb="57" eb="59">
      <t>ケイサン</t>
    </rPh>
    <rPh sb="59" eb="61">
      <t>ホウホウ</t>
    </rPh>
    <rPh sb="65" eb="67">
      <t>ケイサン</t>
    </rPh>
    <rPh sb="70" eb="71">
      <t>ハラ</t>
    </rPh>
    <rPh sb="71" eb="72">
      <t>モド</t>
    </rPh>
    <rPh sb="82" eb="84">
      <t>ザイサン</t>
    </rPh>
    <rPh sb="84" eb="86">
      <t>ケイセイ</t>
    </rPh>
    <rPh sb="86" eb="88">
      <t>テイガク</t>
    </rPh>
    <rPh sb="88" eb="90">
      <t>チョキン</t>
    </rPh>
    <rPh sb="91" eb="92">
      <t>カカ</t>
    </rPh>
    <rPh sb="93" eb="95">
      <t>ケイヤク</t>
    </rPh>
    <rPh sb="100" eb="102">
      <t>ハライモドシ</t>
    </rPh>
    <rPh sb="102" eb="104">
      <t>ショウショ</t>
    </rPh>
    <rPh sb="105" eb="107">
      <t>ハッコウ</t>
    </rPh>
    <phoneticPr fontId="2"/>
  </si>
  <si>
    <t>年金財形の一部払戻し、全額払戻はできません。解約となります。</t>
    <rPh sb="0" eb="2">
      <t>ネンキン</t>
    </rPh>
    <rPh sb="2" eb="4">
      <t>ザイケイ</t>
    </rPh>
    <rPh sb="5" eb="7">
      <t>イチブ</t>
    </rPh>
    <rPh sb="7" eb="9">
      <t>ハライモド</t>
    </rPh>
    <rPh sb="11" eb="13">
      <t>ゼンガク</t>
    </rPh>
    <rPh sb="13" eb="15">
      <t>ハライモド</t>
    </rPh>
    <rPh sb="22" eb="24">
      <t>カイヤク</t>
    </rPh>
    <phoneticPr fontId="2"/>
  </si>
  <si>
    <t>百万</t>
    <rPh sb="0" eb="2">
      <t>ヒャクマン</t>
    </rPh>
    <phoneticPr fontId="2"/>
  </si>
  <si>
    <t>千</t>
    <rPh sb="0" eb="1">
      <t>セン</t>
    </rPh>
    <phoneticPr fontId="2"/>
  </si>
  <si>
    <t>百万</t>
    <rPh sb="0" eb="2">
      <t>ヒャクマン</t>
    </rPh>
    <phoneticPr fontId="2"/>
  </si>
  <si>
    <t>千</t>
    <rPh sb="0" eb="1">
      <t>セン</t>
    </rPh>
    <phoneticPr fontId="2"/>
  </si>
  <si>
    <t>円</t>
    <rPh sb="0" eb="1">
      <t>エン</t>
    </rPh>
    <phoneticPr fontId="2"/>
  </si>
  <si>
    <t>百万</t>
    <rPh sb="0" eb="2">
      <t>ヒャクマン</t>
    </rPh>
    <phoneticPr fontId="2"/>
  </si>
  <si>
    <t>千</t>
    <rPh sb="0" eb="1">
      <t>セン</t>
    </rPh>
    <phoneticPr fontId="2"/>
  </si>
  <si>
    <t>氏　　　名　（フリガナ）</t>
    <rPh sb="0" eb="1">
      <t>ウジ</t>
    </rPh>
    <rPh sb="4" eb="5">
      <t>ナ</t>
    </rPh>
    <phoneticPr fontId="2"/>
  </si>
  <si>
    <t>財産形成（</t>
    <rPh sb="0" eb="2">
      <t>ザイサン</t>
    </rPh>
    <rPh sb="2" eb="4">
      <t>ケイセイ</t>
    </rPh>
    <phoneticPr fontId="2"/>
  </si>
  <si>
    <t>）貯蓄払戻請求書</t>
    <rPh sb="1" eb="3">
      <t>チョチク</t>
    </rPh>
    <phoneticPr fontId="2"/>
  </si>
  <si>
    <t>「金融機関用」氏名欄は必ず自署してください。</t>
    <phoneticPr fontId="2"/>
  </si>
  <si>
    <t>入力</t>
    <rPh sb="0" eb="2">
      <t>ニュウリョク</t>
    </rPh>
    <phoneticPr fontId="2"/>
  </si>
  <si>
    <t>印刷</t>
    <rPh sb="0" eb="2">
      <t>インサツ</t>
    </rPh>
    <phoneticPr fontId="2"/>
  </si>
  <si>
    <t>署名・押印</t>
    <rPh sb="0" eb="2">
      <t>ショメイ</t>
    </rPh>
    <rPh sb="3" eb="5">
      <t>オウイン</t>
    </rPh>
    <phoneticPr fontId="2"/>
  </si>
  <si>
    <t>銀行名</t>
    <rPh sb="0" eb="3">
      <t>ギンコウメイ</t>
    </rPh>
    <phoneticPr fontId="2"/>
  </si>
  <si>
    <t>旧第一勧業銀行</t>
  </si>
  <si>
    <t>旧富士銀行</t>
  </si>
  <si>
    <t>旧東京三菱銀行</t>
  </si>
  <si>
    <t>旧ＵFJ銀行</t>
  </si>
  <si>
    <t>旧住友銀行</t>
  </si>
  <si>
    <t>旧近畿大阪銀行</t>
  </si>
  <si>
    <t>旧関西アーバン銀行</t>
  </si>
  <si>
    <t>旧中央三井信託銀行</t>
  </si>
  <si>
    <t>旧住友信託銀行</t>
  </si>
  <si>
    <t>旧日本興業銀行</t>
  </si>
  <si>
    <t>旧AIGエジソン生命保険</t>
  </si>
  <si>
    <t>旧エイアイジー・スター生命保険</t>
  </si>
  <si>
    <t>旧日本興亜損害保険</t>
  </si>
  <si>
    <t>旧富士火災海上保険</t>
  </si>
  <si>
    <t>旧損害保険ジャパン</t>
  </si>
  <si>
    <t>旧大和銀行</t>
    <rPh sb="0" eb="1">
      <t>キュウ</t>
    </rPh>
    <rPh sb="1" eb="3">
      <t>ダイワ</t>
    </rPh>
    <rPh sb="3" eb="5">
      <t>ギンコウ</t>
    </rPh>
    <phoneticPr fontId="2"/>
  </si>
  <si>
    <t xml:space="preserve"> </t>
    <phoneticPr fontId="2"/>
  </si>
  <si>
    <t>一般</t>
    <rPh sb="0" eb="2">
      <t>イッパン</t>
    </rPh>
    <phoneticPr fontId="2"/>
  </si>
  <si>
    <t>年金</t>
    <rPh sb="0" eb="2">
      <t>ネンキン</t>
    </rPh>
    <phoneticPr fontId="2"/>
  </si>
  <si>
    <t>銀行・金庫・組合</t>
    <phoneticPr fontId="2"/>
  </si>
  <si>
    <t>債券発行銀行</t>
    <phoneticPr fontId="2"/>
  </si>
  <si>
    <t>生命保険会社</t>
    <rPh sb="0" eb="2">
      <t>セイメイ</t>
    </rPh>
    <rPh sb="2" eb="4">
      <t>ホケン</t>
    </rPh>
    <rPh sb="4" eb="6">
      <t>カイシャ</t>
    </rPh>
    <phoneticPr fontId="2"/>
  </si>
  <si>
    <t>※住宅・年金財形商品無</t>
    <rPh sb="1" eb="3">
      <t>ジュウタク</t>
    </rPh>
    <rPh sb="4" eb="6">
      <t>ネンキン</t>
    </rPh>
    <rPh sb="6" eb="8">
      <t>ザイケイ</t>
    </rPh>
    <rPh sb="8" eb="10">
      <t>ショウヒン</t>
    </rPh>
    <rPh sb="10" eb="11">
      <t>ナシ</t>
    </rPh>
    <phoneticPr fontId="2"/>
  </si>
  <si>
    <t>金融機関区分：</t>
    <rPh sb="0" eb="2">
      <t>キンユウ</t>
    </rPh>
    <rPh sb="2" eb="4">
      <t>キカン</t>
    </rPh>
    <rPh sb="4" eb="6">
      <t>クブン</t>
    </rPh>
    <phoneticPr fontId="2"/>
  </si>
  <si>
    <t>払戻金額</t>
    <rPh sb="0" eb="2">
      <t>ハライモドシ</t>
    </rPh>
    <rPh sb="2" eb="4">
      <t>キンガク</t>
    </rPh>
    <phoneticPr fontId="2"/>
  </si>
  <si>
    <t>提出前チェックシート</t>
    <rPh sb="0" eb="3">
      <t>テイシュツマエ</t>
    </rPh>
    <phoneticPr fontId="2"/>
  </si>
  <si>
    <t>《注意事項》</t>
    <rPh sb="1" eb="3">
      <t>チュウイ</t>
    </rPh>
    <rPh sb="3" eb="5">
      <t>ジコウ</t>
    </rPh>
    <phoneticPr fontId="2"/>
  </si>
  <si>
    <t>印刷された用紙に署名のうえ、届出印を押印してください。</t>
    <rPh sb="0" eb="2">
      <t>インサツ</t>
    </rPh>
    <rPh sb="5" eb="7">
      <t>ヨウシ</t>
    </rPh>
    <rPh sb="8" eb="10">
      <t>ショメイ</t>
    </rPh>
    <rPh sb="14" eb="17">
      <t>トドケデイン</t>
    </rPh>
    <rPh sb="18" eb="20">
      <t>オウイン</t>
    </rPh>
    <phoneticPr fontId="2"/>
  </si>
  <si>
    <t>岸和田市立中央小学校</t>
  </si>
  <si>
    <t>岸和田市立城内小学校</t>
  </si>
  <si>
    <t>岸和田市立浜小学校</t>
  </si>
  <si>
    <t>岸和田市立東光小学校</t>
  </si>
  <si>
    <t>岸和田市立旭小学校</t>
  </si>
  <si>
    <t>岸和田市立修斉小学校</t>
  </si>
  <si>
    <t>岸和田市立東葛城小学校</t>
  </si>
  <si>
    <t>岸和田市立春木小学校</t>
  </si>
  <si>
    <t>岸和田市立大芝小学校</t>
  </si>
  <si>
    <t>岸和田市立大宮小学校</t>
  </si>
  <si>
    <t>岸和田市立新条小学校</t>
  </si>
  <si>
    <t>岸和田市立八木小学校</t>
  </si>
  <si>
    <t>岸和田市立光明小学校</t>
  </si>
  <si>
    <t>岸和田市立常盤小学校</t>
  </si>
  <si>
    <t>岸和田市立山直北小学校</t>
  </si>
  <si>
    <t>岸和田市立山直南小学校</t>
  </si>
  <si>
    <t>岸和田市立山滝小学校</t>
  </si>
  <si>
    <t>岸和田市立八木南小学校</t>
  </si>
  <si>
    <t>岸和田市立城北小学校</t>
  </si>
  <si>
    <t>岸和田市立城東小学校</t>
  </si>
  <si>
    <t>岸和田市立八木北小学校</t>
  </si>
  <si>
    <t>岸和田市立天神山小学校</t>
  </si>
  <si>
    <t>岸和田市立太田小学校</t>
  </si>
  <si>
    <t>岸和田市立岸城中学校</t>
  </si>
  <si>
    <t>岸和田市立光陽中学校</t>
  </si>
  <si>
    <t>岸和田市立葛城中学校</t>
  </si>
  <si>
    <t>岸和田市立久米田中学校</t>
  </si>
  <si>
    <t>岸和田市立春木中学校</t>
  </si>
  <si>
    <t>岸和田市立山滝中学校</t>
  </si>
  <si>
    <t>岸和田市立山直中学校</t>
  </si>
  <si>
    <t>岸和田市立北中学校</t>
  </si>
  <si>
    <t>岸和田市立桜台中学校</t>
  </si>
  <si>
    <t>岸和田市立野村中学校</t>
  </si>
  <si>
    <t>岸和田市立土生中学校</t>
  </si>
  <si>
    <t>岸和田市立産業高等学校</t>
  </si>
  <si>
    <t>豊中市立克明小学校</t>
  </si>
  <si>
    <t>豊中市立桜塚小学校</t>
  </si>
  <si>
    <t>豊中市立大池小学校</t>
  </si>
  <si>
    <t>豊中市立螢池小学校</t>
  </si>
  <si>
    <t>豊中市立桜井谷小学校</t>
  </si>
  <si>
    <t>豊中市立熊野田小学校</t>
  </si>
  <si>
    <t>豊中市立中豊島小学校</t>
  </si>
  <si>
    <t>豊中市立豊島小学校</t>
  </si>
  <si>
    <t>豊中市立原田小学校</t>
  </si>
  <si>
    <t>豊中市立小曾根小学校</t>
  </si>
  <si>
    <t>豊中市立豊南小学校</t>
  </si>
  <si>
    <t>豊中市立上野小学校</t>
  </si>
  <si>
    <t>豊中市立南桜塚小学校</t>
  </si>
  <si>
    <t>豊中市立新田小学校</t>
  </si>
  <si>
    <t>豊中市立庄内南小学校</t>
  </si>
  <si>
    <t>豊中市立庄内西小学校</t>
  </si>
  <si>
    <t>豊中市立千成小学校</t>
  </si>
  <si>
    <t>豊中市立北丘小学校</t>
  </si>
  <si>
    <t>豊中市立東丘小学校</t>
  </si>
  <si>
    <t>豊中市立東豊中小学校</t>
  </si>
  <si>
    <t>豊中市立西丘小学校</t>
  </si>
  <si>
    <t>豊中市立豊島西小学校</t>
  </si>
  <si>
    <t>豊中市立高川小学校</t>
  </si>
  <si>
    <t>豊中市立刀根山小学校</t>
  </si>
  <si>
    <t>豊中市立南丘小学校</t>
  </si>
  <si>
    <t>豊中市立豊島北小学校</t>
  </si>
  <si>
    <t>豊中市立泉丘小学校</t>
  </si>
  <si>
    <t>豊中市立少路小学校</t>
  </si>
  <si>
    <t>豊中市立野畑小学校</t>
  </si>
  <si>
    <t>豊中市立東豊台小学校</t>
  </si>
  <si>
    <t>豊中市立箕輪小学校</t>
  </si>
  <si>
    <t>豊中市立北条小学校</t>
  </si>
  <si>
    <t>豊中市立寺内小学校</t>
  </si>
  <si>
    <t>豊中市立緑地小学校</t>
  </si>
  <si>
    <t>豊中市立桜井谷東小学校</t>
  </si>
  <si>
    <t>豊中市立東泉丘小学校</t>
  </si>
  <si>
    <t>豊中市立北緑丘小学校</t>
  </si>
  <si>
    <t>豊中市立新田南小学校</t>
  </si>
  <si>
    <t>豊中市立第一中学校</t>
  </si>
  <si>
    <t>豊中市立第二中学校</t>
  </si>
  <si>
    <t>豊中市立第三中学校</t>
  </si>
  <si>
    <t>豊中市立第四中学校</t>
  </si>
  <si>
    <t>豊中市立第五中学校</t>
  </si>
  <si>
    <t>豊中市立第七中学校</t>
  </si>
  <si>
    <t>豊中市立第八中学校</t>
  </si>
  <si>
    <t>豊中市立第九中学校</t>
  </si>
  <si>
    <t>豊中市立第十一中学校</t>
  </si>
  <si>
    <t>豊中市立第十二中学校</t>
  </si>
  <si>
    <t>豊中市立第十三中学校</t>
  </si>
  <si>
    <t>豊中市立第十四中学校</t>
  </si>
  <si>
    <t>豊中市立第十五中学校</t>
  </si>
  <si>
    <t>豊中市立第十六中学校</t>
  </si>
  <si>
    <t>豊中市立第十七中学校</t>
  </si>
  <si>
    <t>豊中市立第十八中学校</t>
  </si>
  <si>
    <t>池田市立池田小学校</t>
  </si>
  <si>
    <t>池田市立秦野小学校</t>
  </si>
  <si>
    <t>池田市立北豊島小学校</t>
  </si>
  <si>
    <t>池田市立呉服小学校</t>
  </si>
  <si>
    <t>池田市立石橋小学校</t>
  </si>
  <si>
    <t>池田市立五月丘小学校</t>
  </si>
  <si>
    <t>池田市立石橋南小学校</t>
  </si>
  <si>
    <t>池田市立緑丘小学校</t>
  </si>
  <si>
    <t>池田市立神田小学校</t>
  </si>
  <si>
    <t>池田市立ほそごう学園（前期）</t>
  </si>
  <si>
    <t>池田市立池田中学校</t>
  </si>
  <si>
    <t>池田市立渋谷中学校</t>
  </si>
  <si>
    <t>池田市立北豊島中学校</t>
  </si>
  <si>
    <t>池田市立石橋中学校</t>
  </si>
  <si>
    <t>池田市立ほそごう学園（後期）</t>
  </si>
  <si>
    <t>吹田市立吹田第一小学校</t>
  </si>
  <si>
    <t>吹田市立吹田第二小学校</t>
  </si>
  <si>
    <t>吹田市立吹田第三小学校</t>
  </si>
  <si>
    <t>吹田市立吹田東小学校</t>
  </si>
  <si>
    <t>吹田市立千里第一小学校</t>
  </si>
  <si>
    <t>吹田市立千里第二小学校</t>
  </si>
  <si>
    <t>吹田市立岸部第一小学校</t>
  </si>
  <si>
    <t>吹田市立豊津第一小学校</t>
  </si>
  <si>
    <t>吹田市立山手小学校</t>
  </si>
  <si>
    <t>吹田市立山田第一小学校</t>
  </si>
  <si>
    <t>吹田市立山田第二小学校</t>
  </si>
  <si>
    <t>吹田市立佐竹台小学校</t>
  </si>
  <si>
    <t>吹田市立高野台小学校</t>
  </si>
  <si>
    <t>吹田市立津雲台小学校</t>
  </si>
  <si>
    <t>吹田市立古江台小学校</t>
  </si>
  <si>
    <t>吹田市立藤白台小学校</t>
  </si>
  <si>
    <t>吹田市立青山台小学校</t>
  </si>
  <si>
    <t>吹田市立桃山台小学校</t>
  </si>
  <si>
    <t>吹田市立千里たけみ小学校</t>
  </si>
  <si>
    <t>吹田市立千里第三小学校</t>
  </si>
  <si>
    <t>吹田市立吹田南小学校</t>
  </si>
  <si>
    <t>吹田市立豊津第二小学校</t>
  </si>
  <si>
    <t>吹田市立吹田第六小学校</t>
  </si>
  <si>
    <t>吹田市立岸部第二小学校</t>
  </si>
  <si>
    <t>吹田市立南山田小学校</t>
  </si>
  <si>
    <t>吹田市立江坂大池小学校</t>
  </si>
  <si>
    <t>吹田市立千里新田小学校</t>
  </si>
  <si>
    <t>吹田市立西山田小学校</t>
  </si>
  <si>
    <t>吹田市立北山田小学校</t>
  </si>
  <si>
    <t>吹田市立片山小学校</t>
  </si>
  <si>
    <t>吹田市立東山田小学校</t>
  </si>
  <si>
    <t>吹田市立東佐井寺小学校</t>
  </si>
  <si>
    <t>吹田市立佐井寺小学校</t>
  </si>
  <si>
    <t>吹田市立千里丘北小学校</t>
  </si>
  <si>
    <t>吹田市立第一中学校</t>
  </si>
  <si>
    <t>吹田市立第二中学校</t>
  </si>
  <si>
    <t>吹田市立第三中学校</t>
  </si>
  <si>
    <t>吹田市立片山中学校</t>
  </si>
  <si>
    <t>吹田市立山田中学校</t>
  </si>
  <si>
    <t>吹田市立第五中学校</t>
  </si>
  <si>
    <t>吹田市立高野台中学校</t>
  </si>
  <si>
    <t>吹田市立青山台中学校</t>
  </si>
  <si>
    <t>吹田市立竹見台中学校</t>
  </si>
  <si>
    <t>吹田市立第六中学校</t>
  </si>
  <si>
    <t>吹田市立古江台中学校</t>
  </si>
  <si>
    <t>吹田市立豊津西中学校</t>
  </si>
  <si>
    <t>吹田市立千里丘中学校</t>
  </si>
  <si>
    <t>吹田市立西山田中学校</t>
  </si>
  <si>
    <t>吹田市立南千里中学校</t>
  </si>
  <si>
    <t>吹田市立豊津中学校</t>
  </si>
  <si>
    <t>吹田市立佐井寺中学校</t>
  </si>
  <si>
    <t>吹田市立山田東中学校</t>
  </si>
  <si>
    <t>泉大津市立戎小学校</t>
  </si>
  <si>
    <t>泉大津市立旭小学校</t>
  </si>
  <si>
    <t>泉大津市立穴師小学校</t>
  </si>
  <si>
    <t>泉大津市立上條小学校</t>
  </si>
  <si>
    <t>泉大津市立浜小学校</t>
  </si>
  <si>
    <t>泉大津市立条東小学校</t>
  </si>
  <si>
    <t>泉大津市立条南小学校</t>
  </si>
  <si>
    <t>泉大津市立楠小学校</t>
  </si>
  <si>
    <t>泉大津市立東陽中学校</t>
  </si>
  <si>
    <t>泉大津市立誠風中学校</t>
  </si>
  <si>
    <t>泉大津市立小津中学校</t>
  </si>
  <si>
    <t>高槻市立高槻小学校</t>
  </si>
  <si>
    <t>高槻市立桃園小学校</t>
  </si>
  <si>
    <t>高槻市立芥川小学校</t>
  </si>
  <si>
    <t>高槻市立磐手小学校</t>
  </si>
  <si>
    <t>高槻市立清水小学校</t>
  </si>
  <si>
    <t>高槻市立如是小学校</t>
  </si>
  <si>
    <t>高槻市立阿武野小学校</t>
  </si>
  <si>
    <t>高槻市立五領小学校</t>
  </si>
  <si>
    <t>高槻市立三箇牧小学校</t>
  </si>
  <si>
    <t>高槻市立川西小学校</t>
  </si>
  <si>
    <t>高槻市立富田小学校</t>
  </si>
  <si>
    <t>高槻市立樫田小学校</t>
  </si>
  <si>
    <t>高槻市立大冠小学校</t>
  </si>
  <si>
    <t>高槻市立柳川小学校</t>
  </si>
  <si>
    <t>高槻市立南大冠小学校</t>
  </si>
  <si>
    <t>高槻市立北大冠小学校</t>
  </si>
  <si>
    <t>高槻市立桜台小学校</t>
  </si>
  <si>
    <t>高槻市立芝生小学校</t>
  </si>
  <si>
    <t>高槻市立玉川小学校</t>
  </si>
  <si>
    <t>高槻市立西大冠小学校</t>
  </si>
  <si>
    <t>高槻市立日吉台小学校</t>
  </si>
  <si>
    <t>高槻市立北清水小学校</t>
  </si>
  <si>
    <t>高槻市立上牧小学校</t>
  </si>
  <si>
    <t>高槻市立津之江小学校</t>
  </si>
  <si>
    <t>高槻市立冠小学校</t>
  </si>
  <si>
    <t>高槻市立赤大路小学校</t>
  </si>
  <si>
    <t>高槻市立柱本小学校</t>
  </si>
  <si>
    <t>高槻市立郡家小学校</t>
  </si>
  <si>
    <t>高槻市立寿栄小学校</t>
  </si>
  <si>
    <t>高槻市立五百住小学校</t>
  </si>
  <si>
    <t>高槻市立土室小学校</t>
  </si>
  <si>
    <t>高槻市立竹の内小学校</t>
  </si>
  <si>
    <t>高槻市立安岡寺小学校</t>
  </si>
  <si>
    <t>高槻市立若松小学校</t>
  </si>
  <si>
    <t>高槻市立丸橋小学校</t>
  </si>
  <si>
    <t>高槻市立松原小学校</t>
  </si>
  <si>
    <t>高槻市立奥坂小学校</t>
  </si>
  <si>
    <t>高槻市立真上小学校</t>
  </si>
  <si>
    <t>高槻市立南平台小学校</t>
  </si>
  <si>
    <t>高槻市立北日吉台小学校</t>
  </si>
  <si>
    <t>高槻市立阿武山小学校</t>
  </si>
  <si>
    <t>高槻市立第一中学校</t>
  </si>
  <si>
    <t>高槻市立第二中学校</t>
  </si>
  <si>
    <t>高槻市立第三中学校</t>
  </si>
  <si>
    <t>高槻市立第四中学校</t>
  </si>
  <si>
    <t>高槻市立第六中学校</t>
  </si>
  <si>
    <t>高槻市立第七中学校</t>
  </si>
  <si>
    <t>高槻市立第八中学校</t>
  </si>
  <si>
    <t>高槻市立第九中学校</t>
  </si>
  <si>
    <t>高槻市立第十中学校</t>
  </si>
  <si>
    <t>高槻市立柳川中学校</t>
  </si>
  <si>
    <t>高槻市立阿武野中学校</t>
  </si>
  <si>
    <t>高槻市立五領中学校</t>
  </si>
  <si>
    <t>高槻市立城南中学校</t>
  </si>
  <si>
    <t>高槻市立川西中学校</t>
  </si>
  <si>
    <t>高槻市立如是中学校</t>
  </si>
  <si>
    <t>高槻市立冠中学校</t>
  </si>
  <si>
    <t>高槻市立芝谷中学校</t>
  </si>
  <si>
    <t>高槻市立阿武山中学校</t>
  </si>
  <si>
    <t>貝塚市立東小学校</t>
  </si>
  <si>
    <t>貝塚市立津田小学校</t>
  </si>
  <si>
    <t>貝塚市立西小学校</t>
  </si>
  <si>
    <t>貝塚市立南小学校</t>
  </si>
  <si>
    <t>貝塚市立北小学校</t>
  </si>
  <si>
    <t>貝塚市立木島小学校</t>
  </si>
  <si>
    <t>貝塚市立葛城小学校</t>
  </si>
  <si>
    <t>貝塚市立中央小学校</t>
  </si>
  <si>
    <t>貝塚市立永寿小学校</t>
  </si>
  <si>
    <t>貝塚市立東山小学校</t>
  </si>
  <si>
    <t>貝塚市立第一中学校</t>
  </si>
  <si>
    <t>貝塚市立第二中学校</t>
  </si>
  <si>
    <t>貝塚市立第三中学校</t>
  </si>
  <si>
    <t>貝塚市立第四中学校</t>
  </si>
  <si>
    <t>守口市立守口小学校</t>
  </si>
  <si>
    <t>守口市立庭窪小学校</t>
  </si>
  <si>
    <t>守口市立八雲小学校</t>
  </si>
  <si>
    <t>守口市立錦小学校</t>
  </si>
  <si>
    <t>守口市立金田小学校</t>
  </si>
  <si>
    <t>守口市立梶小学校</t>
  </si>
  <si>
    <t>守口市立藤田小学校</t>
  </si>
  <si>
    <t>守口市立八雲東小学校</t>
  </si>
  <si>
    <t>守口市立佐太小学校</t>
  </si>
  <si>
    <t>守口市立よつば小学校</t>
  </si>
  <si>
    <t>守口市立さつき学園（前期）</t>
  </si>
  <si>
    <t>守口市立さくら小学校</t>
  </si>
  <si>
    <t>守口市立寺方南小学校</t>
  </si>
  <si>
    <t>守口市立第一中学校</t>
  </si>
  <si>
    <t>守口市立庭窪中学校</t>
  </si>
  <si>
    <t>守口市立八雲中学校</t>
  </si>
  <si>
    <t>守口市立梶中学校</t>
  </si>
  <si>
    <t>守口市立大久保中学校</t>
  </si>
  <si>
    <t>守口市立錦中学校</t>
  </si>
  <si>
    <t>守口市立樟風中学校</t>
  </si>
  <si>
    <t>守口市立さつき学園（後期）</t>
  </si>
  <si>
    <t>枚方市立枚方小学校</t>
  </si>
  <si>
    <t>枚方市立枚方第二小学校</t>
  </si>
  <si>
    <t>枚方市立蹉跎小学校</t>
  </si>
  <si>
    <t>枚方市立香里小学校</t>
  </si>
  <si>
    <t>枚方市立五常小学校</t>
  </si>
  <si>
    <t>枚方市立開成小学校</t>
  </si>
  <si>
    <t>枚方市立桜丘小学校</t>
  </si>
  <si>
    <t>枚方市立山田小学校</t>
  </si>
  <si>
    <t>枚方市立明倫小学校</t>
  </si>
  <si>
    <t>枚方市立殿山第一小学校</t>
  </si>
  <si>
    <t>枚方市立殿山第二小学校</t>
  </si>
  <si>
    <t>枚方市立樟葉小学校</t>
  </si>
  <si>
    <t>枚方市立津田小学校</t>
  </si>
  <si>
    <t>枚方市立菅原小学校</t>
  </si>
  <si>
    <t>枚方市立氷室小学校</t>
  </si>
  <si>
    <t>枚方市立春日小学校</t>
  </si>
  <si>
    <t>枚方市立山之上小学校</t>
  </si>
  <si>
    <t>枚方市立牧野小学校</t>
  </si>
  <si>
    <t>枚方市立交北小学校</t>
  </si>
  <si>
    <t>枚方市立香陽小学校</t>
  </si>
  <si>
    <t>枚方市立招提小学校</t>
  </si>
  <si>
    <t>枚方市立中宮小学校</t>
  </si>
  <si>
    <t>枚方市立小倉小学校</t>
  </si>
  <si>
    <t>枚方市立樟葉南小学校</t>
  </si>
  <si>
    <t>枚方市立磯島小学校</t>
  </si>
  <si>
    <t>枚方市立蹉跎西小学校</t>
  </si>
  <si>
    <t>枚方市立樟葉西小学校</t>
  </si>
  <si>
    <t>枚方市立田口山小学校</t>
  </si>
  <si>
    <t>枚方市立西牧野小学校</t>
  </si>
  <si>
    <t>枚方市立川越小学校</t>
  </si>
  <si>
    <t>枚方市立蹉跎東小学校</t>
  </si>
  <si>
    <t>枚方市立桜丘北小学校</t>
  </si>
  <si>
    <t>枚方市立樟葉北小学校</t>
  </si>
  <si>
    <t>枚方市立津田南小学校</t>
  </si>
  <si>
    <t>枚方市立船橋小学校</t>
  </si>
  <si>
    <t>枚方市立菅原東小学校</t>
  </si>
  <si>
    <t>枚方市立山田東小学校</t>
  </si>
  <si>
    <t>枚方市立藤阪小学校</t>
  </si>
  <si>
    <t>枚方市立平野小学校</t>
  </si>
  <si>
    <t>枚方市立東香里小学校</t>
  </si>
  <si>
    <t>枚方市立長尾小学校</t>
  </si>
  <si>
    <t>枚方市立伊加賀小学校</t>
  </si>
  <si>
    <t>枚方市立西長尾小学校</t>
  </si>
  <si>
    <t>枚方市立禁野小学校</t>
  </si>
  <si>
    <t>枚方市立第一中学校</t>
  </si>
  <si>
    <t>枚方市立第二中学校</t>
  </si>
  <si>
    <t>枚方市立第三中学校</t>
  </si>
  <si>
    <t>枚方市立第四中学校</t>
  </si>
  <si>
    <t>枚方市立津田中学校</t>
  </si>
  <si>
    <t>枚方市立枚方中学校</t>
  </si>
  <si>
    <t>枚方市立中宮中学校</t>
  </si>
  <si>
    <t>枚方市立招提中学校</t>
  </si>
  <si>
    <t>枚方市立楠葉中学校</t>
  </si>
  <si>
    <t>枚方市立東香里中学校</t>
  </si>
  <si>
    <t>枚方市立楠葉西中学校</t>
  </si>
  <si>
    <t>枚方市立長尾中学校</t>
  </si>
  <si>
    <t>枚方市立杉中学校</t>
  </si>
  <si>
    <t>枚方市立山田中学校</t>
  </si>
  <si>
    <t>枚方市立渚西中学校</t>
  </si>
  <si>
    <t>枚方市立桜丘中学校</t>
  </si>
  <si>
    <t>枚方市立蹉跎中学校</t>
  </si>
  <si>
    <t>枚方市立招提北中学校</t>
  </si>
  <si>
    <t>枚方市立長尾西中学校</t>
  </si>
  <si>
    <t>茨木市立茨木小学校</t>
  </si>
  <si>
    <t>茨木市立春日小学校</t>
  </si>
  <si>
    <t>茨木市立三島小学校</t>
  </si>
  <si>
    <t>茨木市立玉櫛小学校</t>
  </si>
  <si>
    <t>茨木市立春日丘小学校</t>
  </si>
  <si>
    <t>茨木市立大池小学校</t>
  </si>
  <si>
    <t>茨木市立中条小学校</t>
  </si>
  <si>
    <t>茨木市立安威小学校</t>
  </si>
  <si>
    <t>茨木市立玉島小学校</t>
  </si>
  <si>
    <t>茨木市立福井小学校</t>
  </si>
  <si>
    <t>茨木市立清溪小学校</t>
  </si>
  <si>
    <t>茨木市立忍頂寺小学校</t>
  </si>
  <si>
    <t>茨木市立豊川小学校</t>
  </si>
  <si>
    <t>茨木市立中津小学校</t>
  </si>
  <si>
    <t>茨木市立東小学校</t>
  </si>
  <si>
    <t>茨木市立郡山小学校</t>
  </si>
  <si>
    <t>茨木市立水尾小学校</t>
  </si>
  <si>
    <t>茨木市立太田小学校</t>
  </si>
  <si>
    <t>茨木市立天王小学校</t>
  </si>
  <si>
    <t>茨木市立葦原小学校</t>
  </si>
  <si>
    <t>茨木市立郡小学校</t>
  </si>
  <si>
    <t>茨木市立庄栄小学校</t>
  </si>
  <si>
    <t>茨木市立沢池小学校</t>
  </si>
  <si>
    <t>茨木市立畑田小学校</t>
  </si>
  <si>
    <t>茨木市立山手台小学校</t>
  </si>
  <si>
    <t>茨木市立耳原小学校</t>
  </si>
  <si>
    <t>茨木市立穂積小学校</t>
  </si>
  <si>
    <t>茨木市立白川小学校</t>
  </si>
  <si>
    <t>茨木市立東奈良小学校</t>
  </si>
  <si>
    <t>茨木市立西小学校</t>
  </si>
  <si>
    <t>茨木市立西河原小学校</t>
  </si>
  <si>
    <t>茨木市立彩都西小学校</t>
  </si>
  <si>
    <t>茨木市立西中学校</t>
  </si>
  <si>
    <t>茨木市立東中学校</t>
  </si>
  <si>
    <t>茨木市立養精中学校</t>
  </si>
  <si>
    <t>茨木市立豊川中学校</t>
  </si>
  <si>
    <t>茨木市立南中学校</t>
  </si>
  <si>
    <t>茨木市立三島中学校</t>
  </si>
  <si>
    <t>茨木市立北中学校</t>
  </si>
  <si>
    <t>茨木市立東雲中学校</t>
  </si>
  <si>
    <t>茨木市立天王中学校</t>
  </si>
  <si>
    <t>茨木市立西陵中学校</t>
  </si>
  <si>
    <t>茨木市立平田中学校</t>
  </si>
  <si>
    <t>茨木市立北陵中学校</t>
  </si>
  <si>
    <t>茨木市立太田中学校</t>
  </si>
  <si>
    <t>茨木市立彩都西中学校</t>
  </si>
  <si>
    <t>八尾市立八尾小学校</t>
  </si>
  <si>
    <t>八尾市立山本小学校</t>
  </si>
  <si>
    <t>八尾市立用和小学校</t>
  </si>
  <si>
    <t>八尾市立久宝寺小学校</t>
  </si>
  <si>
    <t>八尾市立龍華小学校</t>
  </si>
  <si>
    <t>八尾市立大正小学校</t>
  </si>
  <si>
    <t>八尾市立桂小学校</t>
  </si>
  <si>
    <t>八尾市立安中小学校</t>
  </si>
  <si>
    <t>八尾市立竹渕小学校</t>
  </si>
  <si>
    <t>八尾市立南高安小学校</t>
  </si>
  <si>
    <t>八尾市立曙川小学校</t>
  </si>
  <si>
    <t>八尾市立北山本小学校</t>
  </si>
  <si>
    <t>八尾市立南山本小学校</t>
  </si>
  <si>
    <t>八尾市立志紀小学校</t>
  </si>
  <si>
    <t>八尾市立高美小学校</t>
  </si>
  <si>
    <t>八尾市立長池小学校</t>
  </si>
  <si>
    <t>八尾市立東山本小学校</t>
  </si>
  <si>
    <t>八尾市立永畑小学校</t>
  </si>
  <si>
    <t>八尾市立刑部小学校</t>
  </si>
  <si>
    <t>八尾市立美園小学校</t>
  </si>
  <si>
    <t>八尾市立西山本小学校</t>
  </si>
  <si>
    <t>八尾市立高美南小学校</t>
  </si>
  <si>
    <t>八尾市立高安西小学校</t>
  </si>
  <si>
    <t>八尾市立曙川東小学校</t>
  </si>
  <si>
    <t>八尾市立亀井小学校</t>
  </si>
  <si>
    <t>八尾市立上之島小学校</t>
  </si>
  <si>
    <t>八尾市立大正北小学校</t>
  </si>
  <si>
    <t>八尾市立高安小中学校（前期）</t>
  </si>
  <si>
    <t>八尾市立八尾中学校</t>
  </si>
  <si>
    <t>八尾市立久宝寺中学校</t>
  </si>
  <si>
    <t>八尾市立龍華中学校</t>
  </si>
  <si>
    <t>八尾市立大正中学校</t>
  </si>
  <si>
    <t>八尾市立成法中学校</t>
  </si>
  <si>
    <t>八尾市立南高安中学校</t>
  </si>
  <si>
    <t>八尾市立曙川中学校</t>
  </si>
  <si>
    <t>八尾市立志紀中学校</t>
  </si>
  <si>
    <t>八尾市立上之島中学校</t>
  </si>
  <si>
    <t>八尾市立桂中学校</t>
  </si>
  <si>
    <t>八尾市立高美中学校</t>
  </si>
  <si>
    <t>八尾市立曙川南中学校</t>
  </si>
  <si>
    <t>八尾市立東中学校</t>
  </si>
  <si>
    <t>八尾市立亀井中学校</t>
  </si>
  <si>
    <t>八尾市立高安小中学校（後期）</t>
  </si>
  <si>
    <t>泉佐野市立第一小学校</t>
  </si>
  <si>
    <t>泉佐野市立第二小学校</t>
  </si>
  <si>
    <t>泉佐野市立第三小学校</t>
  </si>
  <si>
    <t>泉佐野市立日新小学校</t>
  </si>
  <si>
    <t>泉佐野市立北中小学校</t>
  </si>
  <si>
    <t>泉佐野市立長坂小学校</t>
  </si>
  <si>
    <t>泉佐野市立日根野小学校</t>
  </si>
  <si>
    <t>泉佐野市立大木小学校</t>
  </si>
  <si>
    <t>泉佐野市立上之郷小学校</t>
  </si>
  <si>
    <t>泉佐野市立長南小学校</t>
  </si>
  <si>
    <t>泉佐野市立末広小学校</t>
  </si>
  <si>
    <t>泉佐野市立佐野台小学校</t>
  </si>
  <si>
    <t>泉佐野市立中央小学校</t>
  </si>
  <si>
    <t>泉佐野市立佐野中学校</t>
  </si>
  <si>
    <t>泉佐野市立新池中学校</t>
  </si>
  <si>
    <t>泉佐野市立第三中学校</t>
  </si>
  <si>
    <t>泉佐野市立日根野中学校</t>
  </si>
  <si>
    <t>泉佐野市立長南中学校</t>
  </si>
  <si>
    <t>富田林市立富田林小学校</t>
  </si>
  <si>
    <t>富田林市立新堂小学校</t>
  </si>
  <si>
    <t>富田林市立喜志小学校</t>
  </si>
  <si>
    <t>富田林市立大伴小学校</t>
  </si>
  <si>
    <t>富田林市立彼方小学校</t>
  </si>
  <si>
    <t>富田林市立錦郡小学校</t>
  </si>
  <si>
    <t>富田林市立川西小学校</t>
  </si>
  <si>
    <t>富田林市立寺池台小学校</t>
  </si>
  <si>
    <t>富田林市立東条小学校</t>
  </si>
  <si>
    <t>富田林市立高辺台小学校</t>
  </si>
  <si>
    <t>富田林市立久野喜台小学校</t>
  </si>
  <si>
    <t>富田林市立伏山台小学校</t>
  </si>
  <si>
    <t>富田林市立喜志西小学校</t>
  </si>
  <si>
    <t>富田林市立藤沢台小学校</t>
  </si>
  <si>
    <t>富田林市立小金台小学校</t>
  </si>
  <si>
    <t>富田林市立向陽台小学校</t>
  </si>
  <si>
    <t>富田林市立第一中学校</t>
  </si>
  <si>
    <t>富田林市立第二中学校</t>
  </si>
  <si>
    <t>富田林市立第三中学校</t>
  </si>
  <si>
    <t>富田林市立金剛中学校</t>
  </si>
  <si>
    <t>富田林市立葛城中学校</t>
  </si>
  <si>
    <t>富田林市立喜志中学校</t>
  </si>
  <si>
    <t>富田林市立藤陽中学校</t>
  </si>
  <si>
    <t>富田林市立明治池中学校</t>
  </si>
  <si>
    <t>寝屋川市立東小学校</t>
  </si>
  <si>
    <t>寝屋川市立西小学校</t>
  </si>
  <si>
    <t>寝屋川市立南小学校</t>
  </si>
  <si>
    <t>寝屋川市立北小学校</t>
  </si>
  <si>
    <t>寝屋川市立第五小学校</t>
  </si>
  <si>
    <t>寝屋川市立成美小学校</t>
  </si>
  <si>
    <t>寝屋川市立池田小学校</t>
  </si>
  <si>
    <t>寝屋川市立中央小学校</t>
  </si>
  <si>
    <t>寝屋川市立啓明小学校</t>
  </si>
  <si>
    <t>寝屋川市立三井小学校</t>
  </si>
  <si>
    <t>寝屋川市立木屋小学校</t>
  </si>
  <si>
    <t>寝屋川市立木田小学校</t>
  </si>
  <si>
    <t>寝屋川市立神田小学校</t>
  </si>
  <si>
    <t>寝屋川市立堀溝小学校</t>
  </si>
  <si>
    <t>寝屋川市立田井小学校</t>
  </si>
  <si>
    <t>寝屋川市立桜小学校</t>
  </si>
  <si>
    <t>寝屋川市立点野小学校</t>
  </si>
  <si>
    <t>寝屋川市立和光小学校</t>
  </si>
  <si>
    <t>寝屋川市立国松緑丘小学校</t>
  </si>
  <si>
    <t>寝屋川市立楠根小学校</t>
  </si>
  <si>
    <t>寝屋川市立宇谷小学校</t>
  </si>
  <si>
    <t>寝屋川市立石津小学校</t>
  </si>
  <si>
    <t>寝屋川市立第一中学校</t>
  </si>
  <si>
    <t>寝屋川市立第二中学校</t>
  </si>
  <si>
    <t>寝屋川市立第三中学校</t>
  </si>
  <si>
    <t>寝屋川市立第五中学校</t>
  </si>
  <si>
    <t>寝屋川市立第六中学校</t>
  </si>
  <si>
    <t>寝屋川市立第七中学校</t>
  </si>
  <si>
    <t>寝屋川市立第八中学校</t>
  </si>
  <si>
    <t>寝屋川市立第九中学校</t>
  </si>
  <si>
    <t>寝屋川市立第十中学校</t>
  </si>
  <si>
    <t>寝屋川市立友呂岐中学校</t>
  </si>
  <si>
    <t>寝屋川市立中木田中学校</t>
  </si>
  <si>
    <t>河内長野市立千代田小学校</t>
  </si>
  <si>
    <t>河内長野市立長野小学校</t>
  </si>
  <si>
    <t>河内長野市立小山田小学校</t>
  </si>
  <si>
    <t>河内長野市立天野小学校</t>
  </si>
  <si>
    <t>河内長野市立高向小学校</t>
  </si>
  <si>
    <t>河内長野市立三日市小学校</t>
  </si>
  <si>
    <t>河内長野市立加賀田小学校</t>
  </si>
  <si>
    <t>河内長野市立天見小学校</t>
  </si>
  <si>
    <t>河内長野市立楠小学校</t>
  </si>
  <si>
    <t>河内長野市立石仏小学校</t>
  </si>
  <si>
    <t>河内長野市立川上小学校</t>
  </si>
  <si>
    <t>河内長野市立美加の台小学校</t>
  </si>
  <si>
    <t>河内長野市立南花台小学校</t>
  </si>
  <si>
    <t>河内長野市立長野中学校</t>
  </si>
  <si>
    <t>河内長野市立西中学校</t>
  </si>
  <si>
    <t>河内長野市立東中学校</t>
  </si>
  <si>
    <t>河内長野市立千代田中学校</t>
  </si>
  <si>
    <t>河内長野市立加賀田中学校</t>
  </si>
  <si>
    <t>河内長野市立南花台中学校</t>
  </si>
  <si>
    <t>河内長野市立美加の台中学校</t>
  </si>
  <si>
    <t>和泉市立国府小学校</t>
  </si>
  <si>
    <t>和泉市立伯太小学校</t>
  </si>
  <si>
    <t>和泉市立芦部小学校</t>
  </si>
  <si>
    <t>和泉市立北池田小学校</t>
  </si>
  <si>
    <t>和泉市立南池田小学校</t>
  </si>
  <si>
    <t>和泉市立北松尾小学校</t>
  </si>
  <si>
    <t>和泉市立幸小学校</t>
  </si>
  <si>
    <t>和泉市立信太小学校</t>
  </si>
  <si>
    <t>和泉市立黒鳥小学校</t>
  </si>
  <si>
    <t>和泉市立鶴山台南小学校</t>
  </si>
  <si>
    <t>和泉市立緑ケ丘小学校</t>
  </si>
  <si>
    <t>和泉市立鶴山台北小学校</t>
  </si>
  <si>
    <t>和泉市立和気小学校</t>
  </si>
  <si>
    <t>和泉市立光明台南小学校</t>
  </si>
  <si>
    <t>和泉市立池上小学校</t>
  </si>
  <si>
    <t>和泉市立光明台北小学校</t>
  </si>
  <si>
    <t>和泉市立いぶき野小学校</t>
  </si>
  <si>
    <t>和泉市立青葉はつが野小学校</t>
  </si>
  <si>
    <t>和泉市立南松尾はつが野学園（前期）</t>
  </si>
  <si>
    <t>和泉市立和泉中学校</t>
  </si>
  <si>
    <t>和泉市立石尾中学校</t>
  </si>
  <si>
    <t>和泉市立富秋中学校</t>
  </si>
  <si>
    <t>和泉市立信太中学校</t>
  </si>
  <si>
    <t>和泉市立郷荘中学校</t>
  </si>
  <si>
    <t>和泉市立光明台中学校</t>
  </si>
  <si>
    <t>和泉市立南池田中学校</t>
  </si>
  <si>
    <t>和泉市立北池田中学校</t>
  </si>
  <si>
    <t>和泉市立南松尾はつが野学園（後期）</t>
  </si>
  <si>
    <t>島本町立第一小学校</t>
  </si>
  <si>
    <t>島本町立第二小学校</t>
  </si>
  <si>
    <t>島本町立第三小学校</t>
  </si>
  <si>
    <t>島本町立第四小学校</t>
  </si>
  <si>
    <t>島本町立第一中学校</t>
  </si>
  <si>
    <t>島本町立第二中学校</t>
  </si>
  <si>
    <t>摂津市立鳥飼小学校</t>
  </si>
  <si>
    <t>摂津市立味舌小学校</t>
  </si>
  <si>
    <t>摂津市立千里丘小学校</t>
  </si>
  <si>
    <t>摂津市立味生小学校</t>
  </si>
  <si>
    <t>摂津市立摂津小学校</t>
  </si>
  <si>
    <t>摂津市立別府小学校</t>
  </si>
  <si>
    <t>摂津市立三宅柳田小学校</t>
  </si>
  <si>
    <t>摂津市立鳥飼西小学校</t>
  </si>
  <si>
    <t>摂津市立鳥飼北小学校</t>
  </si>
  <si>
    <t>摂津市立鳥飼東小学校</t>
  </si>
  <si>
    <t>摂津市立第一中学校</t>
  </si>
  <si>
    <t>摂津市立第二中学校</t>
  </si>
  <si>
    <t>摂津市立第三中学校</t>
  </si>
  <si>
    <t>摂津市立第四中学校</t>
  </si>
  <si>
    <t>摂津市立第五中学校</t>
  </si>
  <si>
    <t>箕面市立箕面小学校</t>
  </si>
  <si>
    <t>箕面市立南小学校</t>
  </si>
  <si>
    <t>箕面市立北小学校</t>
  </si>
  <si>
    <t>箕面市立萱野小学校</t>
  </si>
  <si>
    <t>箕面市立止々呂美小学校</t>
  </si>
  <si>
    <t>箕面市立西小学校</t>
  </si>
  <si>
    <t>箕面市立東小学校</t>
  </si>
  <si>
    <t>箕面市立西南小学校</t>
  </si>
  <si>
    <t>箕面市立萱野東小学校</t>
  </si>
  <si>
    <t>箕面市立豊川北小学校</t>
  </si>
  <si>
    <t>箕面市立中小学校</t>
  </si>
  <si>
    <t>箕面市立豊川南小学校</t>
  </si>
  <si>
    <t>箕面市立萱野北小学校</t>
  </si>
  <si>
    <t>箕面市立彩都の丘小学校</t>
  </si>
  <si>
    <t>箕面市立第一中学校</t>
  </si>
  <si>
    <t>箕面市立第二中学校</t>
  </si>
  <si>
    <t>箕面市立止々呂美中学校</t>
  </si>
  <si>
    <t>箕面市立第三中学校</t>
  </si>
  <si>
    <t>箕面市立第四中学校</t>
  </si>
  <si>
    <t>箕面市立第五中学校</t>
  </si>
  <si>
    <t>箕面市立第六中学校</t>
  </si>
  <si>
    <t>箕面市立彩都の丘中学校</t>
  </si>
  <si>
    <t>豊能郡能勢町立能勢ささゆり学園（前期）</t>
  </si>
  <si>
    <t>豊能郡能勢町立能勢ささゆり学園（後期）</t>
  </si>
  <si>
    <t>豊能町立東能勢小学校</t>
  </si>
  <si>
    <t>豊能町立吉川小学校</t>
  </si>
  <si>
    <t>豊能町立光風台小学校</t>
  </si>
  <si>
    <t>豊能町立東ときわ台小学校</t>
  </si>
  <si>
    <t>豊能町立東能勢中学校</t>
  </si>
  <si>
    <t>豊能町立吉川中学校</t>
  </si>
  <si>
    <t>高石市立取石小学校</t>
  </si>
  <si>
    <t>高石市立高石小学校</t>
  </si>
  <si>
    <t>高石市立羽衣小学校</t>
  </si>
  <si>
    <t>高石市立高陽小学校</t>
  </si>
  <si>
    <t>高石市立東羽衣小学校</t>
  </si>
  <si>
    <t>高石市立清高小学校</t>
  </si>
  <si>
    <t>高石市立加茂小学校</t>
  </si>
  <si>
    <t>高石市立高石中学校</t>
  </si>
  <si>
    <t>高石市立高南中学校</t>
  </si>
  <si>
    <t>高石市立取石中学校</t>
  </si>
  <si>
    <t>忠岡町立忠岡小学校</t>
  </si>
  <si>
    <t>忠岡町立東忠岡小学校</t>
  </si>
  <si>
    <t>忠岡町立忠岡中学校</t>
  </si>
  <si>
    <t>熊取町立中央小学校</t>
  </si>
  <si>
    <t>熊取町立西小学校</t>
  </si>
  <si>
    <t>熊取町立南小学校</t>
  </si>
  <si>
    <t>熊取町立北小学校</t>
  </si>
  <si>
    <t>熊取町立東小学校</t>
  </si>
  <si>
    <t>熊取町立熊取中学校</t>
  </si>
  <si>
    <t>熊取町立熊取北中学校</t>
  </si>
  <si>
    <t>熊取町立熊取南中学校</t>
  </si>
  <si>
    <t>田尻町立小学校</t>
  </si>
  <si>
    <t>田尻町立中学校</t>
  </si>
  <si>
    <t>泉南市立新家小学校</t>
  </si>
  <si>
    <t>泉南市立信達小学校</t>
  </si>
  <si>
    <t>泉南市立東小学校</t>
  </si>
  <si>
    <t>泉南市立西信達小学校</t>
  </si>
  <si>
    <t>泉南市立樽井小学校</t>
  </si>
  <si>
    <t>泉南市立雄信小学校</t>
  </si>
  <si>
    <t>泉南市立一丘小学校</t>
  </si>
  <si>
    <t>泉南市立砂川小学校</t>
  </si>
  <si>
    <t>泉南市立新家東小学校</t>
  </si>
  <si>
    <t>泉南市立鳴滝小学校</t>
  </si>
  <si>
    <t>泉南市立泉南中学校</t>
  </si>
  <si>
    <t>泉南市立西信達中学校</t>
  </si>
  <si>
    <t>泉南市立一丘中学校</t>
  </si>
  <si>
    <t>泉南市立信達中学校</t>
  </si>
  <si>
    <t>阪南市立尾崎小学校</t>
  </si>
  <si>
    <t>阪南市立西鳥取小学校</t>
  </si>
  <si>
    <t>阪南市立下荘小学校</t>
  </si>
  <si>
    <t>阪南市立東鳥取小学校</t>
  </si>
  <si>
    <t>阪南市立舞小学校</t>
  </si>
  <si>
    <t>阪南市立朝日小学校</t>
  </si>
  <si>
    <t>阪南市立上荘小学校</t>
  </si>
  <si>
    <t>阪南市立桃の木台小学校</t>
  </si>
  <si>
    <t>阪南市立鳥取中学校</t>
  </si>
  <si>
    <t>阪南市立貝掛中学校</t>
  </si>
  <si>
    <t>阪南市立鳥取東中学校</t>
  </si>
  <si>
    <t>阪南市立飯の峯中学校</t>
  </si>
  <si>
    <t>岬町立淡輪小学校</t>
  </si>
  <si>
    <t>岬町立深日小学校</t>
  </si>
  <si>
    <t>岬町立多奈川小学校</t>
  </si>
  <si>
    <t>岬町立岬中学校</t>
  </si>
  <si>
    <t>羽曳野市立古市小学校</t>
  </si>
  <si>
    <t>羽曳野市立駒ヶ谷小学校</t>
  </si>
  <si>
    <t>羽曳野市立西浦小学校</t>
  </si>
  <si>
    <t>羽曳野市立丹比小学校</t>
  </si>
  <si>
    <t>羽曳野市立高鷲小学校</t>
  </si>
  <si>
    <t>羽曳野市立羽曳が丘小学校</t>
  </si>
  <si>
    <t>羽曳野市立白鳥小学校</t>
  </si>
  <si>
    <t>羽曳野市立高鷲南小学校</t>
  </si>
  <si>
    <t>羽曳野市立古市南小学校</t>
  </si>
  <si>
    <t>羽曳野市立恵我之荘小学校</t>
  </si>
  <si>
    <t>羽曳野市立埴生南小学校</t>
  </si>
  <si>
    <t>羽曳野市立高鷲北小学校</t>
  </si>
  <si>
    <t>羽曳野市立西浦東小学校</t>
  </si>
  <si>
    <t>羽曳野市立はびきの埴生学園（前期）</t>
  </si>
  <si>
    <t>羽曳野市立誉田中学校</t>
  </si>
  <si>
    <t>羽曳野市立高鷲中学校</t>
  </si>
  <si>
    <t>羽曳野市立峰塚中学校</t>
  </si>
  <si>
    <t>羽曳野市立高鷲南中学校</t>
  </si>
  <si>
    <t>羽曳野市立河原城中学校</t>
  </si>
  <si>
    <t>羽曳野市立はびきの埴生学園（後期）</t>
  </si>
  <si>
    <t>太子町立磯長小学校</t>
  </si>
  <si>
    <t>太子町立山田小学校</t>
  </si>
  <si>
    <t>太子町立中学校</t>
  </si>
  <si>
    <t>河南町立近つ飛鳥小学校</t>
  </si>
  <si>
    <t>河南町立かなん桜小学校</t>
  </si>
  <si>
    <t>河南町立中学校</t>
  </si>
  <si>
    <t>大阪狭山市立東小学校</t>
  </si>
  <si>
    <t>大阪狭山市立西小学校</t>
  </si>
  <si>
    <t>大阪狭山市立南第一小学校</t>
  </si>
  <si>
    <t>大阪狭山市立南第二小学校</t>
  </si>
  <si>
    <t>大阪狭山市立北小学校</t>
  </si>
  <si>
    <t>大阪狭山市立南第三小学校</t>
  </si>
  <si>
    <t>大阪狭山市立第七小学校</t>
  </si>
  <si>
    <t>大阪狭山市立狭山中学校</t>
  </si>
  <si>
    <t>大阪狭山市立南中学校</t>
  </si>
  <si>
    <t>大阪狭山市立第三中学校</t>
  </si>
  <si>
    <t>藤井寺市立藤井寺小学校</t>
  </si>
  <si>
    <t>藤井寺市立藤井寺南小学校</t>
  </si>
  <si>
    <t>藤井寺市立道明寺小学校</t>
  </si>
  <si>
    <t>藤井寺市立道明寺東小学校</t>
  </si>
  <si>
    <t>藤井寺市立藤井寺西小学校</t>
  </si>
  <si>
    <t>藤井寺市立道明寺南小学校</t>
  </si>
  <si>
    <t>藤井寺市立藤井寺北小学校</t>
  </si>
  <si>
    <t>藤井寺市立藤井寺中学校</t>
  </si>
  <si>
    <t>藤井寺市立道明寺中学校</t>
  </si>
  <si>
    <t>藤井寺市立第三中学校</t>
  </si>
  <si>
    <t>千早赤阪村立赤阪小学校</t>
  </si>
  <si>
    <t>千早赤阪村立千早小吹台小学校</t>
  </si>
  <si>
    <t>千早赤阪村立中学校</t>
  </si>
  <si>
    <t>松原市立松原小学校</t>
  </si>
  <si>
    <t>松原市立松原南小学校</t>
  </si>
  <si>
    <t>松原市立松原北小学校</t>
  </si>
  <si>
    <t>松原市立天美小学校</t>
  </si>
  <si>
    <t>松原市立布忍小学校</t>
  </si>
  <si>
    <t>松原市立恵我小学校</t>
  </si>
  <si>
    <t>松原市立三宅小学校</t>
  </si>
  <si>
    <t>松原市立天美南小学校</t>
  </si>
  <si>
    <t>松原市立天美西小学校</t>
  </si>
  <si>
    <t>松原市立松原西小学校</t>
  </si>
  <si>
    <t>松原市立中央小学校</t>
  </si>
  <si>
    <t>松原市立天美北小学校</t>
  </si>
  <si>
    <t>松原市立松原東小学校</t>
  </si>
  <si>
    <t>松原市立河合小学校</t>
  </si>
  <si>
    <t>松原市立恵我南小学校</t>
  </si>
  <si>
    <t>松原市立松原中学校</t>
  </si>
  <si>
    <t>松原市立松原第二中学校</t>
  </si>
  <si>
    <t>松原市立松原第三中学校</t>
  </si>
  <si>
    <t>松原市立松原第四中学校</t>
  </si>
  <si>
    <t>松原市立松原第五中学校</t>
  </si>
  <si>
    <t>松原市立松原第六中学校</t>
  </si>
  <si>
    <t>松原市立松原第七中学校</t>
  </si>
  <si>
    <t>東大阪市立荒川小学校</t>
  </si>
  <si>
    <t>東大阪市立長堂小学校</t>
  </si>
  <si>
    <t>東大阪市立高井田東小学校</t>
  </si>
  <si>
    <t>東大阪市立森河内小学校</t>
  </si>
  <si>
    <t>東大阪市立高井田西小学校</t>
  </si>
  <si>
    <t>東大阪市立楠根小学校</t>
  </si>
  <si>
    <t>東大阪市立意岐部小学校</t>
  </si>
  <si>
    <t>東大阪市立小阪小学校</t>
  </si>
  <si>
    <t>東大阪市立上小阪小学校</t>
  </si>
  <si>
    <t>東大阪市立弥刀小学校</t>
  </si>
  <si>
    <t>東大阪市立長瀬北小学校</t>
  </si>
  <si>
    <t>東大阪市立長瀬東小学校</t>
  </si>
  <si>
    <t>東大阪市立八戸の里小学校</t>
  </si>
  <si>
    <t>東大阪市立長瀬南小学校</t>
  </si>
  <si>
    <t>東大阪市立成和小学校</t>
  </si>
  <si>
    <t>東大阪市立北宮小学校</t>
  </si>
  <si>
    <t>東大阪市立弥栄小学校</t>
  </si>
  <si>
    <t>東大阪市立玉川小学校</t>
  </si>
  <si>
    <t>東大阪市立玉美小学校</t>
  </si>
  <si>
    <t>東大阪市立若江小学校</t>
  </si>
  <si>
    <t>東大阪市立英田北小学校</t>
  </si>
  <si>
    <t>東大阪市立花園小学校</t>
  </si>
  <si>
    <t>東大阪市立縄手小学校</t>
  </si>
  <si>
    <t>東大阪市立縄手北小学校</t>
  </si>
  <si>
    <t>東大阪市立枚岡東小学校</t>
  </si>
  <si>
    <t>東大阪市立枚岡西小学校</t>
  </si>
  <si>
    <t>東大阪市立石切小学校</t>
  </si>
  <si>
    <t>東大阪市立孔舎衙小学校</t>
  </si>
  <si>
    <t>東大阪市立弥刀東小学校</t>
  </si>
  <si>
    <t>東大阪市立長瀬西小学校</t>
  </si>
  <si>
    <t>東大阪市立楠根東小学校</t>
  </si>
  <si>
    <t>東大阪市立柏田小学校</t>
  </si>
  <si>
    <t>東大阪市立鴻池東小学校</t>
  </si>
  <si>
    <t>東大阪市立西堤小学校</t>
  </si>
  <si>
    <t>東大阪市立上四条小学校</t>
  </si>
  <si>
    <t>東大阪市立玉串小学校</t>
  </si>
  <si>
    <t>東大阪市立岩田西小学校</t>
  </si>
  <si>
    <t>東大阪市立英田南小学校</t>
  </si>
  <si>
    <t>東大阪市立意岐部東小学校</t>
  </si>
  <si>
    <t>東大阪市立縄手東小学校</t>
  </si>
  <si>
    <t>東大阪市立加納小学校</t>
  </si>
  <si>
    <t>東大阪市立長栄中学校</t>
  </si>
  <si>
    <t>東大阪市立新喜多中学校</t>
  </si>
  <si>
    <t>東大阪市立金岡中学校</t>
  </si>
  <si>
    <t>東大阪市立上小阪中学校</t>
  </si>
  <si>
    <t>東大阪市立楠根中学校</t>
  </si>
  <si>
    <t>東大阪市立意岐部中学校</t>
  </si>
  <si>
    <t>東大阪市立高井田中学校</t>
  </si>
  <si>
    <t>東大阪市立小阪中学校</t>
  </si>
  <si>
    <t>東大阪市立長瀬中学校</t>
  </si>
  <si>
    <t>東大阪市立盾津中学校</t>
  </si>
  <si>
    <t>東大阪市立玉川中学校</t>
  </si>
  <si>
    <t>東大阪市立英田中学校</t>
  </si>
  <si>
    <t>東大阪市立花園中学校</t>
  </si>
  <si>
    <t>東大阪市立縄手中学校</t>
  </si>
  <si>
    <t>東大阪市立枚岡中学校</t>
  </si>
  <si>
    <t>東大阪市立石切中学校</t>
  </si>
  <si>
    <t>東大阪市立弥刀中学校</t>
  </si>
  <si>
    <t>東大阪市立柏田中学校</t>
  </si>
  <si>
    <t>東大阪市立縄手北中学校</t>
  </si>
  <si>
    <t>東大阪市立盾津東中学校</t>
  </si>
  <si>
    <t>東大阪市立若江中学校</t>
  </si>
  <si>
    <t>東大阪市立孔舎衙中学校</t>
  </si>
  <si>
    <t>東大阪市立布施中学校</t>
  </si>
  <si>
    <t>東大阪市立義務教育学校池島学園（後期）</t>
  </si>
  <si>
    <t>東大阪市立日新高等学校</t>
  </si>
  <si>
    <t>東大阪市立八戸の里東小学校</t>
  </si>
  <si>
    <t>東大阪市立花園北小学校</t>
  </si>
  <si>
    <t>東大阪市立孔舎衙東小学校</t>
  </si>
  <si>
    <t>東大阪市立石切東小学校</t>
  </si>
  <si>
    <t>東大阪市立藤戸小学校</t>
  </si>
  <si>
    <t>東大阪市立大蓮小学校</t>
  </si>
  <si>
    <t>東大阪市立桜橋小学校</t>
  </si>
  <si>
    <t>東大阪市立布施小学校</t>
  </si>
  <si>
    <t>東大阪市立義務教育学校池島学園（前期）</t>
  </si>
  <si>
    <t>柏原市立柏原小学校</t>
  </si>
  <si>
    <t>柏原市立柏原東小学校</t>
  </si>
  <si>
    <t>柏原市立堅下小学校</t>
  </si>
  <si>
    <t>柏原市立堅上小学校</t>
  </si>
  <si>
    <t>柏原市立国分小学校</t>
  </si>
  <si>
    <t>柏原市立玉手小学校</t>
  </si>
  <si>
    <t>柏原市立堅下北小学校</t>
  </si>
  <si>
    <t>柏原市立堅下南小学校</t>
  </si>
  <si>
    <t>柏原市立旭ヶ丘小学校</t>
  </si>
  <si>
    <t>柏原市立桜坂小学校</t>
  </si>
  <si>
    <t>柏原市立柏原中学校</t>
  </si>
  <si>
    <t>柏原市立堅上中学校</t>
  </si>
  <si>
    <t>柏原市立国分中学校</t>
  </si>
  <si>
    <t>柏原市立堅下北中学校</t>
  </si>
  <si>
    <t>柏原市立堅下南中学校</t>
  </si>
  <si>
    <t>柏原市立玉手中学校</t>
  </si>
  <si>
    <t>柏原市立桜坂中学校</t>
  </si>
  <si>
    <t>大東市立四条小学校</t>
  </si>
  <si>
    <t>大東市立住道南小学校</t>
  </si>
  <si>
    <t>大東市立住道北小学校</t>
  </si>
  <si>
    <t>大東市立南郷小学校</t>
  </si>
  <si>
    <t>大東市立四条北小学校</t>
  </si>
  <si>
    <t>大東市立深野小学校</t>
  </si>
  <si>
    <t>大東市立氷野小学校</t>
  </si>
  <si>
    <t>大東市立北条小学校</t>
  </si>
  <si>
    <t>大東市立泉小学校</t>
  </si>
  <si>
    <t>大東市立諸福小学校</t>
  </si>
  <si>
    <t>大東市立灰塚小学校</t>
  </si>
  <si>
    <t>大東市立三箇小学校</t>
  </si>
  <si>
    <t>大東市立四条中学校</t>
  </si>
  <si>
    <t>大東市立住道中学校</t>
  </si>
  <si>
    <t>大東市立南郷中学校</t>
  </si>
  <si>
    <t>大東市立深野中学校</t>
  </si>
  <si>
    <t>大東市立北条中学校</t>
  </si>
  <si>
    <t>大東市立谷川中学校</t>
  </si>
  <si>
    <t>大東市立諸福中学校</t>
  </si>
  <si>
    <t>大東市立大東中学校</t>
  </si>
  <si>
    <t>門真市立門真小学校</t>
  </si>
  <si>
    <t>門真市立大和田小学校</t>
  </si>
  <si>
    <t>門真市立四宮小学校</t>
  </si>
  <si>
    <t>門真市立二島小学校</t>
  </si>
  <si>
    <t>門真市立古川橋小学校</t>
  </si>
  <si>
    <t>門真市立門真みらい小学校</t>
  </si>
  <si>
    <t>門真市立沖小学校</t>
  </si>
  <si>
    <t>門真市立上野口小学校</t>
  </si>
  <si>
    <t>門真市立速見小学校</t>
  </si>
  <si>
    <t>門真市立北巣本小学校</t>
  </si>
  <si>
    <t>門真市立五月田小学校</t>
  </si>
  <si>
    <t>門真市立東小学校</t>
  </si>
  <si>
    <t>門真市立第二中学校</t>
  </si>
  <si>
    <t>門真市立第三中学校</t>
  </si>
  <si>
    <t>門真市立第四中学校</t>
  </si>
  <si>
    <t>門真市立第五中学校</t>
  </si>
  <si>
    <t>門真市立第七中学校</t>
  </si>
  <si>
    <t>門真市立門真はすはな中学校</t>
  </si>
  <si>
    <t>交野市立星田小学校</t>
  </si>
  <si>
    <t>交野市立郡津小学校</t>
  </si>
  <si>
    <t>交野市立岩船小学校</t>
  </si>
  <si>
    <t>交野市立倉治小学校</t>
  </si>
  <si>
    <t>交野市立妙見坂小学校</t>
  </si>
  <si>
    <t>交野市立旭小学校</t>
  </si>
  <si>
    <t>交野市立藤が尾小学校</t>
  </si>
  <si>
    <t>交野市立私市小学校</t>
  </si>
  <si>
    <t>交野市立第二中学校</t>
  </si>
  <si>
    <t>交野市立第三中学校</t>
  </si>
  <si>
    <t>交野市立第四中学校</t>
  </si>
  <si>
    <t>四條畷市立田原小学校</t>
  </si>
  <si>
    <t>四條畷市立四條畷小学校</t>
  </si>
  <si>
    <t>四條畷市立四條畷南小学校</t>
  </si>
  <si>
    <t>四條畷市立くすのき小学校</t>
  </si>
  <si>
    <t>四條畷市立忍ヶ丘小学校</t>
  </si>
  <si>
    <t>四條畷市立岡部小学校</t>
  </si>
  <si>
    <t>四條畷市立四條畷中学校</t>
  </si>
  <si>
    <t>四條畷市立四條畷西中学校</t>
  </si>
  <si>
    <t>四條畷市立田原中学校</t>
  </si>
  <si>
    <t>提出</t>
    <rPh sb="0" eb="2">
      <t>テイシュツ</t>
    </rPh>
    <phoneticPr fontId="2"/>
  </si>
  <si>
    <r>
      <t>支店名</t>
    </r>
    <r>
      <rPr>
        <sz val="10"/>
        <rFont val="ＭＳ Ｐゴシック"/>
        <family val="3"/>
        <charset val="128"/>
      </rPr>
      <t/>
    </r>
    <rPh sb="0" eb="3">
      <t>シテンメイ</t>
    </rPh>
    <phoneticPr fontId="2"/>
  </si>
  <si>
    <t>シート左端の</t>
    <rPh sb="3" eb="4">
      <t>ヒダリ</t>
    </rPh>
    <rPh sb="4" eb="5">
      <t>ハシ</t>
    </rPh>
    <phoneticPr fontId="2"/>
  </si>
  <si>
    <t>氏名（ﾌﾘｶﾞﾅ）</t>
    <rPh sb="0" eb="2">
      <t>シメイ</t>
    </rPh>
    <phoneticPr fontId="2"/>
  </si>
  <si>
    <t>金融機関コード</t>
    <rPh sb="0" eb="2">
      <t>キンユウ</t>
    </rPh>
    <rPh sb="2" eb="4">
      <t>キカン</t>
    </rPh>
    <phoneticPr fontId="2"/>
  </si>
  <si>
    <t>契約金融機関</t>
    <rPh sb="0" eb="2">
      <t>ケイヤク</t>
    </rPh>
    <rPh sb="2" eb="4">
      <t>キンユウ</t>
    </rPh>
    <rPh sb="4" eb="6">
      <t>キカン</t>
    </rPh>
    <phoneticPr fontId="2"/>
  </si>
  <si>
    <t>貯蓄の種類</t>
    <rPh sb="0" eb="2">
      <t>チョチク</t>
    </rPh>
    <rPh sb="3" eb="5">
      <t>シュルイ</t>
    </rPh>
    <phoneticPr fontId="2"/>
  </si>
  <si>
    <t>名義（フリガナ)</t>
    <rPh sb="0" eb="2">
      <t>メイギ</t>
    </rPh>
    <phoneticPr fontId="2"/>
  </si>
  <si>
    <t>名義（漢字）</t>
    <rPh sb="0" eb="2">
      <t>メイギ</t>
    </rPh>
    <rPh sb="3" eb="5">
      <t>カンジ</t>
    </rPh>
    <phoneticPr fontId="2"/>
  </si>
  <si>
    <t>でご確認ください。</t>
    <phoneticPr fontId="2"/>
  </si>
  <si>
    <t>月</t>
    <rPh sb="0" eb="1">
      <t>ゲツ</t>
    </rPh>
    <phoneticPr fontId="2"/>
  </si>
  <si>
    <t>日</t>
    <rPh sb="0" eb="1">
      <t>ヒ</t>
    </rPh>
    <phoneticPr fontId="2"/>
  </si>
  <si>
    <t>　選択できない請求区分です。
　貯蓄の種類と請求区分をご確認ください。</t>
    <phoneticPr fontId="2"/>
  </si>
  <si>
    <t>住所変更手続をされていない場合は、
別途「変更申込書」にて、住所変更の
申請を行ってください。</t>
    <phoneticPr fontId="2"/>
  </si>
  <si>
    <t>氏名変更手続をされていない場合は、
別途「変更申込書」にて、氏名変更の
申請を行ってください。</t>
    <rPh sb="0" eb="2">
      <t>シメイ</t>
    </rPh>
    <rPh sb="2" eb="4">
      <t>ヘンコウ</t>
    </rPh>
    <rPh sb="30" eb="32">
      <t>シメイ</t>
    </rPh>
    <phoneticPr fontId="2"/>
  </si>
  <si>
    <t>入力必須</t>
    <rPh sb="0" eb="2">
      <t>ニュウリョク</t>
    </rPh>
    <rPh sb="2" eb="4">
      <t>ヒッス</t>
    </rPh>
    <phoneticPr fontId="2"/>
  </si>
  <si>
    <t>非課税限度額</t>
    <rPh sb="0" eb="6">
      <t>ヒカゼイゲンドガク</t>
    </rPh>
    <phoneticPr fontId="2"/>
  </si>
  <si>
    <t>一般のみ</t>
    <rPh sb="0" eb="2">
      <t>イッパン</t>
    </rPh>
    <phoneticPr fontId="2"/>
  </si>
  <si>
    <t>全種別</t>
    <rPh sb="0" eb="3">
      <t>ゼンシュベツ</t>
    </rPh>
    <phoneticPr fontId="2"/>
  </si>
  <si>
    <t>貯蓄種類判定</t>
    <rPh sb="0" eb="4">
      <t>チョチクシュルイ</t>
    </rPh>
    <rPh sb="4" eb="6">
      <t>ハンテイ</t>
    </rPh>
    <phoneticPr fontId="2"/>
  </si>
  <si>
    <r>
      <rPr>
        <b/>
        <sz val="11"/>
        <rFont val="Meiryo UI"/>
        <family val="3"/>
        <charset val="128"/>
      </rPr>
      <t>住宅・年金</t>
    </r>
    <r>
      <rPr>
        <sz val="11"/>
        <rFont val="Meiryo UI"/>
        <family val="3"/>
        <charset val="128"/>
      </rPr>
      <t>財形の
「</t>
    </r>
    <r>
      <rPr>
        <b/>
        <sz val="11"/>
        <rFont val="Meiryo UI"/>
        <family val="3"/>
        <charset val="128"/>
      </rPr>
      <t>解約</t>
    </r>
    <r>
      <rPr>
        <sz val="11"/>
        <rFont val="Meiryo UI"/>
        <family val="3"/>
        <charset val="128"/>
      </rPr>
      <t>」時のみ入力必須</t>
    </r>
    <rPh sb="0" eb="2">
      <t>ジュウタク</t>
    </rPh>
    <rPh sb="3" eb="5">
      <t>ネンキン</t>
    </rPh>
    <rPh sb="5" eb="7">
      <t>ザイケイ</t>
    </rPh>
    <rPh sb="10" eb="12">
      <t>カイヤク</t>
    </rPh>
    <rPh sb="13" eb="14">
      <t>ジ</t>
    </rPh>
    <rPh sb="16" eb="18">
      <t>ニュウリョク</t>
    </rPh>
    <rPh sb="18" eb="20">
      <t>ヒッス</t>
    </rPh>
    <phoneticPr fontId="2"/>
  </si>
  <si>
    <r>
      <rPr>
        <b/>
        <sz val="10"/>
        <rFont val="Meiryo UI"/>
        <family val="3"/>
        <charset val="128"/>
      </rPr>
      <t>一般・住宅</t>
    </r>
    <r>
      <rPr>
        <sz val="10"/>
        <rFont val="Meiryo UI"/>
        <family val="3"/>
        <charset val="128"/>
      </rPr>
      <t>財形の
「</t>
    </r>
    <r>
      <rPr>
        <b/>
        <sz val="10"/>
        <rFont val="Meiryo UI"/>
        <family val="3"/>
        <charset val="128"/>
      </rPr>
      <t>一部払戻</t>
    </r>
    <r>
      <rPr>
        <sz val="10"/>
        <rFont val="Meiryo UI"/>
        <family val="3"/>
        <charset val="128"/>
      </rPr>
      <t>」のみ入力必須</t>
    </r>
    <rPh sb="17" eb="19">
      <t>ニュウリョク</t>
    </rPh>
    <rPh sb="19" eb="21">
      <t>ヒッス</t>
    </rPh>
    <phoneticPr fontId="2"/>
  </si>
  <si>
    <r>
      <t>入力例：「</t>
    </r>
    <r>
      <rPr>
        <b/>
        <sz val="11"/>
        <rFont val="Meiryo UI"/>
        <family val="3"/>
        <charset val="128"/>
      </rPr>
      <t>○○銀行</t>
    </r>
    <r>
      <rPr>
        <sz val="11"/>
        <rFont val="Meiryo UI"/>
        <family val="3"/>
        <charset val="128"/>
      </rPr>
      <t>」「</t>
    </r>
    <r>
      <rPr>
        <b/>
        <sz val="11"/>
        <rFont val="Meiryo UI"/>
        <family val="3"/>
        <charset val="128"/>
      </rPr>
      <t>○○信用金庫</t>
    </r>
    <r>
      <rPr>
        <sz val="11"/>
        <rFont val="Meiryo UI"/>
        <family val="3"/>
        <charset val="128"/>
      </rPr>
      <t>」など</t>
    </r>
    <rPh sb="0" eb="3">
      <t>ニュウリョクレイ</t>
    </rPh>
    <rPh sb="7" eb="9">
      <t>ギンコウ</t>
    </rPh>
    <rPh sb="13" eb="17">
      <t>シンヨウキンコ</t>
    </rPh>
    <phoneticPr fontId="2"/>
  </si>
  <si>
    <t>和暦</t>
    <rPh sb="0" eb="2">
      <t>ワレキ</t>
    </rPh>
    <phoneticPr fontId="2"/>
  </si>
  <si>
    <t>月</t>
    <rPh sb="0" eb="1">
      <t>ツキ</t>
    </rPh>
    <phoneticPr fontId="2"/>
  </si>
  <si>
    <t>01</t>
    <phoneticPr fontId="2"/>
  </si>
  <si>
    <t>02</t>
    <phoneticPr fontId="2"/>
  </si>
  <si>
    <t>03</t>
  </si>
  <si>
    <t>04</t>
  </si>
  <si>
    <t>05</t>
  </si>
  <si>
    <t>06</t>
  </si>
  <si>
    <t>07</t>
  </si>
  <si>
    <t>08</t>
  </si>
  <si>
    <t>09</t>
  </si>
  <si>
    <t>昭和</t>
    <rPh sb="0" eb="2">
      <t>ショウワ</t>
    </rPh>
    <phoneticPr fontId="2"/>
  </si>
  <si>
    <t>01</t>
  </si>
  <si>
    <t>平成</t>
    <rPh sb="0" eb="2">
      <t>ヘイセイ</t>
    </rPh>
    <phoneticPr fontId="2"/>
  </si>
  <si>
    <t>02</t>
  </si>
  <si>
    <t>令和</t>
    <rPh sb="0" eb="2">
      <t>レイワ</t>
    </rPh>
    <phoneticPr fontId="2"/>
  </si>
  <si>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</si>
  <si>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</si>
  <si>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</si>
  <si>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</si>
  <si>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</si>
  <si>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</si>
  <si>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</si>
  <si>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</si>
  <si>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</si>
  <si>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</si>
  <si>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</si>
  <si>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</si>
  <si>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</si>
  <si>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</si>
  <si>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</si>
  <si>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</si>
  <si>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</si>
  <si>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</si>
  <si>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</si>
  <si>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</si>
  <si>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</si>
  <si>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</si>
  <si>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</si>
  <si>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</si>
  <si>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</si>
  <si>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</si>
  <si>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</si>
  <si>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</si>
  <si>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</si>
  <si>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</si>
  <si>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</si>
  <si>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</si>
  <si>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</si>
  <si>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</si>
  <si>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</si>
  <si>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</si>
  <si>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</si>
  <si>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</si>
  <si>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</si>
  <si>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</si>
  <si>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</si>
  <si>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</si>
  <si>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</si>
  <si>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</si>
  <si>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</si>
  <si>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</si>
  <si>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</si>
  <si>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</si>
  <si>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</si>
  <si>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</si>
  <si>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</si>
  <si>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</si>
  <si>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</si>
  <si>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</si>
  <si>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</si>
  <si>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</si>
  <si>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</si>
  <si>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</si>
  <si>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</si>
  <si>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</si>
  <si>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</si>
  <si>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</si>
  <si>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</si>
  <si>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</si>
  <si>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</si>
  <si>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</si>
  <si>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</si>
  <si>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</si>
  <si>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</si>
  <si>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</si>
  <si>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</si>
  <si>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</si>
  <si>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</si>
  <si>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</si>
  <si>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</si>
  <si>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</si>
  <si>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</si>
  <si>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</si>
  <si>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</si>
  <si>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</si>
  <si>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</si>
  <si>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</si>
  <si>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</si>
  <si>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</si>
  <si>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</si>
  <si>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</si>
  <si>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</si>
  <si>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</si>
  <si>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</si>
  <si>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</si>
  <si>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r>
      <rPr>
        <sz val="11"/>
        <rFont val="Meiryo UI"/>
        <family val="3"/>
        <charset val="128"/>
      </rPr>
      <t>入力例：</t>
    </r>
    <r>
      <rPr>
        <sz val="12"/>
        <rFont val="Meiryo UI"/>
        <family val="3"/>
        <charset val="128"/>
      </rPr>
      <t>【ｵｵｻｶ　ﾀﾛｳ】　</t>
    </r>
    <rPh sb="0" eb="3">
      <t>ニュウリョクレイ</t>
    </rPh>
    <phoneticPr fontId="2"/>
  </si>
  <si>
    <r>
      <rPr>
        <sz val="11"/>
        <rFont val="Meiryo UI"/>
        <family val="3"/>
        <charset val="128"/>
      </rPr>
      <t>入力例：</t>
    </r>
    <r>
      <rPr>
        <sz val="12"/>
        <rFont val="Meiryo UI"/>
        <family val="3"/>
        <charset val="128"/>
      </rPr>
      <t>【大阪　太郎】</t>
    </r>
    <rPh sb="0" eb="3">
      <t>ニュウリョクレイ</t>
    </rPh>
    <rPh sb="5" eb="7">
      <t>オオサカ</t>
    </rPh>
    <rPh sb="8" eb="10">
      <t>タロウ</t>
    </rPh>
    <phoneticPr fontId="2"/>
  </si>
  <si>
    <t>申込年月日</t>
    <rPh sb="0" eb="5">
      <t>モウシコミネンガッピ</t>
    </rPh>
    <phoneticPr fontId="2"/>
  </si>
  <si>
    <t>貯蓄種類</t>
    <rPh sb="0" eb="2">
      <t>チョチク</t>
    </rPh>
    <rPh sb="2" eb="4">
      <t>シュルイ</t>
    </rPh>
    <phoneticPr fontId="2"/>
  </si>
  <si>
    <t>請求区分</t>
    <rPh sb="0" eb="4">
      <t>セイキュウクブン</t>
    </rPh>
    <phoneticPr fontId="2"/>
  </si>
  <si>
    <t>払戻金額</t>
    <rPh sb="0" eb="4">
      <t>ハライモドシキンガク</t>
    </rPh>
    <phoneticPr fontId="2"/>
  </si>
  <si>
    <t>《申込の流れ》</t>
    <rPh sb="1" eb="3">
      <t>モウシコミ</t>
    </rPh>
    <rPh sb="4" eb="5">
      <t>ナガ</t>
    </rPh>
    <phoneticPr fontId="2"/>
  </si>
  <si>
    <t>シート右端の</t>
    <rPh sb="3" eb="4">
      <t>ミギ</t>
    </rPh>
    <rPh sb="4" eb="5">
      <t>ハタ</t>
    </rPh>
    <phoneticPr fontId="2"/>
  </si>
  <si>
    <t>を選択し、</t>
    <rPh sb="1" eb="3">
      <t>センタク</t>
    </rPh>
    <phoneticPr fontId="2"/>
  </si>
  <si>
    <t>◆</t>
    <phoneticPr fontId="2"/>
  </si>
  <si>
    <t>：</t>
    <phoneticPr fontId="2"/>
  </si>
  <si>
    <t>入力に関して</t>
    <phoneticPr fontId="2"/>
  </si>
  <si>
    <t>印刷に関して</t>
    <rPh sb="0" eb="2">
      <t>インサツ</t>
    </rPh>
    <rPh sb="3" eb="4">
      <t>カン</t>
    </rPh>
    <phoneticPr fontId="2"/>
  </si>
  <si>
    <t>提出に関して</t>
    <rPh sb="0" eb="2">
      <t>テイシュツ</t>
    </rPh>
    <rPh sb="3" eb="4">
      <t>カン</t>
    </rPh>
    <phoneticPr fontId="2"/>
  </si>
  <si>
    <t>所属受付印の押印が必要です！</t>
    <rPh sb="9" eb="11">
      <t>ヒツヨウ</t>
    </rPh>
    <phoneticPr fontId="2"/>
  </si>
  <si>
    <t>「所属控」・「本人用」は控えとなりますので、福利課への提出は不要です。</t>
    <rPh sb="1" eb="3">
      <t>ショゾク</t>
    </rPh>
    <rPh sb="3" eb="4">
      <t>ヒカ</t>
    </rPh>
    <rPh sb="7" eb="9">
      <t>ホンニン</t>
    </rPh>
    <rPh sb="9" eb="10">
      <t>ヨウ</t>
    </rPh>
    <rPh sb="12" eb="13">
      <t>ヒカ</t>
    </rPh>
    <rPh sb="22" eb="24">
      <t>フクリ</t>
    </rPh>
    <rPh sb="24" eb="25">
      <t>カ</t>
    </rPh>
    <rPh sb="27" eb="29">
      <t>テイシュツ</t>
    </rPh>
    <rPh sb="30" eb="32">
      <t>フヨウ</t>
    </rPh>
    <phoneticPr fontId="2"/>
  </si>
  <si>
    <t>【提出先】</t>
    <rPh sb="1" eb="3">
      <t>テイシュツ</t>
    </rPh>
    <rPh sb="3" eb="4">
      <t>サキ</t>
    </rPh>
    <phoneticPr fontId="2"/>
  </si>
  <si>
    <t>・・・</t>
    <phoneticPr fontId="2"/>
  </si>
  <si>
    <t>大阪府教育庁教職員室福利課 健康・福祉グループ</t>
    <phoneticPr fontId="2"/>
  </si>
  <si>
    <t>【提出物】</t>
    <rPh sb="1" eb="3">
      <t>テイシュツ</t>
    </rPh>
    <rPh sb="3" eb="4">
      <t>ブツ</t>
    </rPh>
    <phoneticPr fontId="2"/>
  </si>
  <si>
    <t>【提出期限】</t>
    <rPh sb="1" eb="3">
      <t>テイシュツ</t>
    </rPh>
    <rPh sb="3" eb="5">
      <t>キゲン</t>
    </rPh>
    <phoneticPr fontId="2"/>
  </si>
  <si>
    <t>ご自身の財形契約内容については、残高通知書等を参照、もしくは金融機関へ直接ご確認ください。</t>
    <phoneticPr fontId="2"/>
  </si>
  <si>
    <t>「金融機関用」 +  「電算報告用」（計2枚）</t>
    <phoneticPr fontId="2"/>
  </si>
  <si>
    <t>毎月25日（12月のみ15日）</t>
    <phoneticPr fontId="2"/>
  </si>
  <si>
    <t>上記期限までに、不備の無い状態で提出された申請のみ、翌月給与に反映されます。</t>
    <rPh sb="0" eb="2">
      <t>ジョウキ</t>
    </rPh>
    <rPh sb="2" eb="4">
      <t>キゲン</t>
    </rPh>
    <rPh sb="8" eb="10">
      <t>フビ</t>
    </rPh>
    <rPh sb="11" eb="12">
      <t>ナ</t>
    </rPh>
    <rPh sb="13" eb="15">
      <t>ジョウタイ</t>
    </rPh>
    <rPh sb="16" eb="18">
      <t>テイシュツ</t>
    </rPh>
    <rPh sb="21" eb="23">
      <t>シンセイ</t>
    </rPh>
    <rPh sb="26" eb="28">
      <t>ヨクゲツ</t>
    </rPh>
    <rPh sb="28" eb="30">
      <t>キュウヨ</t>
    </rPh>
    <rPh sb="31" eb="33">
      <t>ハンエイ</t>
    </rPh>
    <phoneticPr fontId="2"/>
  </si>
  <si>
    <t>不備のある書類は所属校へ返却します。</t>
    <rPh sb="0" eb="2">
      <t>フビ</t>
    </rPh>
    <rPh sb="5" eb="7">
      <t>ショルイ</t>
    </rPh>
    <rPh sb="8" eb="10">
      <t>ショゾク</t>
    </rPh>
    <rPh sb="10" eb="11">
      <t>コウ</t>
    </rPh>
    <rPh sb="12" eb="14">
      <t>ヘンキャク</t>
    </rPh>
    <phoneticPr fontId="2"/>
  </si>
  <si>
    <t>上記期限までに再提出がない場合、翌月給与には反映されません。</t>
    <phoneticPr fontId="2"/>
  </si>
  <si>
    <r>
      <t>氏名自署</t>
    </r>
    <r>
      <rPr>
        <sz val="22"/>
        <rFont val="Meiryo UI"/>
        <family val="3"/>
        <charset val="128"/>
      </rPr>
      <t>していますか。</t>
    </r>
    <rPh sb="0" eb="2">
      <t>シメイ</t>
    </rPh>
    <rPh sb="2" eb="4">
      <t>ジショ</t>
    </rPh>
    <phoneticPr fontId="2"/>
  </si>
  <si>
    <r>
      <t>所属受付印</t>
    </r>
    <r>
      <rPr>
        <sz val="22"/>
        <rFont val="Meiryo UI"/>
        <family val="3"/>
        <charset val="128"/>
      </rPr>
      <t>はありますか。</t>
    </r>
    <phoneticPr fontId="2"/>
  </si>
  <si>
    <r>
      <t>届出印</t>
    </r>
    <r>
      <rPr>
        <sz val="22"/>
        <rFont val="Meiryo UI"/>
        <family val="3"/>
        <charset val="128"/>
      </rPr>
      <t>を押印していますか。</t>
    </r>
    <phoneticPr fontId="2"/>
  </si>
  <si>
    <r>
      <t>「金融機関用」「電算報告用」</t>
    </r>
    <r>
      <rPr>
        <sz val="22"/>
        <rFont val="Meiryo UI"/>
        <family val="3"/>
        <charset val="128"/>
      </rPr>
      <t>のみの提出ですか。</t>
    </r>
    <r>
      <rPr>
        <b/>
        <sz val="22"/>
        <rFont val="Meiryo UI"/>
        <family val="3"/>
        <charset val="128"/>
      </rPr>
      <t xml:space="preserve">
</t>
    </r>
    <r>
      <rPr>
        <sz val="12"/>
        <rFont val="Meiryo UI"/>
        <family val="3"/>
        <charset val="128"/>
      </rPr>
      <t>＊「所属控」「本人用」は控えのため提出は不要です。</t>
    </r>
    <phoneticPr fontId="2"/>
  </si>
  <si>
    <r>
      <rPr>
        <sz val="16"/>
        <rFont val="Meiryo UI"/>
        <family val="3"/>
        <charset val="128"/>
      </rPr>
      <t xml:space="preserve"> ：大阪府教育庁教職員室福利課　健康・福祉グループ</t>
    </r>
    <r>
      <rPr>
        <sz val="18"/>
        <rFont val="Meiryo UI"/>
        <family val="3"/>
        <charset val="128"/>
      </rPr>
      <t xml:space="preserve">
</t>
    </r>
    <r>
      <rPr>
        <sz val="12"/>
        <rFont val="Meiryo UI"/>
        <family val="3"/>
        <charset val="128"/>
      </rPr>
      <t xml:space="preserve">　　　　　　     　  （郵送の場合：〒540-8571　大阪市中央区大手前２丁目　大阪府庁別館３階）
    </t>
    </r>
    <r>
      <rPr>
        <sz val="16"/>
        <rFont val="Meiryo UI"/>
        <family val="3"/>
        <charset val="128"/>
      </rPr>
      <t>提出期限：毎月</t>
    </r>
    <r>
      <rPr>
        <b/>
        <sz val="16"/>
        <rFont val="Meiryo UI"/>
        <family val="3"/>
        <charset val="128"/>
      </rPr>
      <t>25日</t>
    </r>
    <r>
      <rPr>
        <sz val="16"/>
        <rFont val="Meiryo UI"/>
        <family val="3"/>
        <charset val="128"/>
      </rPr>
      <t>（12月のみ15日）　</t>
    </r>
    <r>
      <rPr>
        <sz val="14"/>
        <rFont val="Meiryo UI"/>
        <family val="3"/>
        <charset val="128"/>
      </rPr>
      <t>※土日にあたる場合は前後します。</t>
    </r>
    <r>
      <rPr>
        <sz val="16"/>
        <rFont val="Meiryo UI"/>
        <family val="3"/>
        <charset val="128"/>
      </rPr>
      <t xml:space="preserve">
</t>
    </r>
    <r>
      <rPr>
        <sz val="12"/>
        <rFont val="Meiryo UI"/>
        <family val="3"/>
        <charset val="128"/>
      </rPr>
      <t>　　　　　　　　　     ※ 翌月第３営業日に 福利課より 一括して金融機関へ提出します。</t>
    </r>
    <rPh sb="2" eb="5">
      <t>オオサカフ</t>
    </rPh>
    <rPh sb="5" eb="8">
      <t>キョウイクチョウ</t>
    </rPh>
    <rPh sb="8" eb="12">
      <t>キョウショクインシツ</t>
    </rPh>
    <rPh sb="12" eb="15">
      <t>フクリカ</t>
    </rPh>
    <rPh sb="16" eb="18">
      <t>ケンコウ</t>
    </rPh>
    <rPh sb="19" eb="21">
      <t>フクシ</t>
    </rPh>
    <rPh sb="41" eb="43">
      <t>ユウソウ</t>
    </rPh>
    <rPh sb="44" eb="46">
      <t>バアイ</t>
    </rPh>
    <rPh sb="57" eb="60">
      <t>オオサカシ</t>
    </rPh>
    <rPh sb="60" eb="63">
      <t>チュウオウク</t>
    </rPh>
    <rPh sb="63" eb="66">
      <t>オオテマエ</t>
    </rPh>
    <rPh sb="67" eb="69">
      <t>チョウメ</t>
    </rPh>
    <rPh sb="70" eb="74">
      <t>オオサカフチョウ</t>
    </rPh>
    <rPh sb="74" eb="76">
      <t>ベッカン</t>
    </rPh>
    <rPh sb="77" eb="78">
      <t>カイ</t>
    </rPh>
    <rPh sb="85" eb="87">
      <t>テイシュツ</t>
    </rPh>
    <rPh sb="87" eb="89">
      <t>キゲン</t>
    </rPh>
    <rPh sb="90" eb="92">
      <t>マイツキ</t>
    </rPh>
    <rPh sb="94" eb="95">
      <t>ニチ</t>
    </rPh>
    <rPh sb="98" eb="99">
      <t>ガツ</t>
    </rPh>
    <rPh sb="103" eb="104">
      <t>ニチ</t>
    </rPh>
    <rPh sb="107" eb="109">
      <t>ドニチ</t>
    </rPh>
    <rPh sb="113" eb="115">
      <t>バアイ</t>
    </rPh>
    <rPh sb="116" eb="118">
      <t>ゼンゴ</t>
    </rPh>
    <rPh sb="139" eb="141">
      <t>ヨクゲツ</t>
    </rPh>
    <rPh sb="141" eb="142">
      <t>ダイ</t>
    </rPh>
    <rPh sb="143" eb="146">
      <t>エイギョウビ</t>
    </rPh>
    <rPh sb="148" eb="151">
      <t>フクリカ</t>
    </rPh>
    <rPh sb="154" eb="156">
      <t>イッカツ</t>
    </rPh>
    <rPh sb="158" eb="162">
      <t>キンユウキカン</t>
    </rPh>
    <rPh sb="163" eb="165">
      <t>テイシュツ</t>
    </rPh>
    <phoneticPr fontId="2"/>
  </si>
  <si>
    <t>提出先</t>
    <rPh sb="0" eb="3">
      <t>テイシュツサキ</t>
    </rPh>
    <phoneticPr fontId="2"/>
  </si>
  <si>
    <t>：</t>
  </si>
  <si>
    <t>提出期限</t>
    <rPh sb="0" eb="2">
      <t>テイシュツ</t>
    </rPh>
    <rPh sb="2" eb="4">
      <t>キゲン</t>
    </rPh>
    <phoneticPr fontId="2"/>
  </si>
  <si>
    <r>
      <rPr>
        <sz val="16"/>
        <rFont val="Meiryo UI"/>
        <family val="3"/>
        <charset val="128"/>
      </rPr>
      <t>大阪府教育庁教職員室福利課　健康・福祉グループ</t>
    </r>
    <r>
      <rPr>
        <sz val="11"/>
        <rFont val="Meiryo UI"/>
        <family val="3"/>
        <charset val="128"/>
      </rPr>
      <t xml:space="preserve">
（郵送の場合：〒540-8571　大阪市中央区大手前２丁目　大阪府庁別館３階）</t>
    </r>
    <phoneticPr fontId="2"/>
  </si>
  <si>
    <r>
      <t>毎月25日（12月のみ15日）　</t>
    </r>
    <r>
      <rPr>
        <sz val="11"/>
        <rFont val="Meiryo UI"/>
        <family val="3"/>
        <charset val="128"/>
      </rPr>
      <t>※土日にあたる場合は前後します。</t>
    </r>
    <phoneticPr fontId="2"/>
  </si>
  <si>
    <t>金融機関区分</t>
    <rPh sb="0" eb="4">
      <t>キンユウキカン</t>
    </rPh>
    <rPh sb="4" eb="6">
      <t>クブン</t>
    </rPh>
    <phoneticPr fontId="2"/>
  </si>
  <si>
    <t>「コード検索」シート</t>
    <phoneticPr fontId="2"/>
  </si>
  <si>
    <t>生年月日</t>
    <rPh sb="0" eb="4">
      <t>セイネンガッピ</t>
    </rPh>
    <phoneticPr fontId="2"/>
  </si>
  <si>
    <t>「日」入力規則</t>
    <rPh sb="1" eb="2">
      <t>ヒ</t>
    </rPh>
    <rPh sb="3" eb="7">
      <t>ニュウリョクキソク</t>
    </rPh>
    <phoneticPr fontId="2"/>
  </si>
  <si>
    <t>IF(OR(AND($G$20="H",$J$20="02",日付!V4="うるう年"),AND($G$20="S",$J$20="02",日付!V3="うるう年")),INDIRECT("日２９"),IF($J$20="02",INDIRECT("日２８"),IF(OR($J$20="04",$J$20="06",$J$20="09",$J$20="11"),INDIRECT("日３０"),INDIRECT("日３１"))))</t>
    <phoneticPr fontId="2"/>
  </si>
  <si>
    <t>IF(OR(AND($G$20="H",$J$20="02",日付!V4="うるう年"),AND($G$20="S",$J$20="02",日付!V3="うるう年")),INDIRECT("日２９"),</t>
    <phoneticPr fontId="2"/>
  </si>
  <si>
    <t>IF($J$20="02",INDIRECT("日２８"),IF(OR($J$20="04",$J$20="06",$J$20="09",$J$20="11"),INDIRECT("日３０"),INDIRECT("日３１"))))</t>
    <phoneticPr fontId="2"/>
  </si>
  <si>
    <t>【払戻請求書　入力シート】</t>
    <rPh sb="1" eb="3">
      <t>ハライモドシ</t>
    </rPh>
    <rPh sb="3" eb="6">
      <t>セイキュウショ</t>
    </rPh>
    <rPh sb="7" eb="9">
      <t>ニュウリョク</t>
    </rPh>
    <phoneticPr fontId="2"/>
  </si>
  <si>
    <t>＊</t>
    <phoneticPr fontId="2"/>
  </si>
  <si>
    <r>
      <rPr>
        <b/>
        <sz val="20"/>
        <rFont val="Meiryo UI"/>
        <family val="3"/>
        <charset val="128"/>
      </rPr>
      <t>①</t>
    </r>
    <r>
      <rPr>
        <b/>
        <sz val="18"/>
        <rFont val="Meiryo UI"/>
        <family val="3"/>
        <charset val="128"/>
      </rPr>
      <t xml:space="preserve"> 基本情報</t>
    </r>
    <rPh sb="2" eb="4">
      <t>キホン</t>
    </rPh>
    <rPh sb="4" eb="6">
      <t>ジョウホウ</t>
    </rPh>
    <phoneticPr fontId="2"/>
  </si>
  <si>
    <t>② 契約情報・請求内容</t>
    <rPh sb="2" eb="4">
      <t>ケイヤク</t>
    </rPh>
    <rPh sb="4" eb="6">
      <t>ジョウホウ</t>
    </rPh>
    <rPh sb="7" eb="9">
      <t>セイキュウ</t>
    </rPh>
    <rPh sb="9" eb="11">
      <t>ナイヨウ</t>
    </rPh>
    <phoneticPr fontId="2"/>
  </si>
  <si>
    <t>③ 払戻金の振込先情報</t>
    <rPh sb="2" eb="5">
      <t>ハライモドシキン</t>
    </rPh>
    <rPh sb="4" eb="5">
      <t>キン</t>
    </rPh>
    <rPh sb="6" eb="9">
      <t>フリコミサキ</t>
    </rPh>
    <rPh sb="9" eb="11">
      <t>ジョウホウ</t>
    </rPh>
    <phoneticPr fontId="2"/>
  </si>
  <si>
    <r>
      <t>入力後、</t>
    </r>
    <r>
      <rPr>
        <b/>
        <u val="double"/>
        <sz val="16"/>
        <color rgb="FFFF0000"/>
        <rFont val="Meiryo UI"/>
        <family val="3"/>
        <charset val="128"/>
      </rPr>
      <t>印刷用シート</t>
    </r>
    <r>
      <rPr>
        <sz val="16"/>
        <rFont val="Meiryo UI"/>
        <family val="3"/>
        <charset val="128"/>
      </rPr>
      <t xml:space="preserve"> にて印刷してください。（A4 片面印刷 計５枚）</t>
    </r>
    <rPh sb="0" eb="3">
      <t>ニュウリョクゴ</t>
    </rPh>
    <rPh sb="4" eb="7">
      <t>インサツヨウ</t>
    </rPh>
    <rPh sb="13" eb="15">
      <t>インサツ</t>
    </rPh>
    <rPh sb="26" eb="28">
      <t>カタメン</t>
    </rPh>
    <rPh sb="28" eb="30">
      <t>インサツ</t>
    </rPh>
    <rPh sb="31" eb="32">
      <t>ケイ</t>
    </rPh>
    <rPh sb="33" eb="34">
      <t>マイ</t>
    </rPh>
    <phoneticPr fontId="2"/>
  </si>
  <si>
    <r>
      <t>財形貯蓄の契約内容を、</t>
    </r>
    <r>
      <rPr>
        <b/>
        <sz val="20"/>
        <rFont val="Meiryo UI"/>
        <family val="3"/>
        <charset val="128"/>
      </rPr>
      <t>所属控</t>
    </r>
    <r>
      <rPr>
        <sz val="20"/>
        <rFont val="Meiryo UI"/>
        <family val="3"/>
        <charset val="128"/>
      </rPr>
      <t>や</t>
    </r>
    <r>
      <rPr>
        <b/>
        <sz val="20"/>
        <rFont val="Meiryo UI"/>
        <family val="3"/>
        <charset val="128"/>
      </rPr>
      <t>残高通知書</t>
    </r>
    <r>
      <rPr>
        <sz val="20"/>
        <rFont val="Meiryo UI"/>
        <family val="3"/>
        <charset val="128"/>
      </rPr>
      <t>で
確認し、正確に入力しましたか。</t>
    </r>
    <rPh sb="0" eb="4">
      <t>ザイケイチョチク</t>
    </rPh>
    <rPh sb="5" eb="9">
      <t>ケイヤクナイヨウ</t>
    </rPh>
    <rPh sb="11" eb="13">
      <t>ショゾク</t>
    </rPh>
    <rPh sb="13" eb="14">
      <t>ヒカ</t>
    </rPh>
    <rPh sb="15" eb="17">
      <t>ザンダカ</t>
    </rPh>
    <rPh sb="17" eb="20">
      <t>ツウチショ</t>
    </rPh>
    <rPh sb="22" eb="24">
      <t>カクニン</t>
    </rPh>
    <rPh sb="26" eb="28">
      <t>セイカク</t>
    </rPh>
    <rPh sb="29" eb="31">
      <t>ニュウリョク</t>
    </rPh>
    <phoneticPr fontId="2"/>
  </si>
  <si>
    <t>正しい所属コードを入力すると、自動で反映します。</t>
    <phoneticPr fontId="2"/>
  </si>
  <si>
    <r>
      <t>すべて</t>
    </r>
    <r>
      <rPr>
        <b/>
        <sz val="16"/>
        <rFont val="Meiryo UI"/>
        <family val="3"/>
        <charset val="128"/>
      </rPr>
      <t>上から入力</t>
    </r>
    <r>
      <rPr>
        <sz val="16"/>
        <rFont val="Meiryo UI"/>
        <family val="3"/>
        <charset val="128"/>
      </rPr>
      <t>してください。</t>
    </r>
    <rPh sb="3" eb="4">
      <t>ウエ</t>
    </rPh>
    <rPh sb="6" eb="8">
      <t>ニュウリョク</t>
    </rPh>
    <phoneticPr fontId="2"/>
  </si>
  <si>
    <r>
      <rPr>
        <sz val="16"/>
        <rFont val="Meiryo UI"/>
        <family val="3"/>
        <charset val="128"/>
      </rPr>
      <t xml:space="preserve">財形貯蓄の </t>
    </r>
    <r>
      <rPr>
        <b/>
        <sz val="16"/>
        <color rgb="FFFF0000"/>
        <rFont val="Meiryo UI"/>
        <family val="3"/>
        <charset val="128"/>
      </rPr>
      <t>払戻</t>
    </r>
    <r>
      <rPr>
        <sz val="16"/>
        <rFont val="Meiryo UI"/>
        <family val="3"/>
        <charset val="128"/>
      </rPr>
      <t xml:space="preserve"> </t>
    </r>
    <r>
      <rPr>
        <b/>
        <sz val="16"/>
        <rFont val="Meiryo UI"/>
        <family val="3"/>
        <charset val="128"/>
      </rPr>
      <t xml:space="preserve">または </t>
    </r>
    <r>
      <rPr>
        <b/>
        <sz val="16"/>
        <color rgb="FFFF0000"/>
        <rFont val="Meiryo UI"/>
        <family val="3"/>
        <charset val="128"/>
      </rPr>
      <t>解約</t>
    </r>
    <r>
      <rPr>
        <sz val="16"/>
        <rFont val="Meiryo UI"/>
        <family val="3"/>
        <charset val="128"/>
      </rPr>
      <t xml:space="preserve"> の申請書類を作成します。</t>
    </r>
    <rPh sb="0" eb="4">
      <t>ザイケイチョチク</t>
    </rPh>
    <rPh sb="6" eb="8">
      <t>ハライモドシ</t>
    </rPh>
    <rPh sb="13" eb="15">
      <t>カイヤク</t>
    </rPh>
    <rPh sb="17" eb="19">
      <t>シンセイ</t>
    </rPh>
    <rPh sb="19" eb="21">
      <t>ショルイ</t>
    </rPh>
    <rPh sb="22" eb="24">
      <t>サクセイ</t>
    </rPh>
    <phoneticPr fontId="2"/>
  </si>
  <si>
    <t>※このシートは印刷用ではありません！</t>
    <phoneticPr fontId="2"/>
  </si>
  <si>
    <t>を選択し、上から入力してください。</t>
    <rPh sb="1" eb="3">
      <t>センタク</t>
    </rPh>
    <rPh sb="8" eb="10">
      <t>ニュウリョク</t>
    </rPh>
    <phoneticPr fontId="2"/>
  </si>
  <si>
    <t>所属受付印を押印し、</t>
    <rPh sb="0" eb="2">
      <t>ショゾク</t>
    </rPh>
    <rPh sb="2" eb="4">
      <t>ウケツケ</t>
    </rPh>
    <rPh sb="4" eb="5">
      <t>イン</t>
    </rPh>
    <rPh sb="6" eb="8">
      <t>オウイン</t>
    </rPh>
    <phoneticPr fontId="2"/>
  </si>
  <si>
    <r>
      <t>「</t>
    </r>
    <r>
      <rPr>
        <b/>
        <sz val="12"/>
        <rFont val="Meiryo UI"/>
        <family val="3"/>
        <charset val="128"/>
      </rPr>
      <t>金融機関用</t>
    </r>
    <r>
      <rPr>
        <sz val="12"/>
        <rFont val="Meiryo UI"/>
        <family val="3"/>
        <charset val="128"/>
      </rPr>
      <t>」・「</t>
    </r>
    <r>
      <rPr>
        <b/>
        <sz val="12"/>
        <rFont val="Meiryo UI"/>
        <family val="3"/>
        <charset val="128"/>
      </rPr>
      <t>電算報告用</t>
    </r>
    <r>
      <rPr>
        <sz val="12"/>
        <rFont val="Meiryo UI"/>
        <family val="3"/>
        <charset val="128"/>
      </rPr>
      <t>」を福利課へ提出してください。</t>
    </r>
    <phoneticPr fontId="2"/>
  </si>
  <si>
    <t>→</t>
    <phoneticPr fontId="2"/>
  </si>
  <si>
    <t>払　戻　請　求　書</t>
    <rPh sb="0" eb="1">
      <t>フツ</t>
    </rPh>
    <rPh sb="2" eb="3">
      <t>モドリ</t>
    </rPh>
    <rPh sb="4" eb="5">
      <t>ショウ</t>
    </rPh>
    <rPh sb="6" eb="7">
      <t>モトム</t>
    </rPh>
    <rPh sb="8" eb="9">
      <t>ショ</t>
    </rPh>
    <phoneticPr fontId="2"/>
  </si>
  <si>
    <t>計5枚印刷されます（「金融機関用」「電算報告用」「所属控」「本人用」「提出前チェックシート」）</t>
    <rPh sb="0" eb="1">
      <t>ケイ</t>
    </rPh>
    <rPh sb="2" eb="3">
      <t>マイ</t>
    </rPh>
    <rPh sb="3" eb="5">
      <t>インサツ</t>
    </rPh>
    <rPh sb="11" eb="13">
      <t>キンユウ</t>
    </rPh>
    <rPh sb="13" eb="16">
      <t>キカンヨウ</t>
    </rPh>
    <rPh sb="18" eb="20">
      <t>デンサン</t>
    </rPh>
    <rPh sb="20" eb="23">
      <t>ホウコクヨウ</t>
    </rPh>
    <rPh sb="25" eb="27">
      <t>ショゾク</t>
    </rPh>
    <rPh sb="27" eb="28">
      <t>ヒカ</t>
    </rPh>
    <rPh sb="30" eb="32">
      <t>ホンニン</t>
    </rPh>
    <rPh sb="32" eb="33">
      <t>ヨウ</t>
    </rPh>
    <rPh sb="35" eb="37">
      <t>テイシュツ</t>
    </rPh>
    <rPh sb="37" eb="38">
      <t>マエ</t>
    </rPh>
    <phoneticPr fontId="2"/>
  </si>
  <si>
    <r>
      <rPr>
        <sz val="12"/>
        <color rgb="FFFF0000"/>
        <rFont val="Meiryo UI"/>
        <family val="3"/>
        <charset val="128"/>
      </rPr>
      <t>「金融機関用」のみ、ご本人の</t>
    </r>
    <r>
      <rPr>
        <b/>
        <sz val="12"/>
        <color rgb="FFFF0000"/>
        <rFont val="Meiryo UI"/>
        <family val="3"/>
        <charset val="128"/>
      </rPr>
      <t>署名</t>
    </r>
    <r>
      <rPr>
        <sz val="12"/>
        <color rgb="FFFF0000"/>
        <rFont val="Meiryo UI"/>
        <family val="3"/>
        <charset val="128"/>
      </rPr>
      <t>が必要です！</t>
    </r>
    <r>
      <rPr>
        <sz val="12"/>
        <rFont val="Meiryo UI"/>
        <family val="3"/>
        <charset val="128"/>
      </rPr>
      <t>（自動印字されません）</t>
    </r>
    <rPh sb="17" eb="19">
      <t>ヒツヨウ</t>
    </rPh>
    <phoneticPr fontId="2"/>
  </si>
  <si>
    <r>
      <rPr>
        <sz val="12"/>
        <color rgb="FFFF0000"/>
        <rFont val="Meiryo UI"/>
        <family val="3"/>
        <charset val="128"/>
      </rPr>
      <t>「片面印刷」「縦方向」「A4」</t>
    </r>
    <r>
      <rPr>
        <sz val="12"/>
        <rFont val="Meiryo UI"/>
        <family val="3"/>
        <charset val="128"/>
      </rPr>
      <t>であることを確認のうえ印刷してください。※印刷ミス等の場合受付不可。</t>
    </r>
    <rPh sb="1" eb="3">
      <t>カタメン</t>
    </rPh>
    <rPh sb="3" eb="5">
      <t>インサツ</t>
    </rPh>
    <rPh sb="7" eb="10">
      <t>タテホウコウ</t>
    </rPh>
    <rPh sb="21" eb="23">
      <t>カクニン</t>
    </rPh>
    <rPh sb="26" eb="28">
      <t>インサツ</t>
    </rPh>
    <phoneticPr fontId="2"/>
  </si>
  <si>
    <r>
      <t>訂正は、</t>
    </r>
    <r>
      <rPr>
        <b/>
        <sz val="12"/>
        <rFont val="Meiryo UI"/>
        <family val="3"/>
        <charset val="128"/>
      </rPr>
      <t>【訂正箇所を二重線抹消、届出印を訂正印として押印】</t>
    </r>
    <r>
      <rPr>
        <sz val="12"/>
        <rFont val="Meiryo UI"/>
        <family val="3"/>
        <charset val="128"/>
      </rPr>
      <t>してください。※小型訂正印不可。</t>
    </r>
    <rPh sb="0" eb="2">
      <t>テイセイ</t>
    </rPh>
    <rPh sb="5" eb="7">
      <t>テイセイ</t>
    </rPh>
    <rPh sb="7" eb="9">
      <t>カショ</t>
    </rPh>
    <rPh sb="10" eb="13">
      <t>ニジュウセン</t>
    </rPh>
    <rPh sb="13" eb="15">
      <t>マッショウ</t>
    </rPh>
    <rPh sb="16" eb="19">
      <t>トドケデイン</t>
    </rPh>
    <rPh sb="20" eb="22">
      <t>テイセイ</t>
    </rPh>
    <rPh sb="22" eb="23">
      <t>イン</t>
    </rPh>
    <rPh sb="26" eb="28">
      <t>オウイン</t>
    </rPh>
    <rPh sb="37" eb="39">
      <t>コガタ</t>
    </rPh>
    <rPh sb="39" eb="41">
      <t>テイセイ</t>
    </rPh>
    <rPh sb="41" eb="42">
      <t>イン</t>
    </rPh>
    <rPh sb="42" eb="44">
      <t>フカ</t>
    </rPh>
    <phoneticPr fontId="2"/>
  </si>
  <si>
    <t>「金融機関用」「電算報告用」「所属控」「本人用」の計４枚。学校事務担当者様にて押印ください。</t>
    <rPh sb="25" eb="26">
      <t>ケイ</t>
    </rPh>
    <rPh sb="27" eb="28">
      <t>マイ</t>
    </rPh>
    <rPh sb="29" eb="31">
      <t>ガッコウ</t>
    </rPh>
    <rPh sb="39" eb="41">
      <t>オウイン</t>
    </rPh>
    <phoneticPr fontId="2"/>
  </si>
  <si>
    <r>
      <t xml:space="preserve">ゆうちょ銀行の場合は店番（店名）の数字を入力
</t>
    </r>
    <r>
      <rPr>
        <sz val="8"/>
        <rFont val="Meiryo UI"/>
        <family val="3"/>
        <charset val="128"/>
      </rPr>
      <t>(「支店」欄はプルダウンで変更できます)</t>
    </r>
    <rPh sb="4" eb="6">
      <t>ギンコウ</t>
    </rPh>
    <rPh sb="7" eb="9">
      <t>バアイ</t>
    </rPh>
    <rPh sb="10" eb="12">
      <t>テンバン</t>
    </rPh>
    <rPh sb="13" eb="15">
      <t>テンメイ</t>
    </rPh>
    <rPh sb="17" eb="19">
      <t>スウジ</t>
    </rPh>
    <rPh sb="20" eb="22">
      <t>ニュウリョク</t>
    </rPh>
    <rPh sb="25" eb="27">
      <t>シテン</t>
    </rPh>
    <rPh sb="28" eb="29">
      <t>ラン</t>
    </rPh>
    <rPh sb="36" eb="38">
      <t>ヘンコウ</t>
    </rPh>
    <phoneticPr fontId="2"/>
  </si>
  <si>
    <r>
      <rPr>
        <b/>
        <u/>
        <sz val="12"/>
        <rFont val="Meiryo UI"/>
        <family val="3"/>
        <charset val="128"/>
      </rPr>
      <t>左（元号）から順</t>
    </r>
    <r>
      <rPr>
        <sz val="12"/>
        <rFont val="Meiryo UI"/>
        <family val="3"/>
        <charset val="128"/>
      </rPr>
      <t>に、
それぞれプルダウンから選択してください。</t>
    </r>
    <rPh sb="0" eb="1">
      <t>ヒダリ</t>
    </rPh>
    <rPh sb="2" eb="4">
      <t>ゲンゴウ</t>
    </rPh>
    <rPh sb="7" eb="8">
      <t>ジュン</t>
    </rPh>
    <rPh sb="22" eb="24">
      <t>センタク</t>
    </rPh>
    <phoneticPr fontId="2"/>
  </si>
  <si>
    <r>
      <t>入力内容が正しく反映されているか確認のうえ、</t>
    </r>
    <r>
      <rPr>
        <b/>
        <sz val="12"/>
        <rFont val="Meiryo UI"/>
        <family val="3"/>
        <charset val="128"/>
      </rPr>
      <t>A4片面印刷</t>
    </r>
    <r>
      <rPr>
        <sz val="12"/>
        <rFont val="Meiryo UI"/>
        <family val="3"/>
        <charset val="128"/>
      </rPr>
      <t>してください。</t>
    </r>
    <phoneticPr fontId="2"/>
  </si>
  <si>
    <r>
      <t>「入力必須」と記載のある項目は、必ずすべて入力してください。</t>
    </r>
    <r>
      <rPr>
        <sz val="12"/>
        <color rgb="FFFF0000"/>
        <rFont val="Meiryo UI"/>
        <family val="3"/>
        <charset val="128"/>
      </rPr>
      <t>※入力もれ等があると不備となります。</t>
    </r>
    <rPh sb="1" eb="5">
      <t>ニュウリョクヒッス</t>
    </rPh>
    <rPh sb="7" eb="9">
      <t>キサイ</t>
    </rPh>
    <rPh sb="12" eb="14">
      <t>コウモク</t>
    </rPh>
    <rPh sb="16" eb="17">
      <t>カナラ</t>
    </rPh>
    <rPh sb="21" eb="23">
      <t>ニュウリョク</t>
    </rPh>
    <phoneticPr fontId="2"/>
  </si>
  <si>
    <r>
      <t>※</t>
    </r>
    <r>
      <rPr>
        <b/>
        <sz val="12"/>
        <color rgb="FFFF0000"/>
        <rFont val="Meiryo UI"/>
        <family val="3"/>
        <charset val="128"/>
      </rPr>
      <t>住宅・年金財形の「解約」</t>
    </r>
    <r>
      <rPr>
        <sz val="12"/>
        <rFont val="Meiryo UI"/>
        <family val="3"/>
        <charset val="128"/>
      </rPr>
      <t>の場合は、用紙右下の「</t>
    </r>
    <r>
      <rPr>
        <sz val="12"/>
        <color rgb="FFFF0000"/>
        <rFont val="Meiryo UI"/>
        <family val="3"/>
        <charset val="128"/>
      </rPr>
      <t>廃止申告書」</t>
    </r>
    <r>
      <rPr>
        <sz val="12"/>
        <rFont val="Meiryo UI"/>
        <family val="3"/>
        <charset val="128"/>
      </rPr>
      <t>の氏名欄も</t>
    </r>
    <r>
      <rPr>
        <sz val="12"/>
        <color rgb="FFFF0000"/>
        <rFont val="Meiryo UI"/>
        <family val="3"/>
        <charset val="128"/>
      </rPr>
      <t>署名が必要です。</t>
    </r>
    <rPh sb="1" eb="3">
      <t>ジュウタク</t>
    </rPh>
    <rPh sb="4" eb="6">
      <t>ネンキン</t>
    </rPh>
    <rPh sb="6" eb="8">
      <t>ザイケイ</t>
    </rPh>
    <rPh sb="10" eb="12">
      <t>カイヤク</t>
    </rPh>
    <rPh sb="14" eb="16">
      <t>バアイ</t>
    </rPh>
    <rPh sb="18" eb="20">
      <t>ヨウシ</t>
    </rPh>
    <rPh sb="20" eb="22">
      <t>ミギシタ</t>
    </rPh>
    <rPh sb="24" eb="26">
      <t>ハイシ</t>
    </rPh>
    <rPh sb="26" eb="29">
      <t>シンコクショ</t>
    </rPh>
    <rPh sb="31" eb="33">
      <t>シメイ</t>
    </rPh>
    <rPh sb="33" eb="34">
      <t>ラン</t>
    </rPh>
    <rPh sb="35" eb="37">
      <t>ショメイ</t>
    </rPh>
    <rPh sb="38" eb="40">
      <t>ヒツヨウ</t>
    </rPh>
    <phoneticPr fontId="2"/>
  </si>
  <si>
    <r>
      <rPr>
        <b/>
        <sz val="12"/>
        <color rgb="FFFF0000"/>
        <rFont val="Meiryo UI"/>
        <family val="3"/>
        <charset val="128"/>
      </rPr>
      <t>届出印の押印が必要です！</t>
    </r>
    <r>
      <rPr>
        <sz val="12"/>
        <rFont val="Meiryo UI"/>
        <family val="3"/>
        <charset val="128"/>
      </rPr>
      <t>「金融機関用」「所属控」「本人用」の計３枚</t>
    </r>
    <rPh sb="0" eb="3">
      <t>トドケデイン</t>
    </rPh>
    <rPh sb="4" eb="6">
      <t>オウイン</t>
    </rPh>
    <rPh sb="7" eb="9">
      <t>ヒツヨウ</t>
    </rPh>
    <rPh sb="30" eb="31">
      <t>ケイ</t>
    </rPh>
    <rPh sb="32" eb="33">
      <t>マイ</t>
    </rPh>
    <phoneticPr fontId="2"/>
  </si>
  <si>
    <t>SBI新生銀行</t>
    <rPh sb="3" eb="5">
      <t>シンセイ</t>
    </rPh>
    <rPh sb="5" eb="7">
      <t>ギンコウ</t>
    </rPh>
    <phoneticPr fontId="2"/>
  </si>
  <si>
    <r>
      <rPr>
        <b/>
        <sz val="20"/>
        <rFont val="Meiryo UI"/>
        <family val="3"/>
        <charset val="128"/>
      </rPr>
      <t>申込内容（金融機関コード等）</t>
    </r>
    <r>
      <rPr>
        <sz val="20"/>
        <rFont val="Meiryo UI"/>
        <family val="3"/>
        <charset val="128"/>
      </rPr>
      <t>はすべて入力しましたか。
内容に誤りはありませんか。</t>
    </r>
    <phoneticPr fontId="2"/>
  </si>
  <si>
    <t>　※翌月第３営業日に福利課より一括して金融機関へ提出します。</t>
    <rPh sb="2" eb="4">
      <t>ヨクゲツ</t>
    </rPh>
    <rPh sb="4" eb="5">
      <t>ダイ</t>
    </rPh>
    <rPh sb="6" eb="9">
      <t>エイギョウビ</t>
    </rPh>
    <rPh sb="10" eb="13">
      <t>フクリカ</t>
    </rPh>
    <rPh sb="15" eb="17">
      <t>イッカツ</t>
    </rPh>
    <rPh sb="19" eb="23">
      <t>キンユウキカン</t>
    </rPh>
    <rPh sb="24" eb="26">
      <t>テイシュツ</t>
    </rPh>
    <phoneticPr fontId="2"/>
  </si>
  <si>
    <r>
      <t>A４</t>
    </r>
    <r>
      <rPr>
        <sz val="20"/>
        <rFont val="Meiryo UI"/>
        <family val="3"/>
        <charset val="128"/>
      </rPr>
      <t>用紙の</t>
    </r>
    <r>
      <rPr>
        <b/>
        <sz val="20"/>
        <rFont val="Meiryo UI"/>
        <family val="3"/>
        <charset val="128"/>
      </rPr>
      <t>片面印刷</t>
    </r>
    <r>
      <rPr>
        <sz val="20"/>
        <rFont val="Meiryo UI"/>
        <family val="3"/>
        <charset val="128"/>
      </rPr>
      <t>ですか。</t>
    </r>
    <r>
      <rPr>
        <b/>
        <sz val="20"/>
        <rFont val="Meiryo UI"/>
        <family val="3"/>
        <charset val="128"/>
      </rPr>
      <t>印刷ズレ</t>
    </r>
    <r>
      <rPr>
        <sz val="20"/>
        <rFont val="Meiryo UI"/>
        <family val="3"/>
        <charset val="128"/>
      </rPr>
      <t>はありませんか。</t>
    </r>
    <phoneticPr fontId="2"/>
  </si>
  <si>
    <t>申込年月日自動反映用</t>
    <rPh sb="0" eb="2">
      <t>モウシコミ</t>
    </rPh>
    <rPh sb="2" eb="5">
      <t>ネンガッピ</t>
    </rPh>
    <rPh sb="5" eb="9">
      <t>ジドウハンエイ</t>
    </rPh>
    <rPh sb="9" eb="10">
      <t>ヨウ</t>
    </rPh>
    <phoneticPr fontId="2"/>
  </si>
  <si>
    <t>限度額判定欄</t>
    <rPh sb="0" eb="2">
      <t>ゲンド</t>
    </rPh>
    <rPh sb="2" eb="3">
      <t>ガク</t>
    </rPh>
    <rPh sb="3" eb="5">
      <t>ハンテイ</t>
    </rPh>
    <rPh sb="5" eb="6">
      <t>ラン</t>
    </rPh>
    <phoneticPr fontId="2"/>
  </si>
  <si>
    <t>生保・損保の年金</t>
    <rPh sb="6" eb="8">
      <t>ネンキン</t>
    </rPh>
    <phoneticPr fontId="2"/>
  </si>
  <si>
    <t>生保・損保の年金以外</t>
    <rPh sb="6" eb="8">
      <t>ネンキン</t>
    </rPh>
    <phoneticPr fontId="2"/>
  </si>
  <si>
    <t>限度額</t>
    <rPh sb="0" eb="3">
      <t>ゲンドガク</t>
    </rPh>
    <phoneticPr fontId="2"/>
  </si>
  <si>
    <t>支店</t>
    <phoneticPr fontId="2"/>
  </si>
  <si>
    <r>
      <t>電話番号</t>
    </r>
    <r>
      <rPr>
        <sz val="8"/>
        <rFont val="Meiryo UI"/>
        <family val="3"/>
        <charset val="128"/>
      </rPr>
      <t>（自宅または携帯）</t>
    </r>
    <rPh sb="0" eb="2">
      <t>デンワ</t>
    </rPh>
    <rPh sb="2" eb="4">
      <t>バンゴウ</t>
    </rPh>
    <rPh sb="5" eb="7">
      <t>ジタク</t>
    </rPh>
    <rPh sb="10" eb="12">
      <t>ケイタイ</t>
    </rPh>
    <phoneticPr fontId="2"/>
  </si>
  <si>
    <r>
      <t>口座種類</t>
    </r>
    <r>
      <rPr>
        <sz val="11"/>
        <rFont val="Meiryo UI"/>
        <family val="3"/>
        <charset val="128"/>
      </rPr>
      <t>（普通/当座）</t>
    </r>
    <rPh sb="0" eb="2">
      <t>コウザ</t>
    </rPh>
    <rPh sb="2" eb="4">
      <t>シュルイ</t>
    </rPh>
    <rPh sb="5" eb="7">
      <t>フツウ</t>
    </rPh>
    <rPh sb="8" eb="10">
      <t>トウザ</t>
    </rPh>
    <phoneticPr fontId="2"/>
  </si>
  <si>
    <r>
      <rPr>
        <sz val="6"/>
        <rFont val="ＭＳ Ｐゴシック"/>
        <family val="3"/>
        <charset val="128"/>
      </rPr>
      <t>旧大和銀行。期日指定定期預金。</t>
    </r>
    <r>
      <rPr>
        <b/>
        <sz val="11"/>
        <color rgb="FFFF0000"/>
        <rFont val="ＭＳ Ｐゴシック"/>
        <family val="3"/>
        <charset val="128"/>
      </rPr>
      <t>一般財形のみ</t>
    </r>
    <rPh sb="0" eb="1">
      <t>キュウ</t>
    </rPh>
    <rPh sb="1" eb="3">
      <t>ダイワ</t>
    </rPh>
    <rPh sb="3" eb="5">
      <t>ギンコウ</t>
    </rPh>
    <rPh sb="6" eb="8">
      <t>キジツ</t>
    </rPh>
    <rPh sb="8" eb="10">
      <t>シテイ</t>
    </rPh>
    <rPh sb="10" eb="12">
      <t>テイキ</t>
    </rPh>
    <rPh sb="12" eb="14">
      <t>ヨキン</t>
    </rPh>
    <rPh sb="15" eb="17">
      <t>イッパン</t>
    </rPh>
    <rPh sb="17" eb="19">
      <t>ザイケイ</t>
    </rPh>
    <phoneticPr fontId="2"/>
  </si>
  <si>
    <r>
      <rPr>
        <sz val="6"/>
        <rFont val="ＭＳ Ｐゴシック"/>
        <family val="3"/>
        <charset val="128"/>
      </rPr>
      <t>旧大和銀行。金銭信託。</t>
    </r>
    <r>
      <rPr>
        <b/>
        <sz val="11"/>
        <color rgb="FFFF0000"/>
        <rFont val="ＭＳ Ｐゴシック"/>
        <family val="3"/>
        <charset val="128"/>
      </rPr>
      <t>一般・住宅・年金財形</t>
    </r>
    <rPh sb="0" eb="1">
      <t>キュウ</t>
    </rPh>
    <rPh sb="1" eb="3">
      <t>ダイワ</t>
    </rPh>
    <rPh sb="3" eb="5">
      <t>ギンコウ</t>
    </rPh>
    <rPh sb="6" eb="8">
      <t>キンセン</t>
    </rPh>
    <rPh sb="8" eb="10">
      <t>シンタク</t>
    </rPh>
    <rPh sb="11" eb="13">
      <t>イッパン</t>
    </rPh>
    <rPh sb="14" eb="16">
      <t>ジュウタク</t>
    </rPh>
    <rPh sb="17" eb="19">
      <t>ネンキン</t>
    </rPh>
    <rPh sb="19" eb="21">
      <t>ザイケイ</t>
    </rPh>
    <phoneticPr fontId="2"/>
  </si>
  <si>
    <t>各金融機関へ引渡し後、金融機関の審査にて不備が確認された場合も、再提出が必要です。</t>
    <rPh sb="9" eb="10">
      <t>アト</t>
    </rPh>
    <phoneticPr fontId="2"/>
  </si>
  <si>
    <t>R</t>
    <phoneticPr fontId="2"/>
  </si>
  <si>
    <t>№</t>
  </si>
  <si>
    <t>所属名</t>
    <rPh sb="0" eb="2">
      <t>ショゾク</t>
    </rPh>
    <rPh sb="2" eb="3">
      <t>メイ</t>
    </rPh>
    <phoneticPr fontId="6"/>
  </si>
  <si>
    <t>岸和田市立朝陽小学校</t>
  </si>
  <si>
    <t>寝屋川市立望が丘小学校</t>
  </si>
  <si>
    <t>寝屋川市立望が丘中学校</t>
  </si>
  <si>
    <t>東大阪市立義務教育学校くすは縄手南校（後期）</t>
  </si>
  <si>
    <t>東大阪市立義務教育学校くすは縄手南校（前期）</t>
  </si>
  <si>
    <r>
      <rPr>
        <b/>
        <sz val="16"/>
        <rFont val="ＭＳ Ｐゴシック"/>
        <family val="3"/>
        <charset val="128"/>
        <scheme val="major"/>
      </rPr>
      <t>　</t>
    </r>
    <r>
      <rPr>
        <b/>
        <u/>
        <sz val="16"/>
        <rFont val="ＭＳ Ｐゴシック"/>
        <family val="3"/>
        <charset val="128"/>
        <scheme val="major"/>
      </rPr>
      <t>金融機関コードの誤入力が多く発生しています！</t>
    </r>
    <r>
      <rPr>
        <sz val="12"/>
        <rFont val="ＭＳ Ｐゴシック"/>
        <family val="3"/>
        <charset val="128"/>
        <scheme val="major"/>
      </rPr>
      <t xml:space="preserve">
　　処理が遅れる原因になりますので、ご自宅に届く残高通知や、
　　所属で保管している控え等を確認の上入力ください。</t>
    </r>
    <rPh sb="44" eb="46">
      <t>ジタク</t>
    </rPh>
    <rPh sb="47" eb="48">
      <t>トド</t>
    </rPh>
    <rPh sb="58" eb="60">
      <t>ショゾク</t>
    </rPh>
    <rPh sb="61" eb="63">
      <t>ホカン</t>
    </rPh>
    <rPh sb="67" eb="68">
      <t>ヒカ</t>
    </rPh>
    <phoneticPr fontId="2"/>
  </si>
  <si>
    <t>特に多い誤入力の例</t>
    <rPh sb="0" eb="1">
      <t>トク</t>
    </rPh>
    <rPh sb="2" eb="3">
      <t>オオ</t>
    </rPh>
    <rPh sb="4" eb="7">
      <t>ゴニュウリョク</t>
    </rPh>
    <rPh sb="8" eb="9">
      <t>レイ</t>
    </rPh>
    <phoneticPr fontId="2"/>
  </si>
  <si>
    <t>（りそな銀行）</t>
    <phoneticPr fontId="2"/>
  </si>
  <si>
    <t>（近畿労働金庫）</t>
    <phoneticPr fontId="2"/>
  </si>
  <si>
    <r>
      <t>（</t>
    </r>
    <r>
      <rPr>
        <sz val="8"/>
        <rFont val="BIZ UDPゴシック"/>
        <family val="3"/>
        <charset val="128"/>
      </rPr>
      <t>りそな銀行</t>
    </r>
    <r>
      <rPr>
        <sz val="11"/>
        <rFont val="BIZ UDPゴシック"/>
        <family val="3"/>
        <charset val="128"/>
      </rPr>
      <t>・</t>
    </r>
    <r>
      <rPr>
        <b/>
        <sz val="11"/>
        <rFont val="BIZ UDPゴシック"/>
        <family val="3"/>
        <charset val="128"/>
      </rPr>
      <t>金銭信託</t>
    </r>
    <r>
      <rPr>
        <sz val="11"/>
        <rFont val="BIZ UDPゴシック"/>
        <family val="3"/>
        <charset val="128"/>
      </rPr>
      <t>）</t>
    </r>
    <phoneticPr fontId="2"/>
  </si>
  <si>
    <r>
      <t>（</t>
    </r>
    <r>
      <rPr>
        <sz val="8"/>
        <rFont val="BIZ UDPゴシック"/>
        <family val="3"/>
        <charset val="128"/>
      </rPr>
      <t>りそな銀行</t>
    </r>
    <r>
      <rPr>
        <sz val="11"/>
        <rFont val="BIZ UDPゴシック"/>
        <family val="3"/>
        <charset val="128"/>
      </rPr>
      <t>・</t>
    </r>
    <r>
      <rPr>
        <b/>
        <sz val="11"/>
        <rFont val="BIZ UDPゴシック"/>
        <family val="3"/>
        <charset val="128"/>
      </rPr>
      <t>期日指定定期預金</t>
    </r>
    <r>
      <rPr>
        <sz val="11"/>
        <rFont val="BIZ UDPゴシック"/>
        <family val="3"/>
        <charset val="128"/>
      </rPr>
      <t>）</t>
    </r>
    <phoneticPr fontId="2"/>
  </si>
  <si>
    <r>
      <t>（</t>
    </r>
    <r>
      <rPr>
        <sz val="8"/>
        <rFont val="BIZ UDPゴシック"/>
        <family val="3"/>
        <charset val="128"/>
      </rPr>
      <t>三菱ＵＦＪ銀行</t>
    </r>
    <r>
      <rPr>
        <sz val="11"/>
        <rFont val="BIZ UDPゴシック"/>
        <family val="3"/>
        <charset val="128"/>
      </rPr>
      <t>・</t>
    </r>
    <r>
      <rPr>
        <b/>
        <sz val="11"/>
        <rFont val="BIZ UDPゴシック"/>
        <family val="3"/>
        <charset val="128"/>
      </rPr>
      <t>旧東京三菱銀行</t>
    </r>
    <r>
      <rPr>
        <sz val="11"/>
        <rFont val="BIZ UDPゴシック"/>
        <family val="3"/>
        <charset val="128"/>
      </rPr>
      <t>）</t>
    </r>
    <phoneticPr fontId="2"/>
  </si>
  <si>
    <r>
      <t>（</t>
    </r>
    <r>
      <rPr>
        <sz val="8"/>
        <rFont val="BIZ UDPゴシック"/>
        <family val="3"/>
        <charset val="128"/>
      </rPr>
      <t>三菱ＵＦＪ銀行</t>
    </r>
    <r>
      <rPr>
        <sz val="11"/>
        <rFont val="BIZ UDPゴシック"/>
        <family val="3"/>
        <charset val="128"/>
      </rPr>
      <t>・</t>
    </r>
    <r>
      <rPr>
        <b/>
        <sz val="11"/>
        <rFont val="BIZ UDPゴシック"/>
        <family val="3"/>
        <charset val="128"/>
      </rPr>
      <t>旧ＵFJ銀行</t>
    </r>
    <r>
      <rPr>
        <sz val="11"/>
        <rFont val="BIZ UDPゴシック"/>
        <family val="3"/>
        <charset val="128"/>
      </rPr>
      <t>）</t>
    </r>
    <phoneticPr fontId="2"/>
  </si>
  <si>
    <t>ゆうちょ銀行の財形貯蓄を契約されている方へ</t>
    <rPh sb="4" eb="6">
      <t>ギンコウ</t>
    </rPh>
    <rPh sb="7" eb="11">
      <t>ザイケイチョチク</t>
    </rPh>
    <rPh sb="12" eb="14">
      <t>ケイヤク</t>
    </rPh>
    <rPh sb="19" eb="20">
      <t>カタ</t>
    </rPh>
    <phoneticPr fontId="2"/>
  </si>
  <si>
    <t>以下どちらかの方法を選択し、入力してください。</t>
    <rPh sb="0" eb="2">
      <t>イカ</t>
    </rPh>
    <rPh sb="7" eb="9">
      <t>ホウホウ</t>
    </rPh>
    <rPh sb="10" eb="12">
      <t>センタク</t>
    </rPh>
    <rPh sb="14" eb="16">
      <t>ニュウリョク</t>
    </rPh>
    <phoneticPr fontId="2"/>
  </si>
  <si>
    <t>ゆうちょ銀行の口座を入力する</t>
    <rPh sb="4" eb="6">
      <t>ギンコウ</t>
    </rPh>
    <rPh sb="7" eb="9">
      <t>コウザ</t>
    </rPh>
    <rPh sb="10" eb="12">
      <t>ニュウリョク</t>
    </rPh>
    <phoneticPr fontId="2"/>
  </si>
  <si>
    <t>振込先口座に、ゆうちょ銀行以外の口座は指定できません！！</t>
    <rPh sb="0" eb="5">
      <t>フリコミサキコウザ</t>
    </rPh>
    <rPh sb="11" eb="13">
      <t>ギンコウ</t>
    </rPh>
    <rPh sb="13" eb="15">
      <t>イガイ</t>
    </rPh>
    <rPh sb="16" eb="18">
      <t>コウザ</t>
    </rPh>
    <rPh sb="19" eb="21">
      <t>シテイ</t>
    </rPh>
    <phoneticPr fontId="2"/>
  </si>
  <si>
    <t>「銀行名」部分に「払戻証書」と入力する（この場合他の部分は空欄でOK）</t>
    <rPh sb="1" eb="4">
      <t>ギンコウメイ</t>
    </rPh>
    <rPh sb="5" eb="7">
      <t>ブブン</t>
    </rPh>
    <rPh sb="9" eb="11">
      <t>ハライモドシ</t>
    </rPh>
    <rPh sb="11" eb="13">
      <t>ショウショ</t>
    </rPh>
    <rPh sb="15" eb="17">
      <t>ニュウリョク</t>
    </rPh>
    <rPh sb="22" eb="24">
      <t>バアイ</t>
    </rPh>
    <rPh sb="24" eb="25">
      <t>ホカ</t>
    </rPh>
    <rPh sb="26" eb="28">
      <t>ブブン</t>
    </rPh>
    <rPh sb="29" eb="31">
      <t>クウラン</t>
    </rPh>
    <phoneticPr fontId="2"/>
  </si>
  <si>
    <t>ゆうちょ銀行以外の口座を記入されている場合、不備で返却となります！</t>
    <rPh sb="4" eb="6">
      <t>ギンコウ</t>
    </rPh>
    <rPh sb="6" eb="8">
      <t>イガイ</t>
    </rPh>
    <rPh sb="9" eb="11">
      <t>コウザ</t>
    </rPh>
    <rPh sb="12" eb="14">
      <t>キニュウ</t>
    </rPh>
    <rPh sb="19" eb="21">
      <t>バアイ</t>
    </rPh>
    <rPh sb="22" eb="24">
      <t>フビ</t>
    </rPh>
    <rPh sb="25" eb="27">
      <t>ヘンキャク</t>
    </rPh>
    <phoneticPr fontId="2"/>
  </si>
  <si>
    <t>ゆうちょ銀行以外</t>
    <rPh sb="4" eb="6">
      <t>ギンコウ</t>
    </rPh>
    <rPh sb="6" eb="8">
      <t>イガイ</t>
    </rPh>
    <phoneticPr fontId="2"/>
  </si>
  <si>
    <t>判定</t>
    <rPh sb="0" eb="2">
      <t>ハンテイ</t>
    </rPh>
    <phoneticPr fontId="2"/>
  </si>
  <si>
    <t>　振込先口座に、ゆうちょ銀行以外の口座は指定できません！！</t>
    <rPh sb="1" eb="6">
      <t>フリコミサキコウザ</t>
    </rPh>
    <rPh sb="12" eb="14">
      <t>ギンコウ</t>
    </rPh>
    <rPh sb="14" eb="16">
      <t>イガイ</t>
    </rPh>
    <rPh sb="17" eb="19">
      <t>コウザ</t>
    </rPh>
    <rPh sb="20" eb="22">
      <t>シテイ</t>
    </rPh>
    <phoneticPr fontId="2"/>
  </si>
  <si>
    <t>　ゆうちょ銀行以外の口座を記入されている場合、不備で返却となります！</t>
    <rPh sb="5" eb="7">
      <t>ギンコウ</t>
    </rPh>
    <rPh sb="7" eb="9">
      <t>イガイ</t>
    </rPh>
    <rPh sb="10" eb="12">
      <t>コウザ</t>
    </rPh>
    <rPh sb="13" eb="15">
      <t>キニュウ</t>
    </rPh>
    <rPh sb="20" eb="22">
      <t>バアイ</t>
    </rPh>
    <rPh sb="23" eb="25">
      <t>フビ</t>
    </rPh>
    <rPh sb="26" eb="28">
      <t>ヘンキャク</t>
    </rPh>
    <phoneticPr fontId="2"/>
  </si>
  <si>
    <t>　　以下どちらかの方法を選択し、入力してください。</t>
    <rPh sb="2" eb="4">
      <t>イカ</t>
    </rPh>
    <rPh sb="9" eb="11">
      <t>ホウホウ</t>
    </rPh>
    <rPh sb="12" eb="14">
      <t>センタク</t>
    </rPh>
    <rPh sb="16" eb="18">
      <t>ニュウリョク</t>
    </rPh>
    <phoneticPr fontId="2"/>
  </si>
  <si>
    <t>　　①　ゆうちょ銀行の口座を入力する</t>
    <phoneticPr fontId="2"/>
  </si>
  <si>
    <t>　　②　「銀行名」部分に「払戻証書」と入力する（この場合、他の部分は空欄でOK）</t>
    <phoneticPr fontId="2"/>
  </si>
  <si>
    <t>詳細はこちら</t>
    <rPh sb="0" eb="2">
      <t>ショウサイ</t>
    </rPh>
    <phoneticPr fontId="2"/>
  </si>
  <si>
    <t>【払戻金の受取方法（2パターン）】</t>
    <rPh sb="1" eb="3">
      <t>ハライモドシ</t>
    </rPh>
    <rPh sb="3" eb="4">
      <t>キン</t>
    </rPh>
    <rPh sb="5" eb="7">
      <t>ウケトリ</t>
    </rPh>
    <rPh sb="7" eb="9">
      <t>ホウホウ</t>
    </rPh>
    <phoneticPr fontId="2"/>
  </si>
  <si>
    <t>①払戻証書</t>
  </si>
  <si>
    <t>②口座振込</t>
  </si>
  <si>
    <t xml:space="preserve">　注：ゆうちょ銀行本人口座のみ指定可。本人口座が無い場合は、前述①で受け取り。
</t>
    <rPh sb="1" eb="2">
      <t>チュウ</t>
    </rPh>
    <rPh sb="15" eb="17">
      <t>シテイ</t>
    </rPh>
    <rPh sb="17" eb="18">
      <t>カ</t>
    </rPh>
    <rPh sb="19" eb="21">
      <t>ホンニン</t>
    </rPh>
    <phoneticPr fontId="2"/>
  </si>
  <si>
    <t>「払戻請求書」の受取方法の口座記入欄下の余白に「5桁の通帳記号、8桁の通帳</t>
    <rPh sb="1" eb="3">
      <t>ハライモドシ</t>
    </rPh>
    <rPh sb="3" eb="6">
      <t>セイキュウショ</t>
    </rPh>
    <rPh sb="8" eb="10">
      <t>ウケトリ</t>
    </rPh>
    <rPh sb="10" eb="12">
      <t>ホウホウ</t>
    </rPh>
    <rPh sb="13" eb="15">
      <t>コウザ</t>
    </rPh>
    <rPh sb="15" eb="17">
      <t>キニュウ</t>
    </rPh>
    <rPh sb="17" eb="18">
      <t>ラン</t>
    </rPh>
    <rPh sb="18" eb="19">
      <t>シタ</t>
    </rPh>
    <rPh sb="20" eb="22">
      <t>ヨハク</t>
    </rPh>
    <rPh sb="25" eb="26">
      <t>ケタ</t>
    </rPh>
    <rPh sb="27" eb="29">
      <t>ツウチョウ</t>
    </rPh>
    <rPh sb="29" eb="31">
      <t>キゴウ</t>
    </rPh>
    <rPh sb="33" eb="34">
      <t>ケタ</t>
    </rPh>
    <rPh sb="35" eb="37">
      <t>ツウチョウ</t>
    </rPh>
    <phoneticPr fontId="2"/>
  </si>
  <si>
    <t>番号」及び「振替預入」と記入</t>
    <rPh sb="7" eb="8">
      <t>カ</t>
    </rPh>
    <phoneticPr fontId="2"/>
  </si>
  <si>
    <t>（ゆうちょ銀行【商品内容記載事項】参照）</t>
    <rPh sb="17" eb="19">
      <t>サンショウ</t>
    </rPh>
    <phoneticPr fontId="2"/>
  </si>
  <si>
    <t>　《記入例1》</t>
  </si>
  <si>
    <t>14100-87654321　　振替預入</t>
  </si>
  <si>
    <t>　《記入例2》</t>
  </si>
  <si>
    <t>14100-2-87654321　　振替預入</t>
  </si>
  <si>
    <t>　（記入例2：記号番号再発行有の場合は、再発行番号も要記入）</t>
    <rPh sb="2" eb="4">
      <t>キニュウ</t>
    </rPh>
    <rPh sb="4" eb="5">
      <t>レイ</t>
    </rPh>
    <rPh sb="7" eb="9">
      <t>キゴウ</t>
    </rPh>
    <rPh sb="9" eb="11">
      <t>バンゴウ</t>
    </rPh>
    <rPh sb="11" eb="14">
      <t>サイハッコウ</t>
    </rPh>
    <rPh sb="14" eb="15">
      <t>アリ</t>
    </rPh>
    <rPh sb="16" eb="18">
      <t>バアイ</t>
    </rPh>
    <rPh sb="20" eb="23">
      <t>サイハッコウ</t>
    </rPh>
    <rPh sb="23" eb="25">
      <t>バンゴウ</t>
    </rPh>
    <rPh sb="26" eb="27">
      <t>ヨウ</t>
    </rPh>
    <rPh sb="27" eb="29">
      <t>キニュウ</t>
    </rPh>
    <phoneticPr fontId="2"/>
  </si>
  <si>
    <t>「保管証」の提出後、貯金事務センターから郵送される「払戻証書」を持参のうえ、
ゆうちょ銀行窓口にて換金手続</t>
    <phoneticPr fontId="2"/>
  </si>
  <si>
    <t>大阪府立北野高等学校</t>
  </si>
  <si>
    <t>大阪府立東淀川高等学校</t>
  </si>
  <si>
    <t>大阪府立大手前高等学校</t>
  </si>
  <si>
    <t>大阪府立旭高等学校</t>
  </si>
  <si>
    <t>大阪府立市岡高等学校</t>
  </si>
  <si>
    <t>大阪府立港高等学校</t>
  </si>
  <si>
    <t>大阪府立高津高等学校</t>
  </si>
  <si>
    <t>大阪府立清水谷高等学校</t>
  </si>
  <si>
    <t>大阪府立夕陽丘高等学校</t>
  </si>
  <si>
    <t>大阪府立天王寺高等学校</t>
  </si>
  <si>
    <t>大阪府立今宮高等学校</t>
  </si>
  <si>
    <t>大阪府立生野高等学校</t>
  </si>
  <si>
    <t>大阪府立住吉高等学校</t>
  </si>
  <si>
    <t>大阪府立阿倍野高等学校</t>
  </si>
  <si>
    <t>大阪府立東住吉高等学校</t>
  </si>
  <si>
    <t>大阪府立阪南高等学校</t>
  </si>
  <si>
    <t>大阪府立池田高等学校</t>
  </si>
  <si>
    <t>大阪府立箕面高等学校</t>
  </si>
  <si>
    <t>大阪府立豊中高等学校</t>
  </si>
  <si>
    <t>大阪府立桜塚高等学校</t>
  </si>
  <si>
    <t>大阪府立春日丘高等学校</t>
  </si>
  <si>
    <t>大阪府立茨木高等学校</t>
  </si>
  <si>
    <t>大阪府立吹田高等学校</t>
  </si>
  <si>
    <t>大阪府立枚方高等学校</t>
  </si>
  <si>
    <t>大阪府立寝屋川高等学校</t>
  </si>
  <si>
    <t>大阪府立四條畷高等学校</t>
  </si>
  <si>
    <t>大阪府立布施高等学校</t>
  </si>
  <si>
    <t>大阪府立花園高等学校</t>
  </si>
  <si>
    <t>大阪府立八尾高等学校</t>
  </si>
  <si>
    <t>大阪府立山本高等学校</t>
  </si>
  <si>
    <t>大阪府立富田林高等学校</t>
  </si>
  <si>
    <t>大阪府立河南高等学校</t>
  </si>
  <si>
    <t>大阪府立三国丘高等学校</t>
  </si>
  <si>
    <t>大阪府立泉陽高等学校</t>
  </si>
  <si>
    <t>大阪府立登美丘高等学校</t>
  </si>
  <si>
    <t>大阪府立鳳高等学校</t>
  </si>
  <si>
    <t>大阪府立泉大津高等学校</t>
  </si>
  <si>
    <t>大阪府立岸和田高等学校</t>
  </si>
  <si>
    <t>大阪府立和泉高等学校</t>
  </si>
  <si>
    <t>大阪府立佐野高等学校</t>
  </si>
  <si>
    <t>大阪府立貝塚高等学校</t>
  </si>
  <si>
    <t>大阪府立農芸高等学校</t>
  </si>
  <si>
    <t>大阪府立園芸高等学校</t>
  </si>
  <si>
    <t>大阪府立桃谷高等学校</t>
  </si>
  <si>
    <t>大阪府立千里高等学校</t>
  </si>
  <si>
    <t>大阪府立泉北高等学校</t>
  </si>
  <si>
    <t>大阪府立三島高等学校</t>
  </si>
  <si>
    <t>大阪府立摂津高等学校</t>
  </si>
  <si>
    <t>大阪府立堺東高等学校</t>
  </si>
  <si>
    <t>大阪府立長野高等学校</t>
  </si>
  <si>
    <t>大阪府立長尾高等学校</t>
  </si>
  <si>
    <t>大阪府立堺支援学校</t>
  </si>
  <si>
    <t>大阪府立大阪南視覚支援学校</t>
  </si>
  <si>
    <t>大阪府立生野聴覚支援学校</t>
  </si>
  <si>
    <t>大阪府立堺聴覚支援学校</t>
  </si>
  <si>
    <t>大阪府立高槻支援学校</t>
  </si>
  <si>
    <t>大阪府立八尾支援学校</t>
  </si>
  <si>
    <t>大阪府立茨木支援学校</t>
  </si>
  <si>
    <t>大阪府立富田林支援学校</t>
  </si>
  <si>
    <t>大阪府立佐野支援学校</t>
  </si>
  <si>
    <t>大阪府立交野高等学校</t>
  </si>
  <si>
    <t>大阪府立貝塚南高等学校</t>
  </si>
  <si>
    <t>大阪府立松原高等学校</t>
  </si>
  <si>
    <t>大阪府立藤井寺高等学校</t>
  </si>
  <si>
    <t>大阪府立吹田東高等学校</t>
  </si>
  <si>
    <t>大阪府立西成高等学校</t>
  </si>
  <si>
    <t>大阪府立箕面東高等学校</t>
  </si>
  <si>
    <t>大阪府立金岡高等学校</t>
  </si>
  <si>
    <t>大阪府立豊島高等学校</t>
  </si>
  <si>
    <t>大阪府立柴島高等学校</t>
  </si>
  <si>
    <t>大阪府立長吉高等学校</t>
  </si>
  <si>
    <t>大阪府立渋谷高等学校</t>
  </si>
  <si>
    <t>大阪府立茨木西高等学校</t>
  </si>
  <si>
    <t>大阪府立野崎高等学校</t>
  </si>
  <si>
    <t>大阪府立牧野高等学校</t>
  </si>
  <si>
    <t>大阪府立美原高等学校</t>
  </si>
  <si>
    <t>大阪府立東百舌鳥高等学校</t>
  </si>
  <si>
    <t>大阪府立刀根山高等学校</t>
  </si>
  <si>
    <t>大阪府立高槻北高等学校</t>
  </si>
  <si>
    <t>大阪府立門真西高等学校</t>
  </si>
  <si>
    <t>大阪府立高石高等学校</t>
  </si>
  <si>
    <t>大阪府立北千里高等学校</t>
  </si>
  <si>
    <t>大阪府立布施北高等学校</t>
  </si>
  <si>
    <t>大阪府立伯太高等学校</t>
  </si>
  <si>
    <t>大阪府立久米田高等学校</t>
  </si>
  <si>
    <t>大阪府立岬高等学校</t>
  </si>
  <si>
    <t>大阪府立堺西高等学校</t>
  </si>
  <si>
    <t>大阪府立芥川高等学校</t>
  </si>
  <si>
    <t>大阪府立香里丘高等学校</t>
  </si>
  <si>
    <t>大阪府立西寝屋川高等学校</t>
  </si>
  <si>
    <t>大阪府立平野高等学校</t>
  </si>
  <si>
    <t>大阪府立金剛高等学校</t>
  </si>
  <si>
    <t>大阪府立狭山高等学校</t>
  </si>
  <si>
    <t>大阪府立福泉高等学校</t>
  </si>
  <si>
    <t>大阪府立信太高等学校</t>
  </si>
  <si>
    <t>大阪府立阿武野高等学校</t>
  </si>
  <si>
    <t>大阪府立守口東高等学校</t>
  </si>
  <si>
    <t>大阪府立八尾北高等学校</t>
  </si>
  <si>
    <t>大阪府立大塚高等学校</t>
  </si>
  <si>
    <t>大阪府立福井高等学校</t>
  </si>
  <si>
    <t>大阪府立山田高等学校</t>
  </si>
  <si>
    <t>大阪府立堺上高等学校</t>
  </si>
  <si>
    <t>大阪府立門真なみはや高等学校</t>
  </si>
  <si>
    <t>大阪府立枚岡樟風高等学校</t>
  </si>
  <si>
    <t>大阪府立芦間高等学校</t>
  </si>
  <si>
    <t>大阪府立八尾翠翔高等学校</t>
  </si>
  <si>
    <t>大阪府立槻の木高等学校</t>
  </si>
  <si>
    <t>大阪府立港南造形高等学校</t>
  </si>
  <si>
    <t>大阪府立成美高等学校</t>
  </si>
  <si>
    <t>大阪府立枚方なぎさ高等学校</t>
  </si>
  <si>
    <t>大阪府立かわち野高等学校</t>
  </si>
  <si>
    <t>大阪府立成城高等学校</t>
  </si>
  <si>
    <t>大阪府立東住吉総合高等学校</t>
  </si>
  <si>
    <t>大阪府立和泉総合高等学校</t>
  </si>
  <si>
    <t>大阪府立西野田工科高等学校</t>
  </si>
  <si>
    <t>大阪府立淀川工科高等学校</t>
  </si>
  <si>
    <t>大阪府立今宮工科高等学校</t>
  </si>
  <si>
    <t>大阪府立茨木工科高等学校</t>
  </si>
  <si>
    <t>大阪府立城東工科高等学校</t>
  </si>
  <si>
    <t>大阪府立布施工科高等学校</t>
  </si>
  <si>
    <t>大阪府立藤井寺工科高等学校</t>
  </si>
  <si>
    <t>大阪府立堺工科高等学校</t>
  </si>
  <si>
    <t>大阪府立佐野工科高等学校</t>
  </si>
  <si>
    <t>大阪府立緑風冠高等学校</t>
  </si>
  <si>
    <t>大阪府立千里青雲高等学校</t>
  </si>
  <si>
    <t>大阪府立北摂つばさ高等学校</t>
  </si>
  <si>
    <t>大阪府立北かわち皐が丘高等学校</t>
  </si>
  <si>
    <t>大阪府立みどり清朋高等学校</t>
  </si>
  <si>
    <t>大阪府立懐風館高等学校</t>
  </si>
  <si>
    <t>大阪府立りんくう翔南高等学校</t>
  </si>
  <si>
    <t>大阪府立教育Ｃ付属高等学校</t>
  </si>
  <si>
    <t>大阪府立大冠高等学校</t>
  </si>
  <si>
    <t>大阪府立枚方津田高等学校</t>
  </si>
  <si>
    <t>大阪府立日根野高等学校</t>
  </si>
  <si>
    <t>大阪府立富田林中学校</t>
  </si>
  <si>
    <t>大阪府立淀川清流高等学校</t>
  </si>
  <si>
    <t>大阪府立大正白稜高等学校</t>
  </si>
  <si>
    <t>大阪府立大阪わかば高等学校</t>
  </si>
  <si>
    <t>大阪府立咲くやこの花中学校</t>
  </si>
  <si>
    <t>大阪府立桜宮高等学校</t>
  </si>
  <si>
    <t>大阪府立東高等学校</t>
  </si>
  <si>
    <t>大阪府立汎愛高等学校</t>
  </si>
  <si>
    <t>大阪府立いちりつ高等学校</t>
  </si>
  <si>
    <t>大阪府立東淀工業高等学校</t>
  </si>
  <si>
    <t>大阪府立都島工業高等学校</t>
  </si>
  <si>
    <t>大阪府立泉尾工業高等学校</t>
  </si>
  <si>
    <t>大阪府立生野工業高等学校</t>
  </si>
  <si>
    <t>大阪府立工芸高等学校</t>
  </si>
  <si>
    <t>大阪府立淀商業高等学校</t>
  </si>
  <si>
    <t>大阪府立鶴見商業高等学校</t>
  </si>
  <si>
    <t>大阪府立大阪ビジネスフロンティア高等学校</t>
  </si>
  <si>
    <t>大阪府立住吉商業高等学校</t>
  </si>
  <si>
    <t>大阪府立桜和高等学校</t>
  </si>
  <si>
    <t>大阪府立咲くやこの花高等学校</t>
  </si>
  <si>
    <t>大阪府立中央高等学校</t>
  </si>
  <si>
    <t>大阪府立豊中支援学校</t>
  </si>
  <si>
    <t>大阪府立寝屋川支援学校</t>
  </si>
  <si>
    <t>大阪府立泉北高等支援学校</t>
  </si>
  <si>
    <t>大阪府立東大阪支援学校</t>
  </si>
  <si>
    <t>大阪府立和泉支援学校</t>
  </si>
  <si>
    <t>大阪府立岸和田支援学校</t>
  </si>
  <si>
    <t>大阪府立藤井寺支援学校</t>
  </si>
  <si>
    <t>大阪府立交野支援学校</t>
  </si>
  <si>
    <t>大阪府立刀根山支援学校</t>
  </si>
  <si>
    <t>大阪府立箕面支援学校</t>
  </si>
  <si>
    <t>大阪府立中津支援学校</t>
  </si>
  <si>
    <t>大阪府立守口支援学校</t>
  </si>
  <si>
    <t>大阪府立吹田支援学校</t>
  </si>
  <si>
    <t>大阪府立羽曳野支援学校</t>
  </si>
  <si>
    <t>大阪府立だいせん聴覚高等支援学校</t>
  </si>
  <si>
    <t>大阪府立たまがわ高等支援学校</t>
  </si>
  <si>
    <t>大阪府立摂津支援学校</t>
  </si>
  <si>
    <t>大阪府立とりかい高等支援学校</t>
  </si>
  <si>
    <t>大阪府立泉南支援学校</t>
  </si>
  <si>
    <t>大阪府立すながわ高等支援学校</t>
  </si>
  <si>
    <t>大阪府立枚方支援学校</t>
  </si>
  <si>
    <t>大阪府立むらの高等支援学校</t>
  </si>
  <si>
    <t>大阪府立西浦支援学校</t>
  </si>
  <si>
    <t>大阪府立大阪北視覚支援学校</t>
  </si>
  <si>
    <t>大阪府立中央聴覚支援学校</t>
  </si>
  <si>
    <t>大阪府立光陽支援学校</t>
  </si>
  <si>
    <t>大阪府立西淀川支援学校</t>
  </si>
  <si>
    <t>大阪府立平野支援学校</t>
  </si>
  <si>
    <t>大阪府立東住吉支援学校</t>
  </si>
  <si>
    <t>大阪府立思斉支援学校</t>
  </si>
  <si>
    <t>大阪府立難波支援学校</t>
  </si>
  <si>
    <t>大阪府立生野支援学校</t>
  </si>
  <si>
    <t>大阪府立住之江支援学校</t>
  </si>
  <si>
    <t>大阪府立東淀川支援学校</t>
  </si>
  <si>
    <t>大阪府立なにわ高等支援学校</t>
  </si>
  <si>
    <t>大阪府立出来島支援学校</t>
  </si>
  <si>
    <t>豊中市立庄内さくら学園（前期）</t>
    <rPh sb="0" eb="4">
      <t>トヨナカシリツ</t>
    </rPh>
    <rPh sb="4" eb="6">
      <t>ショウナイ</t>
    </rPh>
    <rPh sb="9" eb="11">
      <t>ガクエン</t>
    </rPh>
    <rPh sb="12" eb="14">
      <t>ゼンキ</t>
    </rPh>
    <phoneticPr fontId="20"/>
  </si>
  <si>
    <t>豊中市立庄内さくら学園（後期）</t>
    <rPh sb="12" eb="13">
      <t>アト</t>
    </rPh>
    <phoneticPr fontId="20"/>
  </si>
  <si>
    <t>吹田市立山田第三小学校</t>
    <rPh sb="0" eb="2">
      <t>スイタ</t>
    </rPh>
    <rPh sb="2" eb="3">
      <t>シ</t>
    </rPh>
    <rPh sb="3" eb="4">
      <t>リツ</t>
    </rPh>
    <rPh sb="4" eb="6">
      <t>ヤマダ</t>
    </rPh>
    <rPh sb="6" eb="8">
      <t>ダイサン</t>
    </rPh>
    <rPh sb="8" eb="11">
      <t>ショウガッコウ</t>
    </rPh>
    <phoneticPr fontId="1"/>
  </si>
  <si>
    <t>貝塚市立二色学園（前期）</t>
    <rPh sb="0" eb="2">
      <t>カイヅカ</t>
    </rPh>
    <rPh sb="2" eb="3">
      <t>シ</t>
    </rPh>
    <rPh sb="3" eb="4">
      <t>リツ</t>
    </rPh>
    <rPh sb="4" eb="6">
      <t>ニシキ</t>
    </rPh>
    <rPh sb="6" eb="8">
      <t>ガクエン</t>
    </rPh>
    <rPh sb="9" eb="11">
      <t>ゼンキ</t>
    </rPh>
    <phoneticPr fontId="22"/>
  </si>
  <si>
    <t>貝塚市立二色学園（後期）</t>
    <rPh sb="0" eb="2">
      <t>カイヅカ</t>
    </rPh>
    <rPh sb="2" eb="3">
      <t>シ</t>
    </rPh>
    <rPh sb="3" eb="4">
      <t>リツ</t>
    </rPh>
    <rPh sb="4" eb="6">
      <t>ニシキ</t>
    </rPh>
    <rPh sb="6" eb="8">
      <t>ガクエン</t>
    </rPh>
    <rPh sb="9" eb="11">
      <t>コウキ</t>
    </rPh>
    <phoneticPr fontId="22"/>
  </si>
  <si>
    <t>和泉市立槇尾学園（前期）</t>
  </si>
  <si>
    <t>和泉市立槇尾学園（後期）</t>
    <rPh sb="9" eb="11">
      <t>コウキ</t>
    </rPh>
    <phoneticPr fontId="8"/>
  </si>
  <si>
    <t>門真市立水桜小学校</t>
    <rPh sb="0" eb="2">
      <t>カドマ</t>
    </rPh>
    <rPh sb="2" eb="3">
      <t>シ</t>
    </rPh>
    <rPh sb="3" eb="4">
      <t>リツ</t>
    </rPh>
    <rPh sb="4" eb="5">
      <t>スイ</t>
    </rPh>
    <rPh sb="5" eb="6">
      <t>サクラ</t>
    </rPh>
    <rPh sb="6" eb="9">
      <t>ショウガッコウ</t>
    </rPh>
    <phoneticPr fontId="19"/>
  </si>
  <si>
    <t>交野市立交野みらい学園（前期）</t>
    <rPh sb="0" eb="3">
      <t>カタノシ</t>
    </rPh>
    <rPh sb="3" eb="4">
      <t>リツ</t>
    </rPh>
    <rPh sb="4" eb="6">
      <t>カタノ</t>
    </rPh>
    <rPh sb="9" eb="11">
      <t>ガクエン</t>
    </rPh>
    <rPh sb="12" eb="14">
      <t>ゼンキ</t>
    </rPh>
    <phoneticPr fontId="8"/>
  </si>
  <si>
    <t>交野市立交野みらい学園（後期）</t>
    <rPh sb="0" eb="3">
      <t>カタノシ</t>
    </rPh>
    <rPh sb="3" eb="4">
      <t>リツ</t>
    </rPh>
    <rPh sb="4" eb="6">
      <t>カタノ</t>
    </rPh>
    <rPh sb="9" eb="11">
      <t>ガクエン</t>
    </rPh>
    <rPh sb="12" eb="14">
      <t>コウキ</t>
    </rPh>
    <phoneticPr fontId="8"/>
  </si>
  <si>
    <t>※府立学校の方は、福利課からの指示がない限り、この様式の使用は控えてください。
　（SSCから申請してください）※申請期間は毎月10～20日です。（6月は1～14日）</t>
    <rPh sb="1" eb="5">
      <t>フリツガッコウ</t>
    </rPh>
    <rPh sb="6" eb="7">
      <t>カタ</t>
    </rPh>
    <rPh sb="9" eb="12">
      <t>フクリカ</t>
    </rPh>
    <rPh sb="15" eb="17">
      <t>シジ</t>
    </rPh>
    <rPh sb="20" eb="21">
      <t>カギ</t>
    </rPh>
    <rPh sb="25" eb="27">
      <t>ヨウシキ</t>
    </rPh>
    <rPh sb="28" eb="30">
      <t>シヨウ</t>
    </rPh>
    <rPh sb="31" eb="32">
      <t>ヒカ</t>
    </rPh>
    <rPh sb="47" eb="49">
      <t>シンセイ</t>
    </rPh>
    <rPh sb="57" eb="61">
      <t>シンセイキカン</t>
    </rPh>
    <rPh sb="62" eb="64">
      <t>マイツキ</t>
    </rPh>
    <rPh sb="69" eb="70">
      <t>ニチ</t>
    </rPh>
    <rPh sb="75" eb="76">
      <t>ガツ</t>
    </rPh>
    <rPh sb="81" eb="82">
      <t>ニチ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</si>
</sst>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411]ggge&quot;年&quot;m&quot;月&quot;d&quot;日&quot;;@"/>
    <numFmt numFmtId="179" formatCode="00"/>
  </numFmts>
  <fonts count="8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6"/>
      <name val="ＭＳ Ｐゴシック"/>
      <family val="2"/>
      <charset val="128"/>
      <scheme val="minor"/>
    </font>
    <font>
      <sz val="11"/>
      <name val="ＭＳ Ｐ明朝"/>
      <family val="1"/>
      <charset val="128"/>
    </font>
    <font>
      <sz val="10"/>
      <name val="ＭＳ Ｐ明朝"/>
      <family val="1"/>
      <charset val="128"/>
    </font>
    <font>
      <sz val="9"/>
      <name val="ＭＳ Ｐ明朝"/>
      <family val="1"/>
      <charset val="128"/>
    </font>
    <font>
      <sz val="7"/>
      <name val="ＭＳ Ｐ明朝"/>
      <family val="1"/>
      <charset val="128"/>
    </font>
    <font>
      <sz val="8"/>
      <name val="ＭＳ Ｐ明朝"/>
      <family val="1"/>
      <charset val="128"/>
    </font>
    <font>
      <sz val="6"/>
      <name val="ＭＳ Ｐ明朝"/>
      <family val="1"/>
      <charset val="128"/>
    </font>
    <font>
      <b/>
      <sz val="11"/>
      <name val="ＭＳ Ｐ明朝"/>
      <family val="1"/>
      <charset val="128"/>
    </font>
    <font>
      <b/>
      <sz val="6"/>
      <name val="ＭＳ Ｐ明朝"/>
      <family val="1"/>
      <charset val="128"/>
    </font>
    <font>
      <b/>
      <sz val="7.5"/>
      <name val="ＭＳ Ｐ明朝"/>
      <family val="1"/>
      <charset val="128"/>
    </font>
    <font>
      <b/>
      <sz val="11"/>
      <name val="ＭＳ Ｐゴシック"/>
      <family val="3"/>
      <charset val="128"/>
      <scheme val="minor"/>
    </font>
    <font>
      <sz val="12"/>
      <name val="ＭＳ Ｐ明朝"/>
      <family val="1"/>
      <charset val="128"/>
    </font>
    <font>
      <sz val="10"/>
      <name val="ＭＳ Ｐゴシック"/>
      <family val="3"/>
      <charset val="128"/>
    </font>
    <font>
      <sz val="9"/>
      <name val="ＭＳ Ｐゴシック"/>
      <family val="3"/>
      <charset val="128"/>
    </font>
    <font>
      <sz val="9"/>
      <color indexed="81"/>
      <name val="MS P ゴシック"/>
      <family val="3"/>
      <charset val="128"/>
    </font>
    <font>
      <sz val="6.5"/>
      <name val="ＭＳ Ｐ明朝"/>
      <family val="1"/>
      <charset val="128"/>
    </font>
    <font>
      <b/>
      <sz val="11"/>
      <color rgb="FFFF0000"/>
      <name val="ＭＳ Ｐゴシック"/>
      <family val="3"/>
      <charset val="128"/>
    </font>
    <font>
      <sz val="11"/>
      <name val="Meiryo UI"/>
      <family val="3"/>
      <charset val="128"/>
    </font>
    <font>
      <sz val="8"/>
      <name val="Meiryo UI"/>
      <family val="3"/>
      <charset val="128"/>
    </font>
    <font>
      <sz val="10"/>
      <name val="Meiryo UI"/>
      <family val="3"/>
      <charset val="128"/>
    </font>
    <font>
      <sz val="9"/>
      <name val="Meiryo UI"/>
      <family val="3"/>
      <charset val="128"/>
    </font>
    <font>
      <sz val="6"/>
      <name val="Meiryo UI"/>
      <family val="3"/>
      <charset val="128"/>
    </font>
    <font>
      <sz val="12"/>
      <name val="Meiryo UI"/>
      <family val="3"/>
      <charset val="128"/>
    </font>
    <font>
      <b/>
      <sz val="10.5"/>
      <color theme="0"/>
      <name val="Meiryo UI"/>
      <family val="3"/>
      <charset val="128"/>
    </font>
    <font>
      <b/>
      <sz val="18"/>
      <name val="Meiryo UI"/>
      <family val="3"/>
      <charset val="128"/>
    </font>
    <font>
      <sz val="16"/>
      <name val="Meiryo UI"/>
      <family val="3"/>
      <charset val="128"/>
    </font>
    <font>
      <b/>
      <sz val="22"/>
      <name val="Meiryo UI"/>
      <family val="3"/>
      <charset val="128"/>
    </font>
    <font>
      <b/>
      <sz val="28"/>
      <name val="Meiryo UI"/>
      <family val="3"/>
      <charset val="128"/>
    </font>
    <font>
      <sz val="22"/>
      <name val="Meiryo UI"/>
      <family val="3"/>
      <charset val="128"/>
    </font>
    <font>
      <b/>
      <sz val="12"/>
      <name val="Meiryo UI"/>
      <family val="3"/>
      <charset val="128"/>
    </font>
    <font>
      <sz val="18"/>
      <name val="Meiryo UI"/>
      <family val="3"/>
      <charset val="128"/>
    </font>
    <font>
      <b/>
      <sz val="16"/>
      <name val="Meiryo UI"/>
      <family val="3"/>
      <charset val="128"/>
    </font>
    <font>
      <b/>
      <sz val="11"/>
      <name val="Meiryo UI"/>
      <family val="3"/>
      <charset val="128"/>
    </font>
    <font>
      <sz val="14"/>
      <name val="Meiryo UI"/>
      <family val="3"/>
      <charset val="128"/>
    </font>
    <font>
      <u/>
      <sz val="11"/>
      <color theme="10"/>
      <name val="ＭＳ Ｐゴシック"/>
      <family val="3"/>
      <charset val="128"/>
    </font>
    <font>
      <b/>
      <sz val="11"/>
      <color rgb="FFFF0000"/>
      <name val="Meiryo UI"/>
      <family val="3"/>
      <charset val="128"/>
    </font>
    <font>
      <b/>
      <sz val="10"/>
      <name val="Meiryo UI"/>
      <family val="3"/>
      <charset val="128"/>
    </font>
    <font>
      <b/>
      <sz val="9"/>
      <name val="Meiryo UI"/>
      <family val="3"/>
      <charset val="128"/>
    </font>
    <font>
      <b/>
      <sz val="12"/>
      <color theme="0"/>
      <name val="Meiryo UI"/>
      <family val="3"/>
      <charset val="128"/>
    </font>
    <font>
      <sz val="11"/>
      <color rgb="FFFF0000"/>
      <name val="Meiryo UI"/>
      <family val="3"/>
      <charset val="128"/>
    </font>
    <font>
      <b/>
      <sz val="20"/>
      <name val="Meiryo UI"/>
      <family val="3"/>
      <charset val="128"/>
    </font>
    <font>
      <sz val="20"/>
      <name val="Meiryo UI"/>
      <family val="3"/>
      <charset val="128"/>
    </font>
    <font>
      <u/>
      <sz val="14"/>
      <color theme="10"/>
      <name val="Meiryo UI"/>
      <family val="3"/>
      <charset val="128"/>
    </font>
    <font>
      <sz val="11"/>
      <color indexed="81"/>
      <name val="MS P ゴシック"/>
      <family val="3"/>
      <charset val="128"/>
    </font>
    <font>
      <sz val="14"/>
      <color indexed="81"/>
      <name val="MS P ゴシック"/>
      <family val="3"/>
      <charset val="128"/>
    </font>
    <font>
      <b/>
      <sz val="16"/>
      <color rgb="FFFF0000"/>
      <name val="Meiryo UI"/>
      <family val="3"/>
      <charset val="128"/>
    </font>
    <font>
      <b/>
      <u val="double"/>
      <sz val="16"/>
      <color rgb="FFFF0000"/>
      <name val="Meiryo UI"/>
      <family val="3"/>
      <charset val="128"/>
    </font>
    <font>
      <b/>
      <u val="double"/>
      <sz val="20"/>
      <color rgb="FFFF0000"/>
      <name val="Meiryo UI"/>
      <family val="3"/>
      <charset val="128"/>
    </font>
    <font>
      <b/>
      <sz val="24"/>
      <name val="Meiryo UI"/>
      <family val="3"/>
      <charset val="128"/>
    </font>
    <font>
      <sz val="10.5"/>
      <name val="Meiryo UI"/>
      <family val="3"/>
      <charset val="128"/>
    </font>
    <font>
      <sz val="10.5"/>
      <color rgb="FFFF0000"/>
      <name val="Meiryo UI"/>
      <family val="3"/>
      <charset val="128"/>
    </font>
    <font>
      <b/>
      <sz val="12"/>
      <color rgb="FFFF0000"/>
      <name val="Meiryo UI"/>
      <family val="3"/>
      <charset val="128"/>
    </font>
    <font>
      <sz val="12"/>
      <color rgb="FFFF0000"/>
      <name val="Meiryo UI"/>
      <family val="3"/>
      <charset val="128"/>
    </font>
    <font>
      <b/>
      <sz val="14"/>
      <name val="Meiryo UI"/>
      <family val="3"/>
      <charset val="128"/>
    </font>
    <font>
      <b/>
      <u/>
      <sz val="12"/>
      <name val="Meiryo UI"/>
      <family val="3"/>
      <charset val="128"/>
    </font>
    <font>
      <b/>
      <sz val="10"/>
      <color theme="0"/>
      <name val="Meiryo UI"/>
      <family val="3"/>
      <charset val="128"/>
    </font>
    <font>
      <b/>
      <sz val="12"/>
      <color indexed="81"/>
      <name val="MS P ゴシック"/>
      <family val="3"/>
      <charset val="128"/>
    </font>
    <font>
      <b/>
      <sz val="11"/>
      <color indexed="81"/>
      <name val="MS P ゴシック"/>
      <family val="3"/>
      <charset val="128"/>
    </font>
    <font>
      <sz val="12"/>
      <color indexed="81"/>
      <name val="MS P ゴシック"/>
      <family val="3"/>
      <charset val="128"/>
    </font>
    <font>
      <b/>
      <sz val="14"/>
      <color indexed="81"/>
      <name val="MS P ゴシック"/>
      <family val="3"/>
      <charset val="128"/>
    </font>
    <font>
      <b/>
      <sz val="28"/>
      <color indexed="81"/>
      <name val="MS P ゴシック"/>
      <family val="3"/>
      <charset val="128"/>
    </font>
    <font>
      <b/>
      <u/>
      <sz val="28"/>
      <color indexed="81"/>
      <name val="MS P ゴシック"/>
      <family val="3"/>
      <charset val="128"/>
    </font>
    <font>
      <sz val="18"/>
      <color indexed="81"/>
      <name val="MS P ゴシック"/>
      <family val="3"/>
      <charset val="128"/>
    </font>
    <font>
      <b/>
      <u/>
      <sz val="22"/>
      <color indexed="81"/>
      <name val="MS P ゴシック"/>
      <family val="3"/>
      <charset val="128"/>
    </font>
    <font>
      <u/>
      <sz val="18"/>
      <color indexed="81"/>
      <name val="MS P ゴシック"/>
      <family val="3"/>
      <charset val="128"/>
    </font>
    <font>
      <u/>
      <sz val="20"/>
      <color indexed="81"/>
      <name val="MS P ゴシック"/>
      <family val="3"/>
      <charset val="128"/>
    </font>
    <font>
      <b/>
      <u/>
      <sz val="20"/>
      <color indexed="81"/>
      <name val="MS P ゴシック"/>
      <family val="3"/>
      <charset val="128"/>
    </font>
    <font>
      <u/>
      <sz val="16"/>
      <color indexed="81"/>
      <name val="MS P ゴシック"/>
      <family val="3"/>
      <charset val="128"/>
    </font>
    <font>
      <sz val="12"/>
      <name val="ＭＳ Ｐゴシック"/>
      <family val="3"/>
      <charset val="128"/>
      <scheme val="major"/>
    </font>
    <font>
      <b/>
      <sz val="16"/>
      <name val="ＭＳ Ｐゴシック"/>
      <family val="3"/>
      <charset val="128"/>
      <scheme val="major"/>
    </font>
    <font>
      <b/>
      <u/>
      <sz val="16"/>
      <name val="ＭＳ Ｐゴシック"/>
      <family val="3"/>
      <charset val="128"/>
      <scheme val="major"/>
    </font>
    <font>
      <sz val="14"/>
      <name val="ＭＳ Ｐゴシック"/>
      <family val="3"/>
      <charset val="128"/>
      <scheme val="major"/>
    </font>
    <font>
      <sz val="16"/>
      <name val="BIZ UDPゴシック"/>
      <family val="3"/>
      <charset val="128"/>
    </font>
    <font>
      <sz val="12"/>
      <name val="BIZ UDPゴシック"/>
      <family val="3"/>
      <charset val="128"/>
    </font>
    <font>
      <b/>
      <sz val="12"/>
      <name val="BIZ UDPゴシック"/>
      <family val="3"/>
      <charset val="128"/>
    </font>
    <font>
      <b/>
      <sz val="11"/>
      <name val="BIZ UDPゴシック"/>
      <family val="3"/>
      <charset val="128"/>
    </font>
    <font>
      <sz val="16"/>
      <name val="ＭＳ Ｐゴシック"/>
      <family val="3"/>
      <charset val="128"/>
      <scheme val="major"/>
    </font>
    <font>
      <sz val="11"/>
      <name val="BIZ UDPゴシック"/>
      <family val="3"/>
      <charset val="128"/>
    </font>
    <font>
      <sz val="8"/>
      <name val="BIZ UDPゴシック"/>
      <family val="3"/>
      <charset val="128"/>
    </font>
    <font>
      <u/>
      <sz val="16"/>
      <color theme="10"/>
      <name val="ＭＳ Ｐ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rgb="FFFFCCFF"/>
        <bgColor indexed="64"/>
      </patternFill>
    </fill>
    <fill>
      <patternFill patternType="solid">
        <fgColor rgb="FFFFFF99"/>
        <bgColor indexed="64"/>
      </patternFill>
    </fill>
    <fill>
      <patternFill patternType="solid">
        <fgColor rgb="FFFF9999"/>
        <bgColor indexed="64"/>
      </patternFill>
    </fill>
    <fill>
      <patternFill patternType="solid">
        <fgColor rgb="FFCCECFF"/>
        <bgColor indexed="64"/>
      </patternFill>
    </fill>
    <fill>
      <patternFill patternType="solid">
        <fgColor rgb="FFCDFFBD"/>
        <bgColor indexed="64"/>
      </patternFill>
    </fill>
    <fill>
      <patternFill patternType="solid">
        <fgColor rgb="FFCCCCFF"/>
        <bgColor indexed="64"/>
      </patternFill>
    </fill>
    <fill>
      <patternFill patternType="solid">
        <fgColor rgb="FFFFFFCC"/>
        <bgColor indexed="64"/>
      </patternFill>
    </fill>
    <fill>
      <patternFill patternType="solid">
        <fgColor theme="0"/>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auto="1"/>
      </left>
      <right/>
      <top style="dotted">
        <color auto="1"/>
      </top>
      <bottom/>
      <diagonal/>
    </border>
    <border>
      <left/>
      <right/>
      <top style="dotted">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tted">
        <color indexed="64"/>
      </top>
      <bottom/>
      <diagonal/>
    </border>
    <border>
      <left/>
      <right style="thin">
        <color indexed="64"/>
      </right>
      <top style="dotted">
        <color indexed="64"/>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thin">
        <color indexed="64"/>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hair">
        <color auto="1"/>
      </left>
      <right style="hair">
        <color auto="1"/>
      </right>
      <top/>
      <bottom/>
      <diagonal/>
    </border>
    <border>
      <left style="hair">
        <color auto="1"/>
      </left>
      <right style="thin">
        <color auto="1"/>
      </right>
      <top/>
      <bottom/>
      <diagonal/>
    </border>
    <border>
      <left style="thin">
        <color indexed="64"/>
      </left>
      <right style="thin">
        <color indexed="64"/>
      </right>
      <top style="thin">
        <color indexed="64"/>
      </top>
      <bottom style="hair">
        <color auto="1"/>
      </bottom>
      <diagonal/>
    </border>
    <border>
      <left/>
      <right style="hair">
        <color auto="1"/>
      </right>
      <top style="thin">
        <color indexed="64"/>
      </top>
      <bottom style="hair">
        <color auto="1"/>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medium">
        <color indexed="64"/>
      </right>
      <top/>
      <bottom style="medium">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diagonal/>
    </border>
    <border>
      <left style="dashed">
        <color indexed="64"/>
      </left>
      <right style="dashed">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auto="1"/>
      </left>
      <right/>
      <top/>
      <bottom/>
      <diagonal/>
    </border>
    <border>
      <left/>
      <right style="medium">
        <color auto="1"/>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top style="dotted">
        <color auto="1"/>
      </top>
      <bottom style="dotted">
        <color indexed="64"/>
      </bottom>
      <diagonal/>
    </border>
    <border>
      <left/>
      <right/>
      <top style="dotted">
        <color indexed="64"/>
      </top>
      <bottom style="dotted">
        <color indexed="64"/>
      </bottom>
      <diagonal/>
    </border>
    <border>
      <left/>
      <right style="thin">
        <color indexed="64"/>
      </right>
      <top style="dotted">
        <color auto="1"/>
      </top>
      <bottom style="dotted">
        <color indexed="64"/>
      </bottom>
      <diagonal/>
    </border>
    <border>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auto="1"/>
      </left>
      <right/>
      <top/>
      <bottom style="dotted">
        <color indexed="64"/>
      </bottom>
      <diagonal/>
    </border>
    <border>
      <left/>
      <right style="medium">
        <color indexed="64"/>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
        <color rgb="FF33CC33"/>
      </left>
      <right/>
      <top style="medium">
        <color rgb="FF33CC33"/>
      </top>
      <bottom/>
      <diagonal/>
    </border>
    <border>
      <left/>
      <right/>
      <top style="medium">
        <color rgb="FF33CC33"/>
      </top>
      <bottom/>
      <diagonal/>
    </border>
    <border>
      <left/>
      <right style="medium">
        <color rgb="FF33CC33"/>
      </right>
      <top style="medium">
        <color rgb="FF33CC33"/>
      </top>
      <bottom/>
      <diagonal/>
    </border>
    <border>
      <left style="medium">
        <color rgb="FF33CC33"/>
      </left>
      <right/>
      <top/>
      <bottom/>
      <diagonal/>
    </border>
    <border>
      <left/>
      <right style="medium">
        <color rgb="FF33CC33"/>
      </right>
      <top/>
      <bottom/>
      <diagonal/>
    </border>
    <border>
      <left style="medium">
        <color rgb="FF33CC33"/>
      </left>
      <right/>
      <top/>
      <bottom style="medium">
        <color rgb="FF33CC33"/>
      </bottom>
      <diagonal/>
    </border>
    <border>
      <left/>
      <right/>
      <top/>
      <bottom style="medium">
        <color rgb="FF33CC33"/>
      </bottom>
      <diagonal/>
    </border>
    <border>
      <left/>
      <right style="medium">
        <color rgb="FF33CC33"/>
      </right>
      <top/>
      <bottom style="medium">
        <color rgb="FF33CC33"/>
      </bottom>
      <diagonal/>
    </border>
    <border>
      <left/>
      <right/>
      <top style="thin">
        <color indexed="64"/>
      </top>
      <bottom style="medium">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rgb="FFFF0000"/>
      </right>
      <top style="medium">
        <color rgb="FFFF0000"/>
      </top>
      <bottom/>
      <diagonal/>
    </border>
    <border>
      <left style="thin">
        <color rgb="FFFF0000"/>
      </left>
      <right/>
      <top style="medium">
        <color rgb="FFFF0000"/>
      </top>
      <bottom/>
      <diagonal/>
    </border>
    <border>
      <left/>
      <right style="dotted">
        <color rgb="FFFF0000"/>
      </right>
      <top style="medium">
        <color rgb="FFFF0000"/>
      </top>
      <bottom/>
      <diagonal/>
    </border>
    <border>
      <left style="dotted">
        <color rgb="FFFF0000"/>
      </left>
      <right/>
      <top style="medium">
        <color rgb="FFFF0000"/>
      </top>
      <bottom/>
      <diagonal/>
    </border>
    <border>
      <left style="medium">
        <color rgb="FFFF0000"/>
      </left>
      <right style="thin">
        <color rgb="FFFF0000"/>
      </right>
      <top/>
      <bottom style="medium">
        <color rgb="FFFF0000"/>
      </bottom>
      <diagonal/>
    </border>
    <border>
      <left/>
      <right style="dotted">
        <color rgb="FFFF0000"/>
      </right>
      <top/>
      <bottom style="medium">
        <color rgb="FFFF0000"/>
      </bottom>
      <diagonal/>
    </border>
    <border>
      <left style="dotted">
        <color rgb="FFFF0000"/>
      </left>
      <right/>
      <top/>
      <bottom style="medium">
        <color rgb="FFFF0000"/>
      </bottom>
      <diagonal/>
    </border>
    <border>
      <left style="thin">
        <color rgb="FFFF0000"/>
      </left>
      <right/>
      <top/>
      <bottom style="medium">
        <color rgb="FFFF0000"/>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1194">
    <xf numFmtId="0" fontId="0" fillId="0" borderId="0" xfId="0">
      <alignment vertical="center"/>
    </xf>
    <xf numFmtId="0" fontId="0" fillId="0" borderId="0" xfId="0" applyBorder="1">
      <alignment vertical="center"/>
    </xf>
    <xf numFmtId="0" fontId="0" fillId="0" borderId="13" xfId="0"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6" fillId="0" borderId="0" xfId="0" applyFont="1" applyBorder="1">
      <alignment vertical="center"/>
    </xf>
    <xf numFmtId="0" fontId="7" fillId="0" borderId="0" xfId="1" applyFont="1" applyBorder="1" applyAlignment="1">
      <alignment vertical="center"/>
    </xf>
    <xf numFmtId="0" fontId="7" fillId="0" borderId="4" xfId="1" applyFont="1" applyBorder="1" applyAlignment="1">
      <alignment vertical="center"/>
    </xf>
    <xf numFmtId="0" fontId="6" fillId="0" borderId="0" xfId="0" applyFont="1">
      <alignment vertical="center"/>
    </xf>
    <xf numFmtId="0" fontId="8" fillId="0" borderId="0" xfId="0" applyFont="1" applyBorder="1" applyAlignment="1">
      <alignment vertical="center" wrapText="1"/>
    </xf>
    <xf numFmtId="0" fontId="7" fillId="0" borderId="22" xfId="1"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vertical="center"/>
    </xf>
    <xf numFmtId="0" fontId="9" fillId="0" borderId="0" xfId="1" applyNumberFormat="1" applyFont="1" applyBorder="1" applyAlignment="1">
      <alignment vertical="center" wrapText="1" shrinkToFit="1"/>
    </xf>
    <xf numFmtId="0" fontId="6" fillId="0" borderId="22" xfId="0" applyFont="1" applyBorder="1">
      <alignment vertical="center"/>
    </xf>
    <xf numFmtId="0" fontId="7" fillId="0" borderId="22" xfId="0" applyFont="1" applyBorder="1" applyAlignment="1">
      <alignment vertical="center"/>
    </xf>
    <xf numFmtId="0" fontId="10" fillId="0" borderId="22" xfId="0" applyFont="1" applyBorder="1" applyAlignment="1"/>
    <xf numFmtId="0" fontId="11" fillId="0" borderId="0" xfId="1" applyNumberFormat="1" applyFont="1" applyBorder="1" applyAlignment="1">
      <alignment vertical="center" wrapText="1" shrinkToFit="1"/>
    </xf>
    <xf numFmtId="0" fontId="10" fillId="0" borderId="0" xfId="0" applyFont="1" applyAlignment="1">
      <alignment vertical="center" wrapText="1"/>
    </xf>
    <xf numFmtId="0" fontId="6" fillId="0" borderId="17" xfId="0" applyFont="1" applyBorder="1" applyAlignment="1">
      <alignment vertical="center"/>
    </xf>
    <xf numFmtId="0" fontId="6" fillId="0" borderId="19" xfId="0" applyFont="1" applyBorder="1" applyAlignment="1">
      <alignment vertical="center"/>
    </xf>
    <xf numFmtId="0" fontId="9" fillId="0" borderId="0" xfId="0" applyFont="1" applyBorder="1" applyAlignment="1">
      <alignment vertical="center" wrapText="1"/>
    </xf>
    <xf numFmtId="0" fontId="10" fillId="0" borderId="0" xfId="0" applyFont="1">
      <alignment vertical="center"/>
    </xf>
    <xf numFmtId="0" fontId="10" fillId="0" borderId="0" xfId="0" applyNumberFormat="1" applyFont="1" applyBorder="1" applyAlignment="1">
      <alignment vertical="center"/>
    </xf>
    <xf numFmtId="0" fontId="10" fillId="0" borderId="0" xfId="0" applyNumberFormat="1" applyFont="1" applyBorder="1" applyAlignment="1">
      <alignment vertical="center" wrapText="1"/>
    </xf>
    <xf numFmtId="0" fontId="9" fillId="0" borderId="0" xfId="0" applyFont="1" applyAlignment="1">
      <alignment vertical="center"/>
    </xf>
    <xf numFmtId="0" fontId="8" fillId="0" borderId="0" xfId="0" applyFont="1" applyBorder="1" applyAlignment="1">
      <alignment vertical="center" textRotation="255"/>
    </xf>
    <xf numFmtId="0" fontId="7" fillId="0" borderId="13" xfId="0" applyFont="1" applyBorder="1" applyAlignment="1">
      <alignment vertical="center"/>
    </xf>
    <xf numFmtId="0" fontId="9" fillId="0" borderId="2" xfId="0" applyFont="1" applyBorder="1" applyAlignment="1">
      <alignment vertical="center"/>
    </xf>
    <xf numFmtId="0" fontId="6" fillId="0" borderId="28" xfId="0" applyFont="1" applyBorder="1">
      <alignment vertical="center"/>
    </xf>
    <xf numFmtId="0" fontId="6" fillId="0" borderId="29" xfId="0" applyFont="1" applyBorder="1">
      <alignment vertical="center"/>
    </xf>
    <xf numFmtId="0" fontId="12" fillId="0" borderId="29" xfId="1" applyFont="1" applyBorder="1" applyAlignment="1">
      <alignment vertical="top" wrapText="1"/>
    </xf>
    <xf numFmtId="0" fontId="8" fillId="0" borderId="0" xfId="0" applyFont="1" applyBorder="1" applyAlignment="1">
      <alignment vertical="center"/>
    </xf>
    <xf numFmtId="0" fontId="12" fillId="0" borderId="0" xfId="1" applyFont="1" applyBorder="1" applyAlignment="1">
      <alignment vertical="top" wrapText="1"/>
    </xf>
    <xf numFmtId="0" fontId="6" fillId="0" borderId="10"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13" xfId="0" applyNumberFormat="1" applyFont="1" applyBorder="1" applyAlignment="1">
      <alignment vertical="center"/>
    </xf>
    <xf numFmtId="0" fontId="6" fillId="0" borderId="0" xfId="0" applyNumberFormat="1" applyFont="1" applyBorder="1" applyAlignment="1">
      <alignment vertical="center"/>
    </xf>
    <xf numFmtId="0" fontId="9" fillId="0" borderId="0" xfId="0" applyFont="1" applyBorder="1" applyAlignment="1">
      <alignment vertical="top" wrapText="1"/>
    </xf>
    <xf numFmtId="0" fontId="7" fillId="0" borderId="0" xfId="0" applyFont="1" applyBorder="1" applyAlignment="1">
      <alignment vertical="center" wrapText="1"/>
    </xf>
    <xf numFmtId="0" fontId="10" fillId="0" borderId="0" xfId="0" applyFont="1" applyBorder="1" applyAlignment="1">
      <alignment vertical="center" wrapText="1"/>
    </xf>
    <xf numFmtId="0" fontId="9" fillId="0" borderId="0" xfId="0" applyFont="1" applyAlignment="1">
      <alignment vertical="top" wrapText="1"/>
    </xf>
    <xf numFmtId="0" fontId="10" fillId="0" borderId="0" xfId="0" applyFont="1" applyBorder="1" applyAlignment="1">
      <alignment vertical="top" wrapText="1"/>
    </xf>
    <xf numFmtId="0" fontId="8" fillId="0" borderId="0" xfId="0" applyFont="1" applyBorder="1" applyAlignment="1"/>
    <xf numFmtId="0" fontId="6" fillId="0" borderId="0" xfId="0" applyFont="1" applyBorder="1" applyAlignment="1">
      <alignment horizontal="center" vertical="center"/>
    </xf>
    <xf numFmtId="0" fontId="10" fillId="0" borderId="0" xfId="0" applyFont="1" applyBorder="1" applyAlignment="1">
      <alignment vertical="top" wrapText="1"/>
    </xf>
    <xf numFmtId="0" fontId="9" fillId="0" borderId="0" xfId="0" applyFont="1" applyAlignment="1">
      <alignment vertical="top" wrapText="1"/>
    </xf>
    <xf numFmtId="0" fontId="9" fillId="0" borderId="0" xfId="0" applyFont="1" applyBorder="1" applyAlignment="1">
      <alignment horizontal="center" vertical="center" wrapText="1"/>
    </xf>
    <xf numFmtId="0" fontId="9" fillId="0" borderId="0" xfId="0" applyFont="1" applyBorder="1" applyAlignment="1">
      <alignment vertical="top" wrapText="1"/>
    </xf>
    <xf numFmtId="0" fontId="6" fillId="0" borderId="13" xfId="0" applyNumberFormat="1" applyFont="1" applyBorder="1" applyAlignment="1">
      <alignment vertical="center"/>
    </xf>
    <xf numFmtId="0" fontId="6" fillId="0" borderId="0" xfId="0" applyNumberFormat="1" applyFont="1" applyBorder="1" applyAlignment="1">
      <alignment vertical="center"/>
    </xf>
    <xf numFmtId="0" fontId="10" fillId="0" borderId="0" xfId="0" applyFont="1" applyAlignment="1">
      <alignment vertical="center" shrinkToFit="1"/>
    </xf>
    <xf numFmtId="0" fontId="13" fillId="0" borderId="0" xfId="0" applyFont="1">
      <alignment vertical="center"/>
    </xf>
    <xf numFmtId="0" fontId="10" fillId="0" borderId="0" xfId="0" applyFont="1" applyBorder="1" applyAlignment="1">
      <alignment wrapText="1"/>
    </xf>
    <xf numFmtId="0" fontId="10" fillId="0" borderId="4" xfId="0" applyFont="1" applyBorder="1" applyAlignment="1">
      <alignment vertical="center"/>
    </xf>
    <xf numFmtId="0" fontId="11" fillId="0" borderId="0" xfId="1" applyFont="1" applyBorder="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22" xfId="1" applyFont="1" applyBorder="1" applyAlignment="1">
      <alignment vertical="center"/>
    </xf>
    <xf numFmtId="0" fontId="9" fillId="0" borderId="0" xfId="0" applyFont="1">
      <alignment vertical="center"/>
    </xf>
    <xf numFmtId="0" fontId="9" fillId="0" borderId="0" xfId="0" applyFont="1" applyAlignment="1">
      <alignment horizontal="left" vertical="top" wrapText="1"/>
    </xf>
    <xf numFmtId="0" fontId="11" fillId="0" borderId="0" xfId="0" applyNumberFormat="1" applyFont="1" applyBorder="1" applyAlignment="1">
      <alignment vertical="center" wrapText="1"/>
    </xf>
    <xf numFmtId="0" fontId="11" fillId="0" borderId="4" xfId="0" applyNumberFormat="1" applyFont="1" applyBorder="1" applyAlignment="1">
      <alignment vertical="center" wrapText="1"/>
    </xf>
    <xf numFmtId="0" fontId="8" fillId="0" borderId="0" xfId="0" applyFont="1" applyBorder="1" applyAlignment="1"/>
    <xf numFmtId="0" fontId="10" fillId="0" borderId="0" xfId="0" applyFont="1" applyBorder="1" applyAlignment="1">
      <alignment vertical="center" wrapText="1"/>
    </xf>
    <xf numFmtId="0" fontId="11" fillId="0" borderId="0" xfId="0" applyNumberFormat="1" applyFont="1" applyBorder="1" applyAlignment="1">
      <alignment vertical="center" wrapText="1"/>
    </xf>
    <xf numFmtId="0" fontId="11" fillId="0" borderId="4" xfId="0" applyNumberFormat="1" applyFont="1" applyBorder="1" applyAlignment="1">
      <alignment vertical="center" wrapText="1"/>
    </xf>
    <xf numFmtId="0" fontId="10" fillId="0" borderId="0" xfId="0" applyFont="1" applyBorder="1" applyAlignment="1">
      <alignment vertical="top" wrapText="1"/>
    </xf>
    <xf numFmtId="0" fontId="9" fillId="0" borderId="0" xfId="0" applyFont="1" applyAlignment="1">
      <alignment vertical="top" wrapText="1"/>
    </xf>
    <xf numFmtId="0" fontId="7" fillId="0" borderId="0"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top" wrapText="1"/>
    </xf>
    <xf numFmtId="0" fontId="6" fillId="0" borderId="0" xfId="0" applyFont="1" applyBorder="1" applyAlignment="1">
      <alignment horizontal="center" vertical="center"/>
    </xf>
    <xf numFmtId="0" fontId="8" fillId="0" borderId="0" xfId="0" applyFont="1" applyBorder="1" applyAlignment="1"/>
    <xf numFmtId="0" fontId="10" fillId="0" borderId="0" xfId="0" applyFont="1" applyBorder="1" applyAlignment="1">
      <alignment vertical="center" wrapText="1"/>
    </xf>
    <xf numFmtId="0" fontId="10" fillId="0" borderId="4" xfId="0" applyFont="1" applyBorder="1" applyAlignment="1">
      <alignment vertical="center"/>
    </xf>
    <xf numFmtId="0" fontId="9" fillId="0" borderId="0" xfId="0" applyFont="1" applyAlignment="1">
      <alignment horizontal="left" vertical="top" wrapText="1"/>
    </xf>
    <xf numFmtId="0" fontId="11" fillId="0" borderId="10" xfId="1" applyNumberFormat="1" applyFont="1" applyBorder="1" applyAlignment="1">
      <alignment vertical="center" wrapText="1"/>
    </xf>
    <xf numFmtId="0" fontId="8" fillId="0" borderId="0" xfId="0" applyFont="1" applyFill="1" applyBorder="1" applyAlignment="1"/>
    <xf numFmtId="0" fontId="6" fillId="0" borderId="0" xfId="0" applyFont="1" applyFill="1" applyBorder="1">
      <alignment vertical="center"/>
    </xf>
    <xf numFmtId="0" fontId="10" fillId="0" borderId="0" xfId="0"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10" fillId="0" borderId="0" xfId="0" applyFont="1" applyFill="1" applyBorder="1">
      <alignment vertical="center"/>
    </xf>
    <xf numFmtId="0" fontId="11" fillId="0" borderId="0" xfId="1" applyNumberFormat="1" applyFont="1" applyFill="1" applyBorder="1" applyAlignment="1">
      <alignment vertical="center" wrapText="1"/>
    </xf>
    <xf numFmtId="0" fontId="6" fillId="0" borderId="0" xfId="1" applyNumberFormat="1" applyFont="1" applyFill="1" applyBorder="1" applyAlignment="1">
      <alignment vertical="center" shrinkToFit="1"/>
    </xf>
    <xf numFmtId="0" fontId="7" fillId="0" borderId="0" xfId="1" applyNumberFormat="1" applyFont="1" applyFill="1" applyBorder="1" applyAlignment="1">
      <alignment vertical="center" shrinkToFit="1"/>
    </xf>
    <xf numFmtId="0" fontId="11" fillId="0" borderId="0" xfId="1" applyNumberFormat="1" applyFont="1" applyFill="1" applyBorder="1" applyAlignment="1">
      <alignment vertical="center" shrinkToFit="1"/>
    </xf>
    <xf numFmtId="0" fontId="8" fillId="0" borderId="0" xfId="0" applyFont="1" applyFill="1" applyBorder="1" applyAlignment="1">
      <alignment vertical="center" textRotation="255"/>
    </xf>
    <xf numFmtId="0" fontId="10" fillId="0" borderId="0" xfId="0" applyFont="1" applyFill="1" applyBorder="1" applyAlignment="1">
      <alignment vertical="center" textRotation="255"/>
    </xf>
    <xf numFmtId="0" fontId="8" fillId="0" borderId="0" xfId="0" applyFont="1" applyFill="1" applyBorder="1" applyAlignment="1">
      <alignment vertical="center" wrapText="1"/>
    </xf>
    <xf numFmtId="0" fontId="7" fillId="0" borderId="0" xfId="0" applyFont="1" applyFill="1" applyBorder="1" applyAlignment="1">
      <alignment vertical="center"/>
    </xf>
    <xf numFmtId="0" fontId="9" fillId="0" borderId="0" xfId="0" applyFont="1" applyFill="1" applyBorder="1" applyAlignment="1">
      <alignment vertical="top" wrapText="1"/>
    </xf>
    <xf numFmtId="0" fontId="8" fillId="0" borderId="0" xfId="0" applyFont="1">
      <alignment vertical="center"/>
    </xf>
    <xf numFmtId="0" fontId="6" fillId="0" borderId="0" xfId="0" quotePrefix="1" applyFont="1" applyBorder="1" applyAlignment="1">
      <alignment vertical="center"/>
    </xf>
    <xf numFmtId="0" fontId="8" fillId="0" borderId="0" xfId="0" quotePrefix="1" applyFont="1" applyFill="1" applyBorder="1" applyAlignment="1">
      <alignment vertical="center" shrinkToFit="1"/>
    </xf>
    <xf numFmtId="0" fontId="8" fillId="0" borderId="0" xfId="0" applyFont="1" applyFill="1" applyBorder="1" applyAlignment="1">
      <alignment vertical="center" shrinkToFit="1"/>
    </xf>
    <xf numFmtId="0" fontId="0" fillId="0" borderId="60" xfId="1" applyFont="1" applyBorder="1" applyAlignment="1" applyProtection="1">
      <alignment horizontal="center"/>
    </xf>
    <xf numFmtId="0" fontId="0" fillId="0" borderId="0" xfId="0" applyProtection="1">
      <alignment vertical="center"/>
    </xf>
    <xf numFmtId="0" fontId="0" fillId="0" borderId="7" xfId="0" applyBorder="1" applyAlignment="1" applyProtection="1">
      <alignment horizontal="center" shrinkToFit="1"/>
    </xf>
    <xf numFmtId="0" fontId="0" fillId="0" borderId="1" xfId="0" applyBorder="1" applyAlignment="1" applyProtection="1">
      <alignment horizontal="center"/>
    </xf>
    <xf numFmtId="49" fontId="0" fillId="0" borderId="66" xfId="0" applyNumberFormat="1" applyBorder="1" applyAlignment="1" applyProtection="1">
      <alignment horizontal="center"/>
    </xf>
    <xf numFmtId="0" fontId="0" fillId="0" borderId="62" xfId="0" applyBorder="1" applyAlignment="1" applyProtection="1">
      <alignment horizontal="center" vertical="center" shrinkToFit="1"/>
    </xf>
    <xf numFmtId="0" fontId="1" fillId="0" borderId="59" xfId="1" applyBorder="1" applyAlignment="1" applyProtection="1">
      <alignment shrinkToFit="1"/>
    </xf>
    <xf numFmtId="0" fontId="0" fillId="0" borderId="69" xfId="0" applyBorder="1" applyAlignment="1" applyProtection="1">
      <alignment horizontal="center"/>
    </xf>
    <xf numFmtId="49" fontId="0" fillId="0" borderId="41" xfId="0" applyNumberFormat="1" applyBorder="1" applyAlignment="1" applyProtection="1">
      <alignment horizontal="center"/>
    </xf>
    <xf numFmtId="0" fontId="0" fillId="0" borderId="59" xfId="0" applyBorder="1" applyAlignment="1" applyProtection="1">
      <alignment vertical="center" shrinkToFit="1"/>
    </xf>
    <xf numFmtId="0" fontId="1" fillId="0" borderId="53" xfId="1" applyBorder="1" applyAlignment="1" applyProtection="1">
      <alignment shrinkToFit="1"/>
    </xf>
    <xf numFmtId="0" fontId="0" fillId="0" borderId="70" xfId="0" applyBorder="1" applyAlignment="1" applyProtection="1">
      <alignment horizontal="center"/>
    </xf>
    <xf numFmtId="49" fontId="0" fillId="0" borderId="67" xfId="0" applyNumberFormat="1" applyBorder="1" applyAlignment="1" applyProtection="1">
      <alignment horizontal="center"/>
    </xf>
    <xf numFmtId="0" fontId="0" fillId="0" borderId="53" xfId="0" applyBorder="1" applyAlignment="1" applyProtection="1">
      <alignment vertical="center" shrinkToFit="1"/>
    </xf>
    <xf numFmtId="0" fontId="0" fillId="0" borderId="72" xfId="0" applyBorder="1" applyAlignment="1" applyProtection="1">
      <alignment horizontal="center"/>
    </xf>
    <xf numFmtId="49" fontId="0" fillId="0" borderId="36" xfId="0" applyNumberFormat="1" applyBorder="1" applyAlignment="1" applyProtection="1">
      <alignment horizontal="center"/>
    </xf>
    <xf numFmtId="0" fontId="0" fillId="0" borderId="74" xfId="0" applyBorder="1" applyAlignment="1" applyProtection="1">
      <alignment vertical="center" shrinkToFit="1"/>
    </xf>
    <xf numFmtId="0" fontId="0" fillId="0" borderId="78" xfId="0" applyBorder="1" applyAlignment="1" applyProtection="1">
      <alignment horizontal="center"/>
    </xf>
    <xf numFmtId="49" fontId="0" fillId="0" borderId="79" xfId="0" applyNumberFormat="1" applyBorder="1" applyAlignment="1" applyProtection="1">
      <alignment horizontal="center"/>
    </xf>
    <xf numFmtId="0" fontId="0" fillId="0" borderId="50" xfId="0" applyBorder="1" applyAlignment="1" applyProtection="1">
      <alignment vertical="center" shrinkToFit="1"/>
    </xf>
    <xf numFmtId="0" fontId="0" fillId="0" borderId="71" xfId="0" applyBorder="1" applyAlignment="1" applyProtection="1">
      <alignment horizontal="center"/>
    </xf>
    <xf numFmtId="49" fontId="0" fillId="0" borderId="68" xfId="0" applyNumberFormat="1" applyBorder="1" applyAlignment="1" applyProtection="1">
      <alignment horizontal="center"/>
    </xf>
    <xf numFmtId="0" fontId="0" fillId="0" borderId="56"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75" xfId="0" applyBorder="1" applyAlignment="1" applyProtection="1">
      <alignment horizontal="center"/>
    </xf>
    <xf numFmtId="49" fontId="0" fillId="0" borderId="38" xfId="0" applyNumberFormat="1" applyBorder="1" applyAlignment="1" applyProtection="1">
      <alignment horizontal="center"/>
    </xf>
    <xf numFmtId="0" fontId="0" fillId="0" borderId="7" xfId="0" applyBorder="1" applyAlignment="1" applyProtection="1">
      <alignment horizontal="center" vertical="center" shrinkToFit="1"/>
    </xf>
    <xf numFmtId="49" fontId="0" fillId="0" borderId="54" xfId="0" applyNumberFormat="1" applyBorder="1" applyAlignment="1" applyProtection="1">
      <alignment horizontal="center"/>
    </xf>
    <xf numFmtId="0" fontId="0" fillId="0" borderId="0" xfId="0"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vertical="center" shrinkToFit="1"/>
    </xf>
    <xf numFmtId="0" fontId="1" fillId="0" borderId="0" xfId="1" applyAlignment="1" applyProtection="1">
      <alignment shrinkToFit="1"/>
    </xf>
    <xf numFmtId="0" fontId="6" fillId="0" borderId="2" xfId="0" applyNumberFormat="1" applyFont="1" applyBorder="1" applyAlignment="1">
      <alignment vertical="center" shrinkToFit="1"/>
    </xf>
    <xf numFmtId="49" fontId="10" fillId="0" borderId="2" xfId="0" applyNumberFormat="1" applyFont="1" applyBorder="1" applyAlignment="1">
      <alignment vertical="center" shrinkToFit="1"/>
    </xf>
    <xf numFmtId="0" fontId="10" fillId="0" borderId="2" xfId="0" applyNumberFormat="1" applyFont="1" applyBorder="1" applyAlignment="1">
      <alignment vertical="center" shrinkToFit="1"/>
    </xf>
    <xf numFmtId="0" fontId="0" fillId="0" borderId="0" xfId="0"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8"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10" fillId="0" borderId="0" xfId="1" applyFont="1" applyBorder="1" applyAlignment="1">
      <alignment vertical="center" wrapText="1"/>
    </xf>
    <xf numFmtId="0" fontId="8" fillId="0" borderId="0" xfId="0" applyFont="1" applyBorder="1" applyAlignment="1"/>
    <xf numFmtId="0" fontId="10" fillId="0" borderId="0" xfId="0" applyFont="1" applyBorder="1" applyAlignment="1">
      <alignment vertical="center" wrapText="1"/>
    </xf>
    <xf numFmtId="0" fontId="9" fillId="0" borderId="0" xfId="0" applyFont="1" applyBorder="1" applyAlignment="1">
      <alignment vertical="top" wrapText="1"/>
    </xf>
    <xf numFmtId="0" fontId="10" fillId="0" borderId="0" xfId="0" applyFont="1" applyBorder="1" applyAlignment="1">
      <alignment vertical="center" wrapText="1"/>
    </xf>
    <xf numFmtId="0" fontId="10" fillId="0" borderId="0" xfId="1" applyFont="1" applyBorder="1" applyAlignment="1">
      <alignment vertical="center" wrapText="1"/>
    </xf>
    <xf numFmtId="0" fontId="9" fillId="0" borderId="0" xfId="0" applyFont="1" applyAlignment="1">
      <alignment horizontal="left" vertical="top" wrapText="1"/>
    </xf>
    <xf numFmtId="0" fontId="10" fillId="0" borderId="4" xfId="0" applyFont="1" applyBorder="1" applyAlignment="1">
      <alignment vertical="center"/>
    </xf>
    <xf numFmtId="0" fontId="11" fillId="0" borderId="2" xfId="1" applyNumberFormat="1" applyFont="1" applyBorder="1" applyAlignment="1">
      <alignment horizontal="right" vertical="center"/>
    </xf>
    <xf numFmtId="0" fontId="6" fillId="0" borderId="0" xfId="0" applyFont="1" applyBorder="1" applyAlignment="1">
      <alignment horizontal="center" vertical="center" shrinkToFit="1"/>
    </xf>
    <xf numFmtId="0" fontId="8" fillId="0" borderId="0" xfId="0" applyFont="1" applyBorder="1" applyAlignment="1">
      <alignment horizontal="center" vertical="center" shrinkToFit="1"/>
    </xf>
    <xf numFmtId="0" fontId="6" fillId="0" borderId="0" xfId="0" applyFont="1" applyBorder="1" applyAlignment="1">
      <alignment horizontal="center" vertical="center"/>
    </xf>
    <xf numFmtId="0" fontId="9" fillId="0" borderId="0" xfId="0" applyFont="1" applyBorder="1" applyAlignment="1">
      <alignment vertical="top" wrapText="1"/>
    </xf>
    <xf numFmtId="0" fontId="3" fillId="0" borderId="0" xfId="0" applyFont="1" applyBorder="1" applyAlignment="1">
      <alignment horizontal="center" vertical="center"/>
    </xf>
    <xf numFmtId="0" fontId="8" fillId="0" borderId="0" xfId="0" applyFont="1" applyBorder="1" applyAlignment="1"/>
    <xf numFmtId="0" fontId="3" fillId="0" borderId="0" xfId="0" applyFont="1" applyBorder="1" applyAlignment="1">
      <alignment horizontal="left" vertical="center"/>
    </xf>
    <xf numFmtId="0" fontId="8" fillId="0" borderId="0" xfId="0" applyFont="1" applyBorder="1" applyAlignment="1">
      <alignment horizontal="right" vertical="center"/>
    </xf>
    <xf numFmtId="0" fontId="10" fillId="0" borderId="13" xfId="1" applyNumberFormat="1" applyFont="1" applyBorder="1" applyAlignment="1">
      <alignment horizontal="center" vertical="center"/>
    </xf>
    <xf numFmtId="0" fontId="11" fillId="0" borderId="14" xfId="1" applyNumberFormat="1"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5" xfId="1" applyNumberFormat="1" applyFont="1" applyBorder="1" applyAlignment="1">
      <alignment horizontal="center" vertical="center"/>
    </xf>
    <xf numFmtId="0" fontId="11" fillId="0" borderId="6" xfId="1" applyNumberFormat="1" applyFont="1" applyBorder="1" applyAlignment="1">
      <alignment horizontal="center" vertical="center"/>
    </xf>
    <xf numFmtId="0" fontId="11" fillId="0" borderId="5" xfId="0" applyFont="1" applyBorder="1" applyAlignment="1">
      <alignment horizontal="center" vertical="center"/>
    </xf>
    <xf numFmtId="0" fontId="11" fillId="0" borderId="0" xfId="1" applyNumberFormat="1" applyFont="1" applyBorder="1" applyAlignment="1">
      <alignment horizontal="center" vertical="center"/>
    </xf>
    <xf numFmtId="0" fontId="11" fillId="0" borderId="14" xfId="1" applyNumberFormat="1" applyFont="1" applyBorder="1" applyAlignment="1">
      <alignment horizontal="right" vertical="center"/>
    </xf>
    <xf numFmtId="0" fontId="7" fillId="0" borderId="0" xfId="0" applyFont="1" applyBorder="1" applyAlignment="1">
      <alignment horizontal="center" vertical="center" textRotation="255" wrapText="1"/>
    </xf>
    <xf numFmtId="0" fontId="11" fillId="0" borderId="10" xfId="1" applyFont="1" applyBorder="1" applyAlignment="1">
      <alignment vertical="center"/>
    </xf>
    <xf numFmtId="0" fontId="11" fillId="0" borderId="2" xfId="1" applyFont="1" applyBorder="1" applyAlignment="1">
      <alignment vertical="center"/>
    </xf>
    <xf numFmtId="0" fontId="11" fillId="0" borderId="2" xfId="1" applyFont="1" applyBorder="1" applyAlignment="1">
      <alignment horizontal="right" vertical="center"/>
    </xf>
    <xf numFmtId="0" fontId="11" fillId="0" borderId="26" xfId="1" applyFont="1" applyBorder="1" applyAlignment="1">
      <alignment vertical="center"/>
    </xf>
    <xf numFmtId="0" fontId="11" fillId="0" borderId="27" xfId="1" applyFont="1" applyBorder="1" applyAlignment="1">
      <alignment vertical="center"/>
    </xf>
    <xf numFmtId="0" fontId="11" fillId="0" borderId="2" xfId="1" applyNumberFormat="1" applyFont="1" applyBorder="1" applyAlignment="1">
      <alignment vertical="center"/>
    </xf>
    <xf numFmtId="0" fontId="11" fillId="0" borderId="11" xfId="1" applyNumberFormat="1" applyFont="1" applyBorder="1" applyAlignment="1">
      <alignment vertical="center"/>
    </xf>
    <xf numFmtId="0" fontId="0" fillId="0" borderId="0" xfId="0" applyFont="1" applyProtection="1">
      <alignment vertical="center"/>
    </xf>
    <xf numFmtId="0" fontId="11" fillId="0" borderId="10" xfId="1" applyNumberFormat="1" applyFont="1" applyBorder="1" applyAlignment="1">
      <alignment vertical="center"/>
    </xf>
    <xf numFmtId="0" fontId="11" fillId="0" borderId="19" xfId="1" applyNumberFormat="1" applyFont="1" applyBorder="1" applyAlignment="1">
      <alignment vertical="center"/>
    </xf>
    <xf numFmtId="0" fontId="11" fillId="0" borderId="17" xfId="1" applyNumberFormat="1"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3" fillId="0" borderId="10" xfId="0" applyNumberFormat="1" applyFont="1" applyBorder="1" applyAlignment="1">
      <alignment horizontal="center" vertical="center" shrinkToFit="1"/>
    </xf>
    <xf numFmtId="0" fontId="23" fillId="0" borderId="2" xfId="0" applyNumberFormat="1" applyFont="1" applyBorder="1" applyAlignment="1">
      <alignment horizontal="center" vertical="center" shrinkToFit="1"/>
    </xf>
    <xf numFmtId="0" fontId="23" fillId="0" borderId="2" xfId="0" applyNumberFormat="1" applyFont="1" applyBorder="1" applyAlignment="1">
      <alignment vertical="center" shrinkToFit="1"/>
    </xf>
    <xf numFmtId="49" fontId="23" fillId="0" borderId="2" xfId="0" applyNumberFormat="1" applyFont="1" applyBorder="1" applyAlignment="1">
      <alignment vertical="center" shrinkToFit="1"/>
    </xf>
    <xf numFmtId="0" fontId="22" fillId="0" borderId="2" xfId="0" applyNumberFormat="1" applyFont="1" applyBorder="1" applyAlignment="1">
      <alignment vertical="center" shrinkToFit="1"/>
    </xf>
    <xf numFmtId="0" fontId="23" fillId="0" borderId="2" xfId="0" applyNumberFormat="1" applyFont="1" applyBorder="1" applyAlignment="1">
      <alignment horizontal="center" vertical="center" shrinkToFit="1"/>
    </xf>
    <xf numFmtId="0" fontId="6" fillId="2" borderId="34" xfId="0" applyFont="1" applyFill="1" applyBorder="1">
      <alignment vertical="center"/>
    </xf>
    <xf numFmtId="0" fontId="6" fillId="2" borderId="35" xfId="0" applyFont="1" applyFill="1" applyBorder="1">
      <alignment vertical="center"/>
    </xf>
    <xf numFmtId="0" fontId="6" fillId="2" borderId="36" xfId="0" applyFont="1" applyFill="1" applyBorder="1">
      <alignment vertical="center"/>
    </xf>
    <xf numFmtId="0" fontId="6" fillId="2" borderId="37" xfId="0" applyFont="1" applyFill="1" applyBorder="1">
      <alignment vertical="center"/>
    </xf>
    <xf numFmtId="0" fontId="6" fillId="2" borderId="0" xfId="0" applyFont="1" applyFill="1" applyBorder="1">
      <alignment vertical="center"/>
    </xf>
    <xf numFmtId="0" fontId="6" fillId="2" borderId="38" xfId="0" applyFont="1" applyFill="1" applyBorder="1">
      <alignment vertical="center"/>
    </xf>
    <xf numFmtId="0" fontId="6" fillId="2" borderId="39" xfId="0" applyFont="1" applyFill="1" applyBorder="1">
      <alignment vertical="center"/>
    </xf>
    <xf numFmtId="0" fontId="6" fillId="2" borderId="40" xfId="0" applyFont="1" applyFill="1" applyBorder="1">
      <alignment vertical="center"/>
    </xf>
    <xf numFmtId="0" fontId="6" fillId="2" borderId="41" xfId="0" applyFont="1" applyFill="1" applyBorder="1">
      <alignment vertical="center"/>
    </xf>
    <xf numFmtId="0" fontId="0" fillId="0" borderId="53" xfId="1" applyFont="1" applyBorder="1" applyAlignment="1" applyProtection="1">
      <alignment shrinkToFit="1"/>
    </xf>
    <xf numFmtId="0" fontId="1" fillId="0" borderId="56" xfId="1" applyBorder="1" applyAlignment="1" applyProtection="1">
      <alignment shrinkToFit="1"/>
    </xf>
    <xf numFmtId="0" fontId="11" fillId="0" borderId="0" xfId="1" applyFont="1" applyBorder="1" applyAlignment="1">
      <alignment vertical="center"/>
    </xf>
    <xf numFmtId="0" fontId="9" fillId="0" borderId="0" xfId="0" applyFont="1" applyBorder="1" applyAlignment="1">
      <alignment horizontal="left" vertical="top" wrapText="1"/>
    </xf>
    <xf numFmtId="0" fontId="8" fillId="0" borderId="0" xfId="0" applyFont="1" applyBorder="1" applyAlignment="1"/>
    <xf numFmtId="0" fontId="6" fillId="0" borderId="0" xfId="0" applyFont="1" applyBorder="1" applyAlignment="1">
      <alignment horizontal="center" vertical="center"/>
    </xf>
    <xf numFmtId="0" fontId="10" fillId="0" borderId="0" xfId="0" applyFont="1" applyBorder="1" applyAlignment="1">
      <alignment vertical="center" wrapText="1"/>
    </xf>
    <xf numFmtId="0" fontId="10" fillId="0" borderId="0" xfId="1" applyFont="1" applyBorder="1" applyAlignment="1">
      <alignment vertical="center" wrapText="1"/>
    </xf>
    <xf numFmtId="0" fontId="9" fillId="0" borderId="0" xfId="0" applyFont="1" applyBorder="1" applyAlignment="1">
      <alignment vertical="top" wrapText="1"/>
    </xf>
    <xf numFmtId="0" fontId="10" fillId="0" borderId="0" xfId="0" applyFont="1" applyBorder="1">
      <alignment vertical="center"/>
    </xf>
    <xf numFmtId="0" fontId="11" fillId="0" borderId="0" xfId="1" applyNumberFormat="1" applyFont="1" applyBorder="1" applyAlignment="1">
      <alignment vertical="center"/>
    </xf>
    <xf numFmtId="0" fontId="11" fillId="0" borderId="0" xfId="1" applyFont="1" applyBorder="1" applyAlignment="1">
      <alignment horizontal="right" vertical="center"/>
    </xf>
    <xf numFmtId="0" fontId="10" fillId="0" borderId="0" xfId="0" applyFont="1" applyBorder="1" applyAlignment="1"/>
    <xf numFmtId="0" fontId="6" fillId="0" borderId="0" xfId="0" applyFont="1" applyFill="1" applyBorder="1" applyAlignment="1">
      <alignment vertical="center"/>
    </xf>
    <xf numFmtId="0" fontId="22" fillId="0" borderId="0" xfId="0" applyNumberFormat="1" applyFont="1" applyFill="1" applyBorder="1" applyAlignment="1">
      <alignment vertical="center" shrinkToFit="1"/>
    </xf>
    <xf numFmtId="0" fontId="4" fillId="0" borderId="0" xfId="0" applyFont="1" applyBorder="1" applyAlignment="1">
      <alignment vertical="center"/>
    </xf>
    <xf numFmtId="0" fontId="22" fillId="0" borderId="0" xfId="0" applyFont="1" applyFill="1" applyBorder="1" applyAlignment="1">
      <alignment vertical="center" shrinkToFit="1"/>
    </xf>
    <xf numFmtId="49" fontId="22" fillId="0" borderId="0" xfId="0" applyNumberFormat="1" applyFont="1" applyFill="1" applyBorder="1" applyAlignment="1">
      <alignment vertical="center" shrinkToFit="1"/>
    </xf>
    <xf numFmtId="0" fontId="6" fillId="0" borderId="0" xfId="0" quotePrefix="1" applyFont="1" applyFill="1" applyBorder="1" applyAlignment="1">
      <alignment vertical="center"/>
    </xf>
    <xf numFmtId="0" fontId="27" fillId="0" borderId="0" xfId="0" applyFont="1" applyFill="1" applyBorder="1" applyAlignment="1">
      <alignment vertical="center"/>
    </xf>
    <xf numFmtId="0" fontId="22" fillId="0" borderId="0" xfId="0" applyFont="1" applyBorder="1" applyAlignment="1">
      <alignment vertical="center" shrinkToFit="1"/>
    </xf>
    <xf numFmtId="0" fontId="11" fillId="0" borderId="0" xfId="0" applyFont="1" applyBorder="1" applyAlignment="1">
      <alignment vertical="center" textRotation="255" wrapText="1"/>
    </xf>
    <xf numFmtId="0" fontId="24" fillId="0" borderId="0" xfId="0" applyNumberFormat="1" applyFont="1" applyFill="1" applyBorder="1" applyAlignment="1">
      <alignment vertical="center" shrinkToFit="1"/>
    </xf>
    <xf numFmtId="0" fontId="25" fillId="0" borderId="0" xfId="0" applyFont="1" applyBorder="1" applyAlignment="1">
      <alignment vertical="center" shrinkToFit="1"/>
    </xf>
    <xf numFmtId="0" fontId="7" fillId="0" borderId="0" xfId="0" applyFont="1" applyBorder="1" applyAlignment="1">
      <alignment vertical="center" textRotation="255" wrapText="1"/>
    </xf>
    <xf numFmtId="0" fontId="11" fillId="0" borderId="0" xfId="0" applyFont="1" applyBorder="1" applyAlignment="1">
      <alignment vertical="center" shrinkToFit="1"/>
    </xf>
    <xf numFmtId="0" fontId="26" fillId="0" borderId="0" xfId="0" applyFont="1" applyBorder="1" applyAlignment="1">
      <alignment vertical="center" shrinkToFit="1"/>
    </xf>
    <xf numFmtId="0" fontId="15" fillId="0" borderId="0" xfId="1" applyFont="1" applyBorder="1" applyAlignment="1">
      <alignment vertical="top" wrapText="1"/>
    </xf>
    <xf numFmtId="0" fontId="15" fillId="0" borderId="0" xfId="1" applyFont="1" applyBorder="1" applyAlignment="1">
      <alignment vertical="center" wrapText="1"/>
    </xf>
    <xf numFmtId="0" fontId="20" fillId="0" borderId="0" xfId="0" applyFont="1" applyBorder="1" applyAlignment="1">
      <alignment vertical="top" wrapText="1"/>
    </xf>
    <xf numFmtId="0" fontId="23" fillId="0" borderId="0" xfId="0" applyFont="1" applyBorder="1" applyAlignment="1">
      <alignment vertical="center"/>
    </xf>
    <xf numFmtId="0" fontId="26" fillId="0" borderId="0" xfId="0" applyFont="1" applyBorder="1" applyAlignment="1">
      <alignment vertical="center"/>
    </xf>
    <xf numFmtId="0" fontId="6" fillId="0" borderId="0" xfId="1" applyFont="1" applyBorder="1" applyAlignment="1">
      <alignment vertical="center"/>
    </xf>
    <xf numFmtId="0" fontId="22" fillId="0" borderId="0" xfId="0" applyFont="1" applyBorder="1" applyAlignment="1">
      <alignment vertical="center"/>
    </xf>
    <xf numFmtId="38" fontId="22" fillId="0" borderId="0" xfId="1" applyNumberFormat="1" applyFont="1" applyBorder="1" applyAlignment="1">
      <alignment vertical="center" shrinkToFit="1"/>
    </xf>
    <xf numFmtId="0" fontId="22" fillId="0" borderId="0" xfId="1" applyFont="1" applyBorder="1" applyAlignment="1">
      <alignment vertical="center" shrinkToFit="1"/>
    </xf>
    <xf numFmtId="0" fontId="11" fillId="0" borderId="0" xfId="0" applyFont="1" applyBorder="1" applyAlignment="1">
      <alignment vertical="center" wrapText="1"/>
    </xf>
    <xf numFmtId="0" fontId="8" fillId="0" borderId="0" xfId="0" quotePrefix="1" applyFont="1" applyBorder="1" applyAlignment="1">
      <alignment vertical="center"/>
    </xf>
    <xf numFmtId="0" fontId="6" fillId="0" borderId="101" xfId="0" applyFont="1" applyFill="1" applyBorder="1">
      <alignment vertical="center"/>
    </xf>
    <xf numFmtId="0" fontId="6" fillId="0" borderId="102" xfId="0" applyFont="1" applyFill="1" applyBorder="1">
      <alignment vertical="center"/>
    </xf>
    <xf numFmtId="0" fontId="6" fillId="0" borderId="103" xfId="0" applyFont="1" applyFill="1" applyBorder="1">
      <alignment vertical="center"/>
    </xf>
    <xf numFmtId="0" fontId="8" fillId="0" borderId="121" xfId="0" applyFont="1" applyFill="1" applyBorder="1" applyAlignment="1">
      <alignment vertical="center"/>
    </xf>
    <xf numFmtId="0" fontId="8" fillId="0" borderId="122" xfId="0" applyFont="1" applyFill="1" applyBorder="1" applyAlignment="1">
      <alignment vertical="center"/>
    </xf>
    <xf numFmtId="0" fontId="8" fillId="0" borderId="119" xfId="0" applyFont="1" applyFill="1" applyBorder="1" applyAlignment="1">
      <alignment vertical="center"/>
    </xf>
    <xf numFmtId="0" fontId="8" fillId="0" borderId="120" xfId="0" applyFont="1" applyFill="1" applyBorder="1" applyAlignment="1">
      <alignment vertical="center"/>
    </xf>
    <xf numFmtId="0" fontId="8" fillId="0" borderId="94" xfId="0" applyFont="1" applyFill="1" applyBorder="1" applyAlignment="1">
      <alignment vertical="center"/>
    </xf>
    <xf numFmtId="0" fontId="27" fillId="0" borderId="101" xfId="0" applyFont="1" applyFill="1" applyBorder="1" applyAlignment="1">
      <alignment vertical="center"/>
    </xf>
    <xf numFmtId="0" fontId="27" fillId="0" borderId="102" xfId="0" applyFont="1" applyFill="1" applyBorder="1" applyAlignment="1">
      <alignment vertical="center"/>
    </xf>
    <xf numFmtId="0" fontId="27" fillId="0" borderId="103" xfId="0" applyFont="1" applyFill="1" applyBorder="1" applyAlignment="1">
      <alignment vertical="center"/>
    </xf>
    <xf numFmtId="0" fontId="27" fillId="0" borderId="121" xfId="0" applyFont="1" applyFill="1" applyBorder="1" applyAlignment="1">
      <alignment vertical="center"/>
    </xf>
    <xf numFmtId="0" fontId="27" fillId="0" borderId="122" xfId="0" applyFont="1" applyFill="1" applyBorder="1" applyAlignment="1">
      <alignment vertical="center"/>
    </xf>
    <xf numFmtId="0" fontId="27" fillId="0" borderId="119" xfId="0" applyFont="1" applyFill="1" applyBorder="1" applyAlignment="1">
      <alignment vertical="center"/>
    </xf>
    <xf numFmtId="0" fontId="27" fillId="0" borderId="120" xfId="0" applyFont="1" applyFill="1" applyBorder="1" applyAlignment="1">
      <alignment vertical="center"/>
    </xf>
    <xf numFmtId="0" fontId="27" fillId="0" borderId="94" xfId="0" applyFont="1" applyFill="1" applyBorder="1" applyAlignment="1">
      <alignment vertical="center"/>
    </xf>
    <xf numFmtId="0" fontId="33" fillId="0" borderId="0" xfId="0" applyFont="1" applyFill="1" applyBorder="1" applyAlignment="1">
      <alignment horizontal="left" vertical="center" wrapText="1"/>
    </xf>
    <xf numFmtId="0" fontId="22" fillId="0" borderId="101" xfId="0" applyFont="1" applyBorder="1" applyAlignment="1">
      <alignment vertical="center" shrinkToFit="1"/>
    </xf>
    <xf numFmtId="0" fontId="22" fillId="0" borderId="102" xfId="0" applyFont="1" applyBorder="1" applyAlignment="1">
      <alignment vertical="center" shrinkToFit="1"/>
    </xf>
    <xf numFmtId="0" fontId="22" fillId="0" borderId="103" xfId="0" applyFont="1" applyBorder="1" applyAlignment="1">
      <alignment vertical="center" shrinkToFit="1"/>
    </xf>
    <xf numFmtId="0" fontId="11" fillId="0" borderId="121" xfId="0" applyFont="1" applyBorder="1" applyAlignment="1">
      <alignment vertical="center" textRotation="255" wrapText="1"/>
    </xf>
    <xf numFmtId="0" fontId="11" fillId="0" borderId="122" xfId="0" applyFont="1" applyBorder="1" applyAlignment="1">
      <alignment vertical="center" textRotation="255" wrapText="1"/>
    </xf>
    <xf numFmtId="0" fontId="11" fillId="0" borderId="119" xfId="0" applyFont="1" applyBorder="1" applyAlignment="1">
      <alignment vertical="center" textRotation="255" wrapText="1"/>
    </xf>
    <xf numFmtId="0" fontId="11" fillId="0" borderId="120" xfId="0" applyFont="1" applyBorder="1" applyAlignment="1">
      <alignment vertical="center" textRotation="255" wrapText="1"/>
    </xf>
    <xf numFmtId="0" fontId="11" fillId="0" borderId="94" xfId="0" applyFont="1" applyBorder="1" applyAlignment="1">
      <alignment vertical="center" textRotation="255" wrapText="1"/>
    </xf>
    <xf numFmtId="0" fontId="33" fillId="0" borderId="0" xfId="0" applyFont="1" applyFill="1" applyBorder="1" applyAlignment="1">
      <alignment horizontal="left" vertical="center" wrapText="1"/>
    </xf>
    <xf numFmtId="0" fontId="8" fillId="0" borderId="0" xfId="0" applyFont="1" applyBorder="1" applyAlignment="1"/>
    <xf numFmtId="0" fontId="30" fillId="0" borderId="0" xfId="0" applyFont="1" applyFill="1" applyBorder="1" applyAlignment="1">
      <alignment vertical="center" wrapText="1"/>
    </xf>
    <xf numFmtId="0" fontId="22" fillId="0" borderId="0" xfId="0" applyFont="1" applyBorder="1" applyAlignment="1">
      <alignment horizontal="left" vertical="center" shrinkToFit="1"/>
    </xf>
    <xf numFmtId="0" fontId="6" fillId="0" borderId="102" xfId="0" applyFont="1" applyBorder="1" applyAlignment="1">
      <alignment vertical="center"/>
    </xf>
    <xf numFmtId="0" fontId="6" fillId="0" borderId="103" xfId="0" applyFont="1" applyBorder="1" applyAlignment="1">
      <alignment vertical="center"/>
    </xf>
    <xf numFmtId="0" fontId="22" fillId="0" borderId="121" xfId="0" applyFont="1" applyBorder="1" applyAlignment="1">
      <alignment vertical="center" shrinkToFit="1"/>
    </xf>
    <xf numFmtId="0" fontId="6" fillId="0" borderId="122" xfId="0" applyFont="1" applyBorder="1" applyAlignment="1">
      <alignment vertical="center"/>
    </xf>
    <xf numFmtId="0" fontId="22" fillId="0" borderId="119" xfId="0" applyFont="1" applyBorder="1" applyAlignment="1">
      <alignment vertical="center" shrinkToFit="1"/>
    </xf>
    <xf numFmtId="0" fontId="6" fillId="0" borderId="120" xfId="0" applyFont="1" applyBorder="1" applyAlignment="1">
      <alignment vertical="center"/>
    </xf>
    <xf numFmtId="0" fontId="6" fillId="0" borderId="94" xfId="0" applyFont="1" applyBorder="1" applyAlignment="1">
      <alignment vertical="center"/>
    </xf>
    <xf numFmtId="0" fontId="22" fillId="0" borderId="0" xfId="0" applyFont="1" applyProtection="1">
      <alignment vertical="center"/>
    </xf>
    <xf numFmtId="0" fontId="8" fillId="0" borderId="0" xfId="0" applyFont="1" applyBorder="1" applyAlignment="1"/>
    <xf numFmtId="0" fontId="35" fillId="0" borderId="0" xfId="0" applyFont="1" applyBorder="1" applyAlignment="1">
      <alignment horizontal="left" vertical="center" wrapText="1" shrinkToFit="1"/>
    </xf>
    <xf numFmtId="0" fontId="22" fillId="0" borderId="0" xfId="0" applyFont="1" applyBorder="1" applyAlignment="1">
      <alignment horizontal="left" vertical="center" shrinkToFit="1"/>
    </xf>
    <xf numFmtId="0" fontId="22" fillId="0" borderId="0" xfId="0" applyFont="1" applyBorder="1" applyAlignment="1">
      <alignment horizontal="left" vertical="center" shrinkToFit="1"/>
    </xf>
    <xf numFmtId="0" fontId="0" fillId="4" borderId="0" xfId="0" applyFill="1">
      <alignment vertical="center"/>
    </xf>
    <xf numFmtId="0" fontId="22" fillId="0" borderId="0" xfId="0" applyFont="1">
      <alignment vertical="center"/>
    </xf>
    <xf numFmtId="0" fontId="22" fillId="6" borderId="84" xfId="0" applyFont="1" applyFill="1" applyBorder="1">
      <alignment vertical="center"/>
    </xf>
    <xf numFmtId="0" fontId="22" fillId="0" borderId="0" xfId="0" applyFont="1" applyFill="1" applyBorder="1" applyProtection="1">
      <alignment vertical="center"/>
    </xf>
    <xf numFmtId="0" fontId="40" fillId="0" borderId="0" xfId="0" applyFont="1" applyProtection="1">
      <alignment vertical="center"/>
    </xf>
    <xf numFmtId="0" fontId="23" fillId="0" borderId="113" xfId="0" applyFont="1" applyFill="1" applyBorder="1" applyAlignment="1" applyProtection="1">
      <alignment horizontal="right" vertical="center" shrinkToFit="1"/>
    </xf>
    <xf numFmtId="0" fontId="22" fillId="0" borderId="115" xfId="0" applyFont="1" applyFill="1" applyBorder="1" applyAlignment="1" applyProtection="1">
      <alignment horizontal="center" vertical="center" shrinkToFit="1"/>
    </xf>
    <xf numFmtId="0" fontId="23" fillId="0" borderId="115" xfId="0" applyFont="1" applyFill="1" applyBorder="1" applyAlignment="1" applyProtection="1">
      <alignment horizontal="right" vertical="center" shrinkToFit="1"/>
    </xf>
    <xf numFmtId="0" fontId="23" fillId="0" borderId="14" xfId="0" applyFont="1" applyFill="1" applyBorder="1" applyAlignment="1" applyProtection="1">
      <alignment horizontal="right" vertical="center" shrinkToFit="1"/>
    </xf>
    <xf numFmtId="0" fontId="22" fillId="0" borderId="114" xfId="0" applyFont="1" applyFill="1" applyBorder="1" applyAlignment="1" applyProtection="1">
      <alignment horizontal="center" vertical="center"/>
    </xf>
    <xf numFmtId="0" fontId="22" fillId="0" borderId="100" xfId="0" applyFont="1" applyFill="1" applyBorder="1" applyAlignment="1" applyProtection="1">
      <alignment horizontal="center" vertical="center"/>
    </xf>
    <xf numFmtId="0" fontId="22" fillId="0" borderId="0" xfId="0" applyFont="1" applyBorder="1" applyAlignment="1" applyProtection="1">
      <alignment vertical="center"/>
    </xf>
    <xf numFmtId="0" fontId="22" fillId="5" borderId="1" xfId="0" applyFont="1" applyFill="1" applyBorder="1" applyAlignment="1" applyProtection="1">
      <alignment vertical="center"/>
    </xf>
    <xf numFmtId="0" fontId="22" fillId="5" borderId="1" xfId="0" applyFont="1" applyFill="1" applyBorder="1" applyProtection="1">
      <alignment vertical="center"/>
    </xf>
    <xf numFmtId="0" fontId="22" fillId="0" borderId="0" xfId="0" applyFont="1" applyAlignment="1" applyProtection="1">
      <alignment vertical="center"/>
    </xf>
    <xf numFmtId="0" fontId="22" fillId="0" borderId="0" xfId="0" applyFont="1" applyBorder="1" applyProtection="1">
      <alignment vertical="center"/>
    </xf>
    <xf numFmtId="49" fontId="0" fillId="0" borderId="0" xfId="0" applyNumberFormat="1">
      <alignment vertical="center"/>
    </xf>
    <xf numFmtId="0" fontId="0" fillId="0" borderId="0" xfId="0" applyAlignment="1">
      <alignment horizontal="right" vertical="center"/>
    </xf>
    <xf numFmtId="49" fontId="0" fillId="7" borderId="0" xfId="0" applyNumberFormat="1" applyFill="1">
      <alignment vertical="center"/>
    </xf>
    <xf numFmtId="49" fontId="0" fillId="7" borderId="0" xfId="0" applyNumberFormat="1" applyFill="1" applyAlignment="1">
      <alignment horizontal="right" vertical="center"/>
    </xf>
    <xf numFmtId="49" fontId="0" fillId="0" borderId="0" xfId="0" applyNumberFormat="1" applyAlignment="1">
      <alignment horizontal="right" vertical="center"/>
    </xf>
    <xf numFmtId="0" fontId="22" fillId="0" borderId="0" xfId="0" applyFont="1" applyAlignment="1" applyProtection="1">
      <alignment vertical="center" textRotation="255"/>
    </xf>
    <xf numFmtId="0" fontId="26" fillId="0" borderId="0" xfId="0" applyFont="1" applyAlignment="1" applyProtection="1">
      <alignment vertical="center" textRotation="255"/>
    </xf>
    <xf numFmtId="0" fontId="44" fillId="0" borderId="0" xfId="0" applyFont="1" applyFill="1" applyProtection="1">
      <alignment vertical="center"/>
    </xf>
    <xf numFmtId="0" fontId="35" fillId="0" borderId="101" xfId="0" applyFont="1" applyBorder="1" applyAlignment="1">
      <alignment vertical="center" wrapText="1" shrinkToFit="1"/>
    </xf>
    <xf numFmtId="0" fontId="35" fillId="0" borderId="102" xfId="0" applyFont="1" applyBorder="1" applyAlignment="1">
      <alignment vertical="center" wrapText="1" shrinkToFit="1"/>
    </xf>
    <xf numFmtId="0" fontId="35" fillId="0" borderId="103" xfId="0" applyFont="1" applyBorder="1" applyAlignment="1">
      <alignment vertical="center" wrapText="1" shrinkToFit="1"/>
    </xf>
    <xf numFmtId="0" fontId="35" fillId="0" borderId="121" xfId="0" applyFont="1" applyBorder="1" applyAlignment="1">
      <alignment vertical="center" wrapText="1" shrinkToFit="1"/>
    </xf>
    <xf numFmtId="0" fontId="35" fillId="0" borderId="0" xfId="0" applyFont="1" applyBorder="1" applyAlignment="1">
      <alignment vertical="center" wrapText="1" shrinkToFit="1"/>
    </xf>
    <xf numFmtId="0" fontId="35" fillId="0" borderId="122" xfId="0" applyFont="1" applyBorder="1" applyAlignment="1">
      <alignment vertical="center" wrapText="1" shrinkToFit="1"/>
    </xf>
    <xf numFmtId="0" fontId="35" fillId="0" borderId="119" xfId="0" applyFont="1" applyBorder="1" applyAlignment="1">
      <alignment vertical="center" wrapText="1" shrinkToFit="1"/>
    </xf>
    <xf numFmtId="0" fontId="35" fillId="0" borderId="94" xfId="0" applyFont="1" applyBorder="1" applyAlignment="1">
      <alignment vertical="center" wrapText="1" shrinkToFit="1"/>
    </xf>
    <xf numFmtId="0" fontId="30" fillId="0" borderId="0" xfId="0" applyFont="1" applyBorder="1" applyAlignment="1">
      <alignment vertical="center" wrapText="1" shrinkToFit="1"/>
    </xf>
    <xf numFmtId="0" fontId="6" fillId="0" borderId="120" xfId="0" applyFont="1" applyBorder="1">
      <alignment vertical="center"/>
    </xf>
    <xf numFmtId="0" fontId="22" fillId="0" borderId="0" xfId="0" applyFont="1" applyFill="1" applyProtection="1">
      <alignment vertical="center"/>
    </xf>
    <xf numFmtId="0" fontId="0" fillId="0" borderId="0" xfId="0" applyFill="1">
      <alignment vertical="center"/>
    </xf>
    <xf numFmtId="49" fontId="0" fillId="0" borderId="0" xfId="0" applyNumberFormat="1" applyFill="1">
      <alignment vertical="center"/>
    </xf>
    <xf numFmtId="0" fontId="38" fillId="6" borderId="98" xfId="0" applyFont="1" applyFill="1" applyBorder="1" applyAlignment="1" applyProtection="1">
      <alignment horizontal="center" vertical="center"/>
      <protection locked="0"/>
    </xf>
    <xf numFmtId="0" fontId="38" fillId="6" borderId="116" xfId="0" applyFont="1" applyFill="1" applyBorder="1" applyAlignment="1" applyProtection="1">
      <alignment horizontal="center" vertical="center"/>
      <protection locked="0"/>
    </xf>
    <xf numFmtId="0" fontId="38" fillId="6" borderId="99" xfId="0" applyFont="1" applyFill="1" applyBorder="1" applyAlignment="1" applyProtection="1">
      <alignment horizontal="center" vertical="center"/>
      <protection locked="0"/>
    </xf>
    <xf numFmtId="0" fontId="38" fillId="6" borderId="114" xfId="0" applyFont="1" applyFill="1" applyBorder="1" applyAlignment="1" applyProtection="1">
      <alignment horizontal="center" vertical="center"/>
      <protection locked="0"/>
    </xf>
    <xf numFmtId="0" fontId="27" fillId="6" borderId="98" xfId="0" applyFont="1" applyFill="1" applyBorder="1" applyAlignment="1" applyProtection="1">
      <alignment horizontal="center" vertical="center"/>
      <protection locked="0"/>
    </xf>
    <xf numFmtId="0" fontId="35" fillId="0" borderId="0" xfId="0" applyFont="1" applyAlignment="1" applyProtection="1">
      <alignment horizontal="center" vertical="center"/>
    </xf>
    <xf numFmtId="0" fontId="35" fillId="0" borderId="0" xfId="0" applyFont="1" applyFill="1" applyAlignment="1" applyProtection="1">
      <alignment horizontal="center" vertical="center"/>
    </xf>
    <xf numFmtId="0" fontId="0" fillId="0" borderId="0" xfId="0" applyAlignment="1" applyProtection="1">
      <alignment horizontal="center" vertical="center"/>
    </xf>
    <xf numFmtId="49" fontId="0" fillId="5" borderId="66" xfId="0" applyNumberFormat="1" applyFill="1" applyBorder="1" applyAlignment="1" applyProtection="1">
      <alignment horizontal="center"/>
    </xf>
    <xf numFmtId="0" fontId="1" fillId="5" borderId="61" xfId="1" applyFill="1" applyBorder="1" applyAlignment="1" applyProtection="1">
      <alignment horizontal="center"/>
    </xf>
    <xf numFmtId="0" fontId="0" fillId="5" borderId="62" xfId="1" applyFont="1" applyFill="1" applyBorder="1" applyAlignment="1" applyProtection="1">
      <alignment horizontal="center" shrinkToFit="1"/>
    </xf>
    <xf numFmtId="0" fontId="22" fillId="0" borderId="0" xfId="0" applyFont="1" applyAlignment="1">
      <alignment horizontal="center" vertical="center"/>
    </xf>
    <xf numFmtId="0" fontId="22" fillId="0" borderId="0" xfId="0" applyFont="1" applyFill="1" applyBorder="1">
      <alignment vertical="center"/>
    </xf>
    <xf numFmtId="0" fontId="30" fillId="0" borderId="0"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27" fillId="0" borderId="0" xfId="0" applyFont="1" applyBorder="1" applyAlignment="1">
      <alignment vertical="center" wrapText="1" shrinkToFit="1"/>
    </xf>
    <xf numFmtId="0" fontId="30" fillId="0" borderId="120" xfId="0" applyFont="1" applyBorder="1" applyAlignment="1">
      <alignment horizontal="center" vertical="center" wrapText="1" shrinkToFit="1"/>
    </xf>
    <xf numFmtId="0" fontId="35" fillId="0" borderId="120" xfId="0" applyFont="1" applyBorder="1" applyAlignment="1">
      <alignment horizontal="center" vertical="center" wrapText="1" shrinkToFit="1"/>
    </xf>
    <xf numFmtId="0" fontId="22" fillId="0" borderId="1" xfId="0" applyFont="1" applyFill="1" applyBorder="1" applyProtection="1">
      <alignment vertical="center"/>
    </xf>
    <xf numFmtId="0" fontId="22" fillId="4" borderId="1" xfId="0" applyFont="1" applyFill="1" applyBorder="1">
      <alignment vertical="center"/>
    </xf>
    <xf numFmtId="176" fontId="22" fillId="0" borderId="0" xfId="0" applyNumberFormat="1" applyFont="1" applyFill="1" applyBorder="1" applyAlignment="1" applyProtection="1">
      <alignment vertical="center"/>
    </xf>
    <xf numFmtId="0" fontId="22" fillId="0" borderId="14" xfId="0" applyFont="1" applyBorder="1" applyProtection="1">
      <alignment vertical="center"/>
    </xf>
    <xf numFmtId="0" fontId="37" fillId="0" borderId="0" xfId="0" applyFont="1" applyFill="1" applyBorder="1" applyProtection="1">
      <alignment vertical="center"/>
    </xf>
    <xf numFmtId="0" fontId="25" fillId="7" borderId="13" xfId="0" applyFont="1" applyFill="1" applyBorder="1" applyAlignment="1" applyProtection="1">
      <alignment horizontal="left" vertical="center"/>
    </xf>
    <xf numFmtId="0" fontId="25" fillId="7" borderId="14" xfId="0" applyFont="1" applyFill="1" applyBorder="1" applyAlignment="1" applyProtection="1">
      <alignment horizontal="left" vertical="center"/>
    </xf>
    <xf numFmtId="0" fontId="25" fillId="7" borderId="3" xfId="0" applyFont="1" applyFill="1" applyBorder="1" applyAlignment="1" applyProtection="1">
      <alignment horizontal="left" vertical="center"/>
    </xf>
    <xf numFmtId="0" fontId="25" fillId="7" borderId="12" xfId="0" applyFont="1" applyFill="1" applyBorder="1" applyAlignment="1" applyProtection="1">
      <alignment horizontal="left" vertical="center"/>
    </xf>
    <xf numFmtId="0" fontId="22" fillId="0" borderId="0" xfId="0" applyFont="1" applyAlignment="1" applyProtection="1">
      <alignment horizontal="left" vertical="center"/>
    </xf>
    <xf numFmtId="0" fontId="25" fillId="0" borderId="0" xfId="0" applyFont="1" applyBorder="1" applyAlignment="1">
      <alignment vertical="center" textRotation="255"/>
    </xf>
    <xf numFmtId="0" fontId="22" fillId="0" borderId="0"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22" fillId="0" borderId="13" xfId="0" applyFont="1" applyFill="1" applyBorder="1" applyAlignment="1" applyProtection="1">
      <alignment vertical="center"/>
    </xf>
    <xf numFmtId="177" fontId="22" fillId="5" borderId="3" xfId="0" applyNumberFormat="1" applyFont="1" applyFill="1" applyBorder="1" applyAlignment="1" applyProtection="1">
      <alignment horizontal="center" vertical="center"/>
    </xf>
    <xf numFmtId="177" fontId="22" fillId="5" borderId="4" xfId="0" applyNumberFormat="1" applyFont="1" applyFill="1" applyBorder="1" applyAlignment="1" applyProtection="1">
      <alignment horizontal="center" vertical="center"/>
    </xf>
    <xf numFmtId="0" fontId="22" fillId="5" borderId="12" xfId="0" applyFont="1" applyFill="1" applyBorder="1" applyAlignment="1">
      <alignment horizontal="center" vertical="center"/>
    </xf>
    <xf numFmtId="0" fontId="27" fillId="6" borderId="114" xfId="0" applyFont="1" applyFill="1" applyBorder="1" applyAlignment="1" applyProtection="1">
      <alignment horizontal="center" vertical="center"/>
    </xf>
    <xf numFmtId="0" fontId="25" fillId="0" borderId="136" xfId="0" applyFont="1" applyFill="1" applyBorder="1" applyAlignment="1" applyProtection="1">
      <alignment horizontal="center" vertical="center"/>
    </xf>
    <xf numFmtId="0" fontId="1" fillId="0" borderId="57" xfId="1" applyBorder="1" applyAlignment="1" applyProtection="1">
      <alignment horizontal="center"/>
    </xf>
    <xf numFmtId="0" fontId="1" fillId="0" borderId="51" xfId="1" applyBorder="1" applyAlignment="1" applyProtection="1">
      <alignment horizontal="center"/>
    </xf>
    <xf numFmtId="0" fontId="1" fillId="0" borderId="54" xfId="1" applyBorder="1" applyAlignment="1" applyProtection="1">
      <alignment horizontal="center"/>
    </xf>
    <xf numFmtId="0" fontId="1" fillId="0" borderId="0" xfId="1" applyAlignment="1" applyProtection="1">
      <alignment horizontal="center"/>
    </xf>
    <xf numFmtId="0" fontId="1" fillId="0" borderId="58" xfId="1" applyBorder="1" applyAlignment="1" applyProtection="1">
      <alignment horizontal="center"/>
    </xf>
    <xf numFmtId="0" fontId="1" fillId="0" borderId="52" xfId="1" applyBorder="1" applyAlignment="1" applyProtection="1">
      <alignment horizontal="center"/>
    </xf>
    <xf numFmtId="0" fontId="1" fillId="0" borderId="55" xfId="1" applyBorder="1" applyAlignment="1" applyProtection="1">
      <alignment horizontal="center"/>
    </xf>
    <xf numFmtId="0" fontId="0" fillId="5" borderId="61" xfId="0" applyFill="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2" xfId="0" applyFont="1" applyBorder="1" applyAlignment="1" applyProtection="1">
      <alignment vertical="center" shrinkToFit="1"/>
    </xf>
    <xf numFmtId="0" fontId="0" fillId="0" borderId="73" xfId="0" applyFont="1" applyBorder="1" applyAlignment="1" applyProtection="1">
      <alignment vertical="center" shrinkToFit="1"/>
    </xf>
    <xf numFmtId="0" fontId="0" fillId="0" borderId="49" xfId="0" applyBorder="1" applyAlignment="1" applyProtection="1">
      <alignment vertical="center" shrinkToFit="1"/>
    </xf>
    <xf numFmtId="0" fontId="0" fillId="0" borderId="52" xfId="0" applyBorder="1" applyAlignment="1" applyProtection="1">
      <alignment vertical="center" shrinkToFit="1"/>
    </xf>
    <xf numFmtId="0" fontId="0" fillId="0" borderId="55" xfId="0" applyBorder="1" applyAlignment="1" applyProtection="1">
      <alignment vertical="center" shrinkToFit="1"/>
    </xf>
    <xf numFmtId="0" fontId="0" fillId="0" borderId="76" xfId="0" applyBorder="1" applyAlignment="1" applyProtection="1">
      <alignment vertical="center" shrinkToFit="1"/>
    </xf>
    <xf numFmtId="0" fontId="0" fillId="0" borderId="61" xfId="0" applyBorder="1" applyAlignment="1" applyProtection="1">
      <alignment vertical="center" shrinkToFit="1"/>
    </xf>
    <xf numFmtId="0" fontId="0" fillId="0" borderId="58" xfId="0" applyBorder="1" applyAlignment="1" applyProtection="1">
      <alignment vertical="center" shrinkToFit="1"/>
    </xf>
    <xf numFmtId="0" fontId="0" fillId="0" borderId="73" xfId="0" applyBorder="1" applyAlignment="1" applyProtection="1">
      <alignment vertical="center" shrinkToFit="1"/>
    </xf>
    <xf numFmtId="0" fontId="17" fillId="0" borderId="53" xfId="0" applyFont="1" applyBorder="1" applyAlignment="1" applyProtection="1">
      <alignment vertical="center" shrinkToFit="1"/>
    </xf>
    <xf numFmtId="0" fontId="17" fillId="0" borderId="74" xfId="0" applyFont="1" applyBorder="1" applyAlignment="1" applyProtection="1">
      <alignment vertical="center" shrinkToFit="1"/>
    </xf>
    <xf numFmtId="0" fontId="17" fillId="0" borderId="50" xfId="0" applyFont="1" applyBorder="1" applyAlignment="1" applyProtection="1">
      <alignment vertical="center" shrinkToFit="1"/>
    </xf>
    <xf numFmtId="0" fontId="17" fillId="0" borderId="56" xfId="0" applyFont="1" applyBorder="1" applyAlignment="1" applyProtection="1">
      <alignment vertical="center" shrinkToFit="1"/>
    </xf>
    <xf numFmtId="0" fontId="17" fillId="0" borderId="77" xfId="0" applyFont="1" applyBorder="1" applyAlignment="1" applyProtection="1">
      <alignment vertical="center" shrinkToFit="1"/>
    </xf>
    <xf numFmtId="0" fontId="17" fillId="0" borderId="62" xfId="0" applyFont="1" applyBorder="1" applyAlignment="1" applyProtection="1">
      <alignment vertical="center" shrinkToFit="1"/>
    </xf>
    <xf numFmtId="0" fontId="17" fillId="0" borderId="59" xfId="0" applyFont="1" applyBorder="1" applyAlignment="1" applyProtection="1">
      <alignment vertical="center" shrinkToFit="1"/>
    </xf>
    <xf numFmtId="179" fontId="22" fillId="5" borderId="29" xfId="0" applyNumberFormat="1" applyFont="1" applyFill="1" applyBorder="1" applyAlignment="1">
      <alignment vertical="center"/>
    </xf>
    <xf numFmtId="0" fontId="22" fillId="0" borderId="48" xfId="0" applyFont="1" applyFill="1" applyBorder="1" applyAlignment="1">
      <alignment vertical="center"/>
    </xf>
    <xf numFmtId="0" fontId="22" fillId="0" borderId="47" xfId="0" applyFont="1" applyBorder="1" applyProtection="1">
      <alignment vertical="center"/>
    </xf>
    <xf numFmtId="0" fontId="0" fillId="0" borderId="0" xfId="0" applyAlignment="1">
      <alignment horizontal="center" vertical="center"/>
    </xf>
    <xf numFmtId="0" fontId="76" fillId="0" borderId="0" xfId="0" applyFont="1" applyAlignment="1">
      <alignment vertical="top" wrapText="1"/>
    </xf>
    <xf numFmtId="0" fontId="76" fillId="0" borderId="0" xfId="0" applyFont="1" applyAlignment="1">
      <alignment vertical="center" wrapText="1"/>
    </xf>
    <xf numFmtId="0" fontId="81" fillId="0" borderId="0" xfId="0" applyFont="1">
      <alignment vertical="center"/>
    </xf>
    <xf numFmtId="49" fontId="82" fillId="0" borderId="0" xfId="0" applyNumberFormat="1" applyFont="1" applyAlignment="1">
      <alignment horizontal="left" vertical="center"/>
    </xf>
    <xf numFmtId="49" fontId="78" fillId="0" borderId="0" xfId="0" applyNumberFormat="1" applyFont="1" applyAlignment="1">
      <alignment horizontal="left" vertical="top"/>
    </xf>
    <xf numFmtId="0" fontId="40" fillId="5" borderId="0" xfId="0" applyFont="1" applyFill="1" applyBorder="1" applyAlignment="1">
      <alignment vertical="center"/>
    </xf>
    <xf numFmtId="0" fontId="27" fillId="5" borderId="0" xfId="0" applyFont="1" applyFill="1" applyBorder="1" applyAlignment="1">
      <alignment vertical="center"/>
    </xf>
    <xf numFmtId="0" fontId="22" fillId="5" borderId="0" xfId="0" applyFont="1" applyFill="1" applyBorder="1" applyAlignment="1">
      <alignment vertical="center"/>
    </xf>
    <xf numFmtId="178" fontId="56" fillId="5" borderId="0" xfId="0" applyNumberFormat="1" applyFont="1" applyFill="1" applyBorder="1" applyAlignment="1">
      <alignment vertical="center"/>
    </xf>
    <xf numFmtId="0" fontId="50" fillId="5" borderId="0" xfId="0" applyFont="1" applyFill="1" applyBorder="1" applyAlignment="1">
      <alignment vertical="center"/>
    </xf>
    <xf numFmtId="0" fontId="34" fillId="5" borderId="0" xfId="0" applyFont="1" applyFill="1" applyBorder="1" applyAlignment="1">
      <alignment vertical="center"/>
    </xf>
    <xf numFmtId="0" fontId="37" fillId="5" borderId="0" xfId="0" applyFont="1" applyFill="1" applyBorder="1" applyAlignment="1">
      <alignment vertical="center"/>
    </xf>
    <xf numFmtId="0" fontId="22" fillId="11" borderId="0" xfId="0" applyFont="1" applyFill="1" applyBorder="1" applyAlignment="1">
      <alignment horizontal="left" vertical="center"/>
    </xf>
    <xf numFmtId="0" fontId="22" fillId="11" borderId="0" xfId="0" applyFont="1" applyFill="1" applyBorder="1" applyAlignment="1">
      <alignment horizontal="center" vertical="center"/>
    </xf>
    <xf numFmtId="0" fontId="22" fillId="11" borderId="0" xfId="0" applyFont="1" applyFill="1" applyBorder="1">
      <alignment vertical="center"/>
    </xf>
    <xf numFmtId="0" fontId="54" fillId="11" borderId="0" xfId="0" applyFont="1" applyFill="1">
      <alignment vertical="center"/>
    </xf>
    <xf numFmtId="0" fontId="22" fillId="11" borderId="0" xfId="0" applyFont="1" applyFill="1">
      <alignment vertical="center"/>
    </xf>
    <xf numFmtId="0" fontId="25" fillId="11" borderId="0" xfId="0" applyFont="1" applyFill="1" applyAlignment="1">
      <alignment vertical="center" shrinkToFit="1"/>
    </xf>
    <xf numFmtId="0" fontId="22" fillId="11" borderId="0" xfId="0" applyFont="1" applyFill="1" applyAlignment="1">
      <alignment horizontal="left" vertical="center"/>
    </xf>
    <xf numFmtId="0" fontId="22" fillId="11" borderId="0" xfId="0" applyFont="1" applyFill="1" applyAlignment="1">
      <alignment horizontal="center" vertical="center"/>
    </xf>
    <xf numFmtId="0" fontId="24" fillId="11" borderId="0" xfId="0" applyFont="1" applyFill="1">
      <alignment vertical="center"/>
    </xf>
    <xf numFmtId="0" fontId="54" fillId="11" borderId="0" xfId="0" applyFont="1" applyFill="1" applyAlignment="1">
      <alignment vertical="center" shrinkToFit="1"/>
    </xf>
    <xf numFmtId="0" fontId="24" fillId="11" borderId="0" xfId="0" applyFont="1" applyFill="1" applyAlignment="1">
      <alignment vertical="center" shrinkToFit="1"/>
    </xf>
    <xf numFmtId="0" fontId="22" fillId="11" borderId="13" xfId="0" applyFont="1" applyFill="1" applyBorder="1" applyAlignment="1">
      <alignment horizontal="left" vertical="center"/>
    </xf>
    <xf numFmtId="0" fontId="38" fillId="11" borderId="0" xfId="0" applyFont="1" applyFill="1" applyAlignment="1">
      <alignment horizontal="left" vertical="center"/>
    </xf>
    <xf numFmtId="0" fontId="22" fillId="11" borderId="14" xfId="0" applyFont="1" applyFill="1" applyBorder="1">
      <alignment vertical="center"/>
    </xf>
    <xf numFmtId="0" fontId="58" fillId="11" borderId="0" xfId="0" applyFont="1" applyFill="1" applyBorder="1" applyAlignment="1">
      <alignment horizontal="center" vertical="center"/>
    </xf>
    <xf numFmtId="0" fontId="58" fillId="11" borderId="0" xfId="0" applyFont="1" applyFill="1" applyBorder="1" applyAlignment="1">
      <alignment horizontal="left" vertical="center"/>
    </xf>
    <xf numFmtId="0" fontId="54" fillId="11" borderId="0" xfId="0" applyFont="1" applyFill="1" applyBorder="1" applyAlignment="1">
      <alignment horizontal="center" vertical="center"/>
    </xf>
    <xf numFmtId="0" fontId="40" fillId="11" borderId="0" xfId="0" applyFont="1" applyFill="1" applyBorder="1">
      <alignment vertical="center"/>
    </xf>
    <xf numFmtId="0" fontId="27" fillId="11" borderId="0" xfId="0" applyFont="1" applyFill="1" applyBorder="1" applyAlignment="1">
      <alignment horizontal="center" vertical="center"/>
    </xf>
    <xf numFmtId="0" fontId="27" fillId="11" borderId="0" xfId="0" applyFont="1" applyFill="1" applyBorder="1" applyAlignment="1">
      <alignment horizontal="left" vertical="center"/>
    </xf>
    <xf numFmtId="0" fontId="54" fillId="11" borderId="13" xfId="0" applyFont="1" applyFill="1" applyBorder="1">
      <alignment vertical="center"/>
    </xf>
    <xf numFmtId="0" fontId="54" fillId="11" borderId="0" xfId="0" applyFont="1" applyFill="1" applyBorder="1">
      <alignment vertical="center"/>
    </xf>
    <xf numFmtId="0" fontId="54" fillId="11" borderId="14" xfId="0" applyFont="1" applyFill="1" applyBorder="1">
      <alignment vertical="center"/>
    </xf>
    <xf numFmtId="0" fontId="38" fillId="11" borderId="0" xfId="0" applyFont="1" applyFill="1" applyBorder="1">
      <alignment vertical="center"/>
    </xf>
    <xf numFmtId="0" fontId="54" fillId="11" borderId="0" xfId="0" applyFont="1" applyFill="1" applyBorder="1" applyAlignment="1">
      <alignment horizontal="left" vertical="center"/>
    </xf>
    <xf numFmtId="0" fontId="57" fillId="11" borderId="0" xfId="0" applyFont="1" applyFill="1" applyBorder="1">
      <alignment vertical="center"/>
    </xf>
    <xf numFmtId="0" fontId="55" fillId="11" borderId="0" xfId="0" applyFont="1" applyFill="1" applyBorder="1" applyAlignment="1">
      <alignment horizontal="center" vertical="center"/>
    </xf>
    <xf numFmtId="0" fontId="56" fillId="11" borderId="0" xfId="0" applyFont="1" applyFill="1" applyBorder="1" applyAlignment="1">
      <alignment horizontal="left" vertical="center"/>
    </xf>
    <xf numFmtId="0" fontId="54" fillId="11" borderId="101" xfId="0" applyFont="1" applyFill="1" applyBorder="1" applyAlignment="1">
      <alignment horizontal="center" vertical="center"/>
    </xf>
    <xf numFmtId="0" fontId="27" fillId="11" borderId="102" xfId="0" applyFont="1" applyFill="1" applyBorder="1" applyAlignment="1">
      <alignment horizontal="left" vertical="center"/>
    </xf>
    <xf numFmtId="0" fontId="27" fillId="11" borderId="102" xfId="0" applyFont="1" applyFill="1" applyBorder="1" applyAlignment="1">
      <alignment horizontal="center" vertical="center"/>
    </xf>
    <xf numFmtId="0" fontId="27" fillId="11" borderId="102" xfId="0" applyFont="1" applyFill="1" applyBorder="1">
      <alignment vertical="center"/>
    </xf>
    <xf numFmtId="0" fontId="22" fillId="11" borderId="102" xfId="0" applyFont="1" applyFill="1" applyBorder="1">
      <alignment vertical="center"/>
    </xf>
    <xf numFmtId="0" fontId="22" fillId="11" borderId="103" xfId="0" applyFont="1" applyFill="1" applyBorder="1">
      <alignment vertical="center"/>
    </xf>
    <xf numFmtId="0" fontId="54" fillId="11" borderId="121" xfId="0" applyFont="1" applyFill="1" applyBorder="1" applyAlignment="1">
      <alignment horizontal="center" vertical="center"/>
    </xf>
    <xf numFmtId="0" fontId="27" fillId="11" borderId="0" xfId="0" applyFont="1" applyFill="1" applyBorder="1">
      <alignment vertical="center"/>
    </xf>
    <xf numFmtId="0" fontId="22" fillId="11" borderId="122" xfId="0" applyFont="1" applyFill="1" applyBorder="1">
      <alignment vertical="center"/>
    </xf>
    <xf numFmtId="0" fontId="22" fillId="11" borderId="119" xfId="0" applyFont="1" applyFill="1" applyBorder="1" applyAlignment="1">
      <alignment horizontal="left" vertical="center"/>
    </xf>
    <xf numFmtId="0" fontId="27" fillId="11" borderId="120" xfId="0" applyFont="1" applyFill="1" applyBorder="1" applyAlignment="1">
      <alignment horizontal="left" vertical="center"/>
    </xf>
    <xf numFmtId="0" fontId="27" fillId="11" borderId="120" xfId="0" applyFont="1" applyFill="1" applyBorder="1">
      <alignment vertical="center"/>
    </xf>
    <xf numFmtId="178" fontId="56" fillId="11" borderId="120" xfId="0" applyNumberFormat="1" applyFont="1" applyFill="1" applyBorder="1" applyAlignment="1">
      <alignment vertical="center"/>
    </xf>
    <xf numFmtId="178" fontId="34" fillId="11" borderId="120" xfId="0" applyNumberFormat="1" applyFont="1" applyFill="1" applyBorder="1" applyAlignment="1">
      <alignment vertical="center"/>
    </xf>
    <xf numFmtId="0" fontId="34" fillId="11" borderId="120" xfId="0" applyFont="1" applyFill="1" applyBorder="1" applyAlignment="1">
      <alignment horizontal="left" vertical="center"/>
    </xf>
    <xf numFmtId="0" fontId="22" fillId="11" borderId="120" xfId="0" applyFont="1" applyFill="1" applyBorder="1">
      <alignment vertical="center"/>
    </xf>
    <xf numFmtId="0" fontId="22" fillId="11" borderId="94" xfId="0" applyFont="1" applyFill="1" applyBorder="1">
      <alignment vertical="center"/>
    </xf>
    <xf numFmtId="0" fontId="34" fillId="11" borderId="13" xfId="0" applyFont="1" applyFill="1" applyBorder="1" applyAlignment="1">
      <alignment horizontal="left" vertical="center"/>
    </xf>
    <xf numFmtId="0" fontId="57" fillId="11" borderId="0" xfId="0" applyFont="1" applyFill="1" applyBorder="1" applyAlignment="1">
      <alignment horizontal="left" vertical="center"/>
    </xf>
    <xf numFmtId="178" fontId="56" fillId="11" borderId="0" xfId="0" applyNumberFormat="1" applyFont="1" applyFill="1" applyBorder="1">
      <alignment vertical="center"/>
    </xf>
    <xf numFmtId="0" fontId="37" fillId="11" borderId="13" xfId="0" applyFont="1" applyFill="1" applyBorder="1" applyAlignment="1">
      <alignment horizontal="left" vertical="center"/>
    </xf>
    <xf numFmtId="0" fontId="37" fillId="11" borderId="0" xfId="0" applyFont="1" applyFill="1" applyBorder="1" applyAlignment="1">
      <alignment horizontal="center" vertical="center"/>
    </xf>
    <xf numFmtId="0" fontId="37" fillId="11" borderId="0" xfId="0" applyFont="1" applyFill="1" applyBorder="1" applyAlignment="1">
      <alignment horizontal="left" vertical="center"/>
    </xf>
    <xf numFmtId="0" fontId="37" fillId="11" borderId="0" xfId="0" applyFont="1" applyFill="1" applyBorder="1">
      <alignment vertical="center"/>
    </xf>
    <xf numFmtId="0" fontId="27" fillId="11" borderId="13" xfId="0" applyFont="1" applyFill="1" applyBorder="1" applyAlignment="1">
      <alignment horizontal="left" vertical="center"/>
    </xf>
    <xf numFmtId="14" fontId="22" fillId="11" borderId="0" xfId="0" applyNumberFormat="1" applyFont="1" applyFill="1" applyBorder="1">
      <alignment vertical="center"/>
    </xf>
    <xf numFmtId="0" fontId="38" fillId="11" borderId="0" xfId="0" applyFont="1" applyFill="1" applyBorder="1" applyAlignment="1">
      <alignment horizontal="left" vertical="center"/>
    </xf>
    <xf numFmtId="0" fontId="34" fillId="11" borderId="0" xfId="0" applyFont="1" applyFill="1" applyBorder="1" applyAlignment="1">
      <alignment horizontal="center" vertical="center"/>
    </xf>
    <xf numFmtId="0" fontId="34" fillId="11" borderId="0" xfId="0" applyFont="1" applyFill="1" applyBorder="1" applyAlignment="1">
      <alignment horizontal="left" vertical="center"/>
    </xf>
    <xf numFmtId="0" fontId="34" fillId="11" borderId="0" xfId="0" applyFont="1" applyFill="1" applyBorder="1" applyAlignment="1">
      <alignment horizontal="right" vertical="center"/>
    </xf>
    <xf numFmtId="0" fontId="37" fillId="11" borderId="3" xfId="0" applyFont="1" applyFill="1" applyBorder="1" applyAlignment="1">
      <alignment horizontal="left" vertical="center"/>
    </xf>
    <xf numFmtId="0" fontId="37" fillId="11" borderId="4" xfId="0" applyFont="1" applyFill="1" applyBorder="1" applyAlignment="1">
      <alignment horizontal="center" vertical="center"/>
    </xf>
    <xf numFmtId="0" fontId="37" fillId="11" borderId="4" xfId="0" applyFont="1" applyFill="1" applyBorder="1" applyAlignment="1">
      <alignment horizontal="left" vertical="center"/>
    </xf>
    <xf numFmtId="0" fontId="37" fillId="11" borderId="4" xfId="0" applyFont="1" applyFill="1" applyBorder="1">
      <alignment vertical="center"/>
    </xf>
    <xf numFmtId="0" fontId="22" fillId="11" borderId="4" xfId="0" applyFont="1" applyFill="1" applyBorder="1">
      <alignment vertical="center"/>
    </xf>
    <xf numFmtId="0" fontId="22" fillId="11" borderId="12" xfId="0" applyFont="1" applyFill="1" applyBorder="1">
      <alignment vertical="center"/>
    </xf>
    <xf numFmtId="0" fontId="38" fillId="11" borderId="0" xfId="0" applyFont="1" applyFill="1" applyAlignment="1">
      <alignment horizontal="center" vertical="center"/>
    </xf>
    <xf numFmtId="0" fontId="38" fillId="11" borderId="0" xfId="0" applyFont="1" applyFill="1">
      <alignment vertical="center"/>
    </xf>
    <xf numFmtId="0" fontId="46" fillId="11" borderId="0" xfId="0" applyFont="1" applyFill="1">
      <alignment vertical="center"/>
    </xf>
    <xf numFmtId="0" fontId="58" fillId="5" borderId="0" xfId="0" applyFont="1" applyFill="1" applyBorder="1" applyAlignment="1">
      <alignment vertical="center"/>
    </xf>
    <xf numFmtId="0" fontId="38" fillId="5" borderId="0" xfId="0" applyFont="1" applyFill="1" applyBorder="1" applyAlignment="1">
      <alignment vertical="center"/>
    </xf>
    <xf numFmtId="0" fontId="22" fillId="11" borderId="3" xfId="0" applyFont="1" applyFill="1" applyBorder="1" applyAlignment="1">
      <alignment horizontal="left" vertical="center"/>
    </xf>
    <xf numFmtId="0" fontId="22" fillId="11" borderId="4" xfId="0" applyFont="1" applyFill="1" applyBorder="1" applyAlignment="1">
      <alignment horizontal="center" vertical="center"/>
    </xf>
    <xf numFmtId="0" fontId="27" fillId="11" borderId="4" xfId="0" applyFont="1" applyFill="1" applyBorder="1" applyAlignment="1">
      <alignment horizontal="center" vertical="center"/>
    </xf>
    <xf numFmtId="0" fontId="27" fillId="11" borderId="4" xfId="0" applyFont="1" applyFill="1" applyBorder="1" applyAlignment="1">
      <alignment horizontal="left" vertical="center"/>
    </xf>
    <xf numFmtId="0" fontId="40" fillId="11" borderId="4" xfId="0" applyFont="1" applyFill="1" applyBorder="1" applyAlignment="1">
      <alignment vertical="center"/>
    </xf>
    <xf numFmtId="0" fontId="22" fillId="11" borderId="4" xfId="0" applyFont="1" applyFill="1" applyBorder="1" applyAlignment="1">
      <alignment horizontal="left" vertical="center"/>
    </xf>
    <xf numFmtId="0" fontId="0" fillId="0" borderId="0" xfId="0" applyAlignment="1">
      <alignment horizontal="center" vertical="center"/>
    </xf>
    <xf numFmtId="0" fontId="22" fillId="0" borderId="0" xfId="0" applyFont="1" applyFill="1" applyAlignment="1">
      <alignment horizontal="left" vertical="center"/>
    </xf>
    <xf numFmtId="0" fontId="22" fillId="0" borderId="0" xfId="0" applyFont="1" applyFill="1">
      <alignment vertical="center"/>
    </xf>
    <xf numFmtId="0" fontId="54" fillId="0" borderId="0" xfId="0" applyFont="1" applyFill="1" applyAlignment="1">
      <alignment vertical="center" shrinkToFit="1"/>
    </xf>
    <xf numFmtId="0" fontId="24" fillId="0" borderId="0" xfId="0" applyFont="1" applyFill="1" applyAlignment="1">
      <alignment vertical="center" shrinkToFit="1"/>
    </xf>
    <xf numFmtId="0" fontId="38" fillId="0" borderId="0"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81" xfId="0" applyFont="1" applyFill="1" applyBorder="1" applyAlignment="1">
      <alignment horizontal="center" vertical="center"/>
    </xf>
    <xf numFmtId="0" fontId="22" fillId="0" borderId="180" xfId="0" applyFont="1" applyBorder="1" applyAlignment="1">
      <alignment horizontal="center" vertical="center"/>
    </xf>
    <xf numFmtId="0" fontId="22" fillId="0" borderId="13" xfId="0" applyFont="1" applyBorder="1" applyAlignment="1" applyProtection="1">
      <alignment vertical="center" wrapText="1"/>
    </xf>
    <xf numFmtId="0" fontId="22" fillId="0" borderId="0" xfId="0" applyFont="1" applyBorder="1" applyAlignment="1" applyProtection="1">
      <alignment vertical="center" wrapText="1"/>
    </xf>
    <xf numFmtId="0" fontId="46" fillId="11" borderId="182" xfId="0" applyFont="1" applyFill="1" applyBorder="1" applyAlignment="1">
      <alignment horizontal="center"/>
    </xf>
    <xf numFmtId="0" fontId="27" fillId="11" borderId="183" xfId="0" applyFont="1" applyFill="1" applyBorder="1" applyAlignment="1">
      <alignment vertical="center"/>
    </xf>
    <xf numFmtId="0" fontId="50" fillId="11" borderId="183" xfId="0" applyFont="1" applyFill="1" applyBorder="1" applyAlignment="1">
      <alignment vertical="center"/>
    </xf>
    <xf numFmtId="0" fontId="34" fillId="11" borderId="183" xfId="0" applyFont="1" applyFill="1" applyBorder="1" applyAlignment="1">
      <alignment vertical="center"/>
    </xf>
    <xf numFmtId="0" fontId="27" fillId="11" borderId="184" xfId="0" applyFont="1" applyFill="1" applyBorder="1" applyAlignment="1">
      <alignment vertical="center"/>
    </xf>
    <xf numFmtId="0" fontId="30" fillId="0" borderId="0" xfId="0" applyFont="1" applyAlignment="1" applyProtection="1">
      <alignment vertical="center"/>
    </xf>
    <xf numFmtId="0" fontId="22" fillId="5" borderId="0" xfId="0" applyFont="1" applyFill="1" applyBorder="1" applyAlignment="1">
      <alignment horizontal="left" vertical="center"/>
    </xf>
    <xf numFmtId="0" fontId="22" fillId="5" borderId="0" xfId="0" applyFont="1" applyFill="1" applyAlignment="1">
      <alignment horizontal="left" vertical="center"/>
    </xf>
    <xf numFmtId="0" fontId="21" fillId="0" borderId="0" xfId="0" applyFont="1" applyProtection="1">
      <alignment vertical="center"/>
    </xf>
    <xf numFmtId="0" fontId="37" fillId="5" borderId="0" xfId="0" applyFont="1" applyFill="1" applyBorder="1" applyAlignment="1">
      <alignment horizontal="left" vertical="center"/>
    </xf>
    <xf numFmtId="0" fontId="58" fillId="5" borderId="0" xfId="0" applyFont="1" applyFill="1" applyBorder="1" applyAlignment="1">
      <alignment horizontal="left" vertical="center"/>
    </xf>
    <xf numFmtId="0" fontId="37" fillId="5" borderId="0" xfId="0" applyFont="1" applyFill="1" applyAlignment="1">
      <alignment horizontal="left" vertical="center"/>
    </xf>
    <xf numFmtId="0" fontId="21" fillId="0" borderId="0" xfId="0" applyFont="1" applyAlignment="1" applyProtection="1">
      <alignment vertical="center"/>
    </xf>
    <xf numFmtId="0" fontId="27" fillId="0" borderId="13" xfId="0" applyFont="1" applyFill="1" applyBorder="1" applyAlignment="1" applyProtection="1">
      <alignment horizontal="left" vertical="center" shrinkToFit="1"/>
    </xf>
    <xf numFmtId="0" fontId="27" fillId="0" borderId="0" xfId="0" applyFont="1" applyFill="1" applyBorder="1" applyAlignment="1" applyProtection="1">
      <alignment horizontal="left" vertical="center" shrinkToFit="1"/>
    </xf>
    <xf numFmtId="0" fontId="27" fillId="0" borderId="14" xfId="0" applyFont="1" applyFill="1" applyBorder="1" applyAlignment="1" applyProtection="1">
      <alignment horizontal="left" vertical="center" shrinkToFit="1"/>
    </xf>
    <xf numFmtId="0" fontId="27" fillId="0" borderId="132" xfId="0" applyFont="1" applyFill="1" applyBorder="1" applyAlignment="1" applyProtection="1">
      <alignment horizontal="left" vertical="center" shrinkToFit="1"/>
    </xf>
    <xf numFmtId="0" fontId="27" fillId="0" borderId="133" xfId="0" applyFont="1" applyFill="1" applyBorder="1" applyAlignment="1" applyProtection="1">
      <alignment horizontal="left" vertical="center" shrinkToFit="1"/>
    </xf>
    <xf numFmtId="0" fontId="27" fillId="0" borderId="143" xfId="0" applyFont="1" applyFill="1" applyBorder="1" applyAlignment="1" applyProtection="1">
      <alignment horizontal="left" vertical="center" shrinkToFit="1"/>
    </xf>
    <xf numFmtId="0" fontId="27" fillId="0" borderId="122" xfId="0" applyFont="1" applyFill="1" applyBorder="1" applyAlignment="1" applyProtection="1">
      <alignment horizontal="left" vertical="center" shrinkToFit="1"/>
    </xf>
    <xf numFmtId="0" fontId="27" fillId="0" borderId="132" xfId="0" applyFont="1" applyFill="1" applyBorder="1" applyAlignment="1" applyProtection="1">
      <alignment horizontal="left" vertical="center" wrapText="1" shrinkToFit="1"/>
    </xf>
    <xf numFmtId="0" fontId="27" fillId="0" borderId="133" xfId="0" applyFont="1" applyFill="1" applyBorder="1" applyAlignment="1" applyProtection="1">
      <alignment horizontal="left" vertical="center" wrapText="1" shrinkToFit="1"/>
    </xf>
    <xf numFmtId="0" fontId="27" fillId="0" borderId="143" xfId="0" applyFont="1" applyFill="1" applyBorder="1" applyAlignment="1" applyProtection="1">
      <alignment horizontal="left" vertical="center" wrapText="1" shrinkToFit="1"/>
    </xf>
    <xf numFmtId="0" fontId="27" fillId="0" borderId="3" xfId="0" applyFont="1" applyFill="1" applyBorder="1" applyAlignment="1" applyProtection="1">
      <alignment horizontal="left" vertical="center" shrinkToFit="1"/>
    </xf>
    <xf numFmtId="0" fontId="27" fillId="0" borderId="4" xfId="0" applyFont="1" applyFill="1" applyBorder="1" applyAlignment="1" applyProtection="1">
      <alignment horizontal="left" vertical="center" shrinkToFit="1"/>
    </xf>
    <xf numFmtId="0" fontId="27" fillId="0" borderId="4" xfId="0" applyFont="1" applyFill="1" applyBorder="1" applyAlignment="1" applyProtection="1">
      <alignment horizontal="center" vertical="center"/>
    </xf>
    <xf numFmtId="0" fontId="27" fillId="6" borderId="98" xfId="0" applyFont="1" applyFill="1" applyBorder="1" applyAlignment="1" applyProtection="1">
      <alignment horizontal="center" vertical="center"/>
      <protection locked="0"/>
    </xf>
    <xf numFmtId="0" fontId="27" fillId="6" borderId="99" xfId="0" applyFont="1" applyFill="1" applyBorder="1" applyAlignment="1" applyProtection="1">
      <alignment horizontal="center" vertical="center"/>
      <protection locked="0"/>
    </xf>
    <xf numFmtId="0" fontId="27" fillId="6" borderId="100" xfId="0" applyFont="1" applyFill="1" applyBorder="1" applyAlignment="1" applyProtection="1">
      <alignment horizontal="center" vertical="center"/>
      <protection locked="0"/>
    </xf>
    <xf numFmtId="0" fontId="60" fillId="0" borderId="0" xfId="0" applyFont="1" applyBorder="1" applyAlignment="1" applyProtection="1">
      <alignment horizontal="center" vertical="center"/>
    </xf>
    <xf numFmtId="0" fontId="60" fillId="0" borderId="141" xfId="0" applyFont="1" applyBorder="1" applyAlignment="1" applyProtection="1">
      <alignment horizontal="center" vertical="center"/>
    </xf>
    <xf numFmtId="0" fontId="84" fillId="10" borderId="98" xfId="3" applyFont="1" applyFill="1" applyBorder="1" applyAlignment="1" applyProtection="1">
      <alignment horizontal="center" vertical="center"/>
    </xf>
    <xf numFmtId="0" fontId="84" fillId="10" borderId="99" xfId="3" applyFont="1" applyFill="1" applyBorder="1" applyAlignment="1" applyProtection="1">
      <alignment horizontal="center" vertical="center"/>
    </xf>
    <xf numFmtId="0" fontId="84" fillId="10" borderId="100" xfId="3" applyFont="1" applyFill="1" applyBorder="1" applyAlignment="1" applyProtection="1">
      <alignment horizontal="center" vertical="center"/>
    </xf>
    <xf numFmtId="0" fontId="22" fillId="8" borderId="8" xfId="0" applyFont="1" applyFill="1" applyBorder="1" applyAlignment="1">
      <alignment horizontal="left" vertical="center"/>
    </xf>
    <xf numFmtId="0" fontId="22" fillId="8" borderId="9" xfId="0" applyFont="1" applyFill="1" applyBorder="1" applyAlignment="1">
      <alignment horizontal="left" vertical="center"/>
    </xf>
    <xf numFmtId="0" fontId="27" fillId="0" borderId="42" xfId="0" applyFont="1" applyFill="1" applyBorder="1" applyAlignment="1" applyProtection="1">
      <alignment horizontal="left" vertical="center" shrinkToFit="1"/>
    </xf>
    <xf numFmtId="0" fontId="27" fillId="0" borderId="43" xfId="0" applyFont="1" applyFill="1" applyBorder="1" applyAlignment="1" applyProtection="1">
      <alignment horizontal="left" vertical="center" shrinkToFit="1"/>
    </xf>
    <xf numFmtId="0" fontId="27" fillId="0" borderId="144" xfId="0" applyFont="1" applyFill="1" applyBorder="1" applyAlignment="1" applyProtection="1">
      <alignment horizontal="left" vertical="center" shrinkToFit="1"/>
    </xf>
    <xf numFmtId="0" fontId="27" fillId="0" borderId="145" xfId="0" applyFont="1" applyFill="1" applyBorder="1" applyAlignment="1" applyProtection="1">
      <alignment horizontal="left" vertical="center" shrinkToFit="1"/>
    </xf>
    <xf numFmtId="0" fontId="27" fillId="0" borderId="141" xfId="0" applyFont="1" applyFill="1" applyBorder="1" applyAlignment="1" applyProtection="1">
      <alignment horizontal="left" vertical="center" shrinkToFit="1"/>
    </xf>
    <xf numFmtId="0" fontId="27" fillId="0" borderId="146" xfId="0" applyFont="1" applyFill="1" applyBorder="1" applyAlignment="1" applyProtection="1">
      <alignment horizontal="left" vertical="center" shrinkToFit="1"/>
    </xf>
    <xf numFmtId="0" fontId="27" fillId="0" borderId="0" xfId="0" applyFont="1" applyFill="1" applyBorder="1" applyAlignment="1" applyProtection="1">
      <alignment horizontal="center" vertical="center" shrinkToFit="1"/>
    </xf>
    <xf numFmtId="0" fontId="27" fillId="0" borderId="47" xfId="0" applyFont="1" applyFill="1" applyBorder="1" applyAlignment="1" applyProtection="1">
      <alignment horizontal="left" vertical="center" shrinkToFit="1"/>
    </xf>
    <xf numFmtId="0" fontId="27" fillId="0" borderId="29" xfId="0" applyFont="1" applyFill="1" applyBorder="1" applyAlignment="1" applyProtection="1">
      <alignment horizontal="left" vertical="center" shrinkToFit="1"/>
    </xf>
    <xf numFmtId="0" fontId="27" fillId="0" borderId="10" xfId="0" applyFont="1" applyFill="1" applyBorder="1" applyAlignment="1" applyProtection="1">
      <alignment horizontal="left" vertical="center" shrinkToFit="1"/>
    </xf>
    <xf numFmtId="0" fontId="27" fillId="0" borderId="2" xfId="0" applyFont="1" applyFill="1" applyBorder="1" applyAlignment="1" applyProtection="1">
      <alignment horizontal="left" vertical="center" shrinkToFit="1"/>
    </xf>
    <xf numFmtId="0" fontId="27" fillId="0" borderId="89" xfId="0" applyFont="1" applyFill="1" applyBorder="1" applyAlignment="1" applyProtection="1">
      <alignment horizontal="left" vertical="center" shrinkToFit="1"/>
    </xf>
    <xf numFmtId="0" fontId="27" fillId="0" borderId="134" xfId="0" applyFont="1" applyFill="1" applyBorder="1" applyAlignment="1" applyProtection="1">
      <alignment horizontal="left" vertical="center" shrinkToFit="1"/>
    </xf>
    <xf numFmtId="0" fontId="27" fillId="0" borderId="12" xfId="0" applyFont="1" applyFill="1" applyBorder="1" applyAlignment="1" applyProtection="1">
      <alignment horizontal="left" vertical="center" shrinkToFit="1"/>
    </xf>
    <xf numFmtId="0" fontId="22" fillId="0" borderId="7"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9" xfId="0" applyFont="1" applyBorder="1" applyAlignment="1" applyProtection="1">
      <alignment horizontal="center" vertical="center"/>
    </xf>
    <xf numFmtId="0" fontId="37" fillId="0" borderId="157" xfId="0" applyFont="1" applyBorder="1" applyAlignment="1" applyProtection="1">
      <alignment horizontal="center" vertical="center"/>
    </xf>
    <xf numFmtId="0" fontId="22" fillId="0" borderId="132" xfId="0" applyFont="1" applyFill="1" applyBorder="1" applyAlignment="1" applyProtection="1">
      <alignment horizontal="left" vertical="center"/>
    </xf>
    <xf numFmtId="0" fontId="22" fillId="0" borderId="133" xfId="0" applyFont="1" applyFill="1" applyBorder="1" applyAlignment="1" applyProtection="1">
      <alignment horizontal="left" vertical="center"/>
    </xf>
    <xf numFmtId="0" fontId="22" fillId="0" borderId="134" xfId="0" applyFont="1" applyFill="1" applyBorder="1" applyAlignment="1" applyProtection="1">
      <alignment horizontal="left" vertical="center"/>
    </xf>
    <xf numFmtId="0" fontId="22" fillId="0" borderId="0" xfId="0" applyFont="1" applyFill="1" applyBorder="1" applyAlignment="1" applyProtection="1">
      <alignment horizontal="center" vertical="center" shrinkToFit="1"/>
    </xf>
    <xf numFmtId="0" fontId="27" fillId="0" borderId="140" xfId="0" applyFont="1" applyFill="1" applyBorder="1" applyAlignment="1" applyProtection="1">
      <alignment horizontal="left" vertical="center"/>
    </xf>
    <xf numFmtId="0" fontId="27" fillId="0" borderId="133" xfId="0" applyFont="1" applyFill="1" applyBorder="1" applyAlignment="1" applyProtection="1">
      <alignment horizontal="left" vertical="center"/>
    </xf>
    <xf numFmtId="0" fontId="27" fillId="0" borderId="134" xfId="0" applyFont="1" applyFill="1" applyBorder="1" applyAlignment="1" applyProtection="1">
      <alignment horizontal="left" vertical="center"/>
    </xf>
    <xf numFmtId="0" fontId="25" fillId="0" borderId="140" xfId="0" applyFont="1" applyFill="1" applyBorder="1" applyAlignment="1" applyProtection="1">
      <alignment horizontal="center" vertical="center" wrapText="1"/>
    </xf>
    <xf numFmtId="0" fontId="25" fillId="0" borderId="133" xfId="0" applyFont="1" applyFill="1" applyBorder="1" applyAlignment="1" applyProtection="1">
      <alignment horizontal="center" vertical="center" wrapText="1"/>
    </xf>
    <xf numFmtId="0" fontId="25" fillId="0" borderId="134" xfId="0" applyFont="1" applyFill="1" applyBorder="1" applyAlignment="1" applyProtection="1">
      <alignment horizontal="center" vertical="center" wrapText="1"/>
    </xf>
    <xf numFmtId="0" fontId="22" fillId="6" borderId="98" xfId="0" applyFont="1" applyFill="1" applyBorder="1" applyAlignment="1" applyProtection="1">
      <alignment horizontal="center" vertical="center"/>
      <protection locked="0"/>
    </xf>
    <xf numFmtId="0" fontId="22" fillId="6" borderId="99"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shrinkToFit="1"/>
    </xf>
    <xf numFmtId="0" fontId="24" fillId="0" borderId="4" xfId="0" applyFont="1" applyFill="1" applyBorder="1" applyAlignment="1" applyProtection="1">
      <alignment horizontal="left" vertical="center" wrapText="1" shrinkToFit="1"/>
    </xf>
    <xf numFmtId="0" fontId="27" fillId="0" borderId="0" xfId="0" applyFont="1" applyFill="1" applyBorder="1" applyAlignment="1" applyProtection="1">
      <alignment vertical="center" wrapText="1"/>
    </xf>
    <xf numFmtId="0" fontId="27" fillId="0" borderId="0" xfId="0" applyFont="1" applyFill="1" applyBorder="1" applyAlignment="1" applyProtection="1">
      <alignment vertical="center"/>
    </xf>
    <xf numFmtId="0" fontId="27" fillId="0" borderId="29" xfId="0" applyFont="1" applyFill="1" applyBorder="1" applyAlignment="1" applyProtection="1">
      <alignment vertical="center"/>
    </xf>
    <xf numFmtId="0" fontId="27" fillId="0" borderId="48" xfId="0" applyFont="1" applyFill="1" applyBorder="1" applyAlignment="1" applyProtection="1">
      <alignment vertical="center"/>
    </xf>
    <xf numFmtId="0" fontId="27" fillId="0" borderId="141" xfId="0" applyFont="1" applyFill="1" applyBorder="1" applyAlignment="1" applyProtection="1">
      <alignment vertical="center"/>
    </xf>
    <xf numFmtId="0" fontId="27" fillId="0" borderId="142" xfId="0" applyFont="1" applyFill="1" applyBorder="1" applyAlignment="1" applyProtection="1">
      <alignment vertical="center"/>
    </xf>
    <xf numFmtId="0" fontId="43" fillId="0" borderId="0" xfId="0" applyFont="1" applyFill="1" applyBorder="1" applyAlignment="1" applyProtection="1">
      <alignment horizontal="center" vertical="center" wrapText="1" shrinkToFit="1"/>
    </xf>
    <xf numFmtId="0" fontId="43" fillId="0" borderId="14" xfId="0" applyFont="1" applyFill="1" applyBorder="1" applyAlignment="1" applyProtection="1">
      <alignment horizontal="center" vertical="center" wrapText="1" shrinkToFit="1"/>
    </xf>
    <xf numFmtId="0" fontId="43" fillId="0" borderId="4" xfId="0" applyFont="1" applyFill="1" applyBorder="1" applyAlignment="1" applyProtection="1">
      <alignment horizontal="center" vertical="center" wrapText="1" shrinkToFit="1"/>
    </xf>
    <xf numFmtId="0" fontId="43" fillId="0" borderId="12" xfId="0" applyFont="1" applyFill="1" applyBorder="1" applyAlignment="1" applyProtection="1">
      <alignment horizontal="center" vertical="center" wrapText="1" shrinkToFit="1"/>
    </xf>
    <xf numFmtId="0" fontId="22" fillId="0" borderId="0" xfId="0" applyFont="1" applyFill="1" applyBorder="1" applyAlignment="1" applyProtection="1">
      <alignment horizontal="left" vertical="center" wrapText="1" shrinkToFit="1"/>
    </xf>
    <xf numFmtId="0" fontId="22" fillId="0" borderId="141" xfId="0" applyFont="1" applyFill="1" applyBorder="1" applyAlignment="1" applyProtection="1">
      <alignment horizontal="left" vertical="center" wrapText="1" shrinkToFit="1"/>
    </xf>
    <xf numFmtId="0" fontId="25" fillId="0" borderId="137" xfId="0" applyFont="1" applyFill="1" applyBorder="1" applyAlignment="1" applyProtection="1">
      <alignment horizontal="center" vertical="center"/>
    </xf>
    <xf numFmtId="0" fontId="25" fillId="0" borderId="99" xfId="0" applyFont="1" applyFill="1" applyBorder="1" applyAlignment="1" applyProtection="1">
      <alignment horizontal="center" vertical="center"/>
    </xf>
    <xf numFmtId="0" fontId="25" fillId="0" borderId="135" xfId="0" applyFont="1" applyFill="1" applyBorder="1" applyAlignment="1" applyProtection="1">
      <alignment horizontal="center" vertical="center"/>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2" fillId="0" borderId="138" xfId="0" applyFont="1" applyBorder="1" applyAlignment="1" applyProtection="1">
      <alignment horizontal="center" vertical="center"/>
    </xf>
    <xf numFmtId="0" fontId="22" fillId="0" borderId="43" xfId="0" applyFont="1" applyBorder="1" applyAlignment="1" applyProtection="1">
      <alignment horizontal="center" vertical="center"/>
    </xf>
    <xf numFmtId="0" fontId="22" fillId="0" borderId="44" xfId="0" applyFont="1" applyBorder="1" applyAlignment="1" applyProtection="1">
      <alignment horizontal="center" vertical="center"/>
    </xf>
    <xf numFmtId="0" fontId="22" fillId="6" borderId="98" xfId="0" applyFont="1" applyFill="1" applyBorder="1" applyAlignment="1" applyProtection="1">
      <alignment horizontal="center" vertical="center" shrinkToFit="1"/>
      <protection locked="0"/>
    </xf>
    <xf numFmtId="0" fontId="22" fillId="6" borderId="99" xfId="0" applyFont="1" applyFill="1" applyBorder="1" applyAlignment="1" applyProtection="1">
      <alignment horizontal="center" vertical="center" shrinkToFit="1"/>
      <protection locked="0"/>
    </xf>
    <xf numFmtId="0" fontId="22" fillId="6" borderId="100" xfId="0" applyFont="1" applyFill="1" applyBorder="1" applyAlignment="1" applyProtection="1">
      <alignment horizontal="center" vertical="center" shrinkToFit="1"/>
      <protection locked="0"/>
    </xf>
    <xf numFmtId="49" fontId="38" fillId="6" borderId="98" xfId="0" applyNumberFormat="1" applyFont="1" applyFill="1" applyBorder="1" applyAlignment="1" applyProtection="1">
      <alignment horizontal="center" vertical="center"/>
      <protection locked="0"/>
    </xf>
    <xf numFmtId="49" fontId="38" fillId="6" borderId="99" xfId="0" applyNumberFormat="1" applyFont="1" applyFill="1" applyBorder="1" applyAlignment="1" applyProtection="1">
      <alignment horizontal="center" vertical="center"/>
      <protection locked="0"/>
    </xf>
    <xf numFmtId="49" fontId="38" fillId="6" borderId="100" xfId="0" applyNumberFormat="1" applyFont="1" applyFill="1" applyBorder="1" applyAlignment="1" applyProtection="1">
      <alignment horizontal="center" vertical="center"/>
      <protection locked="0"/>
    </xf>
    <xf numFmtId="38" fontId="38" fillId="6" borderId="98" xfId="2" applyFont="1" applyFill="1" applyBorder="1" applyAlignment="1" applyProtection="1">
      <alignment horizontal="center" vertical="center"/>
      <protection locked="0"/>
    </xf>
    <xf numFmtId="38" fontId="38" fillId="6" borderId="99" xfId="2" applyFont="1" applyFill="1" applyBorder="1" applyAlignment="1" applyProtection="1">
      <alignment horizontal="center" vertical="center"/>
      <protection locked="0"/>
    </xf>
    <xf numFmtId="38" fontId="38" fillId="6" borderId="100" xfId="2" applyFont="1" applyFill="1" applyBorder="1" applyAlignment="1" applyProtection="1">
      <alignment horizontal="center" vertical="center"/>
      <protection locked="0"/>
    </xf>
    <xf numFmtId="0" fontId="38" fillId="6" borderId="98" xfId="0" applyFont="1" applyFill="1" applyBorder="1" applyAlignment="1" applyProtection="1">
      <alignment horizontal="center" vertical="center"/>
      <protection locked="0"/>
    </xf>
    <xf numFmtId="0" fontId="38" fillId="6" borderId="99" xfId="0" applyFont="1" applyFill="1" applyBorder="1" applyAlignment="1" applyProtection="1">
      <alignment horizontal="center" vertical="center"/>
      <protection locked="0"/>
    </xf>
    <xf numFmtId="0" fontId="38" fillId="6" borderId="100" xfId="0" applyFont="1" applyFill="1" applyBorder="1" applyAlignment="1" applyProtection="1">
      <alignment horizontal="center" vertical="center"/>
      <protection locked="0"/>
    </xf>
    <xf numFmtId="0" fontId="24" fillId="0" borderId="13"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14" xfId="0" applyFont="1" applyFill="1" applyBorder="1" applyAlignment="1" applyProtection="1">
      <alignment horizontal="left" vertical="center"/>
    </xf>
    <xf numFmtId="0" fontId="47" fillId="8" borderId="7" xfId="3" applyFont="1" applyFill="1" applyBorder="1" applyAlignment="1" applyProtection="1">
      <alignment horizontal="center" vertical="center" shrinkToFit="1"/>
    </xf>
    <xf numFmtId="0" fontId="47" fillId="8" borderId="8" xfId="3" applyFont="1" applyFill="1" applyBorder="1" applyAlignment="1" applyProtection="1">
      <alignment horizontal="center" vertical="center" shrinkToFit="1"/>
    </xf>
    <xf numFmtId="0" fontId="38" fillId="9" borderId="33" xfId="0" applyFont="1" applyFill="1" applyBorder="1" applyAlignment="1" applyProtection="1">
      <alignment horizontal="left" vertical="center"/>
    </xf>
    <xf numFmtId="0" fontId="23" fillId="0" borderId="21" xfId="0" applyFont="1" applyBorder="1" applyAlignment="1" applyProtection="1">
      <alignment horizontal="center" vertical="center" textRotation="255"/>
    </xf>
    <xf numFmtId="0" fontId="23" fillId="0" borderId="33" xfId="0" applyFont="1" applyBorder="1" applyAlignment="1" applyProtection="1">
      <alignment horizontal="center" vertical="center" textRotation="255"/>
    </xf>
    <xf numFmtId="0" fontId="38" fillId="9" borderId="129" xfId="0" applyFont="1" applyFill="1" applyBorder="1" applyAlignment="1" applyProtection="1">
      <alignment horizontal="center" vertical="center"/>
    </xf>
    <xf numFmtId="0" fontId="38" fillId="9" borderId="127" xfId="0" applyFont="1" applyFill="1" applyBorder="1" applyAlignment="1" applyProtection="1">
      <alignment horizontal="center" vertical="center"/>
    </xf>
    <xf numFmtId="0" fontId="38" fillId="9" borderId="128" xfId="0" applyFont="1" applyFill="1" applyBorder="1" applyAlignment="1" applyProtection="1">
      <alignment horizontal="center" vertical="center"/>
    </xf>
    <xf numFmtId="0" fontId="26" fillId="0" borderId="21" xfId="0" applyFont="1" applyFill="1" applyBorder="1" applyAlignment="1" applyProtection="1">
      <alignment horizontal="center" vertical="center" textRotation="255"/>
    </xf>
    <xf numFmtId="0" fontId="26" fillId="0" borderId="33" xfId="0" applyFont="1" applyFill="1" applyBorder="1" applyAlignment="1" applyProtection="1">
      <alignment horizontal="center" vertical="center" textRotation="255"/>
    </xf>
    <xf numFmtId="0" fontId="26" fillId="0" borderId="21" xfId="0" applyFont="1" applyBorder="1" applyAlignment="1" applyProtection="1">
      <alignment horizontal="center" vertical="center" textRotation="255"/>
    </xf>
    <xf numFmtId="0" fontId="26" fillId="0" borderId="75" xfId="0" applyFont="1" applyBorder="1" applyAlignment="1" applyProtection="1">
      <alignment horizontal="center" vertical="center" textRotation="255"/>
    </xf>
    <xf numFmtId="0" fontId="26" fillId="0" borderId="33" xfId="0" applyFont="1" applyBorder="1" applyAlignment="1" applyProtection="1">
      <alignment horizontal="center" vertical="center" textRotation="255"/>
    </xf>
    <xf numFmtId="0" fontId="22" fillId="0"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xf>
    <xf numFmtId="0" fontId="23" fillId="0" borderId="75" xfId="0" applyFont="1" applyBorder="1" applyAlignment="1" applyProtection="1">
      <alignment horizontal="center" vertical="center" textRotation="255"/>
    </xf>
    <xf numFmtId="0" fontId="24" fillId="0" borderId="21" xfId="0" applyFont="1" applyBorder="1" applyAlignment="1" applyProtection="1">
      <alignment horizontal="center" vertical="center" textRotation="255"/>
    </xf>
    <xf numFmtId="0" fontId="24" fillId="0" borderId="75" xfId="0" applyFont="1" applyBorder="1" applyAlignment="1" applyProtection="1">
      <alignment horizontal="center" vertical="center" textRotation="255"/>
    </xf>
    <xf numFmtId="0" fontId="24" fillId="0" borderId="33" xfId="0" applyFont="1" applyBorder="1" applyAlignment="1" applyProtection="1">
      <alignment horizontal="center" vertical="center" textRotation="255"/>
    </xf>
    <xf numFmtId="0" fontId="27" fillId="0" borderId="139" xfId="0" applyFont="1" applyFill="1" applyBorder="1" applyAlignment="1" applyProtection="1">
      <alignment horizontal="left" vertical="center"/>
    </xf>
    <xf numFmtId="0" fontId="27" fillId="0" borderId="29" xfId="0" applyFont="1" applyFill="1" applyBorder="1" applyAlignment="1" applyProtection="1">
      <alignment horizontal="left" vertical="center"/>
    </xf>
    <xf numFmtId="0" fontId="27" fillId="0" borderId="48" xfId="0" applyFont="1" applyFill="1" applyBorder="1" applyAlignment="1" applyProtection="1">
      <alignment horizontal="left" vertical="center"/>
    </xf>
    <xf numFmtId="0" fontId="25" fillId="8" borderId="10" xfId="0" applyFont="1" applyFill="1" applyBorder="1" applyAlignment="1" applyProtection="1">
      <alignment horizontal="left" vertical="center" wrapText="1"/>
    </xf>
    <xf numFmtId="0" fontId="25" fillId="8" borderId="2" xfId="0" applyFont="1" applyFill="1" applyBorder="1" applyAlignment="1" applyProtection="1">
      <alignment horizontal="left" vertical="center"/>
    </xf>
    <xf numFmtId="0" fontId="25" fillId="8" borderId="11" xfId="0" applyFont="1" applyFill="1" applyBorder="1" applyAlignment="1" applyProtection="1">
      <alignment horizontal="left" vertical="center"/>
    </xf>
    <xf numFmtId="0" fontId="25" fillId="8" borderId="3" xfId="0" applyFont="1" applyFill="1" applyBorder="1" applyAlignment="1" applyProtection="1">
      <alignment horizontal="left" vertical="center"/>
    </xf>
    <xf numFmtId="0" fontId="25" fillId="8" borderId="4" xfId="0" applyFont="1" applyFill="1" applyBorder="1" applyAlignment="1" applyProtection="1">
      <alignment horizontal="left" vertical="center"/>
    </xf>
    <xf numFmtId="0" fontId="25" fillId="8" borderId="12" xfId="0" applyFont="1" applyFill="1" applyBorder="1" applyAlignment="1" applyProtection="1">
      <alignment horizontal="left" vertical="center"/>
    </xf>
    <xf numFmtId="49" fontId="38" fillId="6" borderId="123" xfId="0" applyNumberFormat="1" applyFont="1" applyFill="1" applyBorder="1" applyAlignment="1" applyProtection="1">
      <alignment horizontal="center" vertical="center"/>
      <protection locked="0"/>
    </xf>
    <xf numFmtId="49" fontId="38" fillId="6" borderId="125" xfId="0" applyNumberFormat="1" applyFont="1" applyFill="1" applyBorder="1" applyAlignment="1" applyProtection="1">
      <alignment horizontal="center" vertical="center"/>
      <protection locked="0"/>
    </xf>
    <xf numFmtId="49" fontId="38" fillId="6" borderId="126" xfId="0" applyNumberFormat="1" applyFont="1" applyFill="1" applyBorder="1" applyAlignment="1" applyProtection="1">
      <alignment horizontal="center" vertical="center"/>
      <protection locked="0"/>
    </xf>
    <xf numFmtId="0" fontId="25" fillId="0" borderId="123" xfId="0" applyFont="1" applyFill="1" applyBorder="1" applyAlignment="1" applyProtection="1">
      <alignment horizontal="center" vertical="center"/>
    </xf>
    <xf numFmtId="0" fontId="22" fillId="0" borderId="47" xfId="0" applyFont="1" applyFill="1" applyBorder="1" applyAlignment="1" applyProtection="1">
      <alignment horizontal="center" vertical="center" shrinkToFit="1"/>
    </xf>
    <xf numFmtId="0" fontId="22" fillId="0" borderId="29" xfId="0" applyFont="1" applyFill="1" applyBorder="1" applyAlignment="1" applyProtection="1">
      <alignment horizontal="center" vertical="center" shrinkToFit="1"/>
    </xf>
    <xf numFmtId="0" fontId="22" fillId="0" borderId="133" xfId="0" applyFont="1" applyFill="1" applyBorder="1" applyAlignment="1" applyProtection="1">
      <alignment horizontal="center" vertical="center" shrinkToFit="1"/>
    </xf>
    <xf numFmtId="0" fontId="29" fillId="0" borderId="0" xfId="0" applyFont="1" applyFill="1" applyBorder="1" applyAlignment="1" applyProtection="1">
      <alignment horizontal="left" shrinkToFit="1"/>
    </xf>
    <xf numFmtId="0" fontId="27" fillId="0" borderId="117" xfId="0" applyFont="1" applyFill="1" applyBorder="1" applyAlignment="1" applyProtection="1">
      <alignment horizontal="center" vertical="center"/>
    </xf>
    <xf numFmtId="0" fontId="27" fillId="0" borderId="86" xfId="0" applyFont="1" applyFill="1" applyBorder="1" applyAlignment="1" applyProtection="1">
      <alignment horizontal="center" vertical="center"/>
    </xf>
    <xf numFmtId="0" fontId="27" fillId="0" borderId="118" xfId="0" applyFont="1" applyFill="1" applyBorder="1" applyAlignment="1" applyProtection="1">
      <alignment horizontal="center" vertical="center"/>
    </xf>
    <xf numFmtId="0" fontId="37" fillId="0" borderId="29" xfId="0" applyFont="1" applyFill="1" applyBorder="1" applyAlignment="1" applyProtection="1">
      <alignment horizontal="center" vertical="center" wrapText="1"/>
    </xf>
    <xf numFmtId="0" fontId="37" fillId="0" borderId="147" xfId="0" applyFont="1" applyFill="1" applyBorder="1" applyAlignment="1" applyProtection="1">
      <alignment horizontal="center" vertical="center" wrapText="1"/>
    </xf>
    <xf numFmtId="0" fontId="37" fillId="0" borderId="141" xfId="0" applyFont="1" applyFill="1" applyBorder="1" applyAlignment="1" applyProtection="1">
      <alignment horizontal="center" vertical="center" wrapText="1"/>
    </xf>
    <xf numFmtId="0" fontId="37" fillId="0" borderId="148" xfId="0" applyFont="1" applyFill="1" applyBorder="1" applyAlignment="1" applyProtection="1">
      <alignment horizontal="center" vertical="center" wrapText="1"/>
    </xf>
    <xf numFmtId="0" fontId="27" fillId="0" borderId="121"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14" xfId="0" applyFont="1" applyFill="1" applyBorder="1" applyAlignment="1" applyProtection="1">
      <alignment horizontal="left" vertical="center"/>
    </xf>
    <xf numFmtId="49" fontId="38" fillId="6" borderId="135" xfId="0" applyNumberFormat="1" applyFont="1" applyFill="1" applyBorder="1" applyAlignment="1" applyProtection="1">
      <alignment horizontal="center" vertical="center"/>
      <protection locked="0"/>
    </xf>
    <xf numFmtId="0" fontId="38" fillId="6" borderId="124" xfId="0" applyFont="1" applyFill="1" applyBorder="1" applyAlignment="1" applyProtection="1">
      <alignment horizontal="center" vertical="center"/>
      <protection locked="0"/>
    </xf>
    <xf numFmtId="0" fontId="38" fillId="6" borderId="112" xfId="0" applyFont="1" applyFill="1" applyBorder="1" applyAlignment="1" applyProtection="1">
      <alignment horizontal="center" vertical="center"/>
      <protection locked="0"/>
    </xf>
    <xf numFmtId="49" fontId="38" fillId="6" borderId="124" xfId="0" applyNumberFormat="1" applyFont="1" applyFill="1" applyBorder="1" applyAlignment="1" applyProtection="1">
      <alignment horizontal="center" vertical="center"/>
      <protection locked="0"/>
    </xf>
    <xf numFmtId="176" fontId="25" fillId="0" borderId="10" xfId="0" applyNumberFormat="1" applyFont="1" applyFill="1" applyBorder="1" applyAlignment="1" applyProtection="1">
      <alignment horizontal="center" vertical="center"/>
    </xf>
    <xf numFmtId="176" fontId="25" fillId="0" borderId="2" xfId="0" applyNumberFormat="1" applyFont="1" applyFill="1" applyBorder="1" applyAlignment="1" applyProtection="1">
      <alignment horizontal="center" vertical="center"/>
    </xf>
    <xf numFmtId="176" fontId="25" fillId="0" borderId="43" xfId="0" applyNumberFormat="1" applyFont="1" applyFill="1" applyBorder="1" applyAlignment="1" applyProtection="1">
      <alignment horizontal="center" vertical="center"/>
    </xf>
    <xf numFmtId="176" fontId="25" fillId="0" borderId="44" xfId="0" applyNumberFormat="1" applyFont="1" applyFill="1" applyBorder="1" applyAlignment="1" applyProtection="1">
      <alignment horizontal="center" vertical="center"/>
    </xf>
    <xf numFmtId="0" fontId="22" fillId="5" borderId="7" xfId="0" applyFont="1" applyFill="1" applyBorder="1" applyAlignment="1" applyProtection="1">
      <alignment horizontal="center" vertical="center"/>
    </xf>
    <xf numFmtId="0" fontId="22" fillId="5" borderId="9"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0" fillId="5" borderId="0" xfId="0" applyFont="1" applyFill="1" applyAlignment="1" applyProtection="1">
      <alignment horizontal="left" vertical="center"/>
    </xf>
    <xf numFmtId="0" fontId="30" fillId="0" borderId="0" xfId="0" applyFont="1" applyAlignment="1" applyProtection="1">
      <alignment horizontal="left" vertical="center"/>
    </xf>
    <xf numFmtId="0" fontId="36" fillId="0" borderId="0" xfId="0" applyFont="1" applyAlignment="1" applyProtection="1">
      <alignment horizontal="left" vertical="center"/>
    </xf>
    <xf numFmtId="0" fontId="22" fillId="0" borderId="10" xfId="0" applyFont="1" applyBorder="1" applyAlignment="1">
      <alignment horizontal="center" vertical="center"/>
    </xf>
    <xf numFmtId="0" fontId="22" fillId="0" borderId="2" xfId="0" applyFont="1" applyBorder="1" applyAlignment="1">
      <alignment horizontal="center" vertical="center"/>
    </xf>
    <xf numFmtId="0" fontId="22" fillId="0" borderId="11" xfId="0" applyFont="1" applyBorder="1" applyAlignment="1">
      <alignment horizontal="center" vertical="center"/>
    </xf>
    <xf numFmtId="0" fontId="22" fillId="0" borderId="2" xfId="0" applyFont="1" applyFill="1" applyBorder="1" applyAlignment="1" applyProtection="1">
      <alignment horizontal="left" vertical="center" shrinkToFit="1"/>
    </xf>
    <xf numFmtId="0" fontId="40" fillId="0" borderId="2" xfId="0" applyFont="1" applyFill="1" applyBorder="1" applyAlignment="1" applyProtection="1">
      <alignment horizontal="left" vertical="center" shrinkToFit="1"/>
    </xf>
    <xf numFmtId="0" fontId="40" fillId="0" borderId="11" xfId="0" applyFont="1" applyFill="1" applyBorder="1" applyAlignment="1" applyProtection="1">
      <alignment horizontal="left" vertical="center" shrinkToFit="1"/>
    </xf>
    <xf numFmtId="0" fontId="24" fillId="0" borderId="140" xfId="0" applyFont="1" applyFill="1" applyBorder="1" applyAlignment="1" applyProtection="1">
      <alignment horizontal="left" vertical="center"/>
    </xf>
    <xf numFmtId="0" fontId="24" fillId="0" borderId="133" xfId="0" applyFont="1" applyFill="1" applyBorder="1" applyAlignment="1" applyProtection="1">
      <alignment horizontal="left" vertical="center"/>
    </xf>
    <xf numFmtId="0" fontId="24" fillId="0" borderId="134" xfId="0" applyFont="1" applyFill="1" applyBorder="1" applyAlignment="1" applyProtection="1">
      <alignment horizontal="left" vertical="center"/>
    </xf>
    <xf numFmtId="0" fontId="28" fillId="0" borderId="0" xfId="0" applyFont="1" applyBorder="1" applyAlignment="1" applyProtection="1">
      <alignment horizontal="center" vertical="center"/>
    </xf>
    <xf numFmtId="0" fontId="28" fillId="0" borderId="14" xfId="0" applyFont="1" applyBorder="1" applyAlignment="1" applyProtection="1">
      <alignment horizontal="center" vertical="center"/>
    </xf>
    <xf numFmtId="0" fontId="28" fillId="0" borderId="141" xfId="0" applyFont="1" applyBorder="1" applyAlignment="1" applyProtection="1">
      <alignment horizontal="center" vertical="center"/>
    </xf>
    <xf numFmtId="0" fontId="28" fillId="0" borderId="142" xfId="0" applyFont="1" applyBorder="1" applyAlignment="1" applyProtection="1">
      <alignment horizontal="center" vertical="center"/>
    </xf>
    <xf numFmtId="0" fontId="22" fillId="0" borderId="129" xfId="0" applyFont="1" applyFill="1" applyBorder="1" applyAlignment="1" applyProtection="1">
      <alignment horizontal="left" vertical="center"/>
    </xf>
    <xf numFmtId="0" fontId="22" fillId="0" borderId="127" xfId="0" applyFont="1" applyFill="1" applyBorder="1" applyAlignment="1" applyProtection="1">
      <alignment horizontal="left" vertical="center"/>
    </xf>
    <xf numFmtId="0" fontId="22" fillId="0" borderId="128" xfId="0" applyFont="1" applyFill="1" applyBorder="1" applyAlignment="1" applyProtection="1">
      <alignment horizontal="left" vertical="center"/>
    </xf>
    <xf numFmtId="0" fontId="22" fillId="0" borderId="140" xfId="0" applyFont="1" applyFill="1" applyBorder="1" applyAlignment="1" applyProtection="1">
      <alignment horizontal="left" vertical="center" wrapText="1" shrinkToFit="1"/>
    </xf>
    <xf numFmtId="0" fontId="22" fillId="0" borderId="133" xfId="0" applyFont="1" applyFill="1" applyBorder="1" applyAlignment="1" applyProtection="1">
      <alignment horizontal="left" vertical="center" shrinkToFit="1"/>
    </xf>
    <xf numFmtId="0" fontId="22" fillId="0" borderId="134" xfId="0" applyFont="1" applyFill="1" applyBorder="1" applyAlignment="1" applyProtection="1">
      <alignment horizontal="left" vertical="center" shrinkToFit="1"/>
    </xf>
    <xf numFmtId="0" fontId="42" fillId="7" borderId="42" xfId="0" applyFont="1" applyFill="1" applyBorder="1" applyAlignment="1" applyProtection="1">
      <alignment horizontal="center" vertical="center"/>
    </xf>
    <xf numFmtId="0" fontId="42" fillId="7" borderId="44" xfId="0" applyFont="1" applyFill="1" applyBorder="1" applyAlignment="1" applyProtection="1">
      <alignment horizontal="center" vertical="center"/>
    </xf>
    <xf numFmtId="0" fontId="22" fillId="7" borderId="129" xfId="0" applyFont="1" applyFill="1" applyBorder="1" applyAlignment="1" applyProtection="1">
      <alignment horizontal="left" vertical="center"/>
    </xf>
    <xf numFmtId="0" fontId="22" fillId="7" borderId="128" xfId="0" applyFont="1" applyFill="1" applyBorder="1" applyAlignment="1" applyProtection="1">
      <alignment horizontal="left" vertical="center"/>
    </xf>
    <xf numFmtId="0" fontId="29" fillId="0" borderId="0" xfId="0" applyFont="1" applyBorder="1" applyAlignment="1" applyProtection="1">
      <alignment horizontal="left"/>
    </xf>
    <xf numFmtId="0" fontId="29" fillId="0" borderId="4" xfId="0" applyFont="1" applyBorder="1" applyAlignment="1" applyProtection="1">
      <alignment horizontal="left"/>
    </xf>
    <xf numFmtId="0" fontId="27" fillId="0" borderId="0" xfId="0" applyFont="1" applyFill="1" applyBorder="1" applyAlignment="1" applyProtection="1">
      <alignment horizontal="left" vertical="center" wrapText="1"/>
    </xf>
    <xf numFmtId="0" fontId="27" fillId="0" borderId="14" xfId="0" applyFont="1" applyFill="1" applyBorder="1" applyAlignment="1" applyProtection="1">
      <alignment horizontal="left" vertical="center" wrapText="1"/>
    </xf>
    <xf numFmtId="0" fontId="27" fillId="0" borderId="4" xfId="0" applyFont="1" applyFill="1" applyBorder="1" applyAlignment="1" applyProtection="1">
      <alignment horizontal="left" vertical="center" wrapText="1"/>
    </xf>
    <xf numFmtId="0" fontId="27" fillId="0" borderId="12" xfId="0" applyFont="1" applyFill="1" applyBorder="1" applyAlignment="1" applyProtection="1">
      <alignment horizontal="left" vertical="center" wrapText="1"/>
    </xf>
    <xf numFmtId="0" fontId="22" fillId="0" borderId="42" xfId="0" applyFont="1" applyFill="1" applyBorder="1" applyAlignment="1" applyProtection="1">
      <alignment horizontal="center" vertical="center"/>
    </xf>
    <xf numFmtId="0" fontId="22" fillId="0" borderId="43"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22" fillId="0" borderId="21" xfId="0" applyFont="1" applyBorder="1" applyAlignment="1" applyProtection="1">
      <alignment horizontal="center" vertical="center" textRotation="255"/>
    </xf>
    <xf numFmtId="0" fontId="22" fillId="0" borderId="75" xfId="0" applyFont="1" applyBorder="1" applyAlignment="1" applyProtection="1">
      <alignment horizontal="center" vertical="center" textRotation="255"/>
    </xf>
    <xf numFmtId="0" fontId="22" fillId="0" borderId="33" xfId="0" applyFont="1" applyBorder="1" applyAlignment="1" applyProtection="1">
      <alignment horizontal="center" vertical="center" textRotation="255"/>
    </xf>
    <xf numFmtId="0" fontId="22" fillId="5" borderId="129" xfId="0" applyFont="1" applyFill="1" applyBorder="1" applyAlignment="1" applyProtection="1">
      <alignment horizontal="center" vertical="center"/>
    </xf>
    <xf numFmtId="0" fontId="22" fillId="5" borderId="127" xfId="0" applyFont="1" applyFill="1" applyBorder="1" applyAlignment="1" applyProtection="1">
      <alignment horizontal="center" vertical="center"/>
    </xf>
    <xf numFmtId="0" fontId="22" fillId="0" borderId="132" xfId="0" applyFont="1" applyBorder="1" applyAlignment="1">
      <alignment horizontal="center" vertical="center"/>
    </xf>
    <xf numFmtId="0" fontId="22" fillId="0" borderId="133" xfId="0" applyFont="1" applyBorder="1" applyAlignment="1">
      <alignment horizontal="center" vertical="center"/>
    </xf>
    <xf numFmtId="0" fontId="22" fillId="0" borderId="134" xfId="0" applyFont="1" applyBorder="1" applyAlignment="1">
      <alignment horizontal="center" vertical="center"/>
    </xf>
    <xf numFmtId="0" fontId="23" fillId="0" borderId="132" xfId="0" applyFont="1" applyBorder="1" applyAlignment="1">
      <alignment horizontal="center" vertical="center"/>
    </xf>
    <xf numFmtId="0" fontId="23" fillId="0" borderId="133" xfId="0" applyFont="1" applyBorder="1" applyAlignment="1">
      <alignment horizontal="center" vertical="center"/>
    </xf>
    <xf numFmtId="0" fontId="23" fillId="0" borderId="134" xfId="0" applyFont="1" applyBorder="1" applyAlignment="1">
      <alignment horizontal="center" vertical="center"/>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12" xfId="0" applyFont="1" applyFill="1" applyBorder="1" applyAlignment="1">
      <alignment horizontal="center" vertical="center"/>
    </xf>
    <xf numFmtId="0" fontId="25" fillId="7" borderId="3" xfId="0" applyFont="1" applyFill="1" applyBorder="1" applyAlignment="1" applyProtection="1">
      <alignment horizontal="left" vertical="center"/>
    </xf>
    <xf numFmtId="0" fontId="25" fillId="7" borderId="12" xfId="0" applyFont="1" applyFill="1" applyBorder="1" applyAlignment="1" applyProtection="1">
      <alignment horizontal="left" vertical="center"/>
    </xf>
    <xf numFmtId="0" fontId="41" fillId="7" borderId="42" xfId="0" applyFont="1" applyFill="1" applyBorder="1" applyAlignment="1" applyProtection="1">
      <alignment horizontal="center" vertical="center"/>
    </xf>
    <xf numFmtId="0" fontId="41" fillId="7" borderId="44" xfId="0" applyFont="1" applyFill="1" applyBorder="1" applyAlignment="1" applyProtection="1">
      <alignment horizontal="center" vertical="center"/>
    </xf>
    <xf numFmtId="0" fontId="25" fillId="7" borderId="47" xfId="0" applyFont="1" applyFill="1" applyBorder="1" applyAlignment="1" applyProtection="1">
      <alignment horizontal="left" vertical="center"/>
    </xf>
    <xf numFmtId="0" fontId="25" fillId="7" borderId="48" xfId="0" applyFont="1" applyFill="1" applyBorder="1" applyAlignment="1" applyProtection="1">
      <alignment horizontal="left" vertical="center"/>
    </xf>
    <xf numFmtId="0" fontId="26" fillId="7" borderId="13" xfId="0" applyFont="1" applyFill="1" applyBorder="1" applyAlignment="1" applyProtection="1">
      <alignment horizontal="left" vertical="center"/>
    </xf>
    <xf numFmtId="0" fontId="26" fillId="7" borderId="14" xfId="0" applyFont="1" applyFill="1" applyBorder="1" applyAlignment="1" applyProtection="1">
      <alignment horizontal="left" vertical="center"/>
    </xf>
    <xf numFmtId="0" fontId="26" fillId="7" borderId="3" xfId="0" applyFont="1" applyFill="1" applyBorder="1" applyAlignment="1" applyProtection="1">
      <alignment horizontal="left" vertical="center"/>
    </xf>
    <xf numFmtId="0" fontId="26" fillId="7" borderId="12" xfId="0" applyFont="1" applyFill="1" applyBorder="1" applyAlignment="1" applyProtection="1">
      <alignment horizontal="left" vertical="center"/>
    </xf>
    <xf numFmtId="0" fontId="37" fillId="7" borderId="42" xfId="0" applyFont="1" applyFill="1" applyBorder="1" applyAlignment="1" applyProtection="1">
      <alignment horizontal="center" vertical="center"/>
    </xf>
    <xf numFmtId="0" fontId="37" fillId="7" borderId="44" xfId="0" applyFont="1" applyFill="1" applyBorder="1" applyAlignment="1" applyProtection="1">
      <alignment horizontal="center" vertical="center"/>
    </xf>
    <xf numFmtId="0" fontId="22" fillId="7" borderId="47" xfId="0" applyFont="1" applyFill="1" applyBorder="1" applyAlignment="1" applyProtection="1">
      <alignment horizontal="left" vertical="center"/>
    </xf>
    <xf numFmtId="0" fontId="22" fillId="7" borderId="48" xfId="0" applyFont="1" applyFill="1" applyBorder="1" applyAlignment="1" applyProtection="1">
      <alignment horizontal="left" vertical="center"/>
    </xf>
    <xf numFmtId="0" fontId="22" fillId="7" borderId="13" xfId="0" applyFont="1" applyFill="1" applyBorder="1" applyAlignment="1" applyProtection="1">
      <alignment horizontal="left" vertical="center"/>
    </xf>
    <xf numFmtId="0" fontId="22" fillId="7" borderId="14" xfId="0" applyFont="1" applyFill="1" applyBorder="1" applyAlignment="1" applyProtection="1">
      <alignment horizontal="left" vertical="center"/>
    </xf>
    <xf numFmtId="0" fontId="22" fillId="7" borderId="3" xfId="0" applyFont="1" applyFill="1" applyBorder="1" applyAlignment="1" applyProtection="1">
      <alignment horizontal="left" vertical="center"/>
    </xf>
    <xf numFmtId="0" fontId="22" fillId="7" borderId="12" xfId="0" applyFont="1" applyFill="1" applyBorder="1" applyAlignment="1" applyProtection="1">
      <alignment horizontal="left" vertical="center"/>
    </xf>
    <xf numFmtId="0" fontId="25" fillId="7" borderId="13" xfId="0" applyFont="1" applyFill="1" applyBorder="1" applyAlignment="1" applyProtection="1">
      <alignment horizontal="left" vertical="center"/>
    </xf>
    <xf numFmtId="0" fontId="25" fillId="7" borderId="14" xfId="0" applyFont="1" applyFill="1" applyBorder="1" applyAlignment="1" applyProtection="1">
      <alignment horizontal="left" vertical="center"/>
    </xf>
    <xf numFmtId="0" fontId="53" fillId="6" borderId="98" xfId="0" applyFont="1" applyFill="1" applyBorder="1" applyAlignment="1">
      <alignment horizontal="center" vertical="center"/>
    </xf>
    <xf numFmtId="0" fontId="53" fillId="6" borderId="99" xfId="0" applyFont="1" applyFill="1" applyBorder="1" applyAlignment="1">
      <alignment horizontal="center" vertical="center"/>
    </xf>
    <xf numFmtId="0" fontId="53" fillId="6" borderId="100" xfId="0" applyFont="1" applyFill="1" applyBorder="1" applyAlignment="1">
      <alignment horizontal="center" vertical="center"/>
    </xf>
    <xf numFmtId="0" fontId="45" fillId="7" borderId="7" xfId="0" applyFont="1" applyFill="1" applyBorder="1" applyAlignment="1">
      <alignment horizontal="left" vertical="center"/>
    </xf>
    <xf numFmtId="0" fontId="45" fillId="7" borderId="8" xfId="0" applyFont="1" applyFill="1" applyBorder="1" applyAlignment="1">
      <alignment horizontal="left" vertical="center"/>
    </xf>
    <xf numFmtId="0" fontId="45" fillId="7" borderId="9" xfId="0" applyFont="1" applyFill="1" applyBorder="1" applyAlignment="1">
      <alignment horizontal="left" vertical="center"/>
    </xf>
    <xf numFmtId="0" fontId="45" fillId="8" borderId="7" xfId="0" applyFont="1" applyFill="1" applyBorder="1" applyAlignment="1">
      <alignment horizontal="left" vertical="center"/>
    </xf>
    <xf numFmtId="0" fontId="45" fillId="8" borderId="8" xfId="0" applyFont="1" applyFill="1" applyBorder="1" applyAlignment="1">
      <alignment horizontal="left" vertical="center"/>
    </xf>
    <xf numFmtId="0" fontId="45" fillId="8" borderId="9" xfId="0" applyFont="1" applyFill="1" applyBorder="1" applyAlignment="1">
      <alignment horizontal="left" vertical="center"/>
    </xf>
    <xf numFmtId="0" fontId="58" fillId="11" borderId="0" xfId="0" applyFont="1" applyFill="1" applyBorder="1" applyAlignment="1">
      <alignment horizontal="left" vertical="center"/>
    </xf>
    <xf numFmtId="0" fontId="0" fillId="0" borderId="63" xfId="0" applyBorder="1" applyAlignment="1" applyProtection="1">
      <alignment horizontal="center" vertical="center" textRotation="255" shrinkToFit="1"/>
    </xf>
    <xf numFmtId="0" fontId="0" fillId="0" borderId="64" xfId="0" applyBorder="1" applyAlignment="1" applyProtection="1">
      <alignment horizontal="center" vertical="center" textRotation="255" shrinkToFit="1"/>
    </xf>
    <xf numFmtId="0" fontId="0" fillId="0" borderId="45" xfId="0" applyBorder="1" applyAlignment="1" applyProtection="1">
      <alignment horizontal="center" vertical="center" textRotation="255" shrinkToFit="1"/>
    </xf>
    <xf numFmtId="0" fontId="0" fillId="0" borderId="30" xfId="0" applyBorder="1" applyAlignment="1" applyProtection="1">
      <alignment horizontal="center" vertical="center" textRotation="255" shrinkToFit="1"/>
    </xf>
    <xf numFmtId="0" fontId="0" fillId="0" borderId="65" xfId="0" applyBorder="1" applyAlignment="1" applyProtection="1">
      <alignment horizontal="center" vertical="center" textRotation="255" shrinkToFit="1"/>
    </xf>
    <xf numFmtId="0" fontId="0" fillId="0" borderId="21" xfId="0" applyBorder="1" applyAlignment="1" applyProtection="1">
      <alignment horizontal="center" vertical="center" textRotation="255" shrinkToFit="1"/>
    </xf>
    <xf numFmtId="0" fontId="0" fillId="0" borderId="33" xfId="0" applyBorder="1" applyAlignment="1" applyProtection="1">
      <alignment horizontal="center" vertical="center" textRotation="255" shrinkToFit="1"/>
    </xf>
    <xf numFmtId="0" fontId="73" fillId="10" borderId="158" xfId="0" applyFont="1" applyFill="1" applyBorder="1" applyAlignment="1">
      <alignment horizontal="left" vertical="center" wrapText="1"/>
    </xf>
    <xf numFmtId="0" fontId="73" fillId="10" borderId="159" xfId="0" applyFont="1" applyFill="1" applyBorder="1" applyAlignment="1">
      <alignment horizontal="left" vertical="center" wrapText="1"/>
    </xf>
    <xf numFmtId="0" fontId="73" fillId="10" borderId="160" xfId="0" applyFont="1" applyFill="1" applyBorder="1" applyAlignment="1">
      <alignment horizontal="left" vertical="center" wrapText="1"/>
    </xf>
    <xf numFmtId="0" fontId="73" fillId="10" borderId="161" xfId="0" applyFont="1" applyFill="1" applyBorder="1" applyAlignment="1">
      <alignment horizontal="left" vertical="center" wrapText="1"/>
    </xf>
    <xf numFmtId="0" fontId="73" fillId="10" borderId="0" xfId="0" applyFont="1" applyFill="1" applyBorder="1" applyAlignment="1">
      <alignment horizontal="left" vertical="center" wrapText="1"/>
    </xf>
    <xf numFmtId="0" fontId="73" fillId="10" borderId="162" xfId="0" applyFont="1" applyFill="1" applyBorder="1" applyAlignment="1">
      <alignment horizontal="left" vertical="center" wrapText="1"/>
    </xf>
    <xf numFmtId="0" fontId="73" fillId="10" borderId="163" xfId="0" applyFont="1" applyFill="1" applyBorder="1" applyAlignment="1">
      <alignment horizontal="left" vertical="center" wrapText="1"/>
    </xf>
    <xf numFmtId="0" fontId="73" fillId="10" borderId="164" xfId="0" applyFont="1" applyFill="1" applyBorder="1" applyAlignment="1">
      <alignment horizontal="left" vertical="center" wrapText="1"/>
    </xf>
    <xf numFmtId="0" fontId="73" fillId="10" borderId="165" xfId="0" applyFont="1" applyFill="1" applyBorder="1" applyAlignment="1">
      <alignment horizontal="left" vertical="center" wrapText="1"/>
    </xf>
    <xf numFmtId="0" fontId="77" fillId="10" borderId="166" xfId="0" applyFont="1" applyFill="1" applyBorder="1" applyAlignment="1">
      <alignment horizontal="center" vertical="center" shrinkToFit="1"/>
    </xf>
    <xf numFmtId="0" fontId="77" fillId="10" borderId="167" xfId="0" applyFont="1" applyFill="1" applyBorder="1" applyAlignment="1">
      <alignment horizontal="center" vertical="center" shrinkToFit="1"/>
    </xf>
    <xf numFmtId="0" fontId="77" fillId="10" borderId="168" xfId="0" applyFont="1" applyFill="1" applyBorder="1" applyAlignment="1">
      <alignment horizontal="center" vertical="center" shrinkToFit="1"/>
    </xf>
    <xf numFmtId="0" fontId="77" fillId="10" borderId="169" xfId="0" applyFont="1" applyFill="1" applyBorder="1" applyAlignment="1">
      <alignment horizontal="center" vertical="center" shrinkToFit="1"/>
    </xf>
    <xf numFmtId="0" fontId="77" fillId="10" borderId="170" xfId="0" applyFont="1" applyFill="1" applyBorder="1" applyAlignment="1">
      <alignment horizontal="center" vertical="center" shrinkToFit="1"/>
    </xf>
    <xf numFmtId="0" fontId="77" fillId="10" borderId="171" xfId="0" applyFont="1" applyFill="1" applyBorder="1" applyAlignment="1">
      <alignment horizontal="center" vertical="center" shrinkToFit="1"/>
    </xf>
    <xf numFmtId="0" fontId="78" fillId="0" borderId="172" xfId="0" applyFont="1" applyFill="1" applyBorder="1" applyAlignment="1">
      <alignment horizontal="center" vertical="center" shrinkToFit="1"/>
    </xf>
    <xf numFmtId="0" fontId="78" fillId="0" borderId="176" xfId="0" applyFont="1" applyFill="1" applyBorder="1" applyAlignment="1">
      <alignment horizontal="center" vertical="center" shrinkToFit="1"/>
    </xf>
    <xf numFmtId="49" fontId="79" fillId="0" borderId="173" xfId="0" applyNumberFormat="1" applyFont="1" applyFill="1" applyBorder="1" applyAlignment="1">
      <alignment horizontal="center" vertical="top" shrinkToFit="1"/>
    </xf>
    <xf numFmtId="49" fontId="79" fillId="0" borderId="167" xfId="0" applyNumberFormat="1" applyFont="1" applyFill="1" applyBorder="1" applyAlignment="1">
      <alignment horizontal="center" vertical="top" shrinkToFit="1"/>
    </xf>
    <xf numFmtId="49" fontId="79" fillId="0" borderId="174" xfId="0" applyNumberFormat="1" applyFont="1" applyFill="1" applyBorder="1" applyAlignment="1">
      <alignment horizontal="center" vertical="top" shrinkToFit="1"/>
    </xf>
    <xf numFmtId="49" fontId="79" fillId="0" borderId="175" xfId="0" applyNumberFormat="1" applyFont="1" applyFill="1" applyBorder="1" applyAlignment="1">
      <alignment horizontal="center" vertical="top" shrinkToFit="1"/>
    </xf>
    <xf numFmtId="49" fontId="79" fillId="0" borderId="168" xfId="0" applyNumberFormat="1" applyFont="1" applyFill="1" applyBorder="1" applyAlignment="1">
      <alignment horizontal="center" vertical="top" shrinkToFit="1"/>
    </xf>
    <xf numFmtId="49" fontId="80" fillId="0" borderId="179" xfId="0" applyNumberFormat="1" applyFont="1" applyFill="1" applyBorder="1" applyAlignment="1">
      <alignment horizontal="center" vertical="center" shrinkToFit="1"/>
    </xf>
    <xf numFmtId="49" fontId="80" fillId="0" borderId="170" xfId="0" applyNumberFormat="1" applyFont="1" applyFill="1" applyBorder="1" applyAlignment="1">
      <alignment horizontal="center" vertical="center" shrinkToFit="1"/>
    </xf>
    <xf numFmtId="49" fontId="80" fillId="0" borderId="177" xfId="0" applyNumberFormat="1" applyFont="1" applyFill="1" applyBorder="1" applyAlignment="1">
      <alignment horizontal="center" vertical="center" shrinkToFit="1"/>
    </xf>
    <xf numFmtId="49" fontId="80" fillId="0" borderId="178" xfId="0" applyNumberFormat="1" applyFont="1" applyFill="1" applyBorder="1" applyAlignment="1">
      <alignment horizontal="center" vertical="center" shrinkToFit="1"/>
    </xf>
    <xf numFmtId="49" fontId="80" fillId="0" borderId="171" xfId="0" applyNumberFormat="1" applyFont="1" applyFill="1" applyBorder="1" applyAlignment="1">
      <alignment horizontal="center" vertical="center" shrinkToFit="1"/>
    </xf>
    <xf numFmtId="49" fontId="82" fillId="0" borderId="179" xfId="0" applyNumberFormat="1" applyFont="1" applyFill="1" applyBorder="1" applyAlignment="1">
      <alignment horizontal="center" vertical="center" shrinkToFit="1"/>
    </xf>
    <xf numFmtId="49" fontId="82" fillId="0" borderId="170" xfId="0" applyNumberFormat="1" applyFont="1" applyFill="1" applyBorder="1" applyAlignment="1">
      <alignment horizontal="center" vertical="center" shrinkToFit="1"/>
    </xf>
    <xf numFmtId="49" fontId="82" fillId="0" borderId="177" xfId="0" applyNumberFormat="1" applyFont="1" applyFill="1" applyBorder="1" applyAlignment="1">
      <alignment horizontal="center" vertical="center" shrinkToFit="1"/>
    </xf>
    <xf numFmtId="49" fontId="82" fillId="0" borderId="178" xfId="0" applyNumberFormat="1" applyFont="1" applyFill="1" applyBorder="1" applyAlignment="1">
      <alignment horizontal="center" vertical="center" shrinkToFit="1"/>
    </xf>
    <xf numFmtId="49" fontId="82" fillId="0" borderId="171" xfId="0" applyNumberFormat="1" applyFont="1" applyFill="1" applyBorder="1" applyAlignment="1">
      <alignment horizontal="center" vertical="center" shrinkToFit="1"/>
    </xf>
    <xf numFmtId="0" fontId="82" fillId="0" borderId="179" xfId="0" applyFont="1" applyFill="1" applyBorder="1" applyAlignment="1">
      <alignment horizontal="center" vertical="center" shrinkToFit="1"/>
    </xf>
    <xf numFmtId="0" fontId="82" fillId="0" borderId="170" xfId="0" applyFont="1" applyFill="1" applyBorder="1" applyAlignment="1">
      <alignment horizontal="center" vertical="center" shrinkToFit="1"/>
    </xf>
    <xf numFmtId="0" fontId="82" fillId="0" borderId="177" xfId="0" applyFont="1" applyFill="1" applyBorder="1" applyAlignment="1">
      <alignment horizontal="center" vertical="center" shrinkToFit="1"/>
    </xf>
    <xf numFmtId="0" fontId="82" fillId="0" borderId="178" xfId="0" applyFont="1" applyFill="1" applyBorder="1" applyAlignment="1">
      <alignment horizontal="center" vertical="center" shrinkToFit="1"/>
    </xf>
    <xf numFmtId="0" fontId="82" fillId="0" borderId="171" xfId="0" applyFont="1" applyFill="1" applyBorder="1" applyAlignment="1">
      <alignment horizontal="center" vertical="center" shrinkToFit="1"/>
    </xf>
    <xf numFmtId="0" fontId="0" fillId="0" borderId="0" xfId="0" applyAlignment="1">
      <alignment horizontal="center" vertical="center"/>
    </xf>
    <xf numFmtId="0" fontId="27" fillId="0" borderId="0" xfId="0" applyFont="1" applyBorder="1" applyAlignment="1">
      <alignment horizontal="left" vertical="center" wrapText="1" shrinkToFit="1"/>
    </xf>
    <xf numFmtId="0" fontId="31" fillId="0" borderId="0" xfId="0" applyFont="1" applyBorder="1" applyAlignment="1">
      <alignment horizontal="left" vertical="center" wrapText="1" shrinkToFit="1"/>
    </xf>
    <xf numFmtId="0" fontId="22" fillId="0" borderId="0" xfId="0" applyFont="1" applyBorder="1" applyAlignment="1">
      <alignment horizontal="left" vertical="center" shrinkToFit="1"/>
    </xf>
    <xf numFmtId="0" fontId="45" fillId="0" borderId="0" xfId="0" applyFont="1" applyBorder="1" applyAlignment="1">
      <alignment horizontal="left" vertical="center" shrinkToFit="1"/>
    </xf>
    <xf numFmtId="0" fontId="46" fillId="0" borderId="0" xfId="0" applyFont="1" applyBorder="1" applyAlignment="1">
      <alignment horizontal="left" vertical="center" shrinkToFit="1"/>
    </xf>
    <xf numFmtId="0" fontId="32" fillId="3" borderId="0" xfId="0" applyFont="1" applyFill="1" applyBorder="1" applyAlignment="1">
      <alignment horizontal="center" vertical="center"/>
    </xf>
    <xf numFmtId="0" fontId="9" fillId="0" borderId="0" xfId="0" applyFont="1" applyAlignment="1">
      <alignment horizontal="left" vertical="center" wrapText="1"/>
    </xf>
    <xf numFmtId="0" fontId="10" fillId="0" borderId="10"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vertical="center"/>
    </xf>
    <xf numFmtId="0" fontId="10" fillId="0" borderId="10" xfId="0" applyFont="1" applyBorder="1" applyAlignment="1">
      <alignment horizontal="left" vertical="center"/>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2" xfId="0" applyFont="1" applyBorder="1" applyAlignment="1">
      <alignment horizontal="lef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8" fillId="0" borderId="10" xfId="0" quotePrefix="1"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9" fillId="0" borderId="0" xfId="0" applyFont="1" applyAlignment="1">
      <alignment horizontal="left" vertical="top" wrapText="1"/>
    </xf>
    <xf numFmtId="0" fontId="23"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1"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12" xfId="0" applyFont="1" applyBorder="1" applyAlignment="1">
      <alignment horizontal="center" vertical="center"/>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Border="1" applyAlignment="1">
      <alignment vertical="center"/>
    </xf>
    <xf numFmtId="0" fontId="10" fillId="0" borderId="10" xfId="0" applyFont="1" applyBorder="1" applyAlignment="1">
      <alignment vertical="center" wrapText="1"/>
    </xf>
    <xf numFmtId="0" fontId="10" fillId="0" borderId="2" xfId="0" applyFont="1" applyBorder="1" applyAlignment="1">
      <alignment vertical="center"/>
    </xf>
    <xf numFmtId="0" fontId="10" fillId="0" borderId="11"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12" xfId="0" applyFont="1" applyBorder="1" applyAlignment="1">
      <alignment vertical="center"/>
    </xf>
    <xf numFmtId="0" fontId="11" fillId="0" borderId="2" xfId="1" applyNumberFormat="1" applyFont="1" applyBorder="1" applyAlignment="1">
      <alignment horizontal="right" vertical="center"/>
    </xf>
    <xf numFmtId="0" fontId="11" fillId="0" borderId="11" xfId="1" applyNumberFormat="1" applyFont="1" applyBorder="1" applyAlignment="1">
      <alignment horizontal="right" vertical="center"/>
    </xf>
    <xf numFmtId="38" fontId="22" fillId="0" borderId="13" xfId="1" applyNumberFormat="1" applyFont="1" applyBorder="1" applyAlignment="1">
      <alignment horizontal="center" vertical="center" shrinkToFit="1"/>
    </xf>
    <xf numFmtId="38" fontId="22" fillId="0" borderId="0" xfId="1" applyNumberFormat="1" applyFont="1" applyBorder="1" applyAlignment="1">
      <alignment horizontal="center" vertical="center" shrinkToFit="1"/>
    </xf>
    <xf numFmtId="38" fontId="22" fillId="0" borderId="3" xfId="1" applyNumberFormat="1" applyFont="1" applyBorder="1" applyAlignment="1">
      <alignment horizontal="center" vertical="center" shrinkToFit="1"/>
    </xf>
    <xf numFmtId="38" fontId="22" fillId="0" borderId="4" xfId="1" applyNumberFormat="1" applyFont="1" applyBorder="1" applyAlignment="1">
      <alignment horizontal="center" vertical="center" shrinkToFit="1"/>
    </xf>
    <xf numFmtId="0" fontId="22" fillId="0" borderId="13" xfId="1" applyFont="1" applyBorder="1" applyAlignment="1">
      <alignment horizontal="center" vertical="center" shrinkToFit="1"/>
    </xf>
    <xf numFmtId="0" fontId="22" fillId="0" borderId="0" xfId="1" applyFont="1" applyBorder="1" applyAlignment="1">
      <alignment horizontal="center" vertical="center" shrinkToFit="1"/>
    </xf>
    <xf numFmtId="0" fontId="22" fillId="0" borderId="3" xfId="1" applyFont="1" applyBorder="1" applyAlignment="1">
      <alignment horizontal="center" vertical="center" shrinkToFit="1"/>
    </xf>
    <xf numFmtId="0" fontId="22" fillId="0" borderId="4" xfId="1" applyFont="1" applyBorder="1" applyAlignment="1">
      <alignment horizontal="center" vertical="center" shrinkToFit="1"/>
    </xf>
    <xf numFmtId="0" fontId="22" fillId="0" borderId="108" xfId="1" applyFont="1" applyBorder="1" applyAlignment="1">
      <alignment horizontal="center" vertical="center" shrinkToFit="1"/>
    </xf>
    <xf numFmtId="0" fontId="22" fillId="0" borderId="109" xfId="1" applyFont="1" applyBorder="1" applyAlignment="1">
      <alignment horizontal="center" vertical="center" shrinkToFit="1"/>
    </xf>
    <xf numFmtId="0" fontId="6" fillId="0" borderId="0" xfId="1" applyFont="1" applyBorder="1" applyAlignment="1">
      <alignment horizontal="center" vertical="center"/>
    </xf>
    <xf numFmtId="0" fontId="6" fillId="0" borderId="4" xfId="1" applyFont="1" applyBorder="1" applyAlignment="1">
      <alignment horizontal="center" vertical="center"/>
    </xf>
    <xf numFmtId="0" fontId="6" fillId="0" borderId="110" xfId="1" applyFont="1" applyBorder="1" applyAlignment="1">
      <alignment horizontal="center" vertical="center"/>
    </xf>
    <xf numFmtId="0" fontId="6" fillId="0" borderId="108" xfId="1" applyFont="1" applyBorder="1" applyAlignment="1">
      <alignment horizontal="center" vertical="center"/>
    </xf>
    <xf numFmtId="0" fontId="6" fillId="0" borderId="111" xfId="1" applyFont="1" applyBorder="1" applyAlignment="1">
      <alignment horizontal="center" vertical="center"/>
    </xf>
    <xf numFmtId="0" fontId="6" fillId="0" borderId="109" xfId="1" applyFont="1" applyBorder="1" applyAlignment="1">
      <alignment horizontal="center" vertical="center"/>
    </xf>
    <xf numFmtId="0" fontId="6" fillId="0" borderId="14" xfId="1" applyFont="1" applyBorder="1" applyAlignment="1">
      <alignment horizontal="center" vertical="center"/>
    </xf>
    <xf numFmtId="0" fontId="6" fillId="0" borderId="12" xfId="1" applyFont="1" applyBorder="1" applyAlignment="1">
      <alignment horizontal="center" vertical="center"/>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0" fontId="26" fillId="0" borderId="43" xfId="0" applyFont="1" applyBorder="1" applyAlignment="1">
      <alignment horizontal="center" vertical="center" shrinkToFit="1"/>
    </xf>
    <xf numFmtId="0" fontId="26" fillId="0" borderId="44"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12" xfId="0" applyFont="1" applyBorder="1" applyAlignment="1">
      <alignment horizontal="center" vertical="center" shrinkToFit="1"/>
    </xf>
    <xf numFmtId="0" fontId="8" fillId="0" borderId="0" xfId="0" applyFont="1" applyBorder="1" applyAlignment="1">
      <alignment horizontal="left" vertical="center"/>
    </xf>
    <xf numFmtId="0" fontId="15" fillId="0" borderId="29" xfId="1" applyFont="1" applyBorder="1" applyAlignment="1">
      <alignment horizontal="left" vertical="top" wrapText="1"/>
    </xf>
    <xf numFmtId="0" fontId="15" fillId="0" borderId="0" xfId="1" applyFont="1" applyBorder="1" applyAlignment="1">
      <alignment horizontal="left" vertical="top" wrapText="1"/>
    </xf>
    <xf numFmtId="0" fontId="15" fillId="0" borderId="29" xfId="1" applyFont="1" applyBorder="1" applyAlignment="1">
      <alignment horizontal="left" vertical="center" wrapText="1"/>
    </xf>
    <xf numFmtId="0" fontId="15" fillId="0" borderId="0" xfId="1" applyFont="1" applyBorder="1" applyAlignment="1">
      <alignment horizontal="left" vertical="center" wrapText="1"/>
    </xf>
    <xf numFmtId="0" fontId="20" fillId="0" borderId="0" xfId="0" applyFont="1" applyBorder="1" applyAlignment="1">
      <alignment horizontal="left" vertical="top" wrapText="1"/>
    </xf>
    <xf numFmtId="0" fontId="9" fillId="0" borderId="21"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6" fillId="0" borderId="10" xfId="1" applyFont="1" applyBorder="1" applyAlignment="1">
      <alignment horizontal="center" vertical="center"/>
    </xf>
    <xf numFmtId="0" fontId="6" fillId="0" borderId="2" xfId="1" applyFont="1" applyBorder="1" applyAlignment="1">
      <alignment horizontal="center" vertical="center"/>
    </xf>
    <xf numFmtId="0" fontId="6" fillId="0" borderId="11" xfId="1" applyFont="1" applyBorder="1" applyAlignment="1">
      <alignment horizontal="center" vertical="center"/>
    </xf>
    <xf numFmtId="0" fontId="6" fillId="0" borderId="13" xfId="1" applyFont="1" applyBorder="1" applyAlignment="1">
      <alignment horizontal="center" vertical="center"/>
    </xf>
    <xf numFmtId="0" fontId="6" fillId="0" borderId="3" xfId="1" applyFont="1" applyBorder="1" applyAlignment="1">
      <alignment horizontal="center" vertical="center"/>
    </xf>
    <xf numFmtId="0" fontId="10" fillId="0" borderId="33" xfId="0" applyFont="1" applyBorder="1" applyAlignment="1">
      <alignment horizontal="center" vertical="center"/>
    </xf>
    <xf numFmtId="0" fontId="10" fillId="0" borderId="1" xfId="0" applyFont="1" applyBorder="1" applyAlignment="1">
      <alignment horizontal="center" vertical="center"/>
    </xf>
    <xf numFmtId="0" fontId="22" fillId="0" borderId="45" xfId="0" applyFont="1" applyBorder="1" applyAlignment="1">
      <alignment horizontal="center" vertical="center"/>
    </xf>
    <xf numFmtId="0" fontId="22" fillId="0" borderId="35" xfId="0" applyFont="1" applyBorder="1" applyAlignment="1">
      <alignment horizontal="center" vertical="center"/>
    </xf>
    <xf numFmtId="0" fontId="22" fillId="0" borderId="46"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0" xfId="0" applyNumberFormat="1" applyFont="1" applyBorder="1" applyAlignment="1">
      <alignment horizontal="center" vertical="center" shrinkToFit="1"/>
    </xf>
    <xf numFmtId="0" fontId="22" fillId="0" borderId="2" xfId="0" applyNumberFormat="1" applyFont="1" applyBorder="1" applyAlignment="1">
      <alignment horizontal="center" vertical="center" shrinkToFit="1"/>
    </xf>
    <xf numFmtId="0" fontId="22" fillId="0" borderId="11" xfId="0" applyNumberFormat="1" applyFont="1" applyBorder="1" applyAlignment="1">
      <alignment horizontal="center" vertical="center" shrinkToFit="1"/>
    </xf>
    <xf numFmtId="0" fontId="22" fillId="0" borderId="13" xfId="0" applyNumberFormat="1" applyFont="1" applyBorder="1" applyAlignment="1">
      <alignment horizontal="center" vertical="center" shrinkToFit="1"/>
    </xf>
    <xf numFmtId="0" fontId="22" fillId="0" borderId="0" xfId="0" applyNumberFormat="1" applyFont="1" applyBorder="1" applyAlignment="1">
      <alignment horizontal="center" vertical="center" shrinkToFit="1"/>
    </xf>
    <xf numFmtId="0" fontId="22" fillId="0" borderId="14" xfId="0" applyNumberFormat="1" applyFont="1" applyBorder="1" applyAlignment="1">
      <alignment horizontal="center" vertical="center" shrinkToFit="1"/>
    </xf>
    <xf numFmtId="0" fontId="22" fillId="0" borderId="3" xfId="0" applyNumberFormat="1" applyFont="1" applyBorder="1" applyAlignment="1">
      <alignment horizontal="center" vertical="center" shrinkToFit="1"/>
    </xf>
    <xf numFmtId="0" fontId="22" fillId="0" borderId="4" xfId="0" applyNumberFormat="1" applyFont="1" applyBorder="1" applyAlignment="1">
      <alignment horizontal="center" vertical="center" shrinkToFit="1"/>
    </xf>
    <xf numFmtId="0" fontId="22" fillId="0" borderId="12" xfId="0" applyNumberFormat="1" applyFont="1" applyBorder="1" applyAlignment="1">
      <alignment horizontal="center" vertical="center" shrinkToFit="1"/>
    </xf>
    <xf numFmtId="0" fontId="6" fillId="0" borderId="0" xfId="0" applyFont="1" applyBorder="1" applyAlignment="1">
      <alignment horizontal="left"/>
    </xf>
    <xf numFmtId="0" fontId="6" fillId="0" borderId="4" xfId="0" applyFont="1" applyBorder="1" applyAlignment="1">
      <alignment horizontal="left"/>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22" fillId="0" borderId="13"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4"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7" fillId="0" borderId="10"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22" fillId="0" borderId="27" xfId="0" applyFont="1" applyBorder="1" applyAlignment="1">
      <alignment horizontal="center" vertical="center" shrinkToFit="1"/>
    </xf>
    <xf numFmtId="0" fontId="22" fillId="0" borderId="106" xfId="0" applyFont="1" applyBorder="1" applyAlignment="1">
      <alignment horizontal="center" vertical="center" shrinkToFit="1"/>
    </xf>
    <xf numFmtId="0" fontId="22" fillId="0" borderId="107"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105" xfId="0" applyFont="1" applyBorder="1" applyAlignment="1">
      <alignment horizontal="center" vertical="center" shrinkToFit="1"/>
    </xf>
    <xf numFmtId="0" fontId="24" fillId="0" borderId="10" xfId="0" applyNumberFormat="1" applyFont="1" applyFill="1" applyBorder="1" applyAlignment="1">
      <alignment horizontal="center" vertical="center" shrinkToFit="1"/>
    </xf>
    <xf numFmtId="0" fontId="24" fillId="0" borderId="2" xfId="0" applyNumberFormat="1" applyFont="1" applyFill="1" applyBorder="1" applyAlignment="1">
      <alignment horizontal="center" vertical="center" shrinkToFit="1"/>
    </xf>
    <xf numFmtId="0" fontId="24" fillId="0" borderId="11" xfId="0" applyNumberFormat="1" applyFont="1" applyFill="1" applyBorder="1" applyAlignment="1">
      <alignment horizontal="center" vertical="center" shrinkToFit="1"/>
    </xf>
    <xf numFmtId="0" fontId="24" fillId="0" borderId="13" xfId="0" applyNumberFormat="1" applyFont="1" applyFill="1" applyBorder="1" applyAlignment="1">
      <alignment horizontal="center" vertical="center" shrinkToFit="1"/>
    </xf>
    <xf numFmtId="0" fontId="24" fillId="0" borderId="0" xfId="0" applyNumberFormat="1" applyFont="1" applyFill="1" applyBorder="1" applyAlignment="1">
      <alignment horizontal="center" vertical="center" shrinkToFit="1"/>
    </xf>
    <xf numFmtId="0" fontId="24" fillId="0" borderId="14" xfId="0" applyNumberFormat="1" applyFont="1" applyFill="1" applyBorder="1" applyAlignment="1">
      <alignment horizontal="center" vertical="center" shrinkToFit="1"/>
    </xf>
    <xf numFmtId="0" fontId="24" fillId="0" borderId="3" xfId="0" applyNumberFormat="1" applyFont="1" applyFill="1" applyBorder="1" applyAlignment="1">
      <alignment horizontal="center" vertical="center" shrinkToFit="1"/>
    </xf>
    <xf numFmtId="0" fontId="24" fillId="0" borderId="4" xfId="0" applyNumberFormat="1" applyFont="1" applyFill="1" applyBorder="1" applyAlignment="1">
      <alignment horizontal="center" vertical="center" shrinkToFit="1"/>
    </xf>
    <xf numFmtId="0" fontId="24" fillId="0" borderId="12" xfId="0" applyNumberFormat="1" applyFont="1" applyFill="1" applyBorder="1" applyAlignment="1">
      <alignment horizontal="center" vertical="center" shrinkToFit="1"/>
    </xf>
    <xf numFmtId="0" fontId="9" fillId="0" borderId="0" xfId="0" applyFont="1" applyBorder="1" applyAlignment="1">
      <alignment horizontal="left" vertical="top" wrapText="1"/>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8" fillId="0" borderId="0" xfId="0" applyFont="1" applyBorder="1" applyAlignment="1"/>
    <xf numFmtId="0" fontId="8" fillId="0" borderId="4" xfId="0" applyFont="1" applyBorder="1" applyAlignment="1"/>
    <xf numFmtId="0" fontId="11" fillId="0" borderId="10"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8" fillId="0" borderId="10" xfId="0" applyFont="1" applyBorder="1" applyAlignment="1">
      <alignment horizontal="distributed" vertical="center" wrapText="1" indent="1"/>
    </xf>
    <xf numFmtId="0" fontId="8" fillId="0" borderId="2" xfId="0" applyFont="1" applyBorder="1" applyAlignment="1">
      <alignment horizontal="distributed" vertical="center" wrapText="1" indent="1"/>
    </xf>
    <xf numFmtId="0" fontId="8" fillId="0" borderId="11" xfId="0" applyFont="1" applyBorder="1" applyAlignment="1">
      <alignment horizontal="distributed" vertical="center" wrapText="1" indent="1"/>
    </xf>
    <xf numFmtId="0" fontId="8" fillId="0" borderId="13" xfId="0" applyFont="1" applyBorder="1" applyAlignment="1">
      <alignment horizontal="distributed" vertical="center" wrapText="1" indent="1"/>
    </xf>
    <xf numFmtId="0" fontId="8" fillId="0" borderId="0" xfId="0" applyFont="1" applyBorder="1" applyAlignment="1">
      <alignment horizontal="distributed" vertical="center" wrapText="1" indent="1"/>
    </xf>
    <xf numFmtId="0" fontId="8" fillId="0" borderId="14" xfId="0" applyFont="1" applyBorder="1" applyAlignment="1">
      <alignment horizontal="distributed" vertical="center" wrapText="1" indent="1"/>
    </xf>
    <xf numFmtId="0" fontId="8" fillId="0" borderId="3" xfId="0" applyFont="1" applyBorder="1" applyAlignment="1">
      <alignment horizontal="distributed" vertical="center" wrapText="1" indent="1"/>
    </xf>
    <xf numFmtId="0" fontId="8" fillId="0" borderId="4" xfId="0" applyFont="1" applyBorder="1" applyAlignment="1">
      <alignment horizontal="distributed" vertical="center" wrapText="1" indent="1"/>
    </xf>
    <xf numFmtId="0" fontId="8" fillId="0" borderId="12" xfId="0" applyFont="1" applyBorder="1" applyAlignment="1">
      <alignment horizontal="distributed" vertical="center" wrapText="1" indent="1"/>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25" fillId="0" borderId="10" xfId="0" quotePrefix="1" applyFont="1" applyFill="1" applyBorder="1" applyAlignment="1">
      <alignment horizontal="center" vertical="center" shrinkToFit="1"/>
    </xf>
    <xf numFmtId="0" fontId="25" fillId="0" borderId="2" xfId="0" quotePrefix="1" applyFont="1" applyFill="1" applyBorder="1" applyAlignment="1">
      <alignment horizontal="center" vertical="center" shrinkToFit="1"/>
    </xf>
    <xf numFmtId="0" fontId="25" fillId="0" borderId="11" xfId="0" quotePrefix="1" applyFont="1" applyFill="1" applyBorder="1" applyAlignment="1">
      <alignment horizontal="center" vertical="center" shrinkToFit="1"/>
    </xf>
    <xf numFmtId="0" fontId="25" fillId="0" borderId="13" xfId="0" quotePrefix="1" applyFont="1" applyFill="1" applyBorder="1" applyAlignment="1">
      <alignment horizontal="center" vertical="center" shrinkToFit="1"/>
    </xf>
    <xf numFmtId="0" fontId="25" fillId="0" borderId="0" xfId="0" quotePrefix="1" applyFont="1" applyFill="1" applyBorder="1" applyAlignment="1">
      <alignment horizontal="center" vertical="center" shrinkToFit="1"/>
    </xf>
    <xf numFmtId="0" fontId="25" fillId="0" borderId="14" xfId="0" quotePrefix="1" applyFont="1" applyFill="1" applyBorder="1" applyAlignment="1">
      <alignment horizontal="center" vertical="center" shrinkToFit="1"/>
    </xf>
    <xf numFmtId="0" fontId="25" fillId="0" borderId="3" xfId="0" quotePrefix="1" applyFont="1" applyFill="1" applyBorder="1" applyAlignment="1">
      <alignment horizontal="center" vertical="center" shrinkToFit="1"/>
    </xf>
    <xf numFmtId="0" fontId="25" fillId="0" borderId="4" xfId="0" quotePrefix="1" applyFont="1" applyFill="1" applyBorder="1" applyAlignment="1">
      <alignment horizontal="center" vertical="center" shrinkToFit="1"/>
    </xf>
    <xf numFmtId="0" fontId="25" fillId="0" borderId="12" xfId="0" quotePrefix="1" applyFont="1" applyFill="1" applyBorder="1" applyAlignment="1">
      <alignment horizontal="center" vertical="center" shrinkToFit="1"/>
    </xf>
    <xf numFmtId="38" fontId="22" fillId="0" borderId="13" xfId="2" applyFont="1" applyBorder="1" applyAlignment="1">
      <alignment horizontal="center" vertical="center" shrinkToFit="1"/>
    </xf>
    <xf numFmtId="38" fontId="22" fillId="0" borderId="0" xfId="2" applyFont="1" applyBorder="1" applyAlignment="1">
      <alignment horizontal="center" vertical="center" shrinkToFit="1"/>
    </xf>
    <xf numFmtId="38" fontId="22" fillId="0" borderId="3" xfId="2" applyFont="1" applyBorder="1" applyAlignment="1">
      <alignment horizontal="center" vertical="center" shrinkToFit="1"/>
    </xf>
    <xf numFmtId="38" fontId="22" fillId="0" borderId="4" xfId="2" applyFont="1" applyBorder="1" applyAlignment="1">
      <alignment horizontal="center" vertical="center" shrinkToFit="1"/>
    </xf>
    <xf numFmtId="38" fontId="22" fillId="0" borderId="5" xfId="2" applyFont="1" applyBorder="1" applyAlignment="1">
      <alignment horizontal="center" vertical="center" shrinkToFit="1"/>
    </xf>
    <xf numFmtId="38" fontId="22" fillId="0" borderId="6" xfId="2" applyFont="1" applyBorder="1" applyAlignment="1">
      <alignment horizontal="center" vertical="center" shrinkToFit="1"/>
    </xf>
    <xf numFmtId="38" fontId="22" fillId="0" borderId="20" xfId="2" applyFont="1" applyBorder="1" applyAlignment="1">
      <alignment horizontal="center" vertical="center" shrinkToFit="1"/>
    </xf>
    <xf numFmtId="38" fontId="22" fillId="0" borderId="18" xfId="2" applyFont="1" applyBorder="1" applyAlignment="1">
      <alignment horizontal="center" vertical="center" shrinkToFit="1"/>
    </xf>
    <xf numFmtId="38" fontId="6" fillId="0" borderId="13" xfId="2" applyFont="1" applyBorder="1" applyAlignment="1">
      <alignment horizontal="center" vertical="center" shrinkToFit="1"/>
    </xf>
    <xf numFmtId="38" fontId="6" fillId="0" borderId="0" xfId="2" applyFont="1" applyBorder="1" applyAlignment="1">
      <alignment horizontal="center" vertical="center" shrinkToFit="1"/>
    </xf>
    <xf numFmtId="38" fontId="6" fillId="0" borderId="3" xfId="2" applyFont="1" applyBorder="1" applyAlignment="1">
      <alignment horizontal="center" vertical="center" shrinkToFit="1"/>
    </xf>
    <xf numFmtId="38" fontId="6" fillId="0" borderId="4" xfId="2" applyFont="1" applyBorder="1" applyAlignment="1">
      <alignment horizontal="center" vertical="center" shrinkToFit="1"/>
    </xf>
    <xf numFmtId="38" fontId="6" fillId="0" borderId="5" xfId="2" applyFont="1" applyBorder="1" applyAlignment="1">
      <alignment horizontal="center" vertical="center" shrinkToFit="1"/>
    </xf>
    <xf numFmtId="38" fontId="6" fillId="0" borderId="6" xfId="2" applyFont="1" applyBorder="1" applyAlignment="1">
      <alignment horizontal="center" vertical="center" shrinkToFit="1"/>
    </xf>
    <xf numFmtId="38" fontId="6" fillId="0" borderId="20" xfId="2" applyFont="1" applyBorder="1" applyAlignment="1">
      <alignment horizontal="center" vertical="center" shrinkToFit="1"/>
    </xf>
    <xf numFmtId="38" fontId="6" fillId="0" borderId="18" xfId="2" applyFont="1" applyBorder="1" applyAlignment="1">
      <alignment horizontal="center" vertical="center" shrinkToFit="1"/>
    </xf>
    <xf numFmtId="38" fontId="6" fillId="0" borderId="14" xfId="2" applyFont="1" applyBorder="1" applyAlignment="1">
      <alignment horizontal="center" vertical="center" shrinkToFit="1"/>
    </xf>
    <xf numFmtId="38" fontId="6" fillId="0" borderId="12" xfId="2" applyFont="1" applyBorder="1" applyAlignment="1">
      <alignment horizontal="center" vertical="center" shrinkToFit="1"/>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quotePrefix="1" applyFont="1" applyBorder="1" applyAlignment="1">
      <alignment horizontal="center" vertical="center"/>
    </xf>
    <xf numFmtId="0" fontId="6" fillId="0" borderId="0" xfId="0" quotePrefix="1" applyFont="1" applyBorder="1" applyAlignment="1">
      <alignment horizontal="center" vertical="center"/>
    </xf>
    <xf numFmtId="0" fontId="6" fillId="0" borderId="14"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12" xfId="0" quotePrefix="1"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11" xfId="0" applyFont="1" applyBorder="1" applyAlignment="1">
      <alignment horizontal="center" vertical="center"/>
    </xf>
    <xf numFmtId="0" fontId="27" fillId="0" borderId="14"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2" xfId="0" applyFont="1" applyBorder="1" applyAlignment="1">
      <alignment horizontal="center" vertical="center"/>
    </xf>
    <xf numFmtId="0" fontId="8" fillId="0" borderId="10" xfId="0" applyFont="1" applyBorder="1" applyAlignment="1">
      <alignment horizontal="center" vertical="center"/>
    </xf>
    <xf numFmtId="0" fontId="11" fillId="0" borderId="10" xfId="1" applyNumberFormat="1" applyFont="1" applyBorder="1" applyAlignment="1">
      <alignment horizontal="right" vertical="center"/>
    </xf>
    <xf numFmtId="0" fontId="11" fillId="0" borderId="26" xfId="1" applyNumberFormat="1" applyFont="1" applyBorder="1" applyAlignment="1">
      <alignment horizontal="right" vertical="center"/>
    </xf>
    <xf numFmtId="0" fontId="11" fillId="0" borderId="27" xfId="1" applyNumberFormat="1" applyFont="1" applyBorder="1" applyAlignment="1">
      <alignment horizontal="right" vertical="center"/>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18" xfId="0" applyFont="1" applyBorder="1" applyAlignment="1">
      <alignment horizontal="center"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2" fillId="0" borderId="15"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19"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20" xfId="0" applyFont="1" applyFill="1" applyBorder="1" applyAlignment="1">
      <alignment horizontal="center" vertical="center" shrinkToFit="1"/>
    </xf>
    <xf numFmtId="0" fontId="22" fillId="0" borderId="18" xfId="0" applyFont="1" applyFill="1" applyBorder="1" applyAlignment="1">
      <alignment horizontal="center" vertical="center" shrinkToFit="1"/>
    </xf>
    <xf numFmtId="0" fontId="22" fillId="0" borderId="17" xfId="0" applyFont="1" applyBorder="1" applyAlignment="1">
      <alignment horizontal="center" vertical="center" shrinkToFit="1"/>
    </xf>
    <xf numFmtId="0" fontId="22" fillId="0" borderId="19" xfId="0" applyFont="1" applyBorder="1" applyAlignment="1">
      <alignment horizontal="center" vertical="center" shrinkToFit="1"/>
    </xf>
    <xf numFmtId="49" fontId="22" fillId="0" borderId="10" xfId="0" applyNumberFormat="1" applyFont="1" applyBorder="1" applyAlignment="1">
      <alignment horizontal="center" vertical="center" shrinkToFit="1"/>
    </xf>
    <xf numFmtId="49" fontId="23" fillId="0" borderId="2" xfId="0" applyNumberFormat="1" applyFont="1" applyBorder="1" applyAlignment="1">
      <alignment horizontal="center" vertical="center" shrinkToFit="1"/>
    </xf>
    <xf numFmtId="0" fontId="23" fillId="0" borderId="2" xfId="0" applyNumberFormat="1" applyFont="1" applyBorder="1" applyAlignment="1">
      <alignment horizontal="center" vertical="center" shrinkToFit="1"/>
    </xf>
    <xf numFmtId="0" fontId="7" fillId="0" borderId="0" xfId="0" applyFont="1" applyBorder="1" applyAlignment="1">
      <alignment horizontal="left" vertical="center" wrapText="1"/>
    </xf>
    <xf numFmtId="0" fontId="8" fillId="0" borderId="35" xfId="0" applyFont="1" applyBorder="1" applyAlignment="1">
      <alignment horizontal="center" vertical="center"/>
    </xf>
    <xf numFmtId="0" fontId="8" fillId="0" borderId="0" xfId="0" applyFont="1" applyBorder="1" applyAlignment="1">
      <alignment horizontal="center" vertical="center"/>
    </xf>
    <xf numFmtId="49" fontId="22" fillId="0" borderId="2" xfId="0" applyNumberFormat="1" applyFont="1" applyBorder="1" applyAlignment="1">
      <alignment horizontal="center" vertical="center" shrinkToFit="1"/>
    </xf>
    <xf numFmtId="49" fontId="22" fillId="0" borderId="11" xfId="0" applyNumberFormat="1" applyFont="1" applyBorder="1" applyAlignment="1">
      <alignment horizontal="center" vertical="center" shrinkToFit="1"/>
    </xf>
    <xf numFmtId="49" fontId="22" fillId="0" borderId="3" xfId="0" applyNumberFormat="1" applyFont="1" applyBorder="1" applyAlignment="1">
      <alignment horizontal="center" vertical="center" shrinkToFit="1"/>
    </xf>
    <xf numFmtId="49" fontId="22" fillId="0" borderId="4"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11" fillId="0" borderId="19" xfId="1" applyNumberFormat="1"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97" xfId="1" applyNumberFormat="1" applyFont="1" applyBorder="1" applyAlignment="1">
      <alignment horizontal="center" vertical="center"/>
    </xf>
    <xf numFmtId="0" fontId="10" fillId="0" borderId="9" xfId="1" applyNumberFormat="1"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22" fillId="0" borderId="83" xfId="0" applyFont="1" applyFill="1" applyBorder="1" applyAlignment="1">
      <alignment horizontal="center" vertical="center" shrinkToFit="1"/>
    </xf>
    <xf numFmtId="0" fontId="22" fillId="0" borderId="131"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6" fillId="0" borderId="149" xfId="0" applyFont="1" applyFill="1" applyBorder="1" applyAlignment="1">
      <alignment horizontal="center" vertical="center"/>
    </xf>
    <xf numFmtId="0" fontId="6" fillId="0" borderId="150" xfId="0" applyFont="1" applyFill="1" applyBorder="1" applyAlignment="1">
      <alignment horizontal="center" vertical="center"/>
    </xf>
    <xf numFmtId="0" fontId="6" fillId="0" borderId="151" xfId="0" applyFont="1" applyFill="1" applyBorder="1" applyAlignment="1">
      <alignment horizontal="center" vertical="center"/>
    </xf>
    <xf numFmtId="0" fontId="6" fillId="0" borderId="152" xfId="0" applyFont="1" applyFill="1" applyBorder="1" applyAlignment="1">
      <alignment horizontal="center" vertical="center"/>
    </xf>
    <xf numFmtId="0" fontId="6" fillId="0" borderId="153" xfId="0" applyFont="1" applyFill="1" applyBorder="1" applyAlignment="1">
      <alignment horizontal="center" vertical="center"/>
    </xf>
    <xf numFmtId="0" fontId="6" fillId="0" borderId="154" xfId="0" applyFont="1" applyFill="1" applyBorder="1" applyAlignment="1">
      <alignment horizontal="center" vertical="center"/>
    </xf>
    <xf numFmtId="0" fontId="6" fillId="0" borderId="155" xfId="0" applyFont="1" applyFill="1" applyBorder="1" applyAlignment="1">
      <alignment horizontal="center" vertical="center"/>
    </xf>
    <xf numFmtId="0" fontId="6" fillId="0" borderId="156" xfId="0" applyFont="1" applyFill="1" applyBorder="1" applyAlignment="1">
      <alignment horizontal="center" vertical="center"/>
    </xf>
    <xf numFmtId="0" fontId="22" fillId="0" borderId="130" xfId="0" applyFont="1" applyFill="1" applyBorder="1" applyAlignment="1">
      <alignment horizontal="center" vertical="center" shrinkToFi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8" fillId="0" borderId="7" xfId="0" applyFont="1" applyBorder="1" applyAlignment="1">
      <alignment horizontal="distributed" vertical="center" indent="1"/>
    </xf>
    <xf numFmtId="0" fontId="8" fillId="0" borderId="8" xfId="0" applyFont="1" applyBorder="1" applyAlignment="1">
      <alignment horizontal="distributed" vertical="center" indent="1"/>
    </xf>
    <xf numFmtId="0" fontId="8" fillId="0" borderId="9" xfId="0" applyFont="1" applyBorder="1" applyAlignment="1">
      <alignment horizontal="distributed" vertical="center" indent="1"/>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6" fillId="2" borderId="149" xfId="0" applyFont="1" applyFill="1" applyBorder="1" applyAlignment="1">
      <alignment horizontal="center" vertical="center"/>
    </xf>
    <xf numFmtId="0" fontId="16" fillId="2" borderId="150" xfId="0" applyFont="1" applyFill="1" applyBorder="1" applyAlignment="1">
      <alignment horizontal="center" vertical="center"/>
    </xf>
    <xf numFmtId="0" fontId="16" fillId="2" borderId="151" xfId="0" applyFont="1" applyFill="1" applyBorder="1" applyAlignment="1">
      <alignment horizontal="center" vertical="center"/>
    </xf>
    <xf numFmtId="0" fontId="16" fillId="2" borderId="152"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53" xfId="0" applyFont="1" applyFill="1" applyBorder="1" applyAlignment="1">
      <alignment horizontal="center" vertical="center"/>
    </xf>
    <xf numFmtId="0" fontId="16" fillId="2" borderId="154" xfId="0" applyFont="1" applyFill="1" applyBorder="1" applyAlignment="1">
      <alignment horizontal="center" vertical="center"/>
    </xf>
    <xf numFmtId="0" fontId="16" fillId="2" borderId="155" xfId="0" applyFont="1" applyFill="1" applyBorder="1" applyAlignment="1">
      <alignment horizontal="center" vertical="center"/>
    </xf>
    <xf numFmtId="0" fontId="16" fillId="2" borderId="156" xfId="0" applyFont="1" applyFill="1" applyBorder="1" applyAlignment="1">
      <alignment horizontal="center" vertical="center"/>
    </xf>
    <xf numFmtId="0" fontId="25" fillId="0" borderId="10" xfId="0" quotePrefix="1" applyFont="1" applyFill="1" applyBorder="1" applyAlignment="1">
      <alignment horizontal="left" vertical="center" shrinkToFit="1"/>
    </xf>
    <xf numFmtId="0" fontId="25" fillId="0" borderId="2" xfId="0" quotePrefix="1" applyFont="1" applyFill="1" applyBorder="1" applyAlignment="1">
      <alignment horizontal="left" vertical="center" shrinkToFit="1"/>
    </xf>
    <xf numFmtId="0" fontId="25" fillId="0" borderId="11" xfId="0" quotePrefix="1" applyFont="1" applyFill="1" applyBorder="1" applyAlignment="1">
      <alignment horizontal="left" vertical="center" shrinkToFit="1"/>
    </xf>
    <xf numFmtId="0" fontId="25" fillId="0" borderId="3" xfId="0" quotePrefix="1" applyFont="1" applyFill="1" applyBorder="1" applyAlignment="1">
      <alignment horizontal="left" vertical="center" shrinkToFit="1"/>
    </xf>
    <xf numFmtId="0" fontId="25" fillId="0" borderId="4" xfId="0" quotePrefix="1" applyFont="1" applyFill="1" applyBorder="1" applyAlignment="1">
      <alignment horizontal="left" vertical="center" shrinkToFit="1"/>
    </xf>
    <xf numFmtId="0" fontId="25" fillId="0" borderId="12" xfId="0" quotePrefix="1" applyFont="1" applyFill="1" applyBorder="1" applyAlignment="1">
      <alignment horizontal="left" vertical="center" shrinkToFit="1"/>
    </xf>
    <xf numFmtId="0" fontId="9" fillId="0" borderId="0" xfId="0" applyFont="1" applyBorder="1" applyAlignment="1">
      <alignment vertical="top" wrapText="1"/>
    </xf>
    <xf numFmtId="0" fontId="22" fillId="0" borderId="1" xfId="0" applyFont="1" applyFill="1" applyBorder="1" applyAlignment="1">
      <alignment horizontal="center" vertical="center" shrinkToFit="1"/>
    </xf>
    <xf numFmtId="0" fontId="22" fillId="0" borderId="21" xfId="0" applyFont="1" applyFill="1" applyBorder="1" applyAlignment="1">
      <alignment horizontal="center" vertical="center" shrinkToFit="1"/>
    </xf>
    <xf numFmtId="0" fontId="6" fillId="0" borderId="21" xfId="0" applyFont="1" applyBorder="1" applyAlignment="1">
      <alignment horizontal="center" vertical="center"/>
    </xf>
    <xf numFmtId="0" fontId="10" fillId="0" borderId="0" xfId="0" applyFont="1" applyBorder="1" applyAlignment="1">
      <alignment vertical="center" wrapText="1"/>
    </xf>
    <xf numFmtId="0" fontId="25" fillId="0" borderId="10" xfId="0" applyFont="1" applyFill="1" applyBorder="1" applyAlignment="1">
      <alignment horizontal="left" vertical="center" shrinkToFit="1"/>
    </xf>
    <xf numFmtId="0" fontId="25" fillId="0" borderId="2" xfId="0" applyFont="1" applyFill="1" applyBorder="1" applyAlignment="1">
      <alignment horizontal="left" vertical="center" shrinkToFit="1"/>
    </xf>
    <xf numFmtId="0" fontId="25" fillId="0" borderId="11" xfId="0" applyFont="1" applyFill="1" applyBorder="1" applyAlignment="1">
      <alignment horizontal="left" vertical="center" shrinkToFit="1"/>
    </xf>
    <xf numFmtId="0" fontId="25" fillId="0" borderId="3" xfId="0" applyFont="1" applyFill="1" applyBorder="1" applyAlignment="1">
      <alignment horizontal="left" vertical="center" shrinkToFit="1"/>
    </xf>
    <xf numFmtId="0" fontId="25" fillId="0" borderId="4" xfId="0" applyFont="1" applyFill="1" applyBorder="1" applyAlignment="1">
      <alignment horizontal="left" vertical="center" shrinkToFit="1"/>
    </xf>
    <xf numFmtId="0" fontId="25" fillId="0" borderId="12" xfId="0" applyFont="1" applyFill="1" applyBorder="1" applyAlignment="1">
      <alignment horizontal="left" vertical="center" shrinkToFit="1"/>
    </xf>
    <xf numFmtId="0" fontId="25" fillId="0" borderId="10" xfId="0" applyFont="1" applyFill="1" applyBorder="1" applyAlignment="1">
      <alignment horizontal="center" vertical="center" textRotation="255"/>
    </xf>
    <xf numFmtId="0" fontId="25" fillId="0" borderId="11" xfId="0" applyFont="1" applyFill="1" applyBorder="1" applyAlignment="1">
      <alignment horizontal="center" vertical="center" textRotation="255"/>
    </xf>
    <xf numFmtId="0" fontId="25" fillId="0" borderId="13" xfId="0" applyFont="1" applyFill="1" applyBorder="1" applyAlignment="1">
      <alignment horizontal="center" vertical="center" textRotation="255"/>
    </xf>
    <xf numFmtId="0" fontId="25" fillId="0" borderId="14" xfId="0" applyFont="1" applyFill="1" applyBorder="1" applyAlignment="1">
      <alignment horizontal="center" vertical="center" textRotation="255"/>
    </xf>
    <xf numFmtId="0" fontId="25" fillId="0" borderId="3" xfId="0" applyFont="1" applyFill="1" applyBorder="1" applyAlignment="1">
      <alignment horizontal="center" vertical="center" textRotation="255"/>
    </xf>
    <xf numFmtId="0" fontId="25" fillId="0" borderId="12" xfId="0" applyFont="1" applyFill="1" applyBorder="1" applyAlignment="1">
      <alignment horizontal="center" vertical="center" textRotation="255"/>
    </xf>
    <xf numFmtId="0" fontId="10" fillId="0" borderId="0" xfId="1" applyFont="1" applyBorder="1" applyAlignment="1">
      <alignment vertical="center" wrapText="1"/>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80" xfId="0" applyFont="1" applyBorder="1" applyAlignment="1">
      <alignment horizontal="center" vertical="center"/>
    </xf>
    <xf numFmtId="0" fontId="6" fillId="0" borderId="7" xfId="0" applyFont="1" applyBorder="1" applyAlignment="1">
      <alignment horizontal="center" vertical="center"/>
    </xf>
    <xf numFmtId="0" fontId="22" fillId="0" borderId="24"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92" xfId="0" applyFont="1" applyFill="1" applyBorder="1" applyAlignment="1">
      <alignment horizontal="center" vertical="center" shrinkToFit="1"/>
    </xf>
    <xf numFmtId="0" fontId="22" fillId="0" borderId="93" xfId="0" applyFont="1" applyFill="1" applyBorder="1" applyAlignment="1">
      <alignment horizontal="center" vertical="center" shrinkToFit="1"/>
    </xf>
    <xf numFmtId="0" fontId="22" fillId="0" borderId="89" xfId="0" applyFont="1" applyFill="1" applyBorder="1" applyAlignment="1">
      <alignment horizontal="center" vertical="center" shrinkToFit="1"/>
    </xf>
    <xf numFmtId="0" fontId="22" fillId="0" borderId="94" xfId="0" applyFont="1" applyFill="1" applyBorder="1" applyAlignment="1">
      <alignment horizontal="center" vertical="center" shrinkToFit="1"/>
    </xf>
    <xf numFmtId="0" fontId="16" fillId="0" borderId="1" xfId="0" applyFont="1" applyBorder="1" applyAlignment="1">
      <alignment horizontal="center" vertical="center"/>
    </xf>
    <xf numFmtId="0" fontId="6" fillId="0" borderId="16" xfId="0" applyFont="1" applyBorder="1" applyAlignment="1">
      <alignment horizontal="center" vertical="center"/>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6" fillId="0" borderId="83" xfId="0" applyFont="1" applyBorder="1" applyAlignment="1">
      <alignment horizontal="center" vertical="center"/>
    </xf>
    <xf numFmtId="0" fontId="6" fillId="0" borderId="9" xfId="0" applyFont="1" applyBorder="1" applyAlignment="1">
      <alignment horizontal="center" vertical="center"/>
    </xf>
    <xf numFmtId="0" fontId="8" fillId="0" borderId="0" xfId="0" applyFont="1" applyBorder="1" applyAlignment="1">
      <alignment horizontal="left"/>
    </xf>
    <xf numFmtId="0" fontId="8" fillId="0" borderId="4" xfId="0" applyFont="1" applyBorder="1" applyAlignment="1">
      <alignment horizontal="left"/>
    </xf>
    <xf numFmtId="0" fontId="10" fillId="0" borderId="81" xfId="1" applyNumberFormat="1" applyFont="1" applyBorder="1" applyAlignment="1">
      <alignment horizontal="center" vertical="center"/>
    </xf>
    <xf numFmtId="0" fontId="10" fillId="0" borderId="82" xfId="1" applyNumberFormat="1" applyFont="1" applyBorder="1" applyAlignment="1">
      <alignment horizontal="center" vertical="center"/>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8" fillId="0" borderId="104" xfId="0" applyFont="1" applyFill="1" applyBorder="1" applyAlignment="1">
      <alignment horizontal="center" vertical="center"/>
    </xf>
    <xf numFmtId="0" fontId="46"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3" fillId="0" borderId="0" xfId="0" applyFont="1" applyFill="1" applyBorder="1" applyAlignment="1">
      <alignment horizontal="left" vertical="center"/>
    </xf>
    <xf numFmtId="0" fontId="31" fillId="0" borderId="0"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1" fillId="0" borderId="0" xfId="0" applyFont="1" applyBorder="1" applyAlignment="1">
      <alignment horizontal="left" vertical="center" shrinkToFit="1"/>
    </xf>
    <xf numFmtId="0" fontId="33" fillId="0" borderId="0" xfId="0" applyFont="1" applyBorder="1" applyAlignment="1">
      <alignment horizontal="left" vertical="center" shrinkToFit="1"/>
    </xf>
    <xf numFmtId="0" fontId="46" fillId="0" borderId="0" xfId="0" applyFont="1" applyBorder="1" applyAlignment="1">
      <alignment horizontal="left" vertical="center" wrapText="1" shrinkToFit="1"/>
    </xf>
    <xf numFmtId="0" fontId="6" fillId="0" borderId="1" xfId="0" applyNumberFormat="1" applyFont="1" applyBorder="1" applyAlignment="1">
      <alignment horizontal="center" vertical="center"/>
    </xf>
    <xf numFmtId="0" fontId="22" fillId="0" borderId="10" xfId="0" applyNumberFormat="1" applyFont="1" applyFill="1" applyBorder="1" applyAlignment="1">
      <alignment horizontal="center" vertical="center" textRotation="255" shrinkToFit="1"/>
    </xf>
    <xf numFmtId="0" fontId="22" fillId="0" borderId="11" xfId="0" applyNumberFormat="1" applyFont="1" applyFill="1" applyBorder="1" applyAlignment="1">
      <alignment horizontal="center" vertical="center" textRotation="255" shrinkToFit="1"/>
    </xf>
    <xf numFmtId="0" fontId="22" fillId="0" borderId="13" xfId="0" applyNumberFormat="1" applyFont="1" applyFill="1" applyBorder="1" applyAlignment="1">
      <alignment horizontal="center" vertical="center" textRotation="255" shrinkToFit="1"/>
    </xf>
    <xf numFmtId="0" fontId="22" fillId="0" borderId="14" xfId="0" applyNumberFormat="1" applyFont="1" applyFill="1" applyBorder="1" applyAlignment="1">
      <alignment horizontal="center" vertical="center" textRotation="255" shrinkToFit="1"/>
    </xf>
    <xf numFmtId="0" fontId="22" fillId="0" borderId="3" xfId="0" applyNumberFormat="1" applyFont="1" applyFill="1" applyBorder="1" applyAlignment="1">
      <alignment horizontal="center" vertical="center" textRotation="255" shrinkToFit="1"/>
    </xf>
    <xf numFmtId="0" fontId="22" fillId="0" borderId="12" xfId="0" applyNumberFormat="1" applyFont="1" applyFill="1" applyBorder="1" applyAlignment="1">
      <alignment horizontal="center" vertical="center" textRotation="255" shrinkToFit="1"/>
    </xf>
    <xf numFmtId="0" fontId="11" fillId="0" borderId="1" xfId="0" applyNumberFormat="1" applyFont="1" applyBorder="1" applyAlignment="1">
      <alignment horizontal="center" vertical="center" wrapText="1"/>
    </xf>
    <xf numFmtId="0" fontId="10" fillId="0" borderId="7" xfId="1" applyNumberFormat="1" applyFont="1" applyBorder="1" applyAlignment="1">
      <alignment horizontal="center" vertical="center"/>
    </xf>
    <xf numFmtId="0" fontId="22" fillId="0" borderId="88" xfId="0" applyFont="1" applyFill="1" applyBorder="1" applyAlignment="1">
      <alignment horizontal="center" vertical="center" shrinkToFit="1"/>
    </xf>
    <xf numFmtId="0" fontId="22" fillId="0" borderId="90" xfId="0" applyFont="1" applyFill="1" applyBorder="1" applyAlignment="1">
      <alignment horizontal="center" vertical="center" shrinkToFit="1"/>
    </xf>
    <xf numFmtId="0" fontId="22" fillId="0" borderId="91" xfId="0" applyFont="1" applyFill="1" applyBorder="1" applyAlignment="1">
      <alignment horizontal="center" vertical="center" shrinkToFit="1"/>
    </xf>
    <xf numFmtId="0" fontId="22" fillId="0" borderId="1"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5" xfId="0" applyFont="1" applyBorder="1" applyAlignment="1">
      <alignment horizontal="center" vertical="center" shrinkToFit="1"/>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30" fillId="0" borderId="0"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22" fillId="0" borderId="0" xfId="0" applyFont="1" applyBorder="1" applyAlignment="1">
      <alignment horizontal="left" vertical="center" wrapText="1" shrinkToFit="1"/>
    </xf>
    <xf numFmtId="0" fontId="35" fillId="0" borderId="0" xfId="0" applyFont="1" applyBorder="1" applyAlignment="1">
      <alignment horizontal="left" vertical="center" wrapText="1" shrinkToFit="1"/>
    </xf>
  </cellXfs>
  <cellStyles count="4">
    <cellStyle name="ハイパーリンク" xfId="3" builtinId="8"/>
    <cellStyle name="桁区切り" xfId="2" builtinId="6"/>
    <cellStyle name="標準" xfId="0" builtinId="0"/>
    <cellStyle name="標準 2" xfId="1" xr:uid="{00000000-0005-0000-0000-000003000000}"/>
  </cellStyles>
  <dxfs count="29">
    <dxf>
      <border>
        <left style="thin">
          <color rgb="FF00B050"/>
        </left>
        <right style="thin">
          <color rgb="FF00B050"/>
        </right>
        <top style="thin">
          <color rgb="FF00B050"/>
        </top>
        <bottom style="thin">
          <color rgb="FF00B050"/>
        </bottom>
        <vertical/>
        <horizontal/>
      </border>
    </dxf>
    <dxf>
      <fill>
        <patternFill>
          <bgColor theme="0" tint="-4.9989318521683403E-2"/>
        </patternFill>
      </fill>
    </dxf>
    <dxf>
      <fill>
        <patternFill>
          <bgColor theme="0" tint="-4.9989318521683403E-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bgColor theme="0"/>
        </patternFill>
      </fill>
      <border>
        <left/>
        <right/>
        <top/>
        <bottom/>
      </border>
    </dxf>
    <dxf>
      <font>
        <color theme="0"/>
      </font>
      <fill>
        <patternFill>
          <bgColor rgb="FFFF0000"/>
        </patternFill>
      </fill>
      <border>
        <vertical/>
        <horizontal/>
      </border>
    </dxf>
    <dxf>
      <font>
        <color theme="0"/>
      </font>
      <fill>
        <patternFill>
          <bgColor rgb="FFFF0000"/>
        </patternFill>
      </fill>
    </dxf>
    <dxf>
      <font>
        <color theme="0"/>
      </font>
      <fill>
        <patternFill patternType="solid">
          <fgColor auto="1"/>
          <bgColor rgb="FF00B050"/>
        </patternFill>
      </fill>
    </dxf>
    <dxf>
      <fill>
        <patternFill>
          <bgColor theme="0"/>
        </patternFill>
      </fill>
    </dxf>
    <dxf>
      <fill>
        <patternFill>
          <bgColor theme="0"/>
        </patternFill>
      </fill>
    </dxf>
    <dxf>
      <font>
        <color theme="0"/>
      </font>
      <fill>
        <patternFill>
          <bgColor rgb="FF7030A0"/>
        </patternFill>
      </fill>
      <border>
        <vertical/>
        <horizontal/>
      </border>
    </dxf>
    <dxf>
      <fill>
        <patternFill>
          <bgColor theme="0"/>
        </patternFill>
      </fill>
    </dxf>
    <dxf>
      <font>
        <color theme="0"/>
      </font>
      <fill>
        <patternFill>
          <bgColor rgb="FFFF0000"/>
        </patternFill>
      </fill>
    </dxf>
    <dxf>
      <fill>
        <patternFill>
          <bgColor theme="0"/>
        </patternFill>
      </fill>
    </dxf>
    <dxf>
      <font>
        <color theme="0"/>
      </font>
      <fill>
        <patternFill>
          <bgColor rgb="FF00B050"/>
        </patternFill>
      </fill>
    </dxf>
    <dxf>
      <font>
        <color theme="0"/>
      </font>
      <fill>
        <patternFill>
          <bgColor rgb="FFFF0000"/>
        </patternFill>
      </fill>
      <border>
        <vertical/>
        <horizontal/>
      </border>
    </dxf>
    <dxf>
      <font>
        <color theme="0"/>
      </font>
      <fill>
        <patternFill>
          <bgColor rgb="FFFF0000"/>
        </patternFill>
      </fill>
      <border>
        <vertical/>
        <horizontal/>
      </border>
    </dxf>
    <dxf>
      <font>
        <color theme="0"/>
      </font>
      <fill>
        <patternFill>
          <bgColor rgb="FF00B050"/>
        </patternFill>
      </fill>
    </dxf>
  </dxfs>
  <tableStyles count="0" defaultTableStyle="TableStyleMedium2" defaultPivotStyle="PivotStyleLight16"/>
  <colors>
    <mruColors>
      <color rgb="FFFFFFCC"/>
      <color rgb="FFFFFF99"/>
      <color rgb="FF0000FF"/>
      <color rgb="FFCCCCFF"/>
      <color rgb="FFCDFFBD"/>
      <color rgb="FFCCECFF"/>
      <color rgb="FF33CC33"/>
      <color rgb="FFFF9999"/>
      <color rgb="FFFF5050"/>
      <color rgb="FFFFB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11</xdr:col>
      <xdr:colOff>0</xdr:colOff>
      <xdr:row>20</xdr:row>
      <xdr:rowOff>411480</xdr:rowOff>
    </xdr:from>
    <xdr:to>
      <xdr:col>33</xdr:col>
      <xdr:colOff>80010</xdr:colOff>
      <xdr:row>20</xdr:row>
      <xdr:rowOff>525780</xdr:rowOff>
    </xdr:to>
    <xdr:cxnSp macro="">
      <xdr:nvCxnSpPr>
        <xdr:cNvPr id="7" name="コネクタ: カギ線 6">
          <a:extLst>
            <a:ext uri="{FF2B5EF4-FFF2-40B4-BE49-F238E27FC236}">
              <a16:creationId xmlns:a16="http://schemas.microsoft.com/office/drawing/2014/main" id="{4BF3FD9B-D920-43B7-9E52-26769B5E09E4}"/>
            </a:ext>
          </a:extLst>
        </xdr:cNvPr>
        <xdr:cNvCxnSpPr>
          <a:cxnSpLocks/>
          <a:endCxn id="5" idx="0"/>
        </xdr:cNvCxnSpPr>
      </xdr:nvCxnSpPr>
      <xdr:spPr bwMode="auto">
        <a:xfrm rot="5400000" flipH="1" flipV="1">
          <a:off x="6170295" y="2341245"/>
          <a:ext cx="114300" cy="6755130"/>
        </a:xfrm>
        <a:prstGeom prst="bentConnector3">
          <a:avLst>
            <a:gd name="adj1" fmla="val 300000"/>
          </a:avLst>
        </a:prstGeom>
        <a:solidFill>
          <a:srgbClr xmlns:mc="http://schemas.openxmlformats.org/markup-compatibility/2006" xmlns:a14="http://schemas.microsoft.com/office/drawing/2010/main" val="FFFFFF" mc:Ignorable="a14" a14:legacySpreadsheetColorIndex="65">
            <a:alpha val="0"/>
          </a:srgb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53340</xdr:colOff>
      <xdr:row>20</xdr:row>
      <xdr:rowOff>411480</xdr:rowOff>
    </xdr:from>
    <xdr:to>
      <xdr:col>37</xdr:col>
      <xdr:colOff>297180</xdr:colOff>
      <xdr:row>29</xdr:row>
      <xdr:rowOff>7620</xdr:rowOff>
    </xdr:to>
    <xdr:grpSp>
      <xdr:nvGrpSpPr>
        <xdr:cNvPr id="4" name="グループ化 3">
          <a:extLst>
            <a:ext uri="{FF2B5EF4-FFF2-40B4-BE49-F238E27FC236}">
              <a16:creationId xmlns:a16="http://schemas.microsoft.com/office/drawing/2014/main" id="{F9541B67-3EA4-4142-806B-8247CEFF3FC1}"/>
            </a:ext>
          </a:extLst>
        </xdr:cNvPr>
        <xdr:cNvGrpSpPr/>
      </xdr:nvGrpSpPr>
      <xdr:grpSpPr>
        <a:xfrm>
          <a:off x="7566660" y="5661660"/>
          <a:ext cx="4084320" cy="2125980"/>
          <a:chOff x="7726680" y="5661660"/>
          <a:chExt cx="4084320" cy="2125980"/>
        </a:xfrm>
      </xdr:grpSpPr>
      <xdr:sp macro="" textlink="">
        <xdr:nvSpPr>
          <xdr:cNvPr id="2" name="四角形: 角を丸くする 1">
            <a:extLst>
              <a:ext uri="{FF2B5EF4-FFF2-40B4-BE49-F238E27FC236}">
                <a16:creationId xmlns:a16="http://schemas.microsoft.com/office/drawing/2014/main" id="{E44C0FF7-1BA8-484F-A4C5-6BE911506F09}"/>
              </a:ext>
            </a:extLst>
          </xdr:cNvPr>
          <xdr:cNvSpPr/>
        </xdr:nvSpPr>
        <xdr:spPr bwMode="auto">
          <a:xfrm>
            <a:off x="7726680" y="5829300"/>
            <a:ext cx="4084320" cy="1958340"/>
          </a:xfrm>
          <a:prstGeom prst="roundRect">
            <a:avLst>
              <a:gd name="adj" fmla="val 8496"/>
            </a:avLst>
          </a:prstGeom>
          <a:solidFill>
            <a:srgbClr val="FFFFCC"/>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000" b="0" u="sng">
                <a:latin typeface="Meiryo UI" panose="020B0604030504040204" pitchFamily="50" charset="-128"/>
                <a:ea typeface="Meiryo UI" panose="020B0604030504040204" pitchFamily="50" charset="-128"/>
              </a:rPr>
              <a:t>財形貯蓄を</a:t>
            </a:r>
            <a:r>
              <a:rPr kumimoji="1" lang="ja-JP" altLang="en-US" sz="2000" b="1" u="sng">
                <a:latin typeface="Meiryo UI" panose="020B0604030504040204" pitchFamily="50" charset="-128"/>
                <a:ea typeface="Meiryo UI" panose="020B0604030504040204" pitchFamily="50" charset="-128"/>
              </a:rPr>
              <a:t>契約している</a:t>
            </a:r>
            <a:r>
              <a:rPr kumimoji="1" lang="ja-JP" altLang="en-US" sz="2000" b="0" u="sng">
                <a:latin typeface="Meiryo UI" panose="020B0604030504040204" pitchFamily="50" charset="-128"/>
                <a:ea typeface="Meiryo UI" panose="020B0604030504040204" pitchFamily="50" charset="-128"/>
              </a:rPr>
              <a:t>金融機関</a:t>
            </a:r>
            <a:r>
              <a:rPr kumimoji="1" lang="ja-JP" altLang="en-US" sz="2000" b="0" u="none">
                <a:latin typeface="Meiryo UI" panose="020B0604030504040204" pitchFamily="50" charset="-128"/>
                <a:ea typeface="Meiryo UI" panose="020B0604030504040204" pitchFamily="50" charset="-128"/>
              </a:rPr>
              <a:t>で</a:t>
            </a:r>
          </a:p>
          <a:p>
            <a:pPr algn="ctr"/>
            <a:r>
              <a:rPr kumimoji="1" lang="ja-JP" altLang="en-US" sz="2000" b="0" u="none">
                <a:latin typeface="Meiryo UI" panose="020B0604030504040204" pitchFamily="50" charset="-128"/>
                <a:ea typeface="Meiryo UI" panose="020B0604030504040204" pitchFamily="50" charset="-128"/>
              </a:rPr>
              <a:t>お間違いはありませんか？</a:t>
            </a:r>
            <a:endParaRPr kumimoji="1" lang="ja-JP" altLang="en-US" sz="2000" b="1" u="none">
              <a:latin typeface="Meiryo UI" panose="020B0604030504040204" pitchFamily="50" charset="-128"/>
              <a:ea typeface="Meiryo UI" panose="020B0604030504040204" pitchFamily="50" charset="-128"/>
            </a:endParaRPr>
          </a:p>
          <a:p>
            <a:pPr algn="ctr"/>
            <a:r>
              <a:rPr kumimoji="1" lang="ja-JP" altLang="en-US" sz="1800" b="1">
                <a:solidFill>
                  <a:srgbClr val="FF0000"/>
                </a:solidFill>
                <a:latin typeface="Meiryo UI" panose="020B0604030504040204" pitchFamily="50" charset="-128"/>
                <a:ea typeface="Meiryo UI" panose="020B0604030504040204" pitchFamily="50" charset="-128"/>
              </a:rPr>
              <a:t>振込先口座の入力欄ではありません！</a:t>
            </a:r>
            <a:endParaRPr kumimoji="1" lang="en-US" altLang="ja-JP" sz="1800" b="1">
              <a:solidFill>
                <a:srgbClr val="FF0000"/>
              </a:solidFill>
              <a:latin typeface="Meiryo UI" panose="020B0604030504040204" pitchFamily="50" charset="-128"/>
              <a:ea typeface="Meiryo UI" panose="020B0604030504040204" pitchFamily="50" charset="-128"/>
            </a:endParaRPr>
          </a:p>
          <a:p>
            <a:pPr algn="ctr"/>
            <a:r>
              <a:rPr kumimoji="1" lang="ja-JP" altLang="en-US" sz="1600" b="0" u="none">
                <a:latin typeface="Meiryo UI" panose="020B0604030504040204" pitchFamily="50" charset="-128"/>
                <a:ea typeface="Meiryo UI" panose="020B0604030504040204" pitchFamily="50" charset="-128"/>
              </a:rPr>
              <a:t>誤っていると不備で返却</a:t>
            </a:r>
            <a:r>
              <a:rPr kumimoji="1" lang="ja-JP" altLang="en-US" sz="1600" u="none">
                <a:latin typeface="Meiryo UI" panose="020B0604030504040204" pitchFamily="50" charset="-128"/>
                <a:ea typeface="Meiryo UI" panose="020B0604030504040204" pitchFamily="50" charset="-128"/>
              </a:rPr>
              <a:t>されることとなります。</a:t>
            </a:r>
          </a:p>
        </xdr:txBody>
      </xdr:sp>
      <xdr:sp macro="" textlink="">
        <xdr:nvSpPr>
          <xdr:cNvPr id="5" name="四角形: 角を丸くする 4">
            <a:extLst>
              <a:ext uri="{FF2B5EF4-FFF2-40B4-BE49-F238E27FC236}">
                <a16:creationId xmlns:a16="http://schemas.microsoft.com/office/drawing/2014/main" id="{B549B728-D994-40E2-91B0-A7F6C9EFE91C}"/>
              </a:ext>
            </a:extLst>
          </xdr:cNvPr>
          <xdr:cNvSpPr/>
        </xdr:nvSpPr>
        <xdr:spPr bwMode="auto">
          <a:xfrm>
            <a:off x="8298180" y="5661660"/>
            <a:ext cx="2933700" cy="350520"/>
          </a:xfrm>
          <a:prstGeom prst="roundRect">
            <a:avLst>
              <a:gd name="adj" fmla="val 37821"/>
            </a:avLst>
          </a:prstGeom>
          <a:solidFill>
            <a:srgbClr val="FF0000"/>
          </a:solidFill>
          <a:ln>
            <a:solidFill>
              <a:sysClr val="windowText" lastClr="00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1800" b="1">
                <a:solidFill>
                  <a:schemeClr val="bg1"/>
                </a:solidFill>
                <a:latin typeface="+mj-ea"/>
                <a:ea typeface="+mj-ea"/>
              </a:rPr>
              <a:t>必ずご確認ください</a:t>
            </a:r>
          </a:p>
        </xdr:txBody>
      </xdr:sp>
      <xdr:pic>
        <xdr:nvPicPr>
          <xdr:cNvPr id="19" name="グラフィックス 18" descr="警告 単色塗りつぶし">
            <a:extLst>
              <a:ext uri="{FF2B5EF4-FFF2-40B4-BE49-F238E27FC236}">
                <a16:creationId xmlns:a16="http://schemas.microsoft.com/office/drawing/2014/main" id="{989DE98E-EF1F-413E-9715-2CCBE3E70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58200" y="5669280"/>
            <a:ext cx="342900" cy="342900"/>
          </a:xfrm>
          <a:prstGeom prst="rect">
            <a:avLst/>
          </a:prstGeom>
        </xdr:spPr>
      </xdr:pic>
      <xdr:pic>
        <xdr:nvPicPr>
          <xdr:cNvPr id="20" name="グラフィックス 19" descr="警告 単色塗りつぶし">
            <a:extLst>
              <a:ext uri="{FF2B5EF4-FFF2-40B4-BE49-F238E27FC236}">
                <a16:creationId xmlns:a16="http://schemas.microsoft.com/office/drawing/2014/main" id="{FFEE863D-4E76-4BF9-8D7F-E1080BCFEA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751820" y="5669280"/>
            <a:ext cx="342900" cy="342900"/>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29</xdr:col>
          <xdr:colOff>45720</xdr:colOff>
          <xdr:row>29</xdr:row>
          <xdr:rowOff>373380</xdr:rowOff>
        </xdr:from>
        <xdr:to>
          <xdr:col>45</xdr:col>
          <xdr:colOff>228600</xdr:colOff>
          <xdr:row>36</xdr:row>
          <xdr:rowOff>7620</xdr:rowOff>
        </xdr:to>
        <xdr:pic>
          <xdr:nvPicPr>
            <xdr:cNvPr id="28" name="図 27">
              <a:extLst>
                <a:ext uri="{FF2B5EF4-FFF2-40B4-BE49-F238E27FC236}">
                  <a16:creationId xmlns:a16="http://schemas.microsoft.com/office/drawing/2014/main" id="{C41DED5C-ED88-4E0D-80FD-8756D11D9303}"/>
                </a:ext>
              </a:extLst>
            </xdr:cNvPr>
            <xdr:cNvPicPr>
              <a:picLocks noChangeAspect="1" noChangeArrowheads="1"/>
              <a:extLst>
                <a:ext uri="{84589F7E-364E-4C9E-8A38-B11213B215E9}">
                  <a14:cameraTool cellRange="ゆうちょ銀行注意事項表示" spid="_x0000_s5253"/>
                </a:ext>
              </a:extLst>
            </xdr:cNvPicPr>
          </xdr:nvPicPr>
          <xdr:blipFill>
            <a:blip xmlns:r="http://schemas.openxmlformats.org/officeDocument/2006/relationships" r:embed="rId3"/>
            <a:srcRect/>
            <a:stretch>
              <a:fillRect/>
            </a:stretch>
          </xdr:blipFill>
          <xdr:spPr bwMode="auto">
            <a:xfrm>
              <a:off x="7559040" y="8153400"/>
              <a:ext cx="6583680" cy="1874520"/>
            </a:xfrm>
            <a:prstGeom prst="rect">
              <a:avLst/>
            </a:prstGeom>
            <a:noFill/>
            <a:ln w="6350">
              <a:noFill/>
            </a:ln>
            <a:extLst>
              <a:ext uri="{909E8E84-426E-40DD-AFC4-6F175D3DCCD1}">
                <a14:hiddenFill>
                  <a:solidFill>
                    <a:srgbClr val="FFFFFF"/>
                  </a:solidFill>
                </a14:hiddenFill>
              </a:ext>
            </a:extLst>
          </xdr:spPr>
        </xdr:pic>
        <xdr:clientData/>
      </xdr:twoCellAnchor>
    </mc:Choice>
    <mc:Fallback/>
  </mc:AlternateContent>
  <xdr:twoCellAnchor>
    <xdr:from>
      <xdr:col>38</xdr:col>
      <xdr:colOff>76200</xdr:colOff>
      <xdr:row>21</xdr:row>
      <xdr:rowOff>22860</xdr:rowOff>
    </xdr:from>
    <xdr:to>
      <xdr:col>45</xdr:col>
      <xdr:colOff>198120</xdr:colOff>
      <xdr:row>29</xdr:row>
      <xdr:rowOff>7620</xdr:rowOff>
    </xdr:to>
    <xdr:sp macro="" textlink="">
      <xdr:nvSpPr>
        <xdr:cNvPr id="3" name="吹き出し: 角を丸めた四角形 2">
          <a:extLst>
            <a:ext uri="{FF2B5EF4-FFF2-40B4-BE49-F238E27FC236}">
              <a16:creationId xmlns:a16="http://schemas.microsoft.com/office/drawing/2014/main" id="{DA81A7B6-FE33-4F2B-AB26-E8F36959C45A}"/>
            </a:ext>
          </a:extLst>
        </xdr:cNvPr>
        <xdr:cNvSpPr/>
      </xdr:nvSpPr>
      <xdr:spPr bwMode="auto">
        <a:xfrm>
          <a:off x="11750040" y="5806440"/>
          <a:ext cx="2362200" cy="1981200"/>
        </a:xfrm>
        <a:prstGeom prst="wedgeRoundRectCallout">
          <a:avLst>
            <a:gd name="adj1" fmla="val -60202"/>
            <a:gd name="adj2" fmla="val -15398"/>
            <a:gd name="adj3" fmla="val 16667"/>
          </a:avLst>
        </a:prstGeom>
        <a:solidFill>
          <a:schemeClr val="accent6">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誤って</a:t>
          </a:r>
          <a:r>
            <a:rPr kumimoji="1" lang="ja-JP" altLang="en-US" sz="1400" b="1">
              <a:latin typeface="Meiryo UI" panose="020B0604030504040204" pitchFamily="50" charset="-128"/>
              <a:ea typeface="Meiryo UI" panose="020B0604030504040204" pitchFamily="50" charset="-128"/>
            </a:rPr>
            <a:t>「</a:t>
          </a:r>
          <a:r>
            <a:rPr kumimoji="1" lang="en-US" altLang="ja-JP" sz="1400" b="1">
              <a:latin typeface="Meiryo UI" panose="020B0604030504040204" pitchFamily="50" charset="-128"/>
              <a:ea typeface="Meiryo UI" panose="020B0604030504040204" pitchFamily="50" charset="-128"/>
            </a:rPr>
            <a:t>0101 </a:t>
          </a:r>
          <a:r>
            <a:rPr kumimoji="1" lang="ja-JP" altLang="en-US" sz="1400" b="1">
              <a:latin typeface="Meiryo UI" panose="020B0604030504040204" pitchFamily="50" charset="-128"/>
              <a:ea typeface="Meiryo UI" panose="020B0604030504040204" pitchFamily="50" charset="-128"/>
            </a:rPr>
            <a:t>りそな銀行」を入力</a:t>
          </a:r>
          <a:r>
            <a:rPr kumimoji="1" lang="ja-JP" altLang="en-US" sz="1100">
              <a:latin typeface="Meiryo UI" panose="020B0604030504040204" pitchFamily="50" charset="-128"/>
              <a:ea typeface="Meiryo UI" panose="020B0604030504040204" pitchFamily="50" charset="-128"/>
            </a:rPr>
            <a:t>する方が多く発生しています！</a:t>
          </a:r>
          <a:endParaRPr kumimoji="1" lang="en-US" altLang="ja-JP" sz="140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財形貯蓄の契約機関は、</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申込時に</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ご自身で選択された金融機関</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です。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algn="l"/>
          <a:r>
            <a:rPr kumimoji="1" lang="ja-JP" altLang="en-US" sz="1100" b="1">
              <a:latin typeface="Meiryo UI" panose="020B0604030504040204" pitchFamily="50" charset="-128"/>
              <a:ea typeface="Meiryo UI" panose="020B0604030504040204" pitchFamily="50" charset="-128"/>
            </a:rPr>
            <a:t>　</a:t>
          </a:r>
          <a:r>
            <a:rPr kumimoji="1" lang="ja-JP" altLang="en-US" sz="1100" b="1" baseline="0">
              <a:latin typeface="Meiryo UI" panose="020B0604030504040204" pitchFamily="50" charset="-128"/>
              <a:ea typeface="Meiryo UI" panose="020B0604030504040204" pitchFamily="50" charset="-128"/>
            </a:rPr>
            <a:t> </a:t>
          </a:r>
          <a:r>
            <a:rPr kumimoji="1" lang="ja-JP" altLang="en-US" sz="1050" b="1" u="sng">
              <a:latin typeface="Meiryo UI" panose="020B0604030504040204" pitchFamily="50" charset="-128"/>
              <a:ea typeface="Meiryo UI" panose="020B0604030504040204" pitchFamily="50" charset="-128"/>
            </a:rPr>
            <a:t>給与支給口座の銀行とは限りません</a:t>
          </a:r>
          <a:r>
            <a:rPr kumimoji="1" lang="ja-JP" altLang="en-US" sz="1050" u="sng">
              <a:latin typeface="Meiryo UI" panose="020B0604030504040204" pitchFamily="50" charset="-128"/>
              <a:ea typeface="Meiryo UI" panose="020B0604030504040204" pitchFamily="50" charset="-128"/>
            </a:rPr>
            <a:t>。</a:t>
          </a:r>
          <a:endParaRPr kumimoji="1" lang="en-US" altLang="ja-JP" sz="1100" u="sng">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129541</xdr:colOff>
      <xdr:row>6</xdr:row>
      <xdr:rowOff>1618</xdr:rowOff>
    </xdr:from>
    <xdr:to>
      <xdr:col>9</xdr:col>
      <xdr:colOff>245782</xdr:colOff>
      <xdr:row>6</xdr:row>
      <xdr:rowOff>198120</xdr:rowOff>
    </xdr:to>
    <xdr:pic>
      <xdr:nvPicPr>
        <xdr:cNvPr id="4" name="図 3">
          <a:extLst>
            <a:ext uri="{FF2B5EF4-FFF2-40B4-BE49-F238E27FC236}">
              <a16:creationId xmlns:a16="http://schemas.microsoft.com/office/drawing/2014/main" id="{6CD5FDFC-A28A-4DCA-A00C-BC64941FAC76}"/>
            </a:ext>
          </a:extLst>
        </xdr:cNvPr>
        <xdr:cNvPicPr>
          <a:picLocks noChangeAspect="1"/>
        </xdr:cNvPicPr>
      </xdr:nvPicPr>
      <xdr:blipFill rotWithShape="1">
        <a:blip xmlns:r="http://schemas.openxmlformats.org/officeDocument/2006/relationships" r:embed="rId1"/>
        <a:srcRect l="78641" b="1348"/>
        <a:stretch/>
      </xdr:blipFill>
      <xdr:spPr>
        <a:xfrm>
          <a:off x="2575561" y="1860898"/>
          <a:ext cx="504861" cy="196502"/>
        </a:xfrm>
        <a:prstGeom prst="rect">
          <a:avLst/>
        </a:prstGeom>
      </xdr:spPr>
    </xdr:pic>
    <xdr:clientData/>
  </xdr:twoCellAnchor>
  <xdr:twoCellAnchor editAs="oneCell">
    <xdr:from>
      <xdr:col>8</xdr:col>
      <xdr:colOff>76201</xdr:colOff>
      <xdr:row>4</xdr:row>
      <xdr:rowOff>38100</xdr:rowOff>
    </xdr:from>
    <xdr:to>
      <xdr:col>10</xdr:col>
      <xdr:colOff>5768</xdr:colOff>
      <xdr:row>4</xdr:row>
      <xdr:rowOff>213359</xdr:rowOff>
    </xdr:to>
    <xdr:pic>
      <xdr:nvPicPr>
        <xdr:cNvPr id="5" name="図 4">
          <a:extLst>
            <a:ext uri="{FF2B5EF4-FFF2-40B4-BE49-F238E27FC236}">
              <a16:creationId xmlns:a16="http://schemas.microsoft.com/office/drawing/2014/main" id="{C5BEEB54-5702-4BA4-A685-3944C9441015}"/>
            </a:ext>
          </a:extLst>
        </xdr:cNvPr>
        <xdr:cNvPicPr>
          <a:picLocks noChangeAspect="1"/>
        </xdr:cNvPicPr>
      </xdr:nvPicPr>
      <xdr:blipFill rotWithShape="1">
        <a:blip xmlns:r="http://schemas.openxmlformats.org/officeDocument/2006/relationships" r:embed="rId1"/>
        <a:srcRect t="7998" r="74610" b="4014"/>
        <a:stretch/>
      </xdr:blipFill>
      <xdr:spPr>
        <a:xfrm>
          <a:off x="2522221" y="1615440"/>
          <a:ext cx="600127" cy="175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205740</xdr:colOff>
      <xdr:row>24</xdr:row>
      <xdr:rowOff>83820</xdr:rowOff>
    </xdr:from>
    <xdr:to>
      <xdr:col>18</xdr:col>
      <xdr:colOff>213360</xdr:colOff>
      <xdr:row>24</xdr:row>
      <xdr:rowOff>83820</xdr:rowOff>
    </xdr:to>
    <xdr:cxnSp macro="">
      <xdr:nvCxnSpPr>
        <xdr:cNvPr id="2" name="直線矢印コネクタ 1">
          <a:extLst>
            <a:ext uri="{FF2B5EF4-FFF2-40B4-BE49-F238E27FC236}">
              <a16:creationId xmlns:a16="http://schemas.microsoft.com/office/drawing/2014/main" id="{A6EFF6D9-6B41-420B-A67D-CCA11741DBA5}"/>
            </a:ext>
          </a:extLst>
        </xdr:cNvPr>
        <xdr:cNvCxnSpPr/>
      </xdr:nvCxnSpPr>
      <xdr:spPr bwMode="auto">
        <a:xfrm>
          <a:off x="9898380" y="4114800"/>
          <a:ext cx="838200" cy="0"/>
        </a:xfrm>
        <a:prstGeom prst="straightConnector1">
          <a:avLst/>
        </a:pr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198120</xdr:colOff>
      <xdr:row>26</xdr:row>
      <xdr:rowOff>91440</xdr:rowOff>
    </xdr:from>
    <xdr:to>
      <xdr:col>18</xdr:col>
      <xdr:colOff>205740</xdr:colOff>
      <xdr:row>26</xdr:row>
      <xdr:rowOff>91440</xdr:rowOff>
    </xdr:to>
    <xdr:cxnSp macro="">
      <xdr:nvCxnSpPr>
        <xdr:cNvPr id="3" name="直線矢印コネクタ 2">
          <a:extLst>
            <a:ext uri="{FF2B5EF4-FFF2-40B4-BE49-F238E27FC236}">
              <a16:creationId xmlns:a16="http://schemas.microsoft.com/office/drawing/2014/main" id="{BB9497D5-EA97-49F7-9513-E23DD5AD7B92}"/>
            </a:ext>
          </a:extLst>
        </xdr:cNvPr>
        <xdr:cNvCxnSpPr/>
      </xdr:nvCxnSpPr>
      <xdr:spPr bwMode="auto">
        <a:xfrm>
          <a:off x="9890760" y="4457700"/>
          <a:ext cx="838200" cy="0"/>
        </a:xfrm>
        <a:prstGeom prst="straightConnector1">
          <a:avLst/>
        </a:pr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205740</xdr:colOff>
      <xdr:row>28</xdr:row>
      <xdr:rowOff>83820</xdr:rowOff>
    </xdr:from>
    <xdr:to>
      <xdr:col>18</xdr:col>
      <xdr:colOff>213360</xdr:colOff>
      <xdr:row>28</xdr:row>
      <xdr:rowOff>83820</xdr:rowOff>
    </xdr:to>
    <xdr:cxnSp macro="">
      <xdr:nvCxnSpPr>
        <xdr:cNvPr id="4" name="直線矢印コネクタ 3">
          <a:extLst>
            <a:ext uri="{FF2B5EF4-FFF2-40B4-BE49-F238E27FC236}">
              <a16:creationId xmlns:a16="http://schemas.microsoft.com/office/drawing/2014/main" id="{D0E5BCBF-E6B7-458D-9681-398D0F69234E}"/>
            </a:ext>
          </a:extLst>
        </xdr:cNvPr>
        <xdr:cNvCxnSpPr/>
      </xdr:nvCxnSpPr>
      <xdr:spPr bwMode="auto">
        <a:xfrm>
          <a:off x="9898380" y="4785360"/>
          <a:ext cx="838200" cy="0"/>
        </a:xfrm>
        <a:prstGeom prst="straightConnector1">
          <a:avLst/>
        </a:pr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327660</xdr:colOff>
      <xdr:row>1</xdr:row>
      <xdr:rowOff>0</xdr:rowOff>
    </xdr:from>
    <xdr:to>
      <xdr:col>1</xdr:col>
      <xdr:colOff>906780</xdr:colOff>
      <xdr:row>2</xdr:row>
      <xdr:rowOff>106680</xdr:rowOff>
    </xdr:to>
    <xdr:pic>
      <xdr:nvPicPr>
        <xdr:cNvPr id="3" name="グラフィックス 2" descr="警告 単色塗りつぶし">
          <a:extLst>
            <a:ext uri="{FF2B5EF4-FFF2-40B4-BE49-F238E27FC236}">
              <a16:creationId xmlns:a16="http://schemas.microsoft.com/office/drawing/2014/main" id="{1C9A5B70-B3AD-4FF6-82AE-589FFFC72B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03860" y="198120"/>
          <a:ext cx="579120" cy="579120"/>
        </a:xfrm>
        <a:prstGeom prst="rect">
          <a:avLst/>
        </a:prstGeom>
      </xdr:spPr>
    </xdr:pic>
    <xdr:clientData/>
  </xdr:twoCellAnchor>
  <xdr:twoCellAnchor editAs="oneCell">
    <xdr:from>
      <xdr:col>1</xdr:col>
      <xdr:colOff>5547360</xdr:colOff>
      <xdr:row>1</xdr:row>
      <xdr:rowOff>15240</xdr:rowOff>
    </xdr:from>
    <xdr:to>
      <xdr:col>1</xdr:col>
      <xdr:colOff>6126480</xdr:colOff>
      <xdr:row>2</xdr:row>
      <xdr:rowOff>121920</xdr:rowOff>
    </xdr:to>
    <xdr:pic>
      <xdr:nvPicPr>
        <xdr:cNvPr id="4" name="グラフィックス 3" descr="警告 単色塗りつぶし">
          <a:extLst>
            <a:ext uri="{FF2B5EF4-FFF2-40B4-BE49-F238E27FC236}">
              <a16:creationId xmlns:a16="http://schemas.microsoft.com/office/drawing/2014/main" id="{434CA1F4-556A-4DB4-BB57-1C0A28CA52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623560" y="213360"/>
          <a:ext cx="579120" cy="5791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76200</xdr:colOff>
      <xdr:row>11</xdr:row>
      <xdr:rowOff>9525</xdr:rowOff>
    </xdr:from>
    <xdr:to>
      <xdr:col>41</xdr:col>
      <xdr:colOff>114300</xdr:colOff>
      <xdr:row>14</xdr:row>
      <xdr:rowOff>0</xdr:rowOff>
    </xdr:to>
    <xdr:sp macro="" textlink="">
      <xdr:nvSpPr>
        <xdr:cNvPr id="9006" name="AutoShape 21">
          <a:extLst>
            <a:ext uri="{FF2B5EF4-FFF2-40B4-BE49-F238E27FC236}">
              <a16:creationId xmlns:a16="http://schemas.microsoft.com/office/drawing/2014/main" id="{00000000-0008-0000-0300-00002E230000}"/>
            </a:ext>
          </a:extLst>
        </xdr:cNvPr>
        <xdr:cNvSpPr>
          <a:spLocks noChangeArrowheads="1"/>
        </xdr:cNvSpPr>
      </xdr:nvSpPr>
      <xdr:spPr bwMode="auto">
        <a:xfrm>
          <a:off x="2305050" y="1371600"/>
          <a:ext cx="3257550"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12</xdr:colOff>
      <xdr:row>0</xdr:row>
      <xdr:rowOff>28577</xdr:rowOff>
    </xdr:from>
    <xdr:to>
      <xdr:col>11</xdr:col>
      <xdr:colOff>34019</xdr:colOff>
      <xdr:row>3</xdr:row>
      <xdr:rowOff>44794</xdr:rowOff>
    </xdr:to>
    <xdr:pic>
      <xdr:nvPicPr>
        <xdr:cNvPr id="62" name="図 61">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05" y="28577"/>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27337</xdr:colOff>
      <xdr:row>40</xdr:row>
      <xdr:rowOff>119063</xdr:rowOff>
    </xdr:from>
    <xdr:to>
      <xdr:col>41</xdr:col>
      <xdr:colOff>98686</xdr:colOff>
      <xdr:row>40</xdr:row>
      <xdr:rowOff>119063</xdr:rowOff>
    </xdr:to>
    <xdr:sp macro="" textlink="">
      <xdr:nvSpPr>
        <xdr:cNvPr id="86" name="Line 20">
          <a:extLst>
            <a:ext uri="{FF2B5EF4-FFF2-40B4-BE49-F238E27FC236}">
              <a16:creationId xmlns:a16="http://schemas.microsoft.com/office/drawing/2014/main" id="{00000000-0008-0000-0300-000056000000}"/>
            </a:ext>
          </a:extLst>
        </xdr:cNvPr>
        <xdr:cNvSpPr>
          <a:spLocks noChangeShapeType="1"/>
        </xdr:cNvSpPr>
      </xdr:nvSpPr>
      <xdr:spPr bwMode="auto">
        <a:xfrm>
          <a:off x="4827937" y="5072063"/>
          <a:ext cx="29994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21778</xdr:colOff>
      <xdr:row>46</xdr:row>
      <xdr:rowOff>7327</xdr:rowOff>
    </xdr:from>
    <xdr:to>
      <xdr:col>40</xdr:col>
      <xdr:colOff>70835</xdr:colOff>
      <xdr:row>51</xdr:row>
      <xdr:rowOff>117231</xdr:rowOff>
    </xdr:to>
    <xdr:sp macro="" textlink="">
      <xdr:nvSpPr>
        <xdr:cNvPr id="11" name="右中かっこ 10">
          <a:extLst>
            <a:ext uri="{FF2B5EF4-FFF2-40B4-BE49-F238E27FC236}">
              <a16:creationId xmlns:a16="http://schemas.microsoft.com/office/drawing/2014/main" id="{00000000-0008-0000-0300-00000B000000}"/>
            </a:ext>
          </a:extLst>
        </xdr:cNvPr>
        <xdr:cNvSpPr/>
      </xdr:nvSpPr>
      <xdr:spPr bwMode="auto">
        <a:xfrm>
          <a:off x="4936678" y="5579452"/>
          <a:ext cx="163357" cy="729029"/>
        </a:xfrm>
        <a:prstGeom prst="rightBrace">
          <a:avLst/>
        </a:pr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114298</xdr:colOff>
      <xdr:row>82</xdr:row>
      <xdr:rowOff>9526</xdr:rowOff>
    </xdr:from>
    <xdr:to>
      <xdr:col>62</xdr:col>
      <xdr:colOff>28575</xdr:colOff>
      <xdr:row>87</xdr:row>
      <xdr:rowOff>38100</xdr:rowOff>
    </xdr:to>
    <xdr:sp macro="" textlink="">
      <xdr:nvSpPr>
        <xdr:cNvPr id="107" name="円/楕円 106">
          <a:extLst>
            <a:ext uri="{FF2B5EF4-FFF2-40B4-BE49-F238E27FC236}">
              <a16:creationId xmlns:a16="http://schemas.microsoft.com/office/drawing/2014/main" id="{00000000-0008-0000-0300-00006B000000}"/>
            </a:ext>
          </a:extLst>
        </xdr:cNvPr>
        <xdr:cNvSpPr/>
      </xdr:nvSpPr>
      <xdr:spPr>
        <a:xfrm>
          <a:off x="7048498" y="10287001"/>
          <a:ext cx="657227" cy="647699"/>
        </a:xfrm>
        <a:prstGeom prst="ellipse">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12</xdr:colOff>
      <xdr:row>89</xdr:row>
      <xdr:rowOff>28577</xdr:rowOff>
    </xdr:from>
    <xdr:ext cx="1272257" cy="387692"/>
    <xdr:pic>
      <xdr:nvPicPr>
        <xdr:cNvPr id="110" name="図 109">
          <a:extLst>
            <a:ext uri="{FF2B5EF4-FFF2-40B4-BE49-F238E27FC236}">
              <a16:creationId xmlns:a16="http://schemas.microsoft.com/office/drawing/2014/main" id="{00000000-0008-0000-03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12" y="28577"/>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76200</xdr:colOff>
      <xdr:row>153</xdr:row>
      <xdr:rowOff>9525</xdr:rowOff>
    </xdr:from>
    <xdr:to>
      <xdr:col>41</xdr:col>
      <xdr:colOff>114300</xdr:colOff>
      <xdr:row>156</xdr:row>
      <xdr:rowOff>0</xdr:rowOff>
    </xdr:to>
    <xdr:sp macro="" textlink="">
      <xdr:nvSpPr>
        <xdr:cNvPr id="38" name="AutoShape 21">
          <a:extLst>
            <a:ext uri="{FF2B5EF4-FFF2-40B4-BE49-F238E27FC236}">
              <a16:creationId xmlns:a16="http://schemas.microsoft.com/office/drawing/2014/main" id="{00000000-0008-0000-0300-000026000000}"/>
            </a:ext>
          </a:extLst>
        </xdr:cNvPr>
        <xdr:cNvSpPr>
          <a:spLocks noChangeArrowheads="1"/>
        </xdr:cNvSpPr>
      </xdr:nvSpPr>
      <xdr:spPr bwMode="auto">
        <a:xfrm>
          <a:off x="2305050" y="1371600"/>
          <a:ext cx="3257550"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12</xdr:colOff>
      <xdr:row>142</xdr:row>
      <xdr:rowOff>28577</xdr:rowOff>
    </xdr:from>
    <xdr:ext cx="1272257" cy="387692"/>
    <xdr:pic>
      <xdr:nvPicPr>
        <xdr:cNvPr id="39" name="図 38">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12" y="28577"/>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39</xdr:col>
      <xdr:colOff>84487</xdr:colOff>
      <xdr:row>183</xdr:row>
      <xdr:rowOff>33338</xdr:rowOff>
    </xdr:from>
    <xdr:to>
      <xdr:col>42</xdr:col>
      <xdr:colOff>32011</xdr:colOff>
      <xdr:row>183</xdr:row>
      <xdr:rowOff>33338</xdr:rowOff>
    </xdr:to>
    <xdr:sp macro="" textlink="">
      <xdr:nvSpPr>
        <xdr:cNvPr id="40" name="Line 20">
          <a:extLst>
            <a:ext uri="{FF2B5EF4-FFF2-40B4-BE49-F238E27FC236}">
              <a16:creationId xmlns:a16="http://schemas.microsoft.com/office/drawing/2014/main" id="{00000000-0008-0000-0300-000028000000}"/>
            </a:ext>
          </a:extLst>
        </xdr:cNvPr>
        <xdr:cNvSpPr>
          <a:spLocks noChangeShapeType="1"/>
        </xdr:cNvSpPr>
      </xdr:nvSpPr>
      <xdr:spPr bwMode="auto">
        <a:xfrm>
          <a:off x="5285137" y="27274838"/>
          <a:ext cx="31899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241</xdr:row>
      <xdr:rowOff>9525</xdr:rowOff>
    </xdr:from>
    <xdr:to>
      <xdr:col>41</xdr:col>
      <xdr:colOff>114300</xdr:colOff>
      <xdr:row>244</xdr:row>
      <xdr:rowOff>0</xdr:rowOff>
    </xdr:to>
    <xdr:sp macro="" textlink="">
      <xdr:nvSpPr>
        <xdr:cNvPr id="25" name="AutoShape 21">
          <a:extLst>
            <a:ext uri="{FF2B5EF4-FFF2-40B4-BE49-F238E27FC236}">
              <a16:creationId xmlns:a16="http://schemas.microsoft.com/office/drawing/2014/main" id="{00000000-0008-0000-0300-000019000000}"/>
            </a:ext>
          </a:extLst>
        </xdr:cNvPr>
        <xdr:cNvSpPr>
          <a:spLocks noChangeArrowheads="1"/>
        </xdr:cNvSpPr>
      </xdr:nvSpPr>
      <xdr:spPr bwMode="auto">
        <a:xfrm>
          <a:off x="1933575" y="18954750"/>
          <a:ext cx="3257550"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12</xdr:colOff>
      <xdr:row>230</xdr:row>
      <xdr:rowOff>28577</xdr:rowOff>
    </xdr:from>
    <xdr:ext cx="1272257" cy="387692"/>
    <xdr:pic>
      <xdr:nvPicPr>
        <xdr:cNvPr id="26" name="図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37" y="17611727"/>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39</xdr:col>
      <xdr:colOff>84487</xdr:colOff>
      <xdr:row>271</xdr:row>
      <xdr:rowOff>33338</xdr:rowOff>
    </xdr:from>
    <xdr:to>
      <xdr:col>42</xdr:col>
      <xdr:colOff>32011</xdr:colOff>
      <xdr:row>271</xdr:row>
      <xdr:rowOff>33338</xdr:rowOff>
    </xdr:to>
    <xdr:sp macro="" textlink="">
      <xdr:nvSpPr>
        <xdr:cNvPr id="27" name="Line 20">
          <a:extLst>
            <a:ext uri="{FF2B5EF4-FFF2-40B4-BE49-F238E27FC236}">
              <a16:creationId xmlns:a16="http://schemas.microsoft.com/office/drawing/2014/main" id="{00000000-0008-0000-0300-00001B000000}"/>
            </a:ext>
          </a:extLst>
        </xdr:cNvPr>
        <xdr:cNvSpPr>
          <a:spLocks noChangeShapeType="1"/>
        </xdr:cNvSpPr>
      </xdr:nvSpPr>
      <xdr:spPr bwMode="auto">
        <a:xfrm>
          <a:off x="4913662" y="22693313"/>
          <a:ext cx="31899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xdr:col>
      <xdr:colOff>9537</xdr:colOff>
      <xdr:row>323</xdr:row>
      <xdr:rowOff>66677</xdr:rowOff>
    </xdr:from>
    <xdr:ext cx="1272257" cy="387692"/>
    <xdr:pic>
      <xdr:nvPicPr>
        <xdr:cNvPr id="15" name="図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62" y="39738302"/>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19050</xdr:colOff>
      <xdr:row>330</xdr:row>
      <xdr:rowOff>114299</xdr:rowOff>
    </xdr:from>
    <xdr:to>
      <xdr:col>61</xdr:col>
      <xdr:colOff>0</xdr:colOff>
      <xdr:row>339</xdr:row>
      <xdr:rowOff>95249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266700" y="40652699"/>
          <a:ext cx="7286625" cy="1095375"/>
        </a:xfrm>
        <a:prstGeom prst="roundRect">
          <a:avLst/>
        </a:prstGeom>
        <a:solidFill>
          <a:schemeClr val="accent5">
            <a:lumMod val="20000"/>
            <a:lumOff val="80000"/>
          </a:schemeClr>
        </a:solidFill>
        <a:ln w="9525" cap="flat" cmpd="sng" algn="ctr">
          <a:solidFill>
            <a:schemeClr val="accent5">
              <a:lumMod val="20000"/>
              <a:lumOff val="80000"/>
            </a:schemeClr>
          </a:solidFill>
          <a:prstDash val="solid"/>
          <a:round/>
          <a:headEnd type="none" w="med" len="med"/>
          <a:tailEnd type="none" w="med" len="med"/>
        </a:ln>
        <a:effectLst/>
      </xdr:spPr>
      <xdr:style>
        <a:lnRef idx="0">
          <a:scrgbClr r="0" g="0" b="0"/>
        </a:lnRef>
        <a:fillRef idx="1001">
          <a:schemeClr val="lt1"/>
        </a:fillRef>
        <a:effectRef idx="0">
          <a:scrgbClr r="0" g="0" b="0"/>
        </a:effectRef>
        <a:fontRef idx="major"/>
      </xdr:style>
      <xdr:txBody>
        <a:bodyPr vertOverflow="clip" horzOverflow="clip" wrap="square" lIns="18288" tIns="0" rIns="0" bIns="0" rtlCol="0" anchor="ctr" upright="1"/>
        <a:lstStyle/>
        <a:p>
          <a:pPr algn="l"/>
          <a:r>
            <a:rPr kumimoji="1" lang="en-US" altLang="ja-JP" sz="1500">
              <a:latin typeface="Meiryo UI" panose="020B0604030504040204" pitchFamily="50" charset="-128"/>
              <a:ea typeface="Meiryo UI" panose="020B0604030504040204" pitchFamily="50" charset="-128"/>
            </a:rPr>
            <a:t>※</a:t>
          </a:r>
          <a:r>
            <a:rPr kumimoji="1" lang="ja-JP" altLang="en-US" sz="1500">
              <a:latin typeface="Meiryo UI" panose="020B0604030504040204" pitchFamily="50" charset="-128"/>
              <a:ea typeface="Meiryo UI" panose="020B0604030504040204" pitchFamily="50" charset="-128"/>
            </a:rPr>
            <a:t> 申請書類に不備があると、金融機関にて受理されず、払戻や解約の手続が遅れる</a:t>
          </a:r>
          <a:endParaRPr kumimoji="1" lang="en-US" altLang="ja-JP" sz="1500">
            <a:latin typeface="Meiryo UI" panose="020B0604030504040204" pitchFamily="50" charset="-128"/>
            <a:ea typeface="Meiryo UI" panose="020B0604030504040204" pitchFamily="50" charset="-128"/>
          </a:endParaRPr>
        </a:p>
        <a:p>
          <a:pPr algn="l"/>
          <a:r>
            <a:rPr kumimoji="1" lang="en-US" altLang="ja-JP" sz="1500">
              <a:latin typeface="Meiryo UI" panose="020B0604030504040204" pitchFamily="50" charset="-128"/>
              <a:ea typeface="Meiryo UI" panose="020B0604030504040204" pitchFamily="50" charset="-128"/>
            </a:rPr>
            <a:t>    </a:t>
          </a:r>
          <a:r>
            <a:rPr kumimoji="1" lang="ja-JP" altLang="en-US" sz="1500">
              <a:latin typeface="Meiryo UI" panose="020B0604030504040204" pitchFamily="50" charset="-128"/>
              <a:ea typeface="Meiryo UI" panose="020B0604030504040204" pitchFamily="50" charset="-128"/>
            </a:rPr>
            <a:t>可能性があります。 以下のチェック事項を十分確認のうえ、ご提出ください。 </a:t>
          </a: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30</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99"/>
  </sheetPr>
  <dimension ref="A1:AT74"/>
  <sheetViews>
    <sheetView showGridLines="0" showRowColHeaders="0" tabSelected="1" zoomScaleNormal="100" workbookViewId="0">
      <selection activeCell="H10" sqref="H10:P10"/>
    </sheetView>
  </sheetViews>
  <sheetFormatPr defaultColWidth="4.6640625" defaultRowHeight="15"/>
  <cols>
    <col min="1" max="29" width="3.77734375" style="271" customWidth="1"/>
    <col min="30" max="36" width="7.33203125" style="271" customWidth="1"/>
    <col min="37" max="16384" width="4.6640625" style="271"/>
  </cols>
  <sheetData>
    <row r="1" spans="1:32" ht="36" customHeight="1">
      <c r="A1" s="637" t="s">
        <v>1326</v>
      </c>
      <c r="B1" s="637"/>
      <c r="C1" s="637"/>
      <c r="D1" s="637"/>
      <c r="E1" s="637"/>
      <c r="F1" s="637"/>
      <c r="G1" s="637"/>
      <c r="H1" s="637"/>
      <c r="I1" s="637"/>
      <c r="J1" s="637"/>
      <c r="K1" s="637"/>
      <c r="L1" s="637"/>
      <c r="M1" s="637"/>
      <c r="N1" s="636" t="s">
        <v>1336</v>
      </c>
      <c r="O1" s="636"/>
      <c r="P1" s="636"/>
      <c r="Q1" s="636"/>
      <c r="R1" s="636"/>
      <c r="S1" s="636"/>
      <c r="T1" s="636"/>
      <c r="U1" s="636"/>
      <c r="V1" s="636"/>
      <c r="W1" s="636"/>
      <c r="X1" s="636"/>
      <c r="Y1" s="636"/>
      <c r="Z1" s="636"/>
      <c r="AA1" s="636"/>
      <c r="AB1" s="636"/>
      <c r="AC1" s="636"/>
    </row>
    <row r="2" spans="1:32" ht="24" customHeight="1">
      <c r="A2" s="310"/>
      <c r="B2" s="319" t="s">
        <v>1327</v>
      </c>
      <c r="C2" s="638" t="s">
        <v>1331</v>
      </c>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row>
    <row r="3" spans="1:32" ht="24" customHeight="1">
      <c r="B3" s="318" t="s">
        <v>1327</v>
      </c>
      <c r="C3" s="639" t="s">
        <v>1334</v>
      </c>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row>
    <row r="4" spans="1:32" ht="24" customHeight="1">
      <c r="B4" s="318" t="s">
        <v>1327</v>
      </c>
      <c r="C4" s="640" t="s">
        <v>1335</v>
      </c>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299"/>
    </row>
    <row r="5" spans="1:32" ht="6" customHeight="1" thickBot="1"/>
    <row r="6" spans="1:32" ht="18" customHeight="1" thickBot="1">
      <c r="B6" s="324" t="s">
        <v>21</v>
      </c>
      <c r="C6" s="278"/>
      <c r="D6" s="277" t="s">
        <v>1168</v>
      </c>
      <c r="F6" s="325"/>
      <c r="G6" s="277"/>
      <c r="I6" s="279"/>
    </row>
    <row r="7" spans="1:32" ht="6" customHeight="1"/>
    <row r="8" spans="1:32" ht="30" customHeight="1">
      <c r="A8" s="664" t="s">
        <v>1328</v>
      </c>
      <c r="B8" s="665"/>
      <c r="C8" s="665"/>
      <c r="D8" s="665"/>
      <c r="E8" s="665"/>
      <c r="F8" s="665"/>
      <c r="G8" s="664"/>
      <c r="H8" s="664"/>
      <c r="I8" s="664"/>
      <c r="J8" s="664"/>
      <c r="K8" s="664"/>
      <c r="L8" s="664"/>
      <c r="M8" s="664"/>
      <c r="N8" s="664"/>
      <c r="O8" s="664"/>
      <c r="P8" s="664"/>
      <c r="Q8" s="665"/>
      <c r="R8" s="665"/>
      <c r="S8" s="665"/>
      <c r="T8" s="665"/>
      <c r="U8" s="665"/>
      <c r="V8" s="665"/>
      <c r="W8" s="665"/>
      <c r="X8" s="665"/>
      <c r="Y8" s="665"/>
      <c r="Z8" s="665"/>
      <c r="AA8" s="665"/>
      <c r="AB8" s="665"/>
    </row>
    <row r="9" spans="1:32" ht="15.6" thickBot="1">
      <c r="A9" s="334"/>
      <c r="B9" s="527" t="s">
        <v>169</v>
      </c>
      <c r="C9" s="528"/>
      <c r="D9" s="528"/>
      <c r="E9" s="528"/>
      <c r="F9" s="528"/>
      <c r="G9" s="529"/>
      <c r="H9" s="530" t="s">
        <v>170</v>
      </c>
      <c r="I9" s="530"/>
      <c r="J9" s="530"/>
      <c r="K9" s="530"/>
      <c r="L9" s="530"/>
      <c r="M9" s="530"/>
      <c r="N9" s="530"/>
      <c r="O9" s="530"/>
      <c r="P9" s="530"/>
      <c r="Q9" s="527" t="s">
        <v>217</v>
      </c>
      <c r="R9" s="528"/>
      <c r="S9" s="528"/>
      <c r="T9" s="528"/>
      <c r="U9" s="528"/>
      <c r="V9" s="528"/>
      <c r="W9" s="528"/>
      <c r="X9" s="528"/>
      <c r="Y9" s="528"/>
      <c r="Z9" s="528"/>
      <c r="AA9" s="528"/>
      <c r="AB9" s="528"/>
      <c r="AC9" s="529"/>
    </row>
    <row r="10" spans="1:32" ht="22.05" customHeight="1" thickBot="1">
      <c r="B10" s="513" t="s">
        <v>7</v>
      </c>
      <c r="C10" s="514"/>
      <c r="D10" s="514"/>
      <c r="E10" s="514"/>
      <c r="F10" s="514"/>
      <c r="G10" s="515"/>
      <c r="H10" s="574"/>
      <c r="I10" s="575"/>
      <c r="J10" s="575"/>
      <c r="K10" s="575"/>
      <c r="L10" s="575"/>
      <c r="M10" s="575"/>
      <c r="N10" s="575"/>
      <c r="O10" s="575"/>
      <c r="P10" s="576"/>
      <c r="Q10" s="562"/>
      <c r="R10" s="563"/>
      <c r="S10" s="563"/>
      <c r="T10" s="564"/>
      <c r="U10" s="580" t="s">
        <v>1320</v>
      </c>
      <c r="V10" s="581"/>
      <c r="W10" s="581"/>
      <c r="X10" s="581"/>
      <c r="Y10" s="581"/>
      <c r="Z10" s="511" t="s">
        <v>1162</v>
      </c>
      <c r="AA10" s="511"/>
      <c r="AB10" s="511"/>
      <c r="AC10" s="512"/>
    </row>
    <row r="11" spans="1:32" ht="22.05" customHeight="1" thickBot="1">
      <c r="B11" s="490" t="s">
        <v>174</v>
      </c>
      <c r="C11" s="491"/>
      <c r="D11" s="491"/>
      <c r="E11" s="491"/>
      <c r="F11" s="491"/>
      <c r="G11" s="492"/>
      <c r="H11" s="519" t="str">
        <f>IFERROR(VLOOKUP($H$10,コード検索!B:C,2,0),"")</f>
        <v/>
      </c>
      <c r="I11" s="519"/>
      <c r="J11" s="519"/>
      <c r="K11" s="519"/>
      <c r="L11" s="519"/>
      <c r="M11" s="519"/>
      <c r="N11" s="519"/>
      <c r="O11" s="519"/>
      <c r="P11" s="519"/>
      <c r="Q11" s="577" t="s">
        <v>1333</v>
      </c>
      <c r="R11" s="578"/>
      <c r="S11" s="578"/>
      <c r="T11" s="578"/>
      <c r="U11" s="578"/>
      <c r="V11" s="578"/>
      <c r="W11" s="578"/>
      <c r="X11" s="578"/>
      <c r="Y11" s="578"/>
      <c r="Z11" s="578"/>
      <c r="AA11" s="578"/>
      <c r="AB11" s="578"/>
      <c r="AC11" s="579"/>
    </row>
    <row r="12" spans="1:32" ht="22.05" customHeight="1" thickBot="1">
      <c r="B12" s="493" t="s">
        <v>76</v>
      </c>
      <c r="C12" s="494"/>
      <c r="D12" s="494"/>
      <c r="E12" s="494"/>
      <c r="F12" s="494"/>
      <c r="G12" s="495"/>
      <c r="H12" s="568"/>
      <c r="I12" s="569"/>
      <c r="J12" s="569"/>
      <c r="K12" s="569"/>
      <c r="L12" s="569"/>
      <c r="M12" s="569"/>
      <c r="N12" s="569"/>
      <c r="O12" s="569"/>
      <c r="P12" s="570"/>
      <c r="Q12" s="599"/>
      <c r="R12" s="600"/>
      <c r="S12" s="600"/>
      <c r="T12" s="600"/>
      <c r="U12" s="600"/>
      <c r="V12" s="600"/>
      <c r="W12" s="600"/>
      <c r="X12" s="600"/>
      <c r="Y12" s="600"/>
      <c r="Z12" s="600"/>
      <c r="AA12" s="600"/>
      <c r="AB12" s="600"/>
      <c r="AC12" s="601"/>
    </row>
    <row r="13" spans="1:32" ht="22.05" customHeight="1" thickBot="1">
      <c r="B13" s="493" t="s">
        <v>171</v>
      </c>
      <c r="C13" s="494"/>
      <c r="D13" s="494"/>
      <c r="E13" s="494"/>
      <c r="F13" s="494"/>
      <c r="G13" s="495"/>
      <c r="H13" s="574"/>
      <c r="I13" s="575"/>
      <c r="J13" s="575"/>
      <c r="K13" s="575"/>
      <c r="L13" s="575"/>
      <c r="M13" s="575"/>
      <c r="N13" s="575"/>
      <c r="O13" s="575"/>
      <c r="P13" s="576"/>
      <c r="Q13" s="599"/>
      <c r="R13" s="600"/>
      <c r="S13" s="600"/>
      <c r="T13" s="600"/>
      <c r="U13" s="600"/>
      <c r="V13" s="600"/>
      <c r="W13" s="600"/>
      <c r="X13" s="600"/>
      <c r="Y13" s="600"/>
      <c r="Z13" s="600"/>
      <c r="AA13" s="600"/>
      <c r="AB13" s="600"/>
      <c r="AC13" s="601"/>
    </row>
    <row r="14" spans="1:32" ht="22.05" customHeight="1" thickBot="1">
      <c r="B14" s="490" t="s">
        <v>233</v>
      </c>
      <c r="C14" s="491"/>
      <c r="D14" s="491"/>
      <c r="E14" s="491"/>
      <c r="F14" s="491"/>
      <c r="G14" s="496"/>
      <c r="H14" s="568"/>
      <c r="I14" s="569"/>
      <c r="J14" s="626"/>
      <c r="K14" s="348" t="s">
        <v>234</v>
      </c>
      <c r="L14" s="569"/>
      <c r="M14" s="569"/>
      <c r="N14" s="569"/>
      <c r="O14" s="569"/>
      <c r="P14" s="570"/>
      <c r="Q14" s="535"/>
      <c r="R14" s="536"/>
      <c r="S14" s="536"/>
      <c r="T14" s="536"/>
      <c r="U14" s="536"/>
      <c r="V14" s="537"/>
      <c r="W14" s="602" t="s">
        <v>1166</v>
      </c>
      <c r="X14" s="603"/>
      <c r="Y14" s="603"/>
      <c r="Z14" s="603"/>
      <c r="AA14" s="603"/>
      <c r="AB14" s="603"/>
      <c r="AC14" s="604"/>
    </row>
    <row r="15" spans="1:32" ht="22.05" customHeight="1" thickBot="1">
      <c r="B15" s="493" t="s">
        <v>6</v>
      </c>
      <c r="C15" s="494"/>
      <c r="D15" s="494"/>
      <c r="E15" s="494"/>
      <c r="F15" s="494"/>
      <c r="G15" s="495"/>
      <c r="H15" s="565"/>
      <c r="I15" s="566"/>
      <c r="J15" s="566"/>
      <c r="K15" s="566"/>
      <c r="L15" s="566"/>
      <c r="M15" s="566"/>
      <c r="N15" s="566"/>
      <c r="O15" s="566"/>
      <c r="P15" s="567"/>
      <c r="Q15" s="538"/>
      <c r="R15" s="539"/>
      <c r="S15" s="539"/>
      <c r="T15" s="539"/>
      <c r="U15" s="539"/>
      <c r="V15" s="540"/>
      <c r="W15" s="605"/>
      <c r="X15" s="606"/>
      <c r="Y15" s="606"/>
      <c r="Z15" s="606"/>
      <c r="AA15" s="606"/>
      <c r="AB15" s="606"/>
      <c r="AC15" s="607"/>
      <c r="AF15" s="280"/>
    </row>
    <row r="16" spans="1:32" ht="22.05" customHeight="1" thickBot="1">
      <c r="B16" s="497" t="s">
        <v>1363</v>
      </c>
      <c r="C16" s="498"/>
      <c r="D16" s="498"/>
      <c r="E16" s="498"/>
      <c r="F16" s="498"/>
      <c r="G16" s="499"/>
      <c r="H16" s="568"/>
      <c r="I16" s="569"/>
      <c r="J16" s="569"/>
      <c r="K16" s="569"/>
      <c r="L16" s="569"/>
      <c r="M16" s="569"/>
      <c r="N16" s="569"/>
      <c r="O16" s="569"/>
      <c r="P16" s="570"/>
      <c r="Q16" s="623"/>
      <c r="R16" s="624"/>
      <c r="S16" s="624"/>
      <c r="T16" s="624"/>
      <c r="U16" s="624"/>
      <c r="V16" s="624"/>
      <c r="W16" s="624"/>
      <c r="X16" s="624"/>
      <c r="Y16" s="624"/>
      <c r="Z16" s="624"/>
      <c r="AA16" s="624"/>
      <c r="AB16" s="624"/>
      <c r="AC16" s="625"/>
    </row>
    <row r="17" spans="1:36" ht="22.05" customHeight="1" thickBot="1">
      <c r="B17" s="490" t="s">
        <v>1156</v>
      </c>
      <c r="C17" s="491"/>
      <c r="D17" s="491"/>
      <c r="E17" s="491"/>
      <c r="F17" s="491"/>
      <c r="G17" s="496"/>
      <c r="H17" s="574"/>
      <c r="I17" s="575"/>
      <c r="J17" s="575"/>
      <c r="K17" s="575"/>
      <c r="L17" s="575"/>
      <c r="M17" s="575"/>
      <c r="N17" s="575"/>
      <c r="O17" s="575"/>
      <c r="P17" s="576"/>
      <c r="Q17" s="599" t="s">
        <v>1282</v>
      </c>
      <c r="R17" s="600"/>
      <c r="S17" s="600"/>
      <c r="T17" s="600"/>
      <c r="U17" s="600"/>
      <c r="V17" s="601"/>
      <c r="W17" s="602" t="s">
        <v>1167</v>
      </c>
      <c r="X17" s="603"/>
      <c r="Y17" s="603"/>
      <c r="Z17" s="603"/>
      <c r="AA17" s="603"/>
      <c r="AB17" s="603"/>
      <c r="AC17" s="604"/>
    </row>
    <row r="18" spans="1:36" ht="21.6" customHeight="1" thickBot="1">
      <c r="B18" s="493" t="s">
        <v>168</v>
      </c>
      <c r="C18" s="494"/>
      <c r="D18" s="494"/>
      <c r="E18" s="494"/>
      <c r="F18" s="494"/>
      <c r="G18" s="495"/>
      <c r="H18" s="571"/>
      <c r="I18" s="572"/>
      <c r="J18" s="572"/>
      <c r="K18" s="572"/>
      <c r="L18" s="572"/>
      <c r="M18" s="572"/>
      <c r="N18" s="572"/>
      <c r="O18" s="572"/>
      <c r="P18" s="573"/>
      <c r="Q18" s="535" t="s">
        <v>1283</v>
      </c>
      <c r="R18" s="536"/>
      <c r="S18" s="536"/>
      <c r="T18" s="536"/>
      <c r="U18" s="536"/>
      <c r="V18" s="537"/>
      <c r="W18" s="605"/>
      <c r="X18" s="606"/>
      <c r="Y18" s="606"/>
      <c r="Z18" s="606"/>
      <c r="AA18" s="606"/>
      <c r="AB18" s="606"/>
      <c r="AC18" s="607"/>
    </row>
    <row r="19" spans="1:36" ht="13.95" customHeight="1" thickBot="1">
      <c r="B19" s="490" t="s">
        <v>3</v>
      </c>
      <c r="C19" s="491"/>
      <c r="D19" s="491"/>
      <c r="E19" s="491"/>
      <c r="F19" s="491"/>
      <c r="G19" s="491"/>
      <c r="H19" s="349" t="s">
        <v>167</v>
      </c>
      <c r="I19" s="558" t="s">
        <v>166</v>
      </c>
      <c r="J19" s="558"/>
      <c r="K19" s="557" t="s">
        <v>1163</v>
      </c>
      <c r="L19" s="558"/>
      <c r="M19" s="559"/>
      <c r="N19" s="558" t="s">
        <v>1164</v>
      </c>
      <c r="O19" s="558"/>
      <c r="P19" s="611"/>
      <c r="Q19" s="666" t="s">
        <v>1348</v>
      </c>
      <c r="R19" s="666"/>
      <c r="S19" s="666"/>
      <c r="T19" s="666"/>
      <c r="U19" s="666"/>
      <c r="V19" s="666"/>
      <c r="W19" s="666"/>
      <c r="X19" s="666"/>
      <c r="Y19" s="666"/>
      <c r="Z19" s="666"/>
      <c r="AA19" s="666"/>
      <c r="AB19" s="666"/>
      <c r="AC19" s="667"/>
    </row>
    <row r="20" spans="1:36" ht="22.05" customHeight="1" thickBot="1">
      <c r="B20" s="500"/>
      <c r="C20" s="501"/>
      <c r="D20" s="501"/>
      <c r="E20" s="501"/>
      <c r="F20" s="501"/>
      <c r="G20" s="501"/>
      <c r="H20" s="317"/>
      <c r="I20" s="627"/>
      <c r="J20" s="628"/>
      <c r="K20" s="629"/>
      <c r="L20" s="609"/>
      <c r="M20" s="610"/>
      <c r="N20" s="608"/>
      <c r="O20" s="609"/>
      <c r="P20" s="610"/>
      <c r="Q20" s="668"/>
      <c r="R20" s="668"/>
      <c r="S20" s="668"/>
      <c r="T20" s="668"/>
      <c r="U20" s="668"/>
      <c r="V20" s="668"/>
      <c r="W20" s="668"/>
      <c r="X20" s="668"/>
      <c r="Y20" s="668"/>
      <c r="Z20" s="668"/>
      <c r="AA20" s="668"/>
      <c r="AB20" s="668"/>
      <c r="AC20" s="669"/>
      <c r="AI20" s="291"/>
    </row>
    <row r="21" spans="1:36" ht="42" customHeight="1" thickBot="1">
      <c r="A21" s="615" t="s">
        <v>1329</v>
      </c>
      <c r="B21" s="615"/>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row>
    <row r="22" spans="1:36" ht="22.05" customHeight="1" thickBot="1">
      <c r="B22" s="513" t="s">
        <v>1157</v>
      </c>
      <c r="C22" s="514"/>
      <c r="D22" s="514"/>
      <c r="E22" s="514"/>
      <c r="F22" s="514"/>
      <c r="G22" s="515"/>
      <c r="H22" s="568"/>
      <c r="I22" s="569"/>
      <c r="J22" s="569"/>
      <c r="K22" s="569"/>
      <c r="L22" s="569"/>
      <c r="M22" s="569"/>
      <c r="N22" s="569"/>
      <c r="O22" s="569"/>
      <c r="P22" s="570"/>
      <c r="Q22" s="562"/>
      <c r="R22" s="563"/>
      <c r="S22" s="563"/>
      <c r="T22" s="564"/>
      <c r="U22" s="580" t="s">
        <v>1320</v>
      </c>
      <c r="V22" s="581"/>
      <c r="W22" s="581"/>
      <c r="X22" s="581"/>
      <c r="Y22" s="581"/>
      <c r="Z22" s="511" t="s">
        <v>1162</v>
      </c>
      <c r="AA22" s="511"/>
      <c r="AB22" s="511"/>
      <c r="AC22" s="512"/>
    </row>
    <row r="23" spans="1:36" ht="22.05" customHeight="1" thickBot="1">
      <c r="B23" s="490" t="s">
        <v>1158</v>
      </c>
      <c r="C23" s="491"/>
      <c r="D23" s="491"/>
      <c r="E23" s="491"/>
      <c r="F23" s="491"/>
      <c r="G23" s="492"/>
      <c r="H23" s="519" t="str">
        <f>IFERROR(VLOOKUP($H$22,コード検索!G:H,2,0),"")</f>
        <v/>
      </c>
      <c r="I23" s="519"/>
      <c r="J23" s="519"/>
      <c r="K23" s="519"/>
      <c r="L23" s="519"/>
      <c r="M23" s="519"/>
      <c r="N23" s="519"/>
      <c r="O23" s="519"/>
      <c r="P23" s="519"/>
      <c r="Q23" s="612" t="s">
        <v>287</v>
      </c>
      <c r="R23" s="613"/>
      <c r="S23" s="614"/>
      <c r="T23" s="614"/>
      <c r="U23" s="534" t="str">
        <f>IF($H$22="","",VLOOKUP($H$22,コード検索!G2:$K$50,4,0))</f>
        <v/>
      </c>
      <c r="V23" s="534"/>
      <c r="W23" s="534"/>
      <c r="X23" s="534"/>
      <c r="Y23" s="560" t="str">
        <f>IF($H$22="","",VLOOKUP($H$22,コード検索!G2:$K$50,5,0))</f>
        <v/>
      </c>
      <c r="Z23" s="560"/>
      <c r="AA23" s="560"/>
      <c r="AB23" s="560"/>
      <c r="AC23" s="561"/>
    </row>
    <row r="24" spans="1:36" ht="22.05" customHeight="1" thickBot="1">
      <c r="B24" s="493" t="s">
        <v>1159</v>
      </c>
      <c r="C24" s="494"/>
      <c r="D24" s="494"/>
      <c r="E24" s="494"/>
      <c r="F24" s="494"/>
      <c r="G24" s="495"/>
      <c r="H24" s="503"/>
      <c r="I24" s="504"/>
      <c r="J24" s="504"/>
      <c r="K24" s="504"/>
      <c r="L24" s="504"/>
      <c r="M24" s="504"/>
      <c r="N24" s="504"/>
      <c r="O24" s="504"/>
      <c r="P24" s="505"/>
      <c r="Q24" s="619" t="str">
        <f>$I$57</f>
        <v/>
      </c>
      <c r="R24" s="620"/>
      <c r="S24" s="545" t="str">
        <f>IF(NOT($Q$24="エラー"),"",$J$57)</f>
        <v/>
      </c>
      <c r="T24" s="546"/>
      <c r="U24" s="547"/>
      <c r="V24" s="547"/>
      <c r="W24" s="547"/>
      <c r="X24" s="547"/>
      <c r="Y24" s="547"/>
      <c r="Z24" s="547"/>
      <c r="AA24" s="547"/>
      <c r="AB24" s="547"/>
      <c r="AC24" s="548"/>
    </row>
    <row r="25" spans="1:36" ht="22.05" customHeight="1" thickBot="1">
      <c r="B25" s="516" t="s">
        <v>20</v>
      </c>
      <c r="C25" s="517"/>
      <c r="D25" s="517"/>
      <c r="E25" s="517"/>
      <c r="F25" s="517"/>
      <c r="G25" s="518"/>
      <c r="H25" s="503"/>
      <c r="I25" s="504"/>
      <c r="J25" s="504"/>
      <c r="K25" s="504"/>
      <c r="L25" s="504"/>
      <c r="M25" s="504"/>
      <c r="N25" s="504"/>
      <c r="O25" s="504"/>
      <c r="P25" s="505"/>
      <c r="Q25" s="621"/>
      <c r="R25" s="622"/>
      <c r="S25" s="549"/>
      <c r="T25" s="549"/>
      <c r="U25" s="549"/>
      <c r="V25" s="549"/>
      <c r="W25" s="549"/>
      <c r="X25" s="549"/>
      <c r="Y25" s="549"/>
      <c r="Z25" s="549"/>
      <c r="AA25" s="549"/>
      <c r="AB25" s="549"/>
      <c r="AC25" s="550"/>
      <c r="AH25" s="310"/>
    </row>
    <row r="26" spans="1:36" ht="13.95" customHeight="1" thickBot="1">
      <c r="B26" s="490" t="s">
        <v>177</v>
      </c>
      <c r="C26" s="491"/>
      <c r="D26" s="491"/>
      <c r="E26" s="491"/>
      <c r="F26" s="491"/>
      <c r="G26" s="491"/>
      <c r="H26" s="281" t="s">
        <v>251</v>
      </c>
      <c r="I26" s="282"/>
      <c r="J26" s="282"/>
      <c r="K26" s="283" t="s">
        <v>252</v>
      </c>
      <c r="L26" s="282"/>
      <c r="M26" s="282"/>
      <c r="N26" s="284" t="s">
        <v>253</v>
      </c>
      <c r="O26" s="555" t="s">
        <v>1173</v>
      </c>
      <c r="P26" s="555"/>
      <c r="Q26" s="555"/>
      <c r="R26" s="555"/>
      <c r="S26" s="555"/>
      <c r="T26" s="555"/>
      <c r="U26" s="555"/>
      <c r="V26" s="506" t="str">
        <f>IF($B$64="","",IF(AND($H$24="年金",OR($U$23="生命保険会社",$U$23="損害保険会社")),$I$64,$E$64))</f>
        <v/>
      </c>
      <c r="W26" s="506"/>
      <c r="X26" s="506"/>
      <c r="Y26" s="506"/>
      <c r="Z26" s="650" t="str">
        <f>$M$64</f>
        <v/>
      </c>
      <c r="AA26" s="650"/>
      <c r="AB26" s="650"/>
      <c r="AC26" s="651"/>
    </row>
    <row r="27" spans="1:36" ht="22.05" customHeight="1" thickBot="1">
      <c r="B27" s="490"/>
      <c r="C27" s="491"/>
      <c r="D27" s="491"/>
      <c r="E27" s="491"/>
      <c r="F27" s="491"/>
      <c r="G27" s="491"/>
      <c r="H27" s="313"/>
      <c r="I27" s="316"/>
      <c r="J27" s="316"/>
      <c r="K27" s="285">
        <v>0</v>
      </c>
      <c r="L27" s="285">
        <v>0</v>
      </c>
      <c r="M27" s="285">
        <v>0</v>
      </c>
      <c r="N27" s="286">
        <v>0</v>
      </c>
      <c r="O27" s="556"/>
      <c r="P27" s="556"/>
      <c r="Q27" s="556"/>
      <c r="R27" s="556"/>
      <c r="S27" s="556"/>
      <c r="T27" s="556"/>
      <c r="U27" s="556"/>
      <c r="V27" s="507"/>
      <c r="W27" s="507"/>
      <c r="X27" s="507"/>
      <c r="Y27" s="507"/>
      <c r="Z27" s="652"/>
      <c r="AA27" s="652"/>
      <c r="AB27" s="652"/>
      <c r="AC27" s="653"/>
    </row>
    <row r="28" spans="1:36" ht="13.95" customHeight="1" thickBot="1">
      <c r="B28" s="520" t="s">
        <v>172</v>
      </c>
      <c r="C28" s="521"/>
      <c r="D28" s="521"/>
      <c r="E28" s="521"/>
      <c r="F28" s="521"/>
      <c r="G28" s="521"/>
      <c r="H28" s="281" t="s">
        <v>249</v>
      </c>
      <c r="I28" s="282"/>
      <c r="J28" s="282"/>
      <c r="K28" s="283" t="s">
        <v>250</v>
      </c>
      <c r="L28" s="282"/>
      <c r="M28" s="282"/>
      <c r="N28" s="284" t="s">
        <v>253</v>
      </c>
      <c r="O28" s="543" t="s">
        <v>1174</v>
      </c>
      <c r="P28" s="543"/>
      <c r="Q28" s="543"/>
      <c r="R28" s="543"/>
      <c r="S28" s="543"/>
      <c r="T28" s="543"/>
      <c r="U28" s="543"/>
      <c r="V28" s="551" t="str">
        <f>$E$67</f>
        <v/>
      </c>
      <c r="W28" s="551"/>
      <c r="X28" s="551"/>
      <c r="Y28" s="551"/>
      <c r="Z28" s="551"/>
      <c r="AA28" s="551"/>
      <c r="AB28" s="551"/>
      <c r="AC28" s="552"/>
    </row>
    <row r="29" spans="1:36" ht="22.05" customHeight="1" thickBot="1">
      <c r="B29" s="500"/>
      <c r="C29" s="501"/>
      <c r="D29" s="501"/>
      <c r="E29" s="501"/>
      <c r="F29" s="501"/>
      <c r="G29" s="501"/>
      <c r="H29" s="313"/>
      <c r="I29" s="314"/>
      <c r="J29" s="314"/>
      <c r="K29" s="315"/>
      <c r="L29" s="285">
        <v>0</v>
      </c>
      <c r="M29" s="285">
        <v>0</v>
      </c>
      <c r="N29" s="286">
        <v>0</v>
      </c>
      <c r="O29" s="544"/>
      <c r="P29" s="544"/>
      <c r="Q29" s="544"/>
      <c r="R29" s="544"/>
      <c r="S29" s="544"/>
      <c r="T29" s="544"/>
      <c r="U29" s="544"/>
      <c r="V29" s="553"/>
      <c r="W29" s="553"/>
      <c r="X29" s="553"/>
      <c r="Y29" s="553"/>
      <c r="Z29" s="553"/>
      <c r="AA29" s="553"/>
      <c r="AB29" s="553"/>
      <c r="AC29" s="554"/>
      <c r="AF29" s="279"/>
    </row>
    <row r="30" spans="1:36" ht="30" customHeight="1" thickBot="1">
      <c r="A30" s="615" t="s">
        <v>1330</v>
      </c>
      <c r="B30" s="615"/>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F30" s="279"/>
    </row>
    <row r="31" spans="1:36" ht="30" customHeight="1" thickBot="1">
      <c r="B31" s="522" t="s">
        <v>263</v>
      </c>
      <c r="C31" s="523"/>
      <c r="D31" s="523"/>
      <c r="E31" s="523"/>
      <c r="F31" s="523"/>
      <c r="G31" s="524"/>
      <c r="H31" s="503"/>
      <c r="I31" s="504"/>
      <c r="J31" s="504"/>
      <c r="K31" s="504"/>
      <c r="L31" s="504"/>
      <c r="M31" s="504"/>
      <c r="N31" s="504"/>
      <c r="O31" s="504"/>
      <c r="P31" s="505"/>
      <c r="Q31" s="644" t="s">
        <v>1175</v>
      </c>
      <c r="R31" s="645"/>
      <c r="S31" s="645"/>
      <c r="T31" s="645"/>
      <c r="U31" s="645"/>
      <c r="V31" s="645"/>
      <c r="W31" s="645"/>
      <c r="X31" s="645"/>
      <c r="Y31" s="645"/>
      <c r="Z31" s="645"/>
      <c r="AA31" s="645"/>
      <c r="AB31" s="645"/>
      <c r="AC31" s="646"/>
      <c r="AD31" s="475"/>
      <c r="AE31" s="476"/>
      <c r="AF31" s="476"/>
      <c r="AG31" s="476"/>
      <c r="AH31" s="476"/>
      <c r="AI31" s="476"/>
      <c r="AJ31" s="476"/>
    </row>
    <row r="32" spans="1:36" ht="30" customHeight="1" thickBot="1">
      <c r="B32" s="493" t="s">
        <v>1154</v>
      </c>
      <c r="C32" s="494"/>
      <c r="D32" s="494"/>
      <c r="E32" s="494"/>
      <c r="F32" s="494"/>
      <c r="G32" s="495"/>
      <c r="H32" s="541"/>
      <c r="I32" s="542"/>
      <c r="J32" s="542"/>
      <c r="K32" s="542"/>
      <c r="L32" s="542"/>
      <c r="M32" s="542"/>
      <c r="N32" s="503" t="s">
        <v>1362</v>
      </c>
      <c r="O32" s="504"/>
      <c r="P32" s="505"/>
      <c r="Q32" s="657" t="s">
        <v>1347</v>
      </c>
      <c r="R32" s="658"/>
      <c r="S32" s="658"/>
      <c r="T32" s="658"/>
      <c r="U32" s="658"/>
      <c r="V32" s="658"/>
      <c r="W32" s="658"/>
      <c r="X32" s="658"/>
      <c r="Y32" s="658"/>
      <c r="Z32" s="658"/>
      <c r="AA32" s="658"/>
      <c r="AB32" s="658"/>
      <c r="AC32" s="659"/>
      <c r="AD32" s="475"/>
      <c r="AE32" s="476"/>
      <c r="AF32" s="476"/>
      <c r="AG32" s="476"/>
      <c r="AH32" s="476"/>
      <c r="AI32" s="476"/>
      <c r="AJ32" s="476"/>
    </row>
    <row r="33" spans="1:46" ht="22.05" customHeight="1" thickBot="1">
      <c r="B33" s="497" t="s">
        <v>1364</v>
      </c>
      <c r="C33" s="498"/>
      <c r="D33" s="498"/>
      <c r="E33" s="498"/>
      <c r="F33" s="498"/>
      <c r="G33" s="499"/>
      <c r="H33" s="503"/>
      <c r="I33" s="504"/>
      <c r="J33" s="504"/>
      <c r="K33" s="504"/>
      <c r="L33" s="504"/>
      <c r="M33" s="504"/>
      <c r="N33" s="504"/>
      <c r="O33" s="504"/>
      <c r="P33" s="505"/>
      <c r="Q33" s="647"/>
      <c r="R33" s="648"/>
      <c r="S33" s="648"/>
      <c r="T33" s="648"/>
      <c r="U33" s="648"/>
      <c r="V33" s="648"/>
      <c r="W33" s="648"/>
      <c r="X33" s="648"/>
      <c r="Y33" s="648"/>
      <c r="Z33" s="648"/>
      <c r="AA33" s="648"/>
      <c r="AB33" s="648"/>
      <c r="AC33" s="649"/>
    </row>
    <row r="34" spans="1:46" ht="22.05" customHeight="1" thickBot="1">
      <c r="B34" s="490" t="s">
        <v>175</v>
      </c>
      <c r="C34" s="491"/>
      <c r="D34" s="491"/>
      <c r="E34" s="491"/>
      <c r="F34" s="491"/>
      <c r="G34" s="496"/>
      <c r="H34" s="503"/>
      <c r="I34" s="504"/>
      <c r="J34" s="504"/>
      <c r="K34" s="504"/>
      <c r="L34" s="504"/>
      <c r="M34" s="504"/>
      <c r="N34" s="504"/>
      <c r="O34" s="504"/>
      <c r="P34" s="505"/>
      <c r="Q34" s="578"/>
      <c r="R34" s="578"/>
      <c r="S34" s="578"/>
      <c r="T34" s="578"/>
      <c r="U34" s="578"/>
      <c r="V34" s="578"/>
      <c r="W34" s="578"/>
      <c r="X34" s="578"/>
      <c r="Y34" s="578"/>
      <c r="Z34" s="578"/>
      <c r="AA34" s="578"/>
      <c r="AB34" s="578"/>
      <c r="AC34" s="579"/>
    </row>
    <row r="35" spans="1:46" ht="22.05" customHeight="1">
      <c r="B35" s="493" t="s">
        <v>1160</v>
      </c>
      <c r="C35" s="494"/>
      <c r="D35" s="494"/>
      <c r="E35" s="494"/>
      <c r="F35" s="494"/>
      <c r="G35" s="525"/>
      <c r="H35" s="616" t="str">
        <f>IF($H$17="","",$H$17)</f>
        <v/>
      </c>
      <c r="I35" s="617"/>
      <c r="J35" s="617"/>
      <c r="K35" s="617"/>
      <c r="L35" s="617"/>
      <c r="M35" s="617"/>
      <c r="N35" s="617"/>
      <c r="O35" s="617"/>
      <c r="P35" s="618"/>
      <c r="Q35" s="531" t="s">
        <v>216</v>
      </c>
      <c r="R35" s="532"/>
      <c r="S35" s="532"/>
      <c r="T35" s="532"/>
      <c r="U35" s="532"/>
      <c r="V35" s="532"/>
      <c r="W35" s="532"/>
      <c r="X35" s="532"/>
      <c r="Y35" s="532"/>
      <c r="Z35" s="532"/>
      <c r="AA35" s="532"/>
      <c r="AB35" s="532"/>
      <c r="AC35" s="533"/>
    </row>
    <row r="36" spans="1:46" ht="22.05" customHeight="1">
      <c r="B36" s="500" t="s">
        <v>1161</v>
      </c>
      <c r="C36" s="501"/>
      <c r="D36" s="501"/>
      <c r="E36" s="501"/>
      <c r="F36" s="501"/>
      <c r="G36" s="526"/>
      <c r="H36" s="502" t="str">
        <f>IF($H$18="","",$H$18)</f>
        <v/>
      </c>
      <c r="I36" s="502"/>
      <c r="J36" s="502"/>
      <c r="K36" s="502"/>
      <c r="L36" s="502"/>
      <c r="M36" s="502"/>
      <c r="N36" s="502"/>
      <c r="O36" s="502"/>
      <c r="P36" s="502"/>
      <c r="Q36" s="654" t="s">
        <v>216</v>
      </c>
      <c r="R36" s="655"/>
      <c r="S36" s="655"/>
      <c r="T36" s="655"/>
      <c r="U36" s="655"/>
      <c r="V36" s="655"/>
      <c r="W36" s="655"/>
      <c r="X36" s="655"/>
      <c r="Y36" s="655"/>
      <c r="Z36" s="655"/>
      <c r="AA36" s="655"/>
      <c r="AB36" s="655"/>
      <c r="AC36" s="656"/>
    </row>
    <row r="37" spans="1:46" ht="6" customHeight="1" thickBot="1"/>
    <row r="38" spans="1:46" ht="25.8" customHeight="1" thickBot="1">
      <c r="AE38" s="508" t="s">
        <v>1397</v>
      </c>
      <c r="AF38" s="509"/>
      <c r="AG38" s="510"/>
      <c r="AH38" s="482"/>
      <c r="AI38" s="482"/>
      <c r="AJ38" s="482"/>
      <c r="AK38" s="482"/>
      <c r="AL38" s="482"/>
      <c r="AM38" s="290"/>
      <c r="AN38" s="290"/>
      <c r="AO38" s="290"/>
      <c r="AP38" s="290"/>
      <c r="AQ38" s="290"/>
      <c r="AR38" s="290"/>
      <c r="AS38" s="290"/>
      <c r="AT38" s="290"/>
    </row>
    <row r="39" spans="1:46" ht="18" customHeight="1">
      <c r="AD39" s="482"/>
      <c r="AE39" s="482"/>
      <c r="AF39" s="482"/>
      <c r="AG39" s="482"/>
      <c r="AH39" s="482"/>
      <c r="AI39" s="482"/>
      <c r="AJ39" s="482"/>
      <c r="AK39" s="482"/>
      <c r="AL39" s="482"/>
      <c r="AM39" s="290"/>
      <c r="AN39" s="290"/>
      <c r="AO39" s="290"/>
      <c r="AP39" s="290"/>
      <c r="AQ39" s="290"/>
      <c r="AR39" s="290"/>
      <c r="AS39" s="290"/>
      <c r="AT39" s="290"/>
    </row>
    <row r="40" spans="1:46" ht="18" customHeight="1"/>
    <row r="41" spans="1:46" ht="18" customHeight="1"/>
    <row r="42" spans="1:46" ht="18" customHeight="1"/>
    <row r="43" spans="1:46" ht="19.2" hidden="1" customHeight="1">
      <c r="A43" s="583" t="s">
        <v>1284</v>
      </c>
      <c r="B43" s="630" t="s">
        <v>1357</v>
      </c>
      <c r="C43" s="631"/>
      <c r="D43" s="632"/>
      <c r="E43" s="632"/>
      <c r="F43" s="632"/>
      <c r="G43" s="632"/>
      <c r="H43" s="633"/>
      <c r="I43" s="333"/>
      <c r="J43" s="333"/>
      <c r="K43" s="333"/>
      <c r="L43" s="291"/>
    </row>
    <row r="44" spans="1:46" ht="19.2" hidden="1" customHeight="1">
      <c r="A44" s="595"/>
      <c r="B44" s="377"/>
      <c r="C44" s="375" t="str">
        <f ca="1">TEXT(YEAR(TODAY())-2018,"00")</f>
        <v>07</v>
      </c>
      <c r="E44" s="375" t="str">
        <f ca="1">TEXT(MONTH(TODAY()),"00")</f>
        <v>03</v>
      </c>
      <c r="G44" s="375" t="str">
        <f ca="1">TEXT(DAY(TODAY()),"00")</f>
        <v>31</v>
      </c>
      <c r="H44" s="376"/>
      <c r="I44" s="279"/>
      <c r="J44" s="279"/>
      <c r="K44" s="279"/>
      <c r="L44" s="291"/>
    </row>
    <row r="45" spans="1:46" ht="19.2" hidden="1" customHeight="1">
      <c r="A45" s="584"/>
      <c r="B45" s="345" t="s">
        <v>1368</v>
      </c>
      <c r="C45" s="346" t="str">
        <f ca="1">LEFT($C$44,1)</f>
        <v>0</v>
      </c>
      <c r="D45" s="346" t="str">
        <f ca="1">RIGHT($C$44,1)</f>
        <v>7</v>
      </c>
      <c r="E45" s="346" t="str">
        <f ca="1">LEFT($E$44,1)</f>
        <v>0</v>
      </c>
      <c r="F45" s="346" t="str">
        <f ca="1">RIGHT($E$44,1)</f>
        <v>3</v>
      </c>
      <c r="G45" s="346" t="str">
        <f ca="1">LEFT($G$44,1)</f>
        <v>3</v>
      </c>
      <c r="H45" s="347" t="str">
        <f ca="1">RIGHT($G$44,1)</f>
        <v>1</v>
      </c>
      <c r="I45" s="279"/>
      <c r="J45" s="279"/>
      <c r="K45" s="279"/>
      <c r="L45" s="291"/>
    </row>
    <row r="46" spans="1:46" ht="6" hidden="1" customHeight="1">
      <c r="A46" s="297"/>
    </row>
    <row r="47" spans="1:46" s="310" customFormat="1" ht="18" hidden="1" customHeight="1">
      <c r="A47" s="588" t="s">
        <v>1321</v>
      </c>
      <c r="B47" s="593" t="s">
        <v>167</v>
      </c>
      <c r="C47" s="593"/>
      <c r="E47" s="331" t="s">
        <v>1322</v>
      </c>
    </row>
    <row r="48" spans="1:46" ht="25.8" hidden="1" customHeight="1">
      <c r="A48" s="589"/>
      <c r="B48" s="594" t="b">
        <f>IF($H$20="S","昭和",IF($H$20="H","平成",IF($H$20="R","令和")))</f>
        <v>0</v>
      </c>
      <c r="C48" s="594"/>
      <c r="E48" s="332" t="e" cm="1" vm="1">
        <f t="array" aca="1" ref="E48" ca="1">IF(OR(AND($H$20="H",$K$20="02",日付!$V$4="うるう年"),AND($H$20="S",$K$20="02",日付!$V$3="うるう年")),INDIRECT("日２９"),IF($K$20="02",INDIRECT("日２８"),IF(OR($K$20="04",$K$20="06",$K$20="09",$K$20="11"),INDIRECT("日３０"),INDIRECT("日３１"))))</f>
        <v>#VALUE!</v>
      </c>
    </row>
    <row r="49" spans="1:29" ht="6" hidden="1" customHeight="1">
      <c r="B49" s="310"/>
      <c r="C49" s="310"/>
      <c r="D49" s="310"/>
      <c r="E49" s="310"/>
      <c r="F49" s="310"/>
      <c r="G49" s="310"/>
      <c r="H49" s="310"/>
      <c r="I49" s="279"/>
      <c r="J49" s="279"/>
      <c r="K49" s="279"/>
      <c r="L49" s="291"/>
    </row>
    <row r="50" spans="1:29" ht="24" hidden="1" customHeight="1">
      <c r="A50" s="673" t="s">
        <v>1285</v>
      </c>
      <c r="B50" s="670" t="s">
        <v>1172</v>
      </c>
      <c r="C50" s="671"/>
      <c r="D50" s="671"/>
      <c r="E50" s="671"/>
      <c r="F50" s="344"/>
      <c r="L50" s="279"/>
      <c r="N50" s="325"/>
      <c r="O50" s="291"/>
      <c r="AC50" s="291"/>
    </row>
    <row r="51" spans="1:29" ht="24" hidden="1" customHeight="1">
      <c r="A51" s="674"/>
      <c r="B51" s="676" t="str">
        <f>IF($H$22="","金融機関CD未入力",IF($H$22="0102","一般のみ","全種別"))</f>
        <v>金融機関CD未入力</v>
      </c>
      <c r="C51" s="677"/>
      <c r="D51" s="677"/>
      <c r="E51" s="677"/>
      <c r="F51" s="344"/>
      <c r="L51" s="279"/>
    </row>
    <row r="52" spans="1:29" ht="24" hidden="1" customHeight="1">
      <c r="A52" s="674"/>
      <c r="B52" s="697" t="s">
        <v>1171</v>
      </c>
      <c r="C52" s="698"/>
      <c r="D52" s="660" t="s">
        <v>1170</v>
      </c>
      <c r="E52" s="661"/>
    </row>
    <row r="53" spans="1:29" ht="24" hidden="1" customHeight="1">
      <c r="A53" s="674"/>
      <c r="B53" s="699" t="s">
        <v>281</v>
      </c>
      <c r="C53" s="700"/>
      <c r="D53" s="662" t="s">
        <v>281</v>
      </c>
      <c r="E53" s="663"/>
    </row>
    <row r="54" spans="1:29" ht="24" hidden="1" customHeight="1">
      <c r="A54" s="674"/>
      <c r="B54" s="701" t="s">
        <v>225</v>
      </c>
      <c r="C54" s="702"/>
      <c r="D54" s="340"/>
      <c r="E54" s="340"/>
      <c r="F54" s="310"/>
      <c r="G54" s="310"/>
      <c r="H54" s="342"/>
      <c r="I54" s="342"/>
      <c r="J54" s="343"/>
      <c r="K54" s="343"/>
      <c r="L54" s="310"/>
      <c r="M54" s="310"/>
      <c r="N54" s="310"/>
    </row>
    <row r="55" spans="1:29" ht="24" hidden="1" customHeight="1">
      <c r="A55" s="675"/>
      <c r="B55" s="703" t="s">
        <v>282</v>
      </c>
      <c r="C55" s="704"/>
      <c r="D55" s="340"/>
      <c r="E55" s="340"/>
      <c r="F55" s="310"/>
      <c r="G55" s="310"/>
      <c r="H55" s="342"/>
      <c r="I55" s="342"/>
      <c r="J55" s="343"/>
      <c r="K55" s="343"/>
      <c r="L55" s="310"/>
      <c r="M55" s="310"/>
      <c r="N55" s="310"/>
    </row>
    <row r="56" spans="1:29" ht="6" hidden="1" customHeight="1">
      <c r="A56" s="298"/>
      <c r="B56" s="287"/>
      <c r="C56" s="287"/>
      <c r="D56" s="287"/>
      <c r="E56" s="287"/>
      <c r="F56" s="287"/>
      <c r="G56" s="287"/>
      <c r="H56" s="287"/>
      <c r="I56" s="287"/>
      <c r="J56" s="287"/>
    </row>
    <row r="57" spans="1:29" ht="18" hidden="1" customHeight="1">
      <c r="A57" s="596" t="s">
        <v>1286</v>
      </c>
      <c r="B57" s="689" t="s">
        <v>281</v>
      </c>
      <c r="C57" s="690"/>
      <c r="D57" s="689" t="s">
        <v>225</v>
      </c>
      <c r="E57" s="690"/>
      <c r="F57" s="689" t="s">
        <v>282</v>
      </c>
      <c r="G57" s="690"/>
      <c r="H57" s="335"/>
      <c r="I57" s="288" t="str">
        <f>IF(OR(AND($H$24="一般",$H$25="目的解約（住宅）"),AND($H$24="一般",$H$25="目的外解約（住宅）"),AND($H$24="住宅",$H$25="全額払戻"),AND($H$24="住宅",$H$25="解約"),AND($H$24="年金",$H$25="一部払戻"),AND($H$24="年金",$H$25="全額払戻"),AND($H$24="年金",$H$25="目的解約（住宅）"),AND($H$24="年金",$H$25="目的外解約（住宅）"),AND($H$22="0102",$H$24="住宅"),AND($H$22="0102",$H$24="年金")),"エラー",IF(OR($H$24="",$H$25=""),"","入力済"))</f>
        <v/>
      </c>
      <c r="J57" s="288" t="s">
        <v>1165</v>
      </c>
      <c r="L57" s="290"/>
      <c r="M57" s="335"/>
      <c r="N57" s="335"/>
      <c r="O57" s="335"/>
      <c r="P57" s="291"/>
      <c r="U57" s="290"/>
      <c r="V57" s="290"/>
    </row>
    <row r="58" spans="1:29" ht="18" hidden="1" customHeight="1">
      <c r="A58" s="597"/>
      <c r="B58" s="691" t="s">
        <v>226</v>
      </c>
      <c r="C58" s="692"/>
      <c r="D58" s="691" t="s">
        <v>226</v>
      </c>
      <c r="E58" s="692"/>
      <c r="F58" s="691" t="s">
        <v>228</v>
      </c>
      <c r="G58" s="692"/>
      <c r="H58" s="279"/>
      <c r="I58" s="279"/>
      <c r="J58" s="279"/>
      <c r="K58" s="279"/>
      <c r="L58" s="279"/>
      <c r="M58" s="279"/>
      <c r="N58" s="279"/>
      <c r="O58" s="279"/>
      <c r="P58" s="291"/>
      <c r="Q58" s="290"/>
      <c r="R58" s="290"/>
      <c r="S58" s="290"/>
      <c r="T58" s="290"/>
      <c r="U58" s="290"/>
      <c r="V58" s="290"/>
    </row>
    <row r="59" spans="1:29" ht="18" hidden="1" customHeight="1">
      <c r="A59" s="597"/>
      <c r="B59" s="705" t="s">
        <v>227</v>
      </c>
      <c r="C59" s="706"/>
      <c r="D59" s="693" t="s">
        <v>229</v>
      </c>
      <c r="E59" s="694"/>
      <c r="F59" s="336"/>
      <c r="G59" s="337"/>
      <c r="H59" s="279"/>
      <c r="I59" s="279"/>
      <c r="J59" s="279"/>
      <c r="K59" s="279"/>
      <c r="L59" s="279"/>
      <c r="M59" s="279"/>
      <c r="N59" s="279"/>
      <c r="O59" s="279"/>
      <c r="P59" s="291"/>
      <c r="Q59" s="290"/>
      <c r="R59" s="290"/>
      <c r="S59" s="290"/>
      <c r="T59" s="290"/>
      <c r="U59" s="290"/>
      <c r="V59" s="290"/>
    </row>
    <row r="60" spans="1:29" ht="18" hidden="1" customHeight="1">
      <c r="A60" s="598"/>
      <c r="B60" s="687" t="s">
        <v>228</v>
      </c>
      <c r="C60" s="688"/>
      <c r="D60" s="695" t="s">
        <v>230</v>
      </c>
      <c r="E60" s="696"/>
      <c r="F60" s="338"/>
      <c r="G60" s="339"/>
      <c r="H60" s="279"/>
      <c r="I60" s="279"/>
      <c r="J60" s="279"/>
      <c r="K60" s="279"/>
      <c r="L60" s="279"/>
      <c r="M60" s="279"/>
      <c r="N60" s="279"/>
      <c r="O60" s="279"/>
      <c r="P60" s="291"/>
      <c r="Q60" s="290"/>
      <c r="R60" s="290"/>
      <c r="S60" s="290"/>
      <c r="T60" s="290"/>
      <c r="U60" s="290"/>
      <c r="V60" s="290"/>
    </row>
    <row r="61" spans="1:29" ht="6" hidden="1" customHeight="1">
      <c r="A61" s="298"/>
      <c r="Q61" s="290"/>
      <c r="R61" s="290"/>
      <c r="S61" s="290"/>
      <c r="T61" s="290"/>
      <c r="U61" s="290"/>
      <c r="V61" s="290"/>
    </row>
    <row r="62" spans="1:29" ht="17.399999999999999" hidden="1" customHeight="1">
      <c r="A62" s="590" t="s">
        <v>1169</v>
      </c>
      <c r="B62" s="641" t="s">
        <v>1358</v>
      </c>
      <c r="C62" s="642"/>
      <c r="D62" s="642"/>
      <c r="E62" s="642"/>
      <c r="F62" s="642"/>
      <c r="G62" s="642"/>
      <c r="H62" s="642"/>
      <c r="I62" s="642"/>
      <c r="J62" s="642"/>
      <c r="K62" s="642"/>
      <c r="L62" s="643"/>
      <c r="M62" s="230"/>
    </row>
    <row r="63" spans="1:29" ht="18" hidden="1" customHeight="1">
      <c r="A63" s="591"/>
      <c r="B63" s="678" t="s">
        <v>1361</v>
      </c>
      <c r="C63" s="679"/>
      <c r="D63" s="680"/>
      <c r="E63" s="681" t="s">
        <v>1360</v>
      </c>
      <c r="F63" s="682"/>
      <c r="G63" s="682"/>
      <c r="H63" s="683"/>
      <c r="I63" s="681" t="s">
        <v>1359</v>
      </c>
      <c r="J63" s="682"/>
      <c r="K63" s="682"/>
      <c r="L63" s="683"/>
    </row>
    <row r="64" spans="1:29" ht="30" hidden="1" customHeight="1">
      <c r="A64" s="592"/>
      <c r="B64" s="585" t="str">
        <f>IF($J$27="","",VALUE($H$27&amp;$I$27&amp;$J$27))</f>
        <v/>
      </c>
      <c r="C64" s="586"/>
      <c r="D64" s="587"/>
      <c r="E64" s="684" t="str">
        <f>IF($H$24="一般","",IF($B$64&lt;=550,"上限値範囲内","上限値超過"))</f>
        <v>上限値超過</v>
      </c>
      <c r="F64" s="685"/>
      <c r="G64" s="685"/>
      <c r="H64" s="686"/>
      <c r="I64" s="684" t="str">
        <f>IF(OR($H$24="一般",$H$24="住宅"),"",IF(AND(OR($U$23="生命保険会社",$U$23="損害保険会社"),$B$64&gt;385),"上限値超過",IF(AND(OR($U$23="生命保険会社",$U$23="損害保険会社"),$B$64&lt;386),"上限値範囲内","")))</f>
        <v/>
      </c>
      <c r="J64" s="685"/>
      <c r="K64" s="685"/>
      <c r="L64" s="686"/>
      <c r="M64" s="634" t="str">
        <f>IF(AND(OR(AND($H$24="住宅",OR($H$25="目的解約（住宅）",$H$25="目的外解約（住宅）")),AND($H$24="年金",$H$25="解約")),$J$27=""),"入力してください",IF(AND(OR(AND($H$24="住宅",OR($H$25="目的解約（住宅）",$H$25="目的外解約（住宅）")),AND($H$24="年金",$H$25="解約")),$J$27&lt;&gt;""),"入力済",""))</f>
        <v/>
      </c>
      <c r="N64" s="635"/>
    </row>
    <row r="65" spans="1:22" ht="6" hidden="1" customHeight="1">
      <c r="A65" s="298"/>
      <c r="Q65" s="290"/>
      <c r="R65" s="290"/>
      <c r="S65" s="290"/>
      <c r="T65" s="290"/>
      <c r="U65" s="290"/>
      <c r="V65" s="290"/>
    </row>
    <row r="66" spans="1:22" ht="18" hidden="1" customHeight="1">
      <c r="A66" s="583" t="s">
        <v>1287</v>
      </c>
      <c r="B66" s="670" t="s">
        <v>288</v>
      </c>
      <c r="C66" s="671"/>
      <c r="D66" s="672"/>
      <c r="Q66" s="290"/>
      <c r="R66" s="290"/>
      <c r="S66" s="290"/>
      <c r="T66" s="290"/>
      <c r="U66" s="290"/>
      <c r="V66" s="290"/>
    </row>
    <row r="67" spans="1:22" ht="30" hidden="1" customHeight="1">
      <c r="A67" s="584"/>
      <c r="B67" s="582" t="str">
        <f>IF($K$29="","",VALUE($H$29&amp;$I$29&amp;$J$29&amp;$K$29))</f>
        <v/>
      </c>
      <c r="C67" s="582"/>
      <c r="D67" s="582"/>
      <c r="E67" s="289" t="str">
        <f>IF(AND($H$25="一部払戻",$B$67=""),"入力してください",IF(AND($H$25="一部払戻",$B$67=0),"払戻金額を指定してください",IF(AND($H$25="一部払戻",$B$67&gt;0),"入力済","")))</f>
        <v/>
      </c>
      <c r="Q67" s="290"/>
      <c r="R67" s="290"/>
      <c r="S67" s="290"/>
      <c r="T67" s="290"/>
      <c r="U67" s="290"/>
      <c r="V67" s="290"/>
    </row>
    <row r="68" spans="1:22" ht="6" customHeight="1"/>
    <row r="73" spans="1:22">
      <c r="B73" s="341"/>
    </row>
    <row r="74" spans="1:22">
      <c r="B74" s="341"/>
    </row>
  </sheetData>
  <sheetProtection algorithmName="SHA-512" hashValue="xeUxWFftCQg4vkGpHK/MPG81TW81uz9hEWLjkRSWIZ4yGlo2CLlIahGX8ZkMeVAWjBrUkg7RPFWjZ1nbFk5lwg==" saltValue="l6kYGjp8DV3Ax5MJp25eYw==" spinCount="100000" sheet="1" objects="1" scenarios="1"/>
  <dataConsolidate/>
  <mergeCells count="131">
    <mergeCell ref="B66:D66"/>
    <mergeCell ref="A50:A55"/>
    <mergeCell ref="B50:E50"/>
    <mergeCell ref="B51:E51"/>
    <mergeCell ref="B63:D63"/>
    <mergeCell ref="E63:H63"/>
    <mergeCell ref="I63:L63"/>
    <mergeCell ref="E64:H64"/>
    <mergeCell ref="I64:L64"/>
    <mergeCell ref="B60:C60"/>
    <mergeCell ref="D57:E57"/>
    <mergeCell ref="F57:G57"/>
    <mergeCell ref="D58:E58"/>
    <mergeCell ref="F58:G58"/>
    <mergeCell ref="D59:E59"/>
    <mergeCell ref="D60:E60"/>
    <mergeCell ref="B52:C52"/>
    <mergeCell ref="B53:C53"/>
    <mergeCell ref="B54:C54"/>
    <mergeCell ref="B55:C55"/>
    <mergeCell ref="B57:C57"/>
    <mergeCell ref="B58:C58"/>
    <mergeCell ref="B59:C59"/>
    <mergeCell ref="M64:N64"/>
    <mergeCell ref="N1:AC1"/>
    <mergeCell ref="A1:M1"/>
    <mergeCell ref="C2:AC2"/>
    <mergeCell ref="C3:AC3"/>
    <mergeCell ref="C4:AC4"/>
    <mergeCell ref="B62:L62"/>
    <mergeCell ref="Q31:AC31"/>
    <mergeCell ref="Q33:AC33"/>
    <mergeCell ref="Z26:AC27"/>
    <mergeCell ref="H33:P33"/>
    <mergeCell ref="Q36:AC36"/>
    <mergeCell ref="Q34:AC34"/>
    <mergeCell ref="Q32:AC32"/>
    <mergeCell ref="D52:E52"/>
    <mergeCell ref="D53:E53"/>
    <mergeCell ref="A8:AB8"/>
    <mergeCell ref="B9:G9"/>
    <mergeCell ref="H10:P10"/>
    <mergeCell ref="Z10:AC10"/>
    <mergeCell ref="B10:G10"/>
    <mergeCell ref="Q19:AC20"/>
    <mergeCell ref="Q12:AC12"/>
    <mergeCell ref="Q16:AC16"/>
    <mergeCell ref="H14:J14"/>
    <mergeCell ref="H13:P13"/>
    <mergeCell ref="L14:P14"/>
    <mergeCell ref="Q17:V17"/>
    <mergeCell ref="I20:J20"/>
    <mergeCell ref="K20:M20"/>
    <mergeCell ref="I19:J19"/>
    <mergeCell ref="B43:H43"/>
    <mergeCell ref="U10:Y10"/>
    <mergeCell ref="U22:Y22"/>
    <mergeCell ref="Q10:T10"/>
    <mergeCell ref="B67:D67"/>
    <mergeCell ref="A66:A67"/>
    <mergeCell ref="B64:D64"/>
    <mergeCell ref="A47:A48"/>
    <mergeCell ref="A62:A64"/>
    <mergeCell ref="B47:C47"/>
    <mergeCell ref="B48:C48"/>
    <mergeCell ref="A43:A45"/>
    <mergeCell ref="A57:A60"/>
    <mergeCell ref="Q13:AC13"/>
    <mergeCell ref="W17:AC18"/>
    <mergeCell ref="W14:AC15"/>
    <mergeCell ref="Q18:V18"/>
    <mergeCell ref="N20:P20"/>
    <mergeCell ref="N19:P19"/>
    <mergeCell ref="Q23:T23"/>
    <mergeCell ref="A21:AC21"/>
    <mergeCell ref="A30:AC30"/>
    <mergeCell ref="H22:P22"/>
    <mergeCell ref="H35:P35"/>
    <mergeCell ref="B26:G27"/>
    <mergeCell ref="Q9:AC9"/>
    <mergeCell ref="H9:P9"/>
    <mergeCell ref="Q35:AC35"/>
    <mergeCell ref="U23:X23"/>
    <mergeCell ref="Q14:V14"/>
    <mergeCell ref="Q15:V15"/>
    <mergeCell ref="H31:P31"/>
    <mergeCell ref="H32:M32"/>
    <mergeCell ref="N32:P32"/>
    <mergeCell ref="O28:U29"/>
    <mergeCell ref="S24:AC25"/>
    <mergeCell ref="V28:AC29"/>
    <mergeCell ref="H24:P24"/>
    <mergeCell ref="O26:U27"/>
    <mergeCell ref="K19:M19"/>
    <mergeCell ref="Y23:AC23"/>
    <mergeCell ref="Q22:T22"/>
    <mergeCell ref="H15:P15"/>
    <mergeCell ref="H16:P16"/>
    <mergeCell ref="H18:P18"/>
    <mergeCell ref="H17:P17"/>
    <mergeCell ref="H11:P11"/>
    <mergeCell ref="H12:P12"/>
    <mergeCell ref="Q11:AC11"/>
    <mergeCell ref="H36:P36"/>
    <mergeCell ref="H34:P34"/>
    <mergeCell ref="V26:Y27"/>
    <mergeCell ref="AE38:AG38"/>
    <mergeCell ref="Z22:AC22"/>
    <mergeCell ref="B22:G22"/>
    <mergeCell ref="B23:G23"/>
    <mergeCell ref="B24:G24"/>
    <mergeCell ref="B25:G25"/>
    <mergeCell ref="H23:P23"/>
    <mergeCell ref="H25:P25"/>
    <mergeCell ref="B28:G29"/>
    <mergeCell ref="B31:G31"/>
    <mergeCell ref="B32:G32"/>
    <mergeCell ref="B33:G33"/>
    <mergeCell ref="B34:G34"/>
    <mergeCell ref="B35:G35"/>
    <mergeCell ref="B36:G36"/>
    <mergeCell ref="Q24:R25"/>
    <mergeCell ref="B11:G11"/>
    <mergeCell ref="B12:G12"/>
    <mergeCell ref="B13:G13"/>
    <mergeCell ref="B14:G14"/>
    <mergeCell ref="B15:G15"/>
    <mergeCell ref="B16:G16"/>
    <mergeCell ref="B17:G17"/>
    <mergeCell ref="B18:G18"/>
    <mergeCell ref="B19:G20"/>
  </mergeCells>
  <phoneticPr fontId="2"/>
  <conditionalFormatting sqref="Z26:AC27">
    <cfRule type="cellIs" dxfId="28" priority="101" operator="equal">
      <formula>"入力済"</formula>
    </cfRule>
    <cfRule type="cellIs" dxfId="27" priority="104" operator="equal">
      <formula>"入力してください"</formula>
    </cfRule>
  </conditionalFormatting>
  <conditionalFormatting sqref="V26:Y27">
    <cfRule type="containsText" dxfId="26" priority="17" operator="containsText" text="上限値超過">
      <formula>NOT(ISERROR(SEARCH("上限値超過",V26)))</formula>
    </cfRule>
    <cfRule type="containsText" dxfId="25" priority="100" operator="containsText" text="上限値範囲内">
      <formula>NOT(ISERROR(SEARCH("上限値範囲内",V26)))</formula>
    </cfRule>
  </conditionalFormatting>
  <conditionalFormatting sqref="H10:P18 H22:P25 H31:P34">
    <cfRule type="notContainsBlanks" dxfId="24" priority="7">
      <formula>LEN(TRIM(H10))&gt;0</formula>
    </cfRule>
  </conditionalFormatting>
  <conditionalFormatting sqref="Q24:AC25">
    <cfRule type="expression" dxfId="23" priority="15">
      <formula>$Q$24="エラー"</formula>
    </cfRule>
  </conditionalFormatting>
  <conditionalFormatting sqref="H27:J27">
    <cfRule type="expression" dxfId="22" priority="9">
      <formula>NOT($Z$26="入力してください")</formula>
    </cfRule>
  </conditionalFormatting>
  <conditionalFormatting sqref="V28">
    <cfRule type="containsText" dxfId="21" priority="105" operator="containsText" text="払戻金額を指定してください">
      <formula>NOT(ISERROR(SEARCH("払戻金額を指定してください",V28)))</formula>
    </cfRule>
  </conditionalFormatting>
  <conditionalFormatting sqref="H29:K29">
    <cfRule type="expression" dxfId="20" priority="14">
      <formula>NOT($V$28="入力してください")</formula>
    </cfRule>
  </conditionalFormatting>
  <conditionalFormatting sqref="H20:P20">
    <cfRule type="expression" dxfId="19" priority="8">
      <formula>AND($H$20&lt;&gt;0,$I$20&lt;&gt;0,$K$20&lt;&gt;0,$N$20&lt;&gt;0)</formula>
    </cfRule>
  </conditionalFormatting>
  <conditionalFormatting sqref="U22 Z22 Z10 U10 AD10:AH10 A1 N1 C2:C4 B9:AH9 AD21:AH22 A21 AD30:AH30 A30 A5:AG5 A7:AG8 F6:AG6 B6:D6 H10:P10 B10:B19 H11:AH20 H22 B22:B26 B28 H23:AH29 H31:AD31 H32:AC32 B31:B36 H33:AH36 AD1:AG4">
    <cfRule type="containsText" dxfId="18" priority="2" operator="containsText" text="入力済">
      <formula>NOT(ISERROR(SEARCH("入力済",A1)))</formula>
    </cfRule>
  </conditionalFormatting>
  <conditionalFormatting sqref="AD31">
    <cfRule type="expression" dxfId="17" priority="16">
      <formula>AND(NOT($AD$31=""),OR($H$31="",NOT($H$31="ゆうちょ銀行")))</formula>
    </cfRule>
  </conditionalFormatting>
  <conditionalFormatting sqref="AD22:AJ22 AD30:AJ30 A30 H22:Z22 B22:B26 B28 H23:AJ29 B31:B36 H31:AJ36">
    <cfRule type="containsText" dxfId="16" priority="6" operator="containsText" text="入力してください">
      <formula>NOT(ISERROR(SEARCH("入力してください",A22)))</formula>
    </cfRule>
  </conditionalFormatting>
  <conditionalFormatting sqref="AE38:AG38">
    <cfRule type="expression" dxfId="15" priority="1">
      <formula>NOT($H$22="1301")</formula>
    </cfRule>
  </conditionalFormatting>
  <dataValidations xWindow="427" yWindow="621" count="30">
    <dataValidation type="list" allowBlank="1" showErrorMessage="1" error="プルダウンから選択してください。" prompt="左から順にプルダウンから選択" sqref="H20" xr:uid="{B6BB9AE1-05B6-4653-A05B-28F8013AB787}">
      <formula1>"S,H"</formula1>
    </dataValidation>
    <dataValidation type="custom" imeMode="hiragana" allowBlank="1" showInputMessage="1" errorTitle="入力漏れ" error="入力必須項目です。" sqref="H18:P18" xr:uid="{41DD3BB1-5107-498A-8E8E-CEFA1AE6EFC6}">
      <formula1>$H$18&lt;&gt;""</formula1>
    </dataValidation>
    <dataValidation type="custom" imeMode="halfKatakana" allowBlank="1" showInputMessage="1" showErrorMessage="1" errorTitle="入力エラー" error="半角カナで入力してください。" promptTitle="半角ｶﾅで入力してください" prompt="半角ｶﾅ以外の場合_x000a_正しく反映されません。" sqref="H17:P17" xr:uid="{FEEB689C-2583-4540-AAA7-BBBB599E2006}">
      <formula1>$H$17=ASC(H17)</formula1>
    </dataValidation>
    <dataValidation imeMode="halfAlpha" allowBlank="1" showInputMessage="1" showErrorMessage="1" sqref="K14" xr:uid="{C0BD3DB9-FF7B-4F3F-B2DC-C8062E0F82B9}"/>
    <dataValidation type="list" allowBlank="1" showInputMessage="1" showErrorMessage="1" error="プルダウンから請求区分を選択してください。" promptTitle="プルダウンから選択" prompt="_x000a_貯蓄の種類によって選択できる請求区分が異なります。" sqref="H25:P25" xr:uid="{42DA9B60-C1B1-4118-B402-43AB4FF55270}">
      <formula1>INDIRECT($H$24)</formula1>
    </dataValidation>
    <dataValidation allowBlank="1" showErrorMessage="1" promptTitle="正しい所属コードを入力すると、自動で所属名が表示されます。" prompt="　" sqref="H11:P11" xr:uid="{19B7A4E2-1BE2-47F2-A988-3BAD33E0AF5B}"/>
    <dataValidation type="textLength" imeMode="halfAlpha" operator="equal" allowBlank="1" showInputMessage="1" showErrorMessage="1" error="所属コード5ケタを入力してください。_x000a_不明な場合は、「コード検索」シートでご確認ください。" prompt="不明な場合は「コード検索」シートでご確認ください。" sqref="H10:P10" xr:uid="{E8060864-F4CE-4BAD-9383-7FD09CD453E2}">
      <formula1>5</formula1>
    </dataValidation>
    <dataValidation imeMode="hiragana" allowBlank="1" showErrorMessage="1" promptTitle="正しいコードを入力すると、自動で金融機関名が表示されます。" prompt="　" sqref="H23:P23" xr:uid="{0EA92543-7F8A-4898-A1BF-EF4A5EB8D736}"/>
    <dataValidation type="list" allowBlank="1" showErrorMessage="1" error="プルダウンから選択してください。" prompt="普通または当座のいすれかを選択してください。" sqref="H33:P33" xr:uid="{5B2A2565-0790-4B76-AD25-59F83C682089}">
      <formula1>"普通預金,当座預金"</formula1>
    </dataValidation>
    <dataValidation allowBlank="1" showInputMessage="1" showErrorMessage="1" promptTitle="「基本情報」の氏名情報が自動入力されます。" prompt="　" sqref="H35:P36" xr:uid="{FFD8AFDA-5306-4356-A310-8BA1EC71ACE5}"/>
    <dataValidation type="custom" imeMode="hiragana" allowBlank="1" errorTitle="入力漏れ" error="入力必須項目です。" prompt="_x000a_" sqref="H15:P15" xr:uid="{7E4EE3D2-E466-41D9-874D-FBF35F686A7C}">
      <formula1>$H$15&lt;&gt;""</formula1>
    </dataValidation>
    <dataValidation imeMode="hiragana" allowBlank="1" showInputMessage="1" errorTitle="入力漏れ" error="入力必須項目です。" sqref="H31:P31" xr:uid="{EF965501-243F-487C-B2BB-B9F0A403A3BB}"/>
    <dataValidation type="custom" imeMode="halfAlpha" allowBlank="1" errorTitle="入力漏れ" error="入力必須項目です。" sqref="H12:P12" xr:uid="{BC9F2A76-F04B-4C4E-8B92-44EC588E3A2F}">
      <formula1>$H$12&lt;&gt;""</formula1>
    </dataValidation>
    <dataValidation type="textLength" imeMode="halfAlpha" operator="equal" allowBlank="1" showInputMessage="1" showErrorMessage="1" error="職員番号6ケタを入力してください。" sqref="H13:P13" xr:uid="{468366FE-05BE-4ECB-AFB2-23FC0FAF2C1F}">
      <formula1>6</formula1>
    </dataValidation>
    <dataValidation type="textLength" imeMode="halfAlpha" operator="equal" allowBlank="1" showInputMessage="1" showErrorMessage="1" error="郵便番号（前半3ケタ）を入力してください。" sqref="H14:J14" xr:uid="{37554CB5-56BD-4934-BB49-E9EF579B8116}">
      <formula1>3</formula1>
    </dataValidation>
    <dataValidation type="textLength" imeMode="halfAlpha" operator="equal" allowBlank="1" showInputMessage="1" showErrorMessage="1" error="郵便番号（後半4ケタ）を入力してください。" sqref="L14:P14" xr:uid="{66EF3B02-84C4-41EB-AD4B-CE67FF8BD3EC}">
      <formula1>4</formula1>
    </dataValidation>
    <dataValidation type="custom" imeMode="halfAlpha" allowBlank="1" showInputMessage="1" errorTitle="入力漏れ" error="入力必須項目です。" sqref="H16:P16" xr:uid="{34B104E0-72C1-4BD2-8B28-839625AD472B}">
      <formula1>$H$16&lt;&gt;""</formula1>
    </dataValidation>
    <dataValidation type="custom" imeMode="halfAlpha" allowBlank="1" showInputMessage="1" errorTitle="入力漏れ" error="入力必須項目です。" sqref="H34:P34" xr:uid="{9A384326-860C-4AFE-805C-298DCE910B99}">
      <formula1>$H$34&lt;&gt;""</formula1>
    </dataValidation>
    <dataValidation type="custom" imeMode="halfAlpha" allowBlank="1" showInputMessage="1" showErrorMessage="1" error="以下いずれかの原因でエラーとなっています。_x000a__x000a_　①不要箇所への入力_x000a_　　　(こちらは住宅・年金財形の「解約」の場合のみ入力いただく項目です）_x000a_　②2桁以上の数字を入力されている" promptTitle="解約する財形貯蓄の非課税限度額を入力" prompt="_x000a_ご不明な場合は、_x000a_契約金融機関からの通知等を確認いただくか_x000a_金融機関へ直接お問い合わせください。" sqref="J27" xr:uid="{26C1A48B-F16C-4E3D-90C1-DF2C7D6A538C}">
      <formula1>AND(OR(AND($H$24="住宅",OR($H$25="目的解約（住宅）",$H$25="目的外解約（住宅）")),$H$24="年金"),($J$27&lt;10))</formula1>
    </dataValidation>
    <dataValidation type="custom" imeMode="halfAlpha" allowBlank="1" showInputMessage="1" showErrorMessage="1" error="以下いずれかの原因でエラーとなっています。_x000a__x000a_　①不要箇所への入力_x000a_　　　(こちらは住宅・年金財形の「解約」の場合のみ入力いただく項目です）_x000a_　②2桁以上の数字を入力されている_x000a_　③非課税限度額の上限値を超過している" promptTitle="解約する財形貯蓄の非課税限度額を入力" prompt="_x000a_ご不明な場合は、_x000a_契約金融機関からの通知等を確認いただくか_x000a_金融機関へ直接お問い合わせください。" sqref="H27" xr:uid="{A893C727-78D9-489D-8859-455786A40402}">
      <formula1>AND(OR(AND($H$24="住宅",OR($H$25="目的解約（住宅）",$H$25="目的外解約（住宅）")),($H$24="年金")),AND($H$27&gt;=0,$H$27&lt;=5))</formula1>
    </dataValidation>
    <dataValidation type="custom" imeMode="halfAlpha" allowBlank="1" showInputMessage="1" showErrorMessage="1" error="以下いずれかの原因でエラーとなっています。_x000a__x000a_　①不要箇所への入力_x000a_　　　(こちらは一般・住宅財形の「一部払戻」の場合のみ入力いただく項目です）_x000a_　②2桁以上の数字を入力されている" promptTitle="1,000円～9,999,999円" prompt="の範囲で指定" sqref="K29" xr:uid="{FAC84A56-D176-4846-97AE-75CEE7D03CE7}">
      <formula1>AND(($K$29&lt;10),AND(($H$25="一部払戻"),NOT($H$24="年金")))</formula1>
    </dataValidation>
    <dataValidation type="custom" imeMode="halfAlpha" allowBlank="1" showInputMessage="1" showErrorMessage="1" error="以下いずれかの原因でエラーとなっています。_x000a__x000a_　①不要箇所への入力_x000a_　　　(こちらは住宅・年金財形の「解約」の場合のみ入力いただく項目です）_x000a_　②2桁以上の数字を入力されている" promptTitle="解約する財形貯蓄の非課税限度額を入力" prompt="_x000a_ご不明な場合は、_x000a_契約金融機関からの通知等を確認いただくか_x000a_金融機関へ直接お問い合わせください。" sqref="I27" xr:uid="{8A5F81AE-51E1-447E-8A87-4AF89E304AD1}">
      <formula1>AND(OR(AND($H$24="住宅",OR($H$25="目的解約（住宅）",$H$25="目的外解約（住宅）")),$H$24="年金"),($I$27&lt;10))</formula1>
    </dataValidation>
    <dataValidation type="custom" imeMode="halfAlpha" allowBlank="1" showInputMessage="1" showErrorMessage="1" error="以下いずれかの原因でエラーとなっています。_x000a__x000a_　①不要箇所への入力_x000a_　　　(こちらは一般・住宅財形の「一部払戻」の場合のみ入力いただく項目です）_x000a_　②2桁以上の数字を入力されている" promptTitle="1,000円～9,999,999円" prompt="の範囲で指定" sqref="H29" xr:uid="{31EC8D71-F1E3-4E06-A867-7503F34A1AC1}">
      <formula1>AND(($H$29&lt;10),AND(($H$25="一部払戻"),NOT($H$24="年金")))</formula1>
    </dataValidation>
    <dataValidation type="custom" imeMode="halfAlpha" allowBlank="1" showInputMessage="1" showErrorMessage="1" error="以下いずれかの原因でエラーとなっています。_x000a__x000a_　①不要箇所への入力_x000a_　　　(こちらは一般・住宅財形の「一部払戻」の場合のみ入力いただく項目です）_x000a_　②2桁以上の数字を入力されている" promptTitle="1,000円～9,999,999円" prompt="の範囲で指定" sqref="I29" xr:uid="{1FCA3515-7220-42E6-B5B4-458C2E4E9408}">
      <formula1>AND(($I$29&lt;10),AND(($H$25="一部払戻"),NOT($H$24="年金")))</formula1>
    </dataValidation>
    <dataValidation type="custom" imeMode="halfAlpha" allowBlank="1" showInputMessage="1" showErrorMessage="1" error="以下いずれかの原因でエラーとなっています。_x000a__x000a_　①不要箇所への入力_x000a_　　　(こちらは一般・住宅財形の「一部払戻」の場合のみ入力いただく項目です）_x000a_　②2桁以上の数字を入力されている" promptTitle="1,000円～9,999,999円" prompt="の範囲で指定" sqref="J29" xr:uid="{ACAC31EA-C11C-4F04-8ED7-39FEA8C0C9AA}">
      <formula1>AND(($J$29&lt;10),AND(($H$25="一部払戻"),NOT($H$24="年金")))</formula1>
    </dataValidation>
    <dataValidation type="list" allowBlank="1" showInputMessage="1" showErrorMessage="1" error="プルダウンから選択してください。" sqref="N32:P32" xr:uid="{08C56B18-E011-4E29-AE67-FD9DD358E95B}">
      <formula1>"支店,出張所,本店,"</formula1>
    </dataValidation>
    <dataValidation type="custom" imeMode="hiragana" errorTitle="入力漏れ" error="入力必須項目です。" promptTitle="振込先口座の支店名を入力してください。" prompt="※ゆうちょ銀行の場合は店番（店名）が数字のため、数字のみ入力。" sqref="H32:M32" xr:uid="{9A8C406B-1C2F-4588-B3B6-6A18BCB15EED}">
      <formula1>$H$32&lt;&gt;""</formula1>
    </dataValidation>
    <dataValidation type="list" allowBlank="1" showErrorMessage="1" error="プルダウンから選択してください。" prompt="必ず金融機関コードを入力してから選択してください！" sqref="H24:P24" xr:uid="{C331DC10-14E6-4C21-BFEC-5D53C2BF177B}">
      <formula1>INDIRECT($B$51)</formula1>
    </dataValidation>
    <dataValidation type="list" allowBlank="1" showErrorMessage="1" error="プルダウンから選択してください。" prompt="左から順に、それぞれプルダウンから選択してください。" sqref="K20:M20" xr:uid="{89DEBD16-D4D0-48F2-963D-7057661BD7BB}">
      <formula1>"01,02,03,04,05,06,07,08,09,10,11,12"</formula1>
    </dataValidation>
    <dataValidation type="list" allowBlank="1" showErrorMessage="1" error="プルダウンから選択してください。" prompt="左から順に、それぞれプルダウンから選択してください。" sqref="I20:J20" xr:uid="{1189B5CE-9B7A-4390-9AD3-5EE4487AAABB}">
      <formula1>INDIRECT($B$48)</formula1>
    </dataValidation>
  </dataValidations>
  <hyperlinks>
    <hyperlink ref="U10:Y10" location="コード検索!A1" display="「コード検索」シート" xr:uid="{40B8D542-F577-4DF5-8527-926F5649B263}"/>
    <hyperlink ref="U22:Y22" location="コード検索!A1" display="「コード検索」シート" xr:uid="{4B8EF30C-152F-47E1-8894-10F50DF5FB44}"/>
    <hyperlink ref="AE38:AG38" location="注意事項!B65" display="詳細はこちら" xr:uid="{DC48390F-6DC3-4EBA-8BB8-35B62D4B94D4}"/>
  </hyperlinks>
  <pageMargins left="0.31496062992125984" right="0.11811023622047245" top="0.55118110236220474" bottom="0.35433070866141736" header="0.31496062992125984" footer="0.31496062992125984"/>
  <pageSetup paperSize="9" scale="92" orientation="portrait" r:id="rId1"/>
  <drawing r:id="rId2"/>
  <legacyDrawing r:id="rId3"/>
  <extLst>
    <ext xmlns:x14="http://schemas.microsoft.com/office/spreadsheetml/2009/9/main" uri="{CCE6A557-97BC-4b89-ADB6-D9C93CAAB3DF}">
      <x14:dataValidations xmlns:xm="http://schemas.microsoft.com/office/excel/2006/main" xWindow="427" yWindow="621" count="2">
        <x14:dataValidation type="list" imeMode="halfAlpha" allowBlank="1" showInputMessage="1" showErrorMessage="1" error="プルダウンから選択してください。_x000a__x000a_金融機関コードが不明な場合は_x000a_「コード検索」シートでご確認ください。" promptTitle="振込先口座の入力欄ではありません！" prompt="_x000a_【財形貯蓄の契約金融機関】の_x000a_コードを入力してください。_x000a__x000a_また、「0101　りそな銀行」を誤って入力する方が非常に多く発生しています。処理が遅れる原因となりますので、必ずご自分の契約機関をご確認の上入力してください。" xr:uid="{88A6ECBE-0C1B-40ED-8D14-09F3F33FB810}">
          <x14:formula1>
            <xm:f>コード検索!$G$2:$G$49</xm:f>
          </x14:formula1>
          <xm:sqref>H22:P22</xm:sqref>
        </x14:dataValidation>
        <x14:dataValidation type="list" allowBlank="1" showErrorMessage="1" error="プルダウンから選択してください。" prompt="左から順に、それぞれプルダウンから選択してください。" xr:uid="{05FED29C-B5F5-48D0-BC15-D3A9BA659F54}">
          <x14:formula1>
            <xm:f>IF(OR(AND($H$20="H",$K$20="02",日付!$V$4="うるう年"),AND($H$20="S",$K$20="02",日付!$V$3="うるう年")),INDIRECT("日２９"),IF($K$20="02",INDIRECT("日２８"),IF(OR($K$20="04",$K$20="06",$K$20="09",$K$20="11"),INDIRECT("日３０"),INDIRECT("日３１"))))</xm:f>
          </x14:formula1>
          <xm:sqref>N20:P20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9295-7159-45AC-BE29-9F05A095129D}">
  <sheetPr>
    <tabColor rgb="FFCCECFF"/>
    <pageSetUpPr fitToPage="1"/>
  </sheetPr>
  <dimension ref="A1:V75"/>
  <sheetViews>
    <sheetView zoomScaleNormal="100" zoomScaleSheetLayoutView="100" workbookViewId="0">
      <selection activeCell="A3" sqref="A3:S3"/>
    </sheetView>
  </sheetViews>
  <sheetFormatPr defaultColWidth="3.6640625" defaultRowHeight="15"/>
  <cols>
    <col min="1" max="1" width="1.109375" style="397" customWidth="1"/>
    <col min="2" max="2" width="3.109375" style="398" customWidth="1"/>
    <col min="3" max="3" width="3.109375" style="397" customWidth="1"/>
    <col min="4" max="4" width="6.6640625" style="395" customWidth="1"/>
    <col min="5" max="5" width="5" style="395" customWidth="1"/>
    <col min="6" max="6" width="5.5546875" style="395" customWidth="1"/>
    <col min="7" max="7" width="5.44140625" style="395" customWidth="1"/>
    <col min="8" max="9" width="5.6640625" style="395" customWidth="1"/>
    <col min="10" max="10" width="4.109375" style="395" customWidth="1"/>
    <col min="11" max="11" width="6.109375" style="395" customWidth="1"/>
    <col min="12" max="13" width="5.6640625" style="395" customWidth="1"/>
    <col min="14" max="14" width="5.77734375" style="395" customWidth="1"/>
    <col min="15" max="19" width="5.6640625" style="395" customWidth="1"/>
    <col min="20" max="20" width="3.6640625" style="395"/>
    <col min="21" max="21" width="3.6640625" style="395" customWidth="1"/>
    <col min="22" max="16384" width="3.6640625" style="395"/>
  </cols>
  <sheetData>
    <row r="1" spans="1:19" ht="51" customHeight="1" thickBot="1">
      <c r="A1" s="707" t="s">
        <v>1341</v>
      </c>
      <c r="B1" s="708"/>
      <c r="C1" s="708"/>
      <c r="D1" s="708"/>
      <c r="E1" s="708"/>
      <c r="F1" s="708"/>
      <c r="G1" s="708"/>
      <c r="H1" s="708"/>
      <c r="I1" s="709"/>
      <c r="J1" s="457"/>
      <c r="K1" s="457"/>
    </row>
    <row r="2" spans="1:19" ht="30" customHeight="1">
      <c r="A2" s="403"/>
      <c r="B2" s="455"/>
      <c r="C2" s="403"/>
      <c r="D2" s="455"/>
      <c r="E2" s="455"/>
      <c r="F2" s="455"/>
      <c r="G2" s="456"/>
    </row>
    <row r="3" spans="1:19" ht="39" customHeight="1">
      <c r="A3" s="710" t="s">
        <v>1288</v>
      </c>
      <c r="B3" s="711"/>
      <c r="C3" s="711"/>
      <c r="D3" s="711"/>
      <c r="E3" s="711"/>
      <c r="F3" s="711"/>
      <c r="G3" s="711"/>
      <c r="H3" s="711"/>
      <c r="I3" s="711"/>
      <c r="J3" s="711"/>
      <c r="K3" s="711"/>
      <c r="L3" s="711"/>
      <c r="M3" s="711"/>
      <c r="N3" s="711"/>
      <c r="O3" s="711"/>
      <c r="P3" s="711"/>
      <c r="Q3" s="711"/>
      <c r="R3" s="711"/>
      <c r="S3" s="712"/>
    </row>
    <row r="4" spans="1:19" ht="4.5" customHeight="1">
      <c r="A4" s="439"/>
      <c r="B4" s="440"/>
      <c r="C4" s="441"/>
      <c r="D4" s="442"/>
      <c r="E4" s="442"/>
      <c r="F4" s="442"/>
      <c r="G4" s="442"/>
      <c r="H4" s="442"/>
      <c r="I4" s="442"/>
      <c r="J4" s="442"/>
      <c r="K4" s="442"/>
      <c r="L4" s="393"/>
      <c r="M4" s="393"/>
      <c r="N4" s="393"/>
      <c r="O4" s="393"/>
      <c r="P4" s="393"/>
      <c r="Q4" s="393"/>
      <c r="R4" s="393"/>
      <c r="S4" s="404"/>
    </row>
    <row r="5" spans="1:19" ht="18" customHeight="1">
      <c r="A5" s="443"/>
      <c r="B5" s="405" t="s">
        <v>238</v>
      </c>
      <c r="C5" s="716" t="s">
        <v>260</v>
      </c>
      <c r="D5" s="716"/>
      <c r="E5" s="716"/>
      <c r="F5" s="426" t="s">
        <v>1340</v>
      </c>
      <c r="G5" s="426" t="s">
        <v>1155</v>
      </c>
      <c r="H5" s="426"/>
      <c r="I5" s="426"/>
      <c r="J5" s="426"/>
      <c r="K5" s="426" t="s">
        <v>1337</v>
      </c>
      <c r="L5" s="426"/>
      <c r="M5" s="426"/>
      <c r="N5" s="426"/>
      <c r="O5" s="426"/>
      <c r="P5" s="426"/>
      <c r="Q5" s="393"/>
      <c r="R5" s="393"/>
      <c r="S5" s="404"/>
    </row>
    <row r="6" spans="1:19" ht="4.5" customHeight="1">
      <c r="A6" s="439"/>
      <c r="B6" s="405"/>
      <c r="C6" s="406"/>
      <c r="D6" s="406"/>
      <c r="E6" s="406"/>
      <c r="F6" s="442"/>
      <c r="G6" s="442"/>
      <c r="H6" s="442"/>
      <c r="I6" s="442"/>
      <c r="J6" s="442"/>
      <c r="K6" s="442"/>
      <c r="L6" s="393"/>
      <c r="M6" s="393"/>
      <c r="N6" s="393"/>
      <c r="O6" s="393"/>
      <c r="P6" s="393"/>
      <c r="Q6" s="393"/>
      <c r="R6" s="393"/>
      <c r="S6" s="404"/>
    </row>
    <row r="7" spans="1:19" ht="18" customHeight="1">
      <c r="A7" s="443"/>
      <c r="B7" s="405" t="s">
        <v>239</v>
      </c>
      <c r="C7" s="716" t="s">
        <v>261</v>
      </c>
      <c r="D7" s="716"/>
      <c r="E7" s="716"/>
      <c r="F7" s="426" t="s">
        <v>1340</v>
      </c>
      <c r="G7" s="426" t="s">
        <v>1289</v>
      </c>
      <c r="H7" s="426"/>
      <c r="I7" s="426"/>
      <c r="J7" s="426"/>
      <c r="K7" s="426" t="s">
        <v>1290</v>
      </c>
      <c r="L7" s="426"/>
      <c r="M7" s="426"/>
      <c r="N7" s="426"/>
      <c r="O7" s="426"/>
      <c r="P7" s="426"/>
      <c r="Q7" s="393"/>
      <c r="R7" s="444"/>
      <c r="S7" s="404"/>
    </row>
    <row r="8" spans="1:19" ht="18" customHeight="1">
      <c r="A8" s="443"/>
      <c r="B8" s="405"/>
      <c r="C8" s="406"/>
      <c r="D8" s="445"/>
      <c r="E8" s="406"/>
      <c r="F8" s="426"/>
      <c r="G8" s="426" t="s">
        <v>1349</v>
      </c>
      <c r="H8" s="426"/>
      <c r="I8" s="426"/>
      <c r="J8" s="426"/>
      <c r="K8" s="426"/>
      <c r="L8" s="426"/>
      <c r="M8" s="426"/>
      <c r="N8" s="426"/>
      <c r="O8" s="426"/>
      <c r="P8" s="426"/>
      <c r="Q8" s="393"/>
      <c r="R8" s="444"/>
      <c r="S8" s="404"/>
    </row>
    <row r="9" spans="1:19" ht="4.5" customHeight="1">
      <c r="A9" s="439"/>
      <c r="B9" s="405"/>
      <c r="C9" s="406"/>
      <c r="D9" s="406"/>
      <c r="E9" s="406"/>
      <c r="F9" s="442"/>
      <c r="G9" s="442"/>
      <c r="H9" s="442"/>
      <c r="I9" s="442"/>
      <c r="J9" s="442"/>
      <c r="K9" s="442"/>
      <c r="L9" s="393"/>
      <c r="M9" s="393"/>
      <c r="N9" s="393"/>
      <c r="O9" s="393"/>
      <c r="P9" s="393"/>
      <c r="Q9" s="393"/>
      <c r="R9" s="393"/>
      <c r="S9" s="404"/>
    </row>
    <row r="10" spans="1:19" ht="18" customHeight="1">
      <c r="A10" s="443"/>
      <c r="B10" s="405" t="s">
        <v>240</v>
      </c>
      <c r="C10" s="716" t="s">
        <v>262</v>
      </c>
      <c r="D10" s="716"/>
      <c r="E10" s="716"/>
      <c r="F10" s="426" t="s">
        <v>1340</v>
      </c>
      <c r="G10" s="426" t="s">
        <v>291</v>
      </c>
      <c r="H10" s="426"/>
      <c r="I10" s="426"/>
      <c r="J10" s="426"/>
      <c r="K10" s="426"/>
      <c r="L10" s="426"/>
      <c r="M10" s="426"/>
      <c r="N10" s="426"/>
      <c r="O10" s="426"/>
      <c r="P10" s="426"/>
      <c r="Q10" s="393"/>
      <c r="R10" s="393"/>
      <c r="S10" s="404"/>
    </row>
    <row r="11" spans="1:19" ht="4.5" customHeight="1">
      <c r="A11" s="439"/>
      <c r="B11" s="405"/>
      <c r="C11" s="406"/>
      <c r="D11" s="406"/>
      <c r="E11" s="406"/>
      <c r="F11" s="442"/>
      <c r="G11" s="442"/>
      <c r="H11" s="442"/>
      <c r="I11" s="442"/>
      <c r="J11" s="442"/>
      <c r="K11" s="442"/>
      <c r="L11" s="393"/>
      <c r="M11" s="393"/>
      <c r="N11" s="393"/>
      <c r="O11" s="393"/>
      <c r="P11" s="393"/>
      <c r="Q11" s="393"/>
      <c r="R11" s="393"/>
      <c r="S11" s="404"/>
    </row>
    <row r="12" spans="1:19" ht="18" customHeight="1">
      <c r="A12" s="443"/>
      <c r="B12" s="405" t="s">
        <v>241</v>
      </c>
      <c r="C12" s="716" t="s">
        <v>1153</v>
      </c>
      <c r="D12" s="716"/>
      <c r="E12" s="716"/>
      <c r="F12" s="426" t="s">
        <v>1340</v>
      </c>
      <c r="G12" s="426" t="s">
        <v>1338</v>
      </c>
      <c r="H12" s="426"/>
      <c r="I12" s="426"/>
      <c r="J12" s="426"/>
      <c r="K12" s="426"/>
      <c r="L12" s="426"/>
      <c r="M12" s="426"/>
      <c r="N12" s="426"/>
      <c r="O12" s="426"/>
      <c r="P12" s="426"/>
      <c r="Q12" s="393"/>
      <c r="R12" s="393"/>
      <c r="S12" s="404"/>
    </row>
    <row r="13" spans="1:19" ht="18" customHeight="1">
      <c r="A13" s="443"/>
      <c r="B13" s="446"/>
      <c r="C13" s="447"/>
      <c r="D13" s="426"/>
      <c r="E13" s="448"/>
      <c r="F13" s="426"/>
      <c r="G13" s="426" t="s">
        <v>1339</v>
      </c>
      <c r="H13" s="426"/>
      <c r="I13" s="426"/>
      <c r="J13" s="426"/>
      <c r="K13" s="426"/>
      <c r="L13" s="426"/>
      <c r="M13" s="426"/>
      <c r="N13" s="426"/>
      <c r="O13" s="426"/>
      <c r="P13" s="426"/>
      <c r="Q13" s="393"/>
      <c r="R13" s="393"/>
      <c r="S13" s="404"/>
    </row>
    <row r="14" spans="1:19" ht="4.5" customHeight="1">
      <c r="A14" s="449"/>
      <c r="B14" s="450"/>
      <c r="C14" s="451"/>
      <c r="D14" s="452"/>
      <c r="E14" s="452"/>
      <c r="F14" s="452"/>
      <c r="G14" s="452"/>
      <c r="H14" s="452"/>
      <c r="I14" s="452"/>
      <c r="J14" s="452"/>
      <c r="K14" s="452"/>
      <c r="L14" s="453"/>
      <c r="M14" s="453"/>
      <c r="N14" s="453"/>
      <c r="O14" s="453"/>
      <c r="P14" s="453"/>
      <c r="Q14" s="453"/>
      <c r="R14" s="453"/>
      <c r="S14" s="454"/>
    </row>
    <row r="15" spans="1:19" ht="21" customHeight="1">
      <c r="A15" s="403"/>
      <c r="B15" s="455"/>
      <c r="C15" s="403"/>
      <c r="D15" s="455"/>
      <c r="E15" s="455"/>
      <c r="F15" s="455"/>
      <c r="G15" s="456"/>
    </row>
    <row r="16" spans="1:19" s="394" customFormat="1" ht="39" customHeight="1">
      <c r="A16" s="713" t="s">
        <v>290</v>
      </c>
      <c r="B16" s="714"/>
      <c r="C16" s="714"/>
      <c r="D16" s="714"/>
      <c r="E16" s="714"/>
      <c r="F16" s="714"/>
      <c r="G16" s="714"/>
      <c r="H16" s="714"/>
      <c r="I16" s="714"/>
      <c r="J16" s="714"/>
      <c r="K16" s="714"/>
      <c r="L16" s="714"/>
      <c r="M16" s="714"/>
      <c r="N16" s="714"/>
      <c r="O16" s="714"/>
      <c r="P16" s="714"/>
      <c r="Q16" s="714"/>
      <c r="R16" s="714"/>
      <c r="S16" s="715"/>
    </row>
    <row r="17" spans="1:21" ht="7.5" customHeight="1">
      <c r="A17" s="402"/>
      <c r="B17" s="392"/>
      <c r="C17" s="391"/>
      <c r="D17" s="393"/>
      <c r="E17" s="393"/>
      <c r="F17" s="393"/>
      <c r="G17" s="393"/>
      <c r="H17" s="393"/>
      <c r="I17" s="393"/>
      <c r="J17" s="393"/>
      <c r="K17" s="393"/>
      <c r="L17" s="393"/>
      <c r="M17" s="393"/>
      <c r="N17" s="393"/>
      <c r="O17" s="393"/>
      <c r="P17" s="393"/>
      <c r="Q17" s="393"/>
      <c r="R17" s="393"/>
      <c r="S17" s="404"/>
      <c r="T17" s="394"/>
      <c r="U17" s="394"/>
    </row>
    <row r="18" spans="1:21" ht="18" customHeight="1">
      <c r="A18" s="402"/>
      <c r="B18" s="405" t="s">
        <v>238</v>
      </c>
      <c r="C18" s="406" t="s">
        <v>1293</v>
      </c>
      <c r="D18" s="393"/>
      <c r="E18" s="393"/>
      <c r="F18" s="393"/>
      <c r="G18" s="393"/>
      <c r="H18" s="393"/>
      <c r="I18" s="393"/>
      <c r="J18" s="393"/>
      <c r="K18" s="393"/>
      <c r="L18" s="393"/>
      <c r="M18" s="393"/>
      <c r="N18" s="393"/>
      <c r="O18" s="393"/>
      <c r="P18" s="393"/>
      <c r="Q18" s="393"/>
      <c r="R18" s="393"/>
      <c r="S18" s="404"/>
    </row>
    <row r="19" spans="1:21" ht="4.2" customHeight="1">
      <c r="A19" s="402"/>
      <c r="B19" s="392"/>
      <c r="C19" s="407"/>
      <c r="D19" s="391"/>
      <c r="E19" s="393"/>
      <c r="F19" s="393"/>
      <c r="G19" s="393"/>
      <c r="H19" s="393"/>
      <c r="I19" s="393"/>
      <c r="J19" s="393"/>
      <c r="K19" s="393"/>
      <c r="L19" s="393"/>
      <c r="M19" s="393"/>
      <c r="N19" s="408"/>
      <c r="O19" s="393"/>
      <c r="P19" s="393"/>
      <c r="Q19" s="393"/>
      <c r="R19" s="393"/>
      <c r="S19" s="404"/>
    </row>
    <row r="20" spans="1:21" ht="18" customHeight="1">
      <c r="A20" s="402"/>
      <c r="B20" s="392"/>
      <c r="C20" s="409" t="s">
        <v>1291</v>
      </c>
      <c r="D20" s="410" t="s">
        <v>1350</v>
      </c>
      <c r="E20" s="393"/>
      <c r="F20" s="393"/>
      <c r="G20" s="393"/>
      <c r="H20" s="393"/>
      <c r="I20" s="393"/>
      <c r="J20" s="393"/>
      <c r="K20" s="393"/>
      <c r="L20" s="393"/>
      <c r="M20" s="393"/>
      <c r="N20" s="408"/>
      <c r="O20" s="393"/>
      <c r="P20" s="393"/>
      <c r="Q20" s="393"/>
      <c r="R20" s="393"/>
      <c r="S20" s="404"/>
    </row>
    <row r="21" spans="1:21" ht="4.2" customHeight="1">
      <c r="A21" s="402"/>
      <c r="B21" s="392"/>
      <c r="C21" s="409"/>
      <c r="D21" s="410"/>
      <c r="E21" s="393"/>
      <c r="F21" s="393"/>
      <c r="G21" s="393"/>
      <c r="H21" s="393"/>
      <c r="I21" s="393"/>
      <c r="J21" s="393"/>
      <c r="K21" s="393"/>
      <c r="L21" s="393"/>
      <c r="M21" s="393"/>
      <c r="N21" s="408"/>
      <c r="O21" s="393"/>
      <c r="P21" s="393"/>
      <c r="Q21" s="393"/>
      <c r="R21" s="393"/>
      <c r="S21" s="404"/>
    </row>
    <row r="22" spans="1:21" ht="18" customHeight="1">
      <c r="A22" s="411"/>
      <c r="B22" s="407"/>
      <c r="C22" s="409" t="s">
        <v>1291</v>
      </c>
      <c r="D22" s="410" t="s">
        <v>1303</v>
      </c>
      <c r="E22" s="412"/>
      <c r="F22" s="412"/>
      <c r="G22" s="412"/>
      <c r="H22" s="412"/>
      <c r="I22" s="412"/>
      <c r="J22" s="412"/>
      <c r="K22" s="412"/>
      <c r="L22" s="412"/>
      <c r="M22" s="412"/>
      <c r="N22" s="412"/>
      <c r="O22" s="412"/>
      <c r="P22" s="412"/>
      <c r="Q22" s="412"/>
      <c r="R22" s="412"/>
      <c r="S22" s="413"/>
    </row>
    <row r="23" spans="1:21" ht="7.5" customHeight="1">
      <c r="A23" s="402"/>
      <c r="B23" s="392"/>
      <c r="C23" s="391"/>
      <c r="D23" s="393"/>
      <c r="E23" s="393"/>
      <c r="F23" s="393"/>
      <c r="G23" s="393"/>
      <c r="H23" s="393"/>
      <c r="I23" s="393"/>
      <c r="J23" s="393"/>
      <c r="K23" s="393"/>
      <c r="L23" s="393"/>
      <c r="M23" s="393"/>
      <c r="N23" s="393"/>
      <c r="O23" s="393"/>
      <c r="P23" s="393"/>
      <c r="Q23" s="393"/>
      <c r="R23" s="393"/>
      <c r="S23" s="404"/>
    </row>
    <row r="24" spans="1:21" ht="16.5" customHeight="1">
      <c r="A24" s="402"/>
      <c r="B24" s="405" t="s">
        <v>239</v>
      </c>
      <c r="C24" s="406" t="s">
        <v>1294</v>
      </c>
      <c r="D24" s="414"/>
      <c r="E24" s="393"/>
      <c r="F24" s="393"/>
      <c r="G24" s="393"/>
      <c r="H24" s="393"/>
      <c r="I24" s="393"/>
      <c r="J24" s="393"/>
      <c r="K24" s="393"/>
      <c r="L24" s="393"/>
      <c r="M24" s="393"/>
      <c r="N24" s="393"/>
      <c r="O24" s="393"/>
      <c r="P24" s="393"/>
      <c r="Q24" s="393"/>
      <c r="R24" s="393"/>
      <c r="S24" s="404"/>
    </row>
    <row r="25" spans="1:21" ht="4.2" customHeight="1">
      <c r="A25" s="402"/>
      <c r="B25" s="392"/>
      <c r="C25" s="407"/>
      <c r="D25" s="391"/>
      <c r="E25" s="393"/>
      <c r="F25" s="393"/>
      <c r="G25" s="393"/>
      <c r="H25" s="393"/>
      <c r="I25" s="393"/>
      <c r="J25" s="393"/>
      <c r="K25" s="393"/>
      <c r="L25" s="393"/>
      <c r="M25" s="393"/>
      <c r="N25" s="408"/>
      <c r="O25" s="393"/>
      <c r="P25" s="393"/>
      <c r="Q25" s="393"/>
      <c r="R25" s="393"/>
      <c r="S25" s="404"/>
    </row>
    <row r="26" spans="1:21" ht="18" customHeight="1">
      <c r="A26" s="402"/>
      <c r="B26" s="392"/>
      <c r="C26" s="407" t="s">
        <v>1291</v>
      </c>
      <c r="D26" s="410" t="s">
        <v>1344</v>
      </c>
      <c r="E26" s="392"/>
      <c r="F26" s="391"/>
      <c r="G26" s="393"/>
      <c r="H26" s="393"/>
      <c r="I26" s="393"/>
      <c r="J26" s="393"/>
      <c r="K26" s="393"/>
      <c r="L26" s="393"/>
      <c r="M26" s="393"/>
      <c r="N26" s="393"/>
      <c r="O26" s="393"/>
      <c r="P26" s="393"/>
      <c r="Q26" s="393"/>
      <c r="R26" s="408"/>
      <c r="S26" s="404"/>
    </row>
    <row r="27" spans="1:21" ht="18" customHeight="1">
      <c r="A27" s="402"/>
      <c r="B27" s="392"/>
      <c r="C27" s="407"/>
      <c r="D27" s="410" t="s">
        <v>1342</v>
      </c>
      <c r="E27" s="392"/>
      <c r="F27" s="391"/>
      <c r="G27" s="393"/>
      <c r="H27" s="393"/>
      <c r="I27" s="393"/>
      <c r="J27" s="393"/>
      <c r="K27" s="393"/>
      <c r="L27" s="393"/>
      <c r="M27" s="393"/>
      <c r="N27" s="393"/>
      <c r="O27" s="393"/>
      <c r="P27" s="393"/>
      <c r="Q27" s="393"/>
      <c r="R27" s="393"/>
      <c r="S27" s="404"/>
    </row>
    <row r="28" spans="1:21" ht="4.2" customHeight="1">
      <c r="A28" s="402"/>
      <c r="B28" s="392"/>
      <c r="C28" s="407"/>
      <c r="D28" s="391"/>
      <c r="E28" s="393"/>
      <c r="F28" s="393"/>
      <c r="G28" s="393"/>
      <c r="H28" s="393"/>
      <c r="I28" s="393"/>
      <c r="J28" s="393"/>
      <c r="K28" s="393"/>
      <c r="L28" s="393"/>
      <c r="M28" s="393"/>
      <c r="N28" s="408"/>
      <c r="O28" s="393"/>
      <c r="P28" s="393"/>
      <c r="Q28" s="393"/>
      <c r="R28" s="393"/>
      <c r="S28" s="404"/>
    </row>
    <row r="29" spans="1:21" s="394" customFormat="1" ht="18" customHeight="1">
      <c r="A29" s="411"/>
      <c r="B29" s="412"/>
      <c r="C29" s="409" t="s">
        <v>1291</v>
      </c>
      <c r="D29" s="410" t="s">
        <v>1343</v>
      </c>
      <c r="E29" s="407"/>
      <c r="F29" s="415"/>
      <c r="G29" s="412"/>
      <c r="H29" s="412"/>
      <c r="I29" s="412"/>
      <c r="J29" s="412"/>
      <c r="K29" s="412"/>
      <c r="L29" s="412"/>
      <c r="M29" s="412"/>
      <c r="N29" s="412"/>
      <c r="O29" s="412"/>
      <c r="P29" s="412"/>
      <c r="Q29" s="412"/>
      <c r="R29" s="412"/>
      <c r="S29" s="413"/>
    </row>
    <row r="30" spans="1:21" ht="18" customHeight="1">
      <c r="A30" s="411"/>
      <c r="B30" s="412"/>
      <c r="C30" s="409"/>
      <c r="D30" s="416" t="s">
        <v>1351</v>
      </c>
      <c r="E30" s="417"/>
      <c r="F30" s="415"/>
      <c r="G30" s="412"/>
      <c r="H30" s="412"/>
      <c r="I30" s="412"/>
      <c r="J30" s="412"/>
      <c r="K30" s="412"/>
      <c r="L30" s="412"/>
      <c r="M30" s="412"/>
      <c r="N30" s="412"/>
      <c r="O30" s="412"/>
      <c r="P30" s="412"/>
      <c r="Q30" s="412"/>
      <c r="R30" s="412"/>
      <c r="S30" s="413"/>
    </row>
    <row r="31" spans="1:21" ht="7.5" customHeight="1">
      <c r="A31" s="402"/>
      <c r="B31" s="392"/>
      <c r="C31" s="391"/>
      <c r="D31" s="393"/>
      <c r="E31" s="393"/>
      <c r="F31" s="393"/>
      <c r="G31" s="393"/>
      <c r="H31" s="393"/>
      <c r="I31" s="393"/>
      <c r="J31" s="393"/>
      <c r="K31" s="393"/>
      <c r="L31" s="393"/>
      <c r="M31" s="393"/>
      <c r="N31" s="393"/>
      <c r="O31" s="393"/>
      <c r="P31" s="393"/>
      <c r="Q31" s="393"/>
      <c r="R31" s="393"/>
      <c r="S31" s="404"/>
    </row>
    <row r="32" spans="1:21" ht="16.5" customHeight="1">
      <c r="A32" s="402"/>
      <c r="B32" s="405" t="s">
        <v>240</v>
      </c>
      <c r="C32" s="406" t="s">
        <v>1295</v>
      </c>
      <c r="D32" s="414"/>
      <c r="E32" s="393"/>
      <c r="F32" s="393"/>
      <c r="G32" s="393"/>
      <c r="H32" s="393"/>
      <c r="I32" s="393"/>
      <c r="J32" s="393"/>
      <c r="K32" s="393"/>
      <c r="L32" s="393"/>
      <c r="M32" s="393"/>
      <c r="N32" s="393"/>
      <c r="O32" s="393"/>
      <c r="P32" s="393"/>
      <c r="Q32" s="393"/>
      <c r="R32" s="393"/>
      <c r="S32" s="404"/>
    </row>
    <row r="33" spans="1:21" ht="4.2" customHeight="1">
      <c r="A33" s="402"/>
      <c r="B33" s="392"/>
      <c r="C33" s="407"/>
      <c r="D33" s="391"/>
      <c r="E33" s="393"/>
      <c r="F33" s="393"/>
      <c r="G33" s="393"/>
      <c r="H33" s="393"/>
      <c r="I33" s="393"/>
      <c r="J33" s="393"/>
      <c r="K33" s="393"/>
      <c r="L33" s="393"/>
      <c r="M33" s="393"/>
      <c r="N33" s="408"/>
      <c r="O33" s="393"/>
      <c r="P33" s="393"/>
      <c r="Q33" s="393"/>
      <c r="R33" s="393"/>
      <c r="S33" s="404"/>
    </row>
    <row r="34" spans="1:21" ht="18" customHeight="1">
      <c r="A34" s="402"/>
      <c r="B34" s="392"/>
      <c r="C34" s="409" t="s">
        <v>1291</v>
      </c>
      <c r="D34" s="410" t="s">
        <v>1352</v>
      </c>
      <c r="E34" s="392"/>
      <c r="F34" s="391"/>
      <c r="G34" s="393"/>
      <c r="H34" s="393"/>
      <c r="I34" s="393"/>
      <c r="J34" s="393"/>
      <c r="K34" s="393"/>
      <c r="L34" s="393"/>
      <c r="M34" s="393"/>
      <c r="N34" s="393"/>
      <c r="O34" s="393"/>
      <c r="P34" s="393"/>
      <c r="Q34" s="393"/>
      <c r="R34" s="393"/>
      <c r="S34" s="404"/>
    </row>
    <row r="35" spans="1:21" ht="4.2" customHeight="1">
      <c r="A35" s="402"/>
      <c r="B35" s="392"/>
      <c r="C35" s="409"/>
      <c r="D35" s="410"/>
      <c r="E35" s="393"/>
      <c r="F35" s="393"/>
      <c r="G35" s="393"/>
      <c r="H35" s="393"/>
      <c r="I35" s="393"/>
      <c r="J35" s="393"/>
      <c r="K35" s="393"/>
      <c r="L35" s="393"/>
      <c r="M35" s="393"/>
      <c r="N35" s="408"/>
      <c r="O35" s="393"/>
      <c r="P35" s="393"/>
      <c r="Q35" s="393"/>
      <c r="R35" s="393"/>
      <c r="S35" s="404"/>
    </row>
    <row r="36" spans="1:21" ht="18" customHeight="1">
      <c r="A36" s="402"/>
      <c r="B36" s="392"/>
      <c r="C36" s="409" t="s">
        <v>1291</v>
      </c>
      <c r="D36" s="418" t="s">
        <v>1296</v>
      </c>
      <c r="E36" s="392"/>
      <c r="F36" s="391"/>
      <c r="G36" s="393"/>
      <c r="H36" s="393"/>
      <c r="I36" s="393"/>
      <c r="J36" s="393"/>
      <c r="K36" s="393"/>
      <c r="L36" s="393"/>
      <c r="M36" s="393"/>
      <c r="N36" s="393"/>
      <c r="O36" s="393"/>
      <c r="P36" s="393"/>
      <c r="Q36" s="393"/>
      <c r="R36" s="393"/>
      <c r="S36" s="404"/>
    </row>
    <row r="37" spans="1:21" ht="18" customHeight="1">
      <c r="A37" s="402"/>
      <c r="B37" s="392"/>
      <c r="C37" s="409"/>
      <c r="D37" s="410" t="s">
        <v>1346</v>
      </c>
      <c r="E37" s="392"/>
      <c r="F37" s="391"/>
      <c r="G37" s="393"/>
      <c r="H37" s="393"/>
      <c r="I37" s="393"/>
      <c r="J37" s="393"/>
      <c r="K37" s="393"/>
      <c r="L37" s="393"/>
      <c r="M37" s="393"/>
      <c r="N37" s="393"/>
      <c r="O37" s="393"/>
      <c r="P37" s="393"/>
      <c r="Q37" s="393"/>
      <c r="R37" s="393"/>
      <c r="S37" s="404"/>
    </row>
    <row r="38" spans="1:21" ht="4.2" customHeight="1">
      <c r="A38" s="402"/>
      <c r="B38" s="392"/>
      <c r="C38" s="409"/>
      <c r="D38" s="410"/>
      <c r="E38" s="393"/>
      <c r="F38" s="393"/>
      <c r="G38" s="393"/>
      <c r="H38" s="393"/>
      <c r="I38" s="393"/>
      <c r="J38" s="393"/>
      <c r="K38" s="393"/>
      <c r="L38" s="393"/>
      <c r="M38" s="393"/>
      <c r="N38" s="408"/>
      <c r="O38" s="393"/>
      <c r="P38" s="393"/>
      <c r="Q38" s="393"/>
      <c r="R38" s="393"/>
      <c r="S38" s="404"/>
    </row>
    <row r="39" spans="1:21" ht="18" customHeight="1">
      <c r="A39" s="402"/>
      <c r="B39" s="392"/>
      <c r="C39" s="409" t="s">
        <v>1291</v>
      </c>
      <c r="D39" s="410" t="s">
        <v>1345</v>
      </c>
      <c r="E39" s="392"/>
      <c r="F39" s="391"/>
      <c r="G39" s="393"/>
      <c r="H39" s="393"/>
      <c r="I39" s="393"/>
      <c r="J39" s="393"/>
      <c r="K39" s="393"/>
      <c r="L39" s="393"/>
      <c r="M39" s="393"/>
      <c r="N39" s="393"/>
      <c r="O39" s="393"/>
      <c r="P39" s="393"/>
      <c r="Q39" s="393"/>
      <c r="R39" s="393"/>
      <c r="S39" s="404"/>
    </row>
    <row r="40" spans="1:21" ht="4.2" customHeight="1">
      <c r="A40" s="402"/>
      <c r="B40" s="392"/>
      <c r="C40" s="409"/>
      <c r="D40" s="410"/>
      <c r="E40" s="393"/>
      <c r="F40" s="393"/>
      <c r="G40" s="393"/>
      <c r="H40" s="393"/>
      <c r="I40" s="393"/>
      <c r="J40" s="393"/>
      <c r="K40" s="393"/>
      <c r="L40" s="393"/>
      <c r="M40" s="393"/>
      <c r="N40" s="408"/>
      <c r="O40" s="393"/>
      <c r="P40" s="393"/>
      <c r="Q40" s="393"/>
      <c r="R40" s="393"/>
      <c r="S40" s="404"/>
    </row>
    <row r="41" spans="1:21" ht="18" customHeight="1">
      <c r="A41" s="402"/>
      <c r="B41" s="392"/>
      <c r="C41" s="409" t="s">
        <v>1291</v>
      </c>
      <c r="D41" s="410" t="s">
        <v>1297</v>
      </c>
      <c r="E41" s="392"/>
      <c r="F41" s="391"/>
      <c r="G41" s="393"/>
      <c r="H41" s="393"/>
      <c r="I41" s="393"/>
      <c r="J41" s="393"/>
      <c r="K41" s="393"/>
      <c r="L41" s="393"/>
      <c r="M41" s="393"/>
      <c r="N41" s="393"/>
      <c r="O41" s="393"/>
      <c r="P41" s="393"/>
      <c r="Q41" s="393"/>
      <c r="R41" s="393"/>
      <c r="S41" s="404"/>
    </row>
    <row r="42" spans="1:21" ht="7.5" customHeight="1" thickBot="1">
      <c r="A42" s="402"/>
      <c r="B42" s="392"/>
      <c r="C42" s="407"/>
      <c r="D42" s="391"/>
      <c r="E42" s="392"/>
      <c r="F42" s="391"/>
      <c r="G42" s="393"/>
      <c r="H42" s="393"/>
      <c r="I42" s="393"/>
      <c r="J42" s="393"/>
      <c r="K42" s="393"/>
      <c r="L42" s="393"/>
      <c r="M42" s="393"/>
      <c r="N42" s="393"/>
      <c r="O42" s="393"/>
      <c r="P42" s="393"/>
      <c r="Q42" s="393"/>
      <c r="R42" s="393"/>
      <c r="S42" s="404"/>
      <c r="T42" s="401"/>
    </row>
    <row r="43" spans="1:21" ht="18" customHeight="1">
      <c r="A43" s="402"/>
      <c r="B43" s="392"/>
      <c r="C43" s="419"/>
      <c r="D43" s="420" t="s">
        <v>1298</v>
      </c>
      <c r="E43" s="421"/>
      <c r="F43" s="420" t="s">
        <v>1299</v>
      </c>
      <c r="G43" s="422" t="s">
        <v>1300</v>
      </c>
      <c r="H43" s="422"/>
      <c r="I43" s="422"/>
      <c r="J43" s="422"/>
      <c r="K43" s="422"/>
      <c r="L43" s="422"/>
      <c r="M43" s="422"/>
      <c r="N43" s="422"/>
      <c r="O43" s="423"/>
      <c r="P43" s="423"/>
      <c r="Q43" s="423"/>
      <c r="R43" s="424"/>
      <c r="S43" s="404"/>
      <c r="T43" s="401"/>
    </row>
    <row r="44" spans="1:21" ht="18" customHeight="1">
      <c r="A44" s="402"/>
      <c r="B44" s="392"/>
      <c r="C44" s="425"/>
      <c r="D44" s="410" t="s">
        <v>1301</v>
      </c>
      <c r="E44" s="409"/>
      <c r="F44" s="410" t="s">
        <v>1299</v>
      </c>
      <c r="G44" s="426" t="s">
        <v>1304</v>
      </c>
      <c r="H44" s="426"/>
      <c r="I44" s="426"/>
      <c r="J44" s="426"/>
      <c r="K44" s="426"/>
      <c r="L44" s="426"/>
      <c r="M44" s="426"/>
      <c r="N44" s="426"/>
      <c r="O44" s="393"/>
      <c r="P44" s="393"/>
      <c r="Q44" s="393"/>
      <c r="R44" s="427"/>
      <c r="S44" s="404"/>
      <c r="T44" s="394"/>
      <c r="U44" s="394"/>
    </row>
    <row r="45" spans="1:21" ht="18" customHeight="1" thickBot="1">
      <c r="A45" s="402"/>
      <c r="B45" s="392"/>
      <c r="C45" s="428"/>
      <c r="D45" s="429" t="s">
        <v>1302</v>
      </c>
      <c r="E45" s="430"/>
      <c r="F45" s="430" t="s">
        <v>1299</v>
      </c>
      <c r="G45" s="431" t="s">
        <v>1305</v>
      </c>
      <c r="H45" s="432"/>
      <c r="I45" s="432"/>
      <c r="J45" s="433"/>
      <c r="K45" s="430"/>
      <c r="L45" s="430"/>
      <c r="M45" s="430"/>
      <c r="N45" s="430"/>
      <c r="O45" s="434"/>
      <c r="P45" s="434"/>
      <c r="Q45" s="434"/>
      <c r="R45" s="435"/>
      <c r="S45" s="404"/>
      <c r="T45" s="401"/>
      <c r="U45" s="401"/>
    </row>
    <row r="46" spans="1:21" ht="7.5" customHeight="1">
      <c r="A46" s="402"/>
      <c r="B46" s="392"/>
      <c r="C46" s="407"/>
      <c r="D46" s="391"/>
      <c r="E46" s="392"/>
      <c r="F46" s="391"/>
      <c r="G46" s="393"/>
      <c r="H46" s="393"/>
      <c r="I46" s="393"/>
      <c r="J46" s="393"/>
      <c r="K46" s="393"/>
      <c r="L46" s="393"/>
      <c r="M46" s="393"/>
      <c r="N46" s="393"/>
      <c r="O46" s="393"/>
      <c r="P46" s="393"/>
      <c r="Q46" s="393"/>
      <c r="R46" s="393"/>
      <c r="S46" s="404"/>
      <c r="T46" s="394"/>
      <c r="U46" s="394"/>
    </row>
    <row r="47" spans="1:21" ht="18" customHeight="1">
      <c r="A47" s="436"/>
      <c r="B47" s="392"/>
      <c r="C47" s="409" t="s">
        <v>1291</v>
      </c>
      <c r="D47" s="437" t="s">
        <v>1306</v>
      </c>
      <c r="E47" s="393"/>
      <c r="F47" s="393"/>
      <c r="G47" s="393"/>
      <c r="H47" s="393"/>
      <c r="I47" s="393"/>
      <c r="J47" s="393"/>
      <c r="K47" s="393"/>
      <c r="L47" s="393"/>
      <c r="M47" s="393"/>
      <c r="N47" s="393"/>
      <c r="O47" s="393"/>
      <c r="P47" s="393"/>
      <c r="Q47" s="393"/>
      <c r="R47" s="393"/>
      <c r="S47" s="404"/>
      <c r="T47" s="394"/>
      <c r="U47" s="394"/>
    </row>
    <row r="48" spans="1:21" ht="4.2" customHeight="1">
      <c r="A48" s="402"/>
      <c r="B48" s="392"/>
      <c r="C48" s="409"/>
      <c r="D48" s="410"/>
      <c r="E48" s="393"/>
      <c r="F48" s="393"/>
      <c r="G48" s="393"/>
      <c r="H48" s="393"/>
      <c r="I48" s="393"/>
      <c r="J48" s="393"/>
      <c r="K48" s="393"/>
      <c r="L48" s="393"/>
      <c r="M48" s="393"/>
      <c r="N48" s="408"/>
      <c r="O48" s="393"/>
      <c r="P48" s="393"/>
      <c r="Q48" s="393"/>
      <c r="R48" s="393"/>
      <c r="S48" s="404"/>
    </row>
    <row r="49" spans="1:21" ht="18" customHeight="1">
      <c r="A49" s="402"/>
      <c r="B49" s="392"/>
      <c r="C49" s="409" t="s">
        <v>1291</v>
      </c>
      <c r="D49" s="410" t="s">
        <v>1307</v>
      </c>
      <c r="E49" s="393"/>
      <c r="F49" s="438"/>
      <c r="G49" s="438"/>
      <c r="H49" s="438"/>
      <c r="I49" s="438"/>
      <c r="J49" s="393"/>
      <c r="K49" s="393"/>
      <c r="L49" s="393"/>
      <c r="M49" s="393"/>
      <c r="N49" s="393"/>
      <c r="O49" s="393"/>
      <c r="P49" s="393"/>
      <c r="Q49" s="393"/>
      <c r="R49" s="393"/>
      <c r="S49" s="404"/>
      <c r="T49" s="400"/>
      <c r="U49" s="400"/>
    </row>
    <row r="50" spans="1:21" ht="18" customHeight="1">
      <c r="A50" s="402"/>
      <c r="B50" s="392"/>
      <c r="C50" s="409"/>
      <c r="D50" s="410" t="s">
        <v>1308</v>
      </c>
      <c r="E50" s="393"/>
      <c r="F50" s="438"/>
      <c r="G50" s="438"/>
      <c r="H50" s="438"/>
      <c r="I50" s="438"/>
      <c r="J50" s="393"/>
      <c r="K50" s="393"/>
      <c r="L50" s="393"/>
      <c r="M50" s="393"/>
      <c r="N50" s="393"/>
      <c r="O50" s="393"/>
      <c r="P50" s="393"/>
      <c r="Q50" s="393"/>
      <c r="R50" s="393"/>
      <c r="S50" s="404"/>
      <c r="T50" s="400"/>
      <c r="U50" s="400"/>
    </row>
    <row r="51" spans="1:21" ht="4.2" customHeight="1">
      <c r="A51" s="402"/>
      <c r="B51" s="392"/>
      <c r="C51" s="409"/>
      <c r="D51" s="410"/>
      <c r="E51" s="393"/>
      <c r="F51" s="393"/>
      <c r="G51" s="393"/>
      <c r="H51" s="393"/>
      <c r="I51" s="393"/>
      <c r="J51" s="393"/>
      <c r="K51" s="393"/>
      <c r="L51" s="393"/>
      <c r="M51" s="393"/>
      <c r="N51" s="408"/>
      <c r="O51" s="393"/>
      <c r="P51" s="393"/>
      <c r="Q51" s="393"/>
      <c r="R51" s="393"/>
      <c r="S51" s="404"/>
    </row>
    <row r="52" spans="1:21" ht="18" customHeight="1">
      <c r="A52" s="460"/>
      <c r="B52" s="461"/>
      <c r="C52" s="462" t="s">
        <v>1291</v>
      </c>
      <c r="D52" s="463" t="s">
        <v>1367</v>
      </c>
      <c r="E52" s="453"/>
      <c r="F52" s="453"/>
      <c r="G52" s="453"/>
      <c r="H52" s="453"/>
      <c r="I52" s="464"/>
      <c r="J52" s="464"/>
      <c r="K52" s="464"/>
      <c r="L52" s="464"/>
      <c r="M52" s="453"/>
      <c r="N52" s="453"/>
      <c r="O52" s="465"/>
      <c r="P52" s="453"/>
      <c r="Q52" s="453"/>
      <c r="R52" s="453"/>
      <c r="S52" s="454"/>
      <c r="T52" s="401"/>
      <c r="U52" s="401"/>
    </row>
    <row r="53" spans="1:21" ht="4.2" customHeight="1">
      <c r="A53" s="391"/>
      <c r="B53" s="392"/>
      <c r="C53" s="409"/>
      <c r="D53" s="410"/>
      <c r="E53" s="393"/>
      <c r="F53" s="393"/>
      <c r="G53" s="393"/>
      <c r="H53" s="393"/>
      <c r="I53" s="393"/>
      <c r="J53" s="393"/>
      <c r="K53" s="393"/>
      <c r="L53" s="393"/>
      <c r="M53" s="393"/>
      <c r="N53" s="408"/>
      <c r="O53" s="393"/>
      <c r="P53" s="393"/>
      <c r="Q53" s="393"/>
      <c r="R53" s="393"/>
      <c r="S53" s="393"/>
    </row>
    <row r="54" spans="1:21" s="397" customFormat="1" ht="21" customHeight="1">
      <c r="A54" s="445"/>
      <c r="B54" s="458" t="s">
        <v>1384</v>
      </c>
      <c r="C54" s="459"/>
      <c r="D54" s="459"/>
      <c r="E54" s="459"/>
      <c r="F54" s="459"/>
      <c r="G54" s="459"/>
      <c r="H54" s="386"/>
      <c r="I54" s="386"/>
      <c r="J54" s="386"/>
      <c r="K54" s="386"/>
      <c r="L54" s="386"/>
      <c r="M54" s="386"/>
      <c r="N54" s="386"/>
      <c r="O54" s="386"/>
      <c r="P54" s="386"/>
      <c r="Q54" s="386"/>
      <c r="R54" s="386"/>
      <c r="S54" s="386"/>
    </row>
    <row r="55" spans="1:21" ht="4.2" customHeight="1">
      <c r="A55" s="402"/>
      <c r="B55" s="386"/>
      <c r="C55" s="385"/>
      <c r="D55" s="385"/>
      <c r="E55" s="386"/>
      <c r="F55" s="386"/>
      <c r="G55" s="386"/>
      <c r="H55" s="386"/>
      <c r="I55" s="386"/>
      <c r="J55" s="386"/>
      <c r="K55" s="386"/>
      <c r="L55" s="386"/>
      <c r="M55" s="386"/>
      <c r="N55" s="384"/>
      <c r="O55" s="386"/>
      <c r="P55" s="386"/>
      <c r="Q55" s="386"/>
      <c r="R55" s="386"/>
      <c r="S55" s="386"/>
    </row>
    <row r="56" spans="1:21" ht="18" customHeight="1">
      <c r="A56" s="402"/>
      <c r="B56" s="386"/>
      <c r="C56" s="388" t="s">
        <v>1387</v>
      </c>
      <c r="D56" s="385"/>
      <c r="E56" s="386"/>
      <c r="F56" s="387"/>
      <c r="G56" s="387"/>
      <c r="H56" s="387"/>
      <c r="I56" s="387"/>
      <c r="J56" s="386"/>
      <c r="K56" s="386"/>
      <c r="L56" s="386"/>
      <c r="M56" s="386"/>
      <c r="N56" s="386"/>
      <c r="O56" s="386"/>
      <c r="P56" s="386"/>
      <c r="Q56" s="386"/>
      <c r="R56" s="386"/>
      <c r="S56" s="386"/>
      <c r="T56" s="400"/>
      <c r="U56" s="400"/>
    </row>
    <row r="57" spans="1:21" ht="18" customHeight="1">
      <c r="A57" s="402"/>
      <c r="B57" s="386"/>
      <c r="C57" s="388" t="s">
        <v>1389</v>
      </c>
      <c r="D57" s="385"/>
      <c r="E57" s="386"/>
      <c r="F57" s="387"/>
      <c r="G57" s="387"/>
      <c r="H57" s="387"/>
      <c r="I57" s="387"/>
      <c r="J57" s="386"/>
      <c r="K57" s="386"/>
      <c r="L57" s="386"/>
      <c r="M57" s="386"/>
      <c r="N57" s="386"/>
      <c r="O57" s="386"/>
      <c r="P57" s="386"/>
      <c r="Q57" s="386"/>
      <c r="R57" s="386"/>
      <c r="S57" s="386"/>
      <c r="T57" s="400"/>
      <c r="U57" s="400"/>
    </row>
    <row r="58" spans="1:21" ht="9.6" customHeight="1">
      <c r="A58" s="402"/>
      <c r="B58" s="386"/>
      <c r="C58" s="385"/>
      <c r="D58" s="385"/>
      <c r="E58" s="386"/>
      <c r="F58" s="386"/>
      <c r="G58" s="386"/>
      <c r="H58" s="386"/>
      <c r="I58" s="386"/>
      <c r="J58" s="386"/>
      <c r="K58" s="386"/>
      <c r="L58" s="386"/>
      <c r="M58" s="386"/>
      <c r="N58" s="384"/>
      <c r="O58" s="386"/>
      <c r="P58" s="386"/>
      <c r="Q58" s="386"/>
      <c r="R58" s="386"/>
      <c r="S58" s="386"/>
    </row>
    <row r="59" spans="1:21" ht="18" customHeight="1">
      <c r="A59" s="402"/>
      <c r="B59" s="386"/>
      <c r="C59" s="385" t="s">
        <v>1385</v>
      </c>
      <c r="D59" s="385"/>
      <c r="E59" s="386"/>
      <c r="F59" s="387"/>
      <c r="G59" s="387"/>
      <c r="H59" s="387"/>
      <c r="I59" s="387"/>
      <c r="J59" s="386"/>
      <c r="K59" s="386"/>
      <c r="L59" s="386"/>
      <c r="M59" s="386"/>
      <c r="N59" s="386"/>
      <c r="O59" s="386"/>
      <c r="P59" s="386"/>
      <c r="Q59" s="386"/>
      <c r="R59" s="386"/>
      <c r="S59" s="386"/>
      <c r="T59" s="400"/>
      <c r="U59" s="400"/>
    </row>
    <row r="60" spans="1:21" ht="18" customHeight="1">
      <c r="A60" s="402"/>
      <c r="B60" s="390"/>
      <c r="C60" s="389" t="s">
        <v>238</v>
      </c>
      <c r="D60" s="389" t="s">
        <v>1386</v>
      </c>
      <c r="E60" s="390"/>
      <c r="F60" s="390"/>
      <c r="G60" s="390"/>
      <c r="H60" s="390"/>
      <c r="I60" s="384"/>
      <c r="J60" s="384"/>
      <c r="K60" s="384"/>
      <c r="L60" s="384"/>
      <c r="M60" s="386"/>
      <c r="N60" s="386"/>
      <c r="O60" s="386"/>
      <c r="P60" s="386"/>
      <c r="Q60" s="386"/>
      <c r="R60" s="386"/>
      <c r="S60" s="386"/>
      <c r="T60" s="401"/>
      <c r="U60" s="401"/>
    </row>
    <row r="61" spans="1:21" ht="18" customHeight="1">
      <c r="A61" s="402"/>
      <c r="B61" s="390"/>
      <c r="C61" s="389" t="s">
        <v>239</v>
      </c>
      <c r="D61" s="389" t="s">
        <v>1388</v>
      </c>
      <c r="E61" s="390"/>
      <c r="F61" s="390"/>
      <c r="G61" s="390"/>
      <c r="H61" s="390"/>
      <c r="I61" s="384"/>
      <c r="J61" s="384"/>
      <c r="K61" s="384"/>
      <c r="L61" s="384"/>
      <c r="M61" s="386"/>
      <c r="N61" s="386"/>
      <c r="O61" s="386"/>
      <c r="P61" s="386"/>
      <c r="Q61" s="386"/>
      <c r="R61" s="386"/>
      <c r="S61" s="386"/>
      <c r="T61" s="401"/>
      <c r="U61" s="401"/>
    </row>
    <row r="62" spans="1:21" ht="4.2" customHeight="1">
      <c r="A62" s="402"/>
      <c r="B62" s="386"/>
      <c r="C62" s="385"/>
      <c r="D62" s="385"/>
      <c r="E62" s="386"/>
      <c r="F62" s="386"/>
      <c r="G62" s="386"/>
      <c r="H62" s="386"/>
      <c r="I62" s="386"/>
      <c r="J62" s="386"/>
      <c r="K62" s="386"/>
      <c r="L62" s="386"/>
      <c r="M62" s="386"/>
      <c r="N62" s="384"/>
      <c r="O62" s="386"/>
      <c r="P62" s="386"/>
      <c r="Q62" s="386"/>
      <c r="R62" s="386"/>
      <c r="S62" s="386"/>
    </row>
    <row r="63" spans="1:21" ht="4.2" customHeight="1">
      <c r="A63" s="391"/>
      <c r="B63" s="386"/>
      <c r="C63" s="385"/>
      <c r="D63" s="385"/>
      <c r="E63" s="386"/>
      <c r="F63" s="386"/>
      <c r="G63" s="386"/>
      <c r="H63" s="386"/>
      <c r="I63" s="386"/>
      <c r="J63" s="386"/>
      <c r="K63" s="386"/>
      <c r="L63" s="386"/>
      <c r="M63" s="386"/>
      <c r="N63" s="384"/>
      <c r="O63" s="386"/>
      <c r="P63" s="386"/>
      <c r="Q63" s="386"/>
      <c r="R63" s="386"/>
      <c r="S63" s="386"/>
    </row>
    <row r="64" spans="1:21">
      <c r="A64" s="391"/>
      <c r="B64" s="392"/>
      <c r="C64" s="391"/>
      <c r="D64" s="393"/>
      <c r="E64" s="393"/>
      <c r="F64" s="393"/>
      <c r="G64" s="393"/>
      <c r="H64" s="393"/>
      <c r="I64" s="393"/>
      <c r="J64" s="393"/>
      <c r="K64" s="393"/>
      <c r="L64" s="393"/>
      <c r="M64" s="393"/>
      <c r="N64" s="393"/>
      <c r="O64" s="393"/>
      <c r="P64" s="393"/>
      <c r="Q64" s="393"/>
      <c r="R64" s="393"/>
      <c r="S64" s="393"/>
      <c r="T64" s="394"/>
      <c r="U64" s="394"/>
    </row>
    <row r="65" spans="1:22" ht="15" customHeight="1">
      <c r="A65" s="391"/>
      <c r="B65" s="487" t="s">
        <v>1398</v>
      </c>
      <c r="C65" s="483"/>
      <c r="D65" s="483"/>
      <c r="E65" s="483"/>
      <c r="F65" s="483"/>
      <c r="G65" s="483"/>
      <c r="H65" s="483"/>
      <c r="I65" s="483"/>
      <c r="J65" s="483"/>
      <c r="K65" s="483"/>
      <c r="L65" s="483"/>
      <c r="M65" s="483"/>
      <c r="N65" s="483"/>
      <c r="O65" s="483"/>
      <c r="P65" s="483"/>
      <c r="Q65" s="483"/>
      <c r="R65" s="483"/>
      <c r="S65" s="483"/>
      <c r="T65" s="396"/>
      <c r="U65" s="396"/>
      <c r="V65" s="396"/>
    </row>
    <row r="66" spans="1:22">
      <c r="A66" s="391"/>
      <c r="B66" s="483"/>
      <c r="C66" s="486" t="s">
        <v>1399</v>
      </c>
      <c r="D66" s="483"/>
      <c r="E66" s="483"/>
      <c r="F66" s="483"/>
      <c r="G66" s="483"/>
      <c r="H66" s="483"/>
      <c r="I66" s="483"/>
      <c r="J66" s="483"/>
      <c r="K66" s="483"/>
      <c r="L66" s="483"/>
      <c r="M66" s="483"/>
      <c r="N66" s="483"/>
      <c r="O66" s="483"/>
      <c r="P66" s="483"/>
      <c r="Q66" s="483"/>
      <c r="R66" s="483"/>
      <c r="S66" s="483"/>
      <c r="T66" s="396"/>
      <c r="U66" s="396"/>
      <c r="V66" s="396"/>
    </row>
    <row r="67" spans="1:22" ht="15" customHeight="1">
      <c r="A67" s="391"/>
      <c r="B67" s="483"/>
      <c r="C67" s="483"/>
      <c r="D67" s="483" t="s">
        <v>1410</v>
      </c>
      <c r="E67" s="483"/>
      <c r="F67" s="483"/>
      <c r="G67" s="483"/>
      <c r="H67" s="483"/>
      <c r="I67" s="483"/>
      <c r="J67" s="483"/>
      <c r="K67" s="483"/>
      <c r="L67" s="483"/>
      <c r="M67" s="483"/>
      <c r="N67" s="483"/>
      <c r="O67" s="483"/>
      <c r="P67" s="483"/>
      <c r="Q67" s="483"/>
      <c r="R67" s="483"/>
      <c r="S67" s="483"/>
    </row>
    <row r="68" spans="1:22" ht="15" customHeight="1">
      <c r="A68" s="391"/>
      <c r="B68" s="483"/>
      <c r="C68" s="483"/>
      <c r="D68" s="483"/>
      <c r="E68" s="483"/>
      <c r="F68" s="483"/>
      <c r="G68" s="483"/>
      <c r="H68" s="483"/>
      <c r="I68" s="483"/>
      <c r="J68" s="483"/>
      <c r="K68" s="483"/>
      <c r="L68" s="483"/>
      <c r="M68" s="483"/>
      <c r="N68" s="483"/>
      <c r="O68" s="483"/>
      <c r="P68" s="483"/>
      <c r="Q68" s="483"/>
      <c r="R68" s="483"/>
      <c r="S68" s="483"/>
    </row>
    <row r="69" spans="1:22" ht="15" customHeight="1">
      <c r="B69" s="484"/>
      <c r="C69" s="488" t="s">
        <v>1400</v>
      </c>
      <c r="D69" s="484"/>
      <c r="E69" s="484"/>
      <c r="F69" s="484"/>
      <c r="G69" s="484"/>
      <c r="H69" s="484"/>
      <c r="I69" s="484"/>
      <c r="J69" s="484"/>
      <c r="K69" s="484"/>
      <c r="L69" s="484"/>
      <c r="M69" s="484"/>
      <c r="N69" s="484"/>
      <c r="O69" s="484"/>
      <c r="P69" s="484"/>
      <c r="Q69" s="484"/>
      <c r="R69" s="484"/>
      <c r="S69" s="484"/>
    </row>
    <row r="70" spans="1:22" ht="15" customHeight="1">
      <c r="B70" s="484"/>
      <c r="C70" s="484" t="s">
        <v>1401</v>
      </c>
      <c r="D70" s="484"/>
      <c r="E70" s="484"/>
      <c r="F70" s="484"/>
      <c r="G70" s="484"/>
      <c r="H70" s="484"/>
      <c r="I70" s="484"/>
      <c r="J70" s="484"/>
      <c r="K70" s="484"/>
      <c r="L70" s="484"/>
      <c r="M70" s="484"/>
      <c r="N70" s="484"/>
      <c r="O70" s="484"/>
      <c r="P70" s="484"/>
      <c r="Q70" s="484"/>
      <c r="R70" s="484"/>
      <c r="S70" s="484"/>
    </row>
    <row r="71" spans="1:22" ht="15" customHeight="1">
      <c r="B71" s="484"/>
      <c r="C71" s="484"/>
      <c r="D71" s="484" t="s">
        <v>1402</v>
      </c>
      <c r="E71" s="484"/>
      <c r="F71" s="484"/>
      <c r="G71" s="484"/>
      <c r="H71" s="484"/>
      <c r="I71" s="484"/>
      <c r="J71" s="484"/>
      <c r="K71" s="484"/>
      <c r="L71" s="484"/>
      <c r="M71" s="484"/>
      <c r="N71" s="484"/>
      <c r="O71" s="484"/>
      <c r="P71" s="484"/>
      <c r="Q71" s="484"/>
      <c r="R71" s="484"/>
      <c r="S71" s="484"/>
    </row>
    <row r="72" spans="1:22">
      <c r="B72" s="484"/>
      <c r="C72" s="484"/>
      <c r="D72" s="484" t="s">
        <v>1403</v>
      </c>
      <c r="E72" s="484"/>
      <c r="F72" s="484"/>
      <c r="G72" s="484"/>
      <c r="H72" s="484"/>
      <c r="I72" s="484"/>
      <c r="J72" s="484"/>
      <c r="K72" s="484" t="s">
        <v>1404</v>
      </c>
      <c r="L72" s="484"/>
      <c r="M72" s="484"/>
      <c r="N72" s="484"/>
      <c r="O72" s="484"/>
      <c r="P72" s="484"/>
      <c r="Q72" s="484"/>
      <c r="R72" s="484"/>
      <c r="S72" s="484"/>
      <c r="T72" s="399"/>
    </row>
    <row r="73" spans="1:22">
      <c r="B73" s="484"/>
      <c r="C73" s="484"/>
      <c r="D73" s="484" t="s">
        <v>1405</v>
      </c>
      <c r="E73" s="484"/>
      <c r="F73" s="484"/>
      <c r="G73" s="484" t="s">
        <v>1406</v>
      </c>
      <c r="H73" s="484"/>
      <c r="I73" s="484"/>
      <c r="J73" s="484"/>
      <c r="K73" s="484"/>
      <c r="L73" s="484"/>
      <c r="M73" s="484"/>
      <c r="N73" s="484"/>
      <c r="O73" s="484"/>
      <c r="P73" s="484"/>
      <c r="Q73" s="484"/>
      <c r="R73" s="484"/>
      <c r="S73" s="484"/>
    </row>
    <row r="74" spans="1:22">
      <c r="B74" s="484"/>
      <c r="C74" s="484"/>
      <c r="D74" s="484" t="s">
        <v>1407</v>
      </c>
      <c r="E74" s="484"/>
      <c r="F74" s="484"/>
      <c r="G74" s="484" t="s">
        <v>1408</v>
      </c>
      <c r="H74" s="484"/>
      <c r="I74" s="484"/>
      <c r="J74" s="484"/>
      <c r="K74" s="484"/>
      <c r="L74" s="484"/>
      <c r="M74" s="484"/>
      <c r="N74" s="484"/>
      <c r="O74" s="484"/>
      <c r="P74" s="484"/>
      <c r="Q74" s="484"/>
      <c r="R74" s="484"/>
      <c r="S74" s="484"/>
    </row>
    <row r="75" spans="1:22">
      <c r="B75" s="484"/>
      <c r="C75" s="484"/>
      <c r="D75" s="484"/>
      <c r="E75" s="484"/>
      <c r="F75" s="484" t="s">
        <v>1409</v>
      </c>
      <c r="G75" s="484"/>
      <c r="H75" s="484"/>
      <c r="I75" s="484"/>
      <c r="J75" s="484"/>
      <c r="K75" s="484"/>
      <c r="L75" s="484"/>
      <c r="M75" s="484"/>
      <c r="N75" s="484"/>
      <c r="O75" s="484"/>
      <c r="P75" s="484"/>
      <c r="Q75" s="484"/>
      <c r="R75" s="484"/>
      <c r="S75" s="484"/>
    </row>
  </sheetData>
  <sheetProtection algorithmName="SHA-512" hashValue="/g0fXCVRata1HGTMQnMjfXah59aym0IXzYNSbuoQqd6g2iNPUxf2NJtsniqGuvjjEfVSmSTbEd3awfDK35ExRA==" saltValue="ZE/vt0Ott8e4oYrArPyUTw==" spinCount="100000" sheet="1" objects="1" scenarios="1"/>
  <mergeCells count="7">
    <mergeCell ref="A1:I1"/>
    <mergeCell ref="A3:S3"/>
    <mergeCell ref="A16:S16"/>
    <mergeCell ref="C5:E5"/>
    <mergeCell ref="C7:E7"/>
    <mergeCell ref="C10:E10"/>
    <mergeCell ref="C12:E12"/>
  </mergeCells>
  <phoneticPr fontId="2"/>
  <pageMargins left="0.31496062992125984" right="0.31496062992125984" top="0.35433070866141736" bottom="0.15748031496062992" header="0.31496062992125984" footer="0.31496062992125984"/>
  <pageSetup paperSize="9"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DFFBD"/>
  </sheetPr>
  <dimension ref="A1:V1068"/>
  <sheetViews>
    <sheetView showGridLines="0" zoomScaleNormal="100" workbookViewId="0">
      <selection sqref="A1:D1048576"/>
    </sheetView>
  </sheetViews>
  <sheetFormatPr defaultColWidth="9" defaultRowHeight="13.2"/>
  <cols>
    <col min="1" max="1" width="5" style="353" customWidth="1"/>
    <col min="2" max="2" width="10.77734375" style="353" customWidth="1"/>
    <col min="3" max="3" width="25.77734375" style="133" customWidth="1"/>
    <col min="4" max="4" width="26.109375" style="103" customWidth="1"/>
    <col min="5" max="5" width="3.6640625" style="130" hidden="1" customWidth="1"/>
    <col min="6" max="6" width="3.77734375" style="130" customWidth="1"/>
    <col min="7" max="7" width="10.77734375" style="131" customWidth="1"/>
    <col min="8" max="9" width="25.77734375" style="132" customWidth="1"/>
    <col min="10" max="12" width="9" style="103" hidden="1" customWidth="1"/>
    <col min="13" max="13" width="3" customWidth="1"/>
    <col min="14" max="14" width="3.109375" customWidth="1"/>
    <col min="18" max="18" width="3.109375" customWidth="1"/>
    <col min="23" max="24" width="9" style="103" customWidth="1"/>
    <col min="25" max="16384" width="9" style="103"/>
  </cols>
  <sheetData>
    <row r="1" spans="1:22" s="320" customFormat="1">
      <c r="A1" s="102" t="s">
        <v>1369</v>
      </c>
      <c r="B1" s="322" t="s">
        <v>173</v>
      </c>
      <c r="C1" s="323" t="s">
        <v>1370</v>
      </c>
      <c r="E1" s="104" t="s">
        <v>149</v>
      </c>
      <c r="F1" s="105" t="s">
        <v>77</v>
      </c>
      <c r="G1" s="321" t="s">
        <v>78</v>
      </c>
      <c r="H1" s="357" t="s">
        <v>201</v>
      </c>
      <c r="I1" s="107" t="s">
        <v>148</v>
      </c>
      <c r="J1" s="320" t="s">
        <v>1319</v>
      </c>
      <c r="M1" s="378"/>
      <c r="N1" s="378"/>
      <c r="O1" s="378"/>
      <c r="P1" s="378"/>
      <c r="Q1" s="378"/>
      <c r="R1" s="378"/>
      <c r="S1" s="378"/>
      <c r="T1" s="378"/>
      <c r="U1" s="378"/>
      <c r="V1" s="378"/>
    </row>
    <row r="2" spans="1:22" ht="13.2" customHeight="1">
      <c r="A2" s="350">
        <v>1</v>
      </c>
      <c r="B2" s="354">
        <v>52701</v>
      </c>
      <c r="C2" s="108" t="s">
        <v>292</v>
      </c>
      <c r="E2" s="717" t="s">
        <v>150</v>
      </c>
      <c r="F2" s="109">
        <v>1</v>
      </c>
      <c r="G2" s="110" t="s">
        <v>146</v>
      </c>
      <c r="H2" s="358" t="s">
        <v>178</v>
      </c>
      <c r="I2" s="111" t="s">
        <v>1366</v>
      </c>
      <c r="J2" s="103" t="s">
        <v>155</v>
      </c>
      <c r="K2" s="103" t="s">
        <v>279</v>
      </c>
    </row>
    <row r="3" spans="1:22" ht="13.2" customHeight="1">
      <c r="A3" s="351">
        <v>2</v>
      </c>
      <c r="B3" s="355">
        <v>52702</v>
      </c>
      <c r="C3" s="112" t="s">
        <v>293</v>
      </c>
      <c r="E3" s="718"/>
      <c r="F3" s="113">
        <v>2</v>
      </c>
      <c r="G3" s="114" t="s">
        <v>147</v>
      </c>
      <c r="H3" s="359" t="s">
        <v>178</v>
      </c>
      <c r="I3" s="115" t="s">
        <v>1365</v>
      </c>
      <c r="J3" s="103" t="s">
        <v>286</v>
      </c>
      <c r="K3" s="176" t="s">
        <v>279</v>
      </c>
    </row>
    <row r="4" spans="1:22" ht="13.2" customHeight="1">
      <c r="A4" s="351">
        <v>3</v>
      </c>
      <c r="B4" s="355">
        <v>52703</v>
      </c>
      <c r="C4" s="112" t="s">
        <v>294</v>
      </c>
      <c r="E4" s="718"/>
      <c r="F4" s="113">
        <v>3</v>
      </c>
      <c r="G4" s="114" t="s">
        <v>79</v>
      </c>
      <c r="H4" s="359" t="s">
        <v>179</v>
      </c>
      <c r="I4" s="368" t="s">
        <v>183</v>
      </c>
      <c r="J4" s="103" t="s">
        <v>283</v>
      </c>
      <c r="K4" s="103" t="s">
        <v>264</v>
      </c>
    </row>
    <row r="5" spans="1:22" ht="13.2" customHeight="1">
      <c r="A5" s="351">
        <v>4</v>
      </c>
      <c r="B5" s="355">
        <v>52704</v>
      </c>
      <c r="C5" s="197" t="s">
        <v>1371</v>
      </c>
      <c r="E5" s="718"/>
      <c r="F5" s="113">
        <v>4</v>
      </c>
      <c r="G5" s="114" t="s">
        <v>80</v>
      </c>
      <c r="H5" s="359" t="s">
        <v>179</v>
      </c>
      <c r="I5" s="368" t="s">
        <v>184</v>
      </c>
      <c r="J5" s="103" t="s">
        <v>283</v>
      </c>
      <c r="K5" s="103" t="s">
        <v>265</v>
      </c>
    </row>
    <row r="6" spans="1:22" ht="13.2" customHeight="1">
      <c r="A6" s="351">
        <v>5</v>
      </c>
      <c r="B6" s="355">
        <v>52705</v>
      </c>
      <c r="C6" s="112" t="s">
        <v>295</v>
      </c>
      <c r="E6" s="718"/>
      <c r="F6" s="113">
        <v>5</v>
      </c>
      <c r="G6" s="114" t="s">
        <v>81</v>
      </c>
      <c r="H6" s="359" t="s">
        <v>176</v>
      </c>
      <c r="I6" s="368" t="s">
        <v>185</v>
      </c>
      <c r="J6" s="103" t="s">
        <v>283</v>
      </c>
      <c r="K6" s="103" t="s">
        <v>266</v>
      </c>
    </row>
    <row r="7" spans="1:22" ht="13.2" customHeight="1">
      <c r="A7" s="351">
        <v>6</v>
      </c>
      <c r="B7" s="355">
        <v>52706</v>
      </c>
      <c r="C7" s="112" t="s">
        <v>296</v>
      </c>
      <c r="E7" s="718"/>
      <c r="F7" s="113">
        <v>6</v>
      </c>
      <c r="G7" s="114" t="s">
        <v>82</v>
      </c>
      <c r="H7" s="359" t="s">
        <v>176</v>
      </c>
      <c r="I7" s="368" t="s">
        <v>186</v>
      </c>
      <c r="J7" s="103" t="s">
        <v>283</v>
      </c>
      <c r="K7" s="103" t="s">
        <v>267</v>
      </c>
    </row>
    <row r="8" spans="1:22" ht="13.2" customHeight="1">
      <c r="A8" s="351">
        <v>7</v>
      </c>
      <c r="B8" s="355">
        <v>52707</v>
      </c>
      <c r="C8" s="112" t="s">
        <v>297</v>
      </c>
      <c r="E8" s="719"/>
      <c r="F8" s="116">
        <v>7</v>
      </c>
      <c r="G8" s="117" t="s">
        <v>83</v>
      </c>
      <c r="H8" s="360" t="s">
        <v>180</v>
      </c>
      <c r="I8" s="369" t="s">
        <v>187</v>
      </c>
      <c r="J8" s="103" t="s">
        <v>283</v>
      </c>
      <c r="K8" s="103" t="s">
        <v>268</v>
      </c>
    </row>
    <row r="9" spans="1:22" ht="13.2" customHeight="1">
      <c r="A9" s="351">
        <v>8</v>
      </c>
      <c r="B9" s="355">
        <v>52708</v>
      </c>
      <c r="C9" s="112" t="s">
        <v>298</v>
      </c>
      <c r="E9" s="720" t="s">
        <v>151</v>
      </c>
      <c r="F9" s="119">
        <v>8</v>
      </c>
      <c r="G9" s="120" t="s">
        <v>84</v>
      </c>
      <c r="H9" s="361" t="s">
        <v>85</v>
      </c>
      <c r="I9" s="370"/>
      <c r="J9" s="103" t="s">
        <v>283</v>
      </c>
      <c r="K9" s="103" t="s">
        <v>280</v>
      </c>
    </row>
    <row r="10" spans="1:22" ht="13.2" customHeight="1">
      <c r="A10" s="351">
        <v>9</v>
      </c>
      <c r="B10" s="355">
        <v>52709</v>
      </c>
      <c r="C10" s="112" t="s">
        <v>299</v>
      </c>
      <c r="E10" s="718"/>
      <c r="F10" s="113">
        <v>9</v>
      </c>
      <c r="G10" s="114" t="s">
        <v>86</v>
      </c>
      <c r="H10" s="362" t="s">
        <v>181</v>
      </c>
      <c r="I10" s="368" t="s">
        <v>188</v>
      </c>
      <c r="J10" s="103" t="s">
        <v>283</v>
      </c>
      <c r="K10" s="103" t="s">
        <v>269</v>
      </c>
    </row>
    <row r="11" spans="1:22" ht="13.2" customHeight="1">
      <c r="A11" s="351">
        <v>10</v>
      </c>
      <c r="B11" s="355">
        <v>52710</v>
      </c>
      <c r="C11" s="112" t="s">
        <v>300</v>
      </c>
      <c r="E11" s="718"/>
      <c r="F11" s="113">
        <v>10</v>
      </c>
      <c r="G11" s="114" t="s">
        <v>87</v>
      </c>
      <c r="H11" s="362" t="s">
        <v>88</v>
      </c>
      <c r="I11" s="368"/>
      <c r="J11" s="103" t="s">
        <v>283</v>
      </c>
      <c r="K11" s="103" t="s">
        <v>280</v>
      </c>
    </row>
    <row r="12" spans="1:22" ht="13.2" customHeight="1">
      <c r="A12" s="351">
        <v>11</v>
      </c>
      <c r="B12" s="355">
        <v>52711</v>
      </c>
      <c r="C12" s="112" t="s">
        <v>301</v>
      </c>
      <c r="E12" s="718"/>
      <c r="F12" s="113">
        <v>11</v>
      </c>
      <c r="G12" s="114" t="s">
        <v>89</v>
      </c>
      <c r="H12" s="362" t="s">
        <v>90</v>
      </c>
      <c r="I12" s="368"/>
      <c r="J12" s="103" t="s">
        <v>283</v>
      </c>
      <c r="K12" s="103" t="s">
        <v>280</v>
      </c>
    </row>
    <row r="13" spans="1:22" ht="13.2" customHeight="1">
      <c r="A13" s="351">
        <v>12</v>
      </c>
      <c r="B13" s="355">
        <v>52712</v>
      </c>
      <c r="C13" s="112" t="s">
        <v>302</v>
      </c>
      <c r="E13" s="718"/>
      <c r="F13" s="113">
        <v>12</v>
      </c>
      <c r="G13" s="114" t="s">
        <v>91</v>
      </c>
      <c r="H13" s="362" t="s">
        <v>92</v>
      </c>
      <c r="I13" s="368"/>
      <c r="J13" s="103" t="s">
        <v>283</v>
      </c>
      <c r="K13" s="103" t="s">
        <v>280</v>
      </c>
    </row>
    <row r="14" spans="1:22" ht="13.2" customHeight="1">
      <c r="A14" s="351">
        <v>13</v>
      </c>
      <c r="B14" s="355">
        <v>52713</v>
      </c>
      <c r="C14" s="112" t="s">
        <v>303</v>
      </c>
      <c r="E14" s="718"/>
      <c r="F14" s="113">
        <v>13</v>
      </c>
      <c r="G14" s="114" t="s">
        <v>93</v>
      </c>
      <c r="H14" s="362" t="s">
        <v>181</v>
      </c>
      <c r="I14" s="368" t="s">
        <v>189</v>
      </c>
      <c r="J14" s="103" t="s">
        <v>283</v>
      </c>
      <c r="K14" s="103" t="s">
        <v>270</v>
      </c>
    </row>
    <row r="15" spans="1:22" ht="13.2" customHeight="1">
      <c r="A15" s="351">
        <v>14</v>
      </c>
      <c r="B15" s="355">
        <v>52714</v>
      </c>
      <c r="C15" s="112" t="s">
        <v>304</v>
      </c>
      <c r="E15" s="721"/>
      <c r="F15" s="122">
        <v>14</v>
      </c>
      <c r="G15" s="123" t="s">
        <v>94</v>
      </c>
      <c r="H15" s="363" t="s">
        <v>95</v>
      </c>
      <c r="I15" s="371"/>
      <c r="J15" s="103" t="s">
        <v>283</v>
      </c>
      <c r="K15" s="103" t="s">
        <v>280</v>
      </c>
    </row>
    <row r="16" spans="1:22" ht="13.2" customHeight="1" thickBot="1">
      <c r="A16" s="351">
        <v>15</v>
      </c>
      <c r="B16" s="355">
        <v>52715</v>
      </c>
      <c r="C16" s="112" t="s">
        <v>305</v>
      </c>
      <c r="E16" s="720" t="s">
        <v>152</v>
      </c>
      <c r="F16" s="119">
        <v>15</v>
      </c>
      <c r="G16" s="120" t="s">
        <v>96</v>
      </c>
      <c r="H16" s="361" t="s">
        <v>97</v>
      </c>
      <c r="I16" s="370"/>
      <c r="J16" s="103" t="s">
        <v>283</v>
      </c>
      <c r="K16" s="103" t="s">
        <v>280</v>
      </c>
    </row>
    <row r="17" spans="1:22" ht="13.2" customHeight="1">
      <c r="A17" s="351">
        <v>16</v>
      </c>
      <c r="B17" s="355">
        <v>52716</v>
      </c>
      <c r="C17" s="112" t="s">
        <v>306</v>
      </c>
      <c r="E17" s="718"/>
      <c r="F17" s="113">
        <v>16</v>
      </c>
      <c r="G17" s="114" t="s">
        <v>98</v>
      </c>
      <c r="H17" s="362" t="s">
        <v>99</v>
      </c>
      <c r="I17" s="368"/>
      <c r="J17" s="103" t="s">
        <v>283</v>
      </c>
      <c r="K17" s="103" t="s">
        <v>280</v>
      </c>
      <c r="N17" s="724" t="s">
        <v>1376</v>
      </c>
      <c r="O17" s="725"/>
      <c r="P17" s="725"/>
      <c r="Q17" s="725"/>
      <c r="R17" s="725"/>
      <c r="S17" s="725"/>
      <c r="T17" s="725"/>
      <c r="U17" s="725"/>
      <c r="V17" s="726"/>
    </row>
    <row r="18" spans="1:22" ht="13.2" customHeight="1">
      <c r="A18" s="351">
        <v>17</v>
      </c>
      <c r="B18" s="355">
        <v>52717</v>
      </c>
      <c r="C18" s="112" t="s">
        <v>307</v>
      </c>
      <c r="E18" s="718"/>
      <c r="F18" s="113">
        <v>17</v>
      </c>
      <c r="G18" s="114" t="s">
        <v>100</v>
      </c>
      <c r="H18" s="362" t="s">
        <v>101</v>
      </c>
      <c r="I18" s="368"/>
      <c r="J18" s="103" t="s">
        <v>283</v>
      </c>
      <c r="K18" s="103" t="s">
        <v>280</v>
      </c>
      <c r="N18" s="727"/>
      <c r="O18" s="728"/>
      <c r="P18" s="728"/>
      <c r="Q18" s="728"/>
      <c r="R18" s="728"/>
      <c r="S18" s="728"/>
      <c r="T18" s="728"/>
      <c r="U18" s="728"/>
      <c r="V18" s="729"/>
    </row>
    <row r="19" spans="1:22" ht="13.2" customHeight="1">
      <c r="A19" s="351">
        <v>18</v>
      </c>
      <c r="B19" s="355">
        <v>52718</v>
      </c>
      <c r="C19" s="112" t="s">
        <v>308</v>
      </c>
      <c r="E19" s="721"/>
      <c r="F19" s="122">
        <v>18</v>
      </c>
      <c r="G19" s="123" t="s">
        <v>102</v>
      </c>
      <c r="H19" s="363" t="s">
        <v>103</v>
      </c>
      <c r="I19" s="371"/>
      <c r="J19" s="103" t="s">
        <v>283</v>
      </c>
      <c r="K19" s="103" t="s">
        <v>280</v>
      </c>
      <c r="M19" s="379"/>
      <c r="N19" s="727"/>
      <c r="O19" s="728"/>
      <c r="P19" s="728"/>
      <c r="Q19" s="728"/>
      <c r="R19" s="728"/>
      <c r="S19" s="728"/>
      <c r="T19" s="728"/>
      <c r="U19" s="728"/>
      <c r="V19" s="729"/>
    </row>
    <row r="20" spans="1:22" ht="13.2" customHeight="1">
      <c r="A20" s="351">
        <v>19</v>
      </c>
      <c r="B20" s="355">
        <v>52719</v>
      </c>
      <c r="C20" s="112" t="s">
        <v>309</v>
      </c>
      <c r="E20" s="125" t="s">
        <v>153</v>
      </c>
      <c r="F20" s="126">
        <v>19</v>
      </c>
      <c r="G20" s="127" t="s">
        <v>104</v>
      </c>
      <c r="H20" s="364" t="s">
        <v>105</v>
      </c>
      <c r="I20" s="372"/>
      <c r="J20" s="103" t="s">
        <v>283</v>
      </c>
      <c r="K20" s="103" t="s">
        <v>280</v>
      </c>
      <c r="M20" s="379"/>
      <c r="N20" s="727"/>
      <c r="O20" s="728"/>
      <c r="P20" s="728"/>
      <c r="Q20" s="728"/>
      <c r="R20" s="728"/>
      <c r="S20" s="728"/>
      <c r="T20" s="728"/>
      <c r="U20" s="728"/>
      <c r="V20" s="729"/>
    </row>
    <row r="21" spans="1:22" ht="13.2" customHeight="1" thickBot="1">
      <c r="A21" s="351">
        <v>20</v>
      </c>
      <c r="B21" s="355">
        <v>52720</v>
      </c>
      <c r="C21" s="112" t="s">
        <v>310</v>
      </c>
      <c r="E21" s="128" t="s">
        <v>154</v>
      </c>
      <c r="F21" s="105">
        <v>20</v>
      </c>
      <c r="G21" s="106" t="s">
        <v>106</v>
      </c>
      <c r="H21" s="365" t="s">
        <v>107</v>
      </c>
      <c r="I21" s="373"/>
      <c r="J21" s="103" t="s">
        <v>283</v>
      </c>
      <c r="K21" s="103" t="s">
        <v>280</v>
      </c>
      <c r="M21" s="379"/>
      <c r="N21" s="730"/>
      <c r="O21" s="731"/>
      <c r="P21" s="731"/>
      <c r="Q21" s="731"/>
      <c r="R21" s="731"/>
      <c r="S21" s="731"/>
      <c r="T21" s="731"/>
      <c r="U21" s="731"/>
      <c r="V21" s="732"/>
    </row>
    <row r="22" spans="1:22" ht="13.2" customHeight="1" thickBot="1">
      <c r="A22" s="351">
        <v>21</v>
      </c>
      <c r="B22" s="355">
        <v>52721</v>
      </c>
      <c r="C22" s="112" t="s">
        <v>311</v>
      </c>
      <c r="E22" s="717" t="s">
        <v>155</v>
      </c>
      <c r="F22" s="109">
        <v>21</v>
      </c>
      <c r="G22" s="110" t="s">
        <v>108</v>
      </c>
      <c r="H22" s="366" t="s">
        <v>109</v>
      </c>
      <c r="I22" s="374"/>
      <c r="J22" s="103" t="s">
        <v>155</v>
      </c>
      <c r="K22" s="103" t="s">
        <v>280</v>
      </c>
      <c r="M22" s="379"/>
    </row>
    <row r="23" spans="1:22" ht="13.2" customHeight="1">
      <c r="A23" s="351">
        <v>22</v>
      </c>
      <c r="B23" s="355">
        <v>52722</v>
      </c>
      <c r="C23" s="112" t="s">
        <v>312</v>
      </c>
      <c r="E23" s="718"/>
      <c r="F23" s="113">
        <v>22</v>
      </c>
      <c r="G23" s="114" t="s">
        <v>110</v>
      </c>
      <c r="H23" s="362" t="s">
        <v>111</v>
      </c>
      <c r="I23" s="368"/>
      <c r="J23" s="103" t="s">
        <v>155</v>
      </c>
      <c r="K23" s="103" t="s">
        <v>280</v>
      </c>
      <c r="N23" s="733" t="s">
        <v>1377</v>
      </c>
      <c r="O23" s="734"/>
      <c r="P23" s="734"/>
      <c r="Q23" s="734"/>
      <c r="R23" s="734"/>
      <c r="S23" s="734"/>
      <c r="T23" s="734"/>
      <c r="U23" s="735"/>
      <c r="V23" s="380"/>
    </row>
    <row r="24" spans="1:22" ht="13.2" customHeight="1" thickBot="1">
      <c r="A24" s="351">
        <v>23</v>
      </c>
      <c r="B24" s="355">
        <v>52723</v>
      </c>
      <c r="C24" s="112" t="s">
        <v>313</v>
      </c>
      <c r="E24" s="718"/>
      <c r="F24" s="113">
        <v>23</v>
      </c>
      <c r="G24" s="114" t="s">
        <v>112</v>
      </c>
      <c r="H24" s="362" t="s">
        <v>182</v>
      </c>
      <c r="I24" s="368" t="s">
        <v>190</v>
      </c>
      <c r="J24" s="103" t="s">
        <v>155</v>
      </c>
      <c r="K24" s="103" t="s">
        <v>271</v>
      </c>
      <c r="N24" s="736"/>
      <c r="O24" s="737"/>
      <c r="P24" s="737"/>
      <c r="Q24" s="737"/>
      <c r="R24" s="737"/>
      <c r="S24" s="737"/>
      <c r="T24" s="737"/>
      <c r="U24" s="738"/>
      <c r="V24" s="380"/>
    </row>
    <row r="25" spans="1:22" ht="13.2" customHeight="1">
      <c r="A25" s="351">
        <v>24</v>
      </c>
      <c r="B25" s="355">
        <v>52724</v>
      </c>
      <c r="C25" s="112" t="s">
        <v>314</v>
      </c>
      <c r="E25" s="719"/>
      <c r="F25" s="116">
        <v>24</v>
      </c>
      <c r="G25" s="117" t="s">
        <v>113</v>
      </c>
      <c r="H25" s="367" t="s">
        <v>182</v>
      </c>
      <c r="I25" s="369" t="s">
        <v>191</v>
      </c>
      <c r="J25" s="103" t="s">
        <v>155</v>
      </c>
      <c r="K25" s="103" t="s">
        <v>272</v>
      </c>
      <c r="N25" s="739">
        <v>1</v>
      </c>
      <c r="O25" s="741" t="s">
        <v>146</v>
      </c>
      <c r="P25" s="742"/>
      <c r="Q25" s="743"/>
      <c r="R25" s="744" t="s">
        <v>106</v>
      </c>
      <c r="S25" s="742"/>
      <c r="T25" s="742"/>
      <c r="U25" s="745"/>
    </row>
    <row r="26" spans="1:22" ht="13.2" customHeight="1" thickBot="1">
      <c r="A26" s="351">
        <v>25</v>
      </c>
      <c r="B26" s="355">
        <v>52751</v>
      </c>
      <c r="C26" s="112" t="s">
        <v>315</v>
      </c>
      <c r="E26" s="722" t="s">
        <v>156</v>
      </c>
      <c r="F26" s="119">
        <v>25</v>
      </c>
      <c r="G26" s="120" t="s">
        <v>114</v>
      </c>
      <c r="H26" s="361" t="s">
        <v>179</v>
      </c>
      <c r="I26" s="370" t="s">
        <v>192</v>
      </c>
      <c r="J26" s="103" t="s">
        <v>284</v>
      </c>
      <c r="K26" s="103" t="s">
        <v>273</v>
      </c>
      <c r="N26" s="740"/>
      <c r="O26" s="746" t="s">
        <v>1378</v>
      </c>
      <c r="P26" s="747"/>
      <c r="Q26" s="748"/>
      <c r="R26" s="749" t="s">
        <v>1379</v>
      </c>
      <c r="S26" s="747"/>
      <c r="T26" s="747"/>
      <c r="U26" s="750"/>
    </row>
    <row r="27" spans="1:22" ht="13.2" customHeight="1">
      <c r="A27" s="351">
        <v>26</v>
      </c>
      <c r="B27" s="355">
        <v>52752</v>
      </c>
      <c r="C27" s="112" t="s">
        <v>316</v>
      </c>
      <c r="E27" s="723"/>
      <c r="F27" s="122">
        <v>26</v>
      </c>
      <c r="G27" s="129" t="s">
        <v>115</v>
      </c>
      <c r="H27" s="363" t="s">
        <v>1353</v>
      </c>
      <c r="I27" s="124"/>
      <c r="J27" s="103" t="s">
        <v>284</v>
      </c>
      <c r="K27" s="103" t="s">
        <v>280</v>
      </c>
      <c r="N27" s="739">
        <v>2</v>
      </c>
      <c r="O27" s="741" t="s">
        <v>146</v>
      </c>
      <c r="P27" s="742"/>
      <c r="Q27" s="743"/>
      <c r="R27" s="744" t="s">
        <v>147</v>
      </c>
      <c r="S27" s="742"/>
      <c r="T27" s="742"/>
      <c r="U27" s="745"/>
      <c r="V27" s="381"/>
    </row>
    <row r="28" spans="1:22" ht="13.2" customHeight="1" thickBot="1">
      <c r="A28" s="351">
        <v>27</v>
      </c>
      <c r="B28" s="355">
        <v>52753</v>
      </c>
      <c r="C28" s="112" t="s">
        <v>317</v>
      </c>
      <c r="E28" s="717" t="s">
        <v>157</v>
      </c>
      <c r="F28" s="109">
        <v>27</v>
      </c>
      <c r="G28" s="110" t="s">
        <v>116</v>
      </c>
      <c r="H28" s="366" t="s">
        <v>117</v>
      </c>
      <c r="I28" s="111"/>
      <c r="J28" s="103" t="s">
        <v>157</v>
      </c>
      <c r="K28" s="103" t="s">
        <v>280</v>
      </c>
      <c r="N28" s="740"/>
      <c r="O28" s="751" t="s">
        <v>1380</v>
      </c>
      <c r="P28" s="752"/>
      <c r="Q28" s="753"/>
      <c r="R28" s="754" t="s">
        <v>1381</v>
      </c>
      <c r="S28" s="752"/>
      <c r="T28" s="752"/>
      <c r="U28" s="755"/>
      <c r="V28" s="381"/>
    </row>
    <row r="29" spans="1:22" ht="13.2" customHeight="1">
      <c r="A29" s="351">
        <v>28</v>
      </c>
      <c r="B29" s="355">
        <v>52754</v>
      </c>
      <c r="C29" s="112" t="s">
        <v>318</v>
      </c>
      <c r="E29" s="718"/>
      <c r="F29" s="113">
        <v>28</v>
      </c>
      <c r="G29" s="114" t="s">
        <v>118</v>
      </c>
      <c r="H29" s="362" t="s">
        <v>119</v>
      </c>
      <c r="I29" s="115"/>
      <c r="J29" s="103" t="s">
        <v>157</v>
      </c>
      <c r="K29" s="103" t="s">
        <v>280</v>
      </c>
      <c r="N29" s="739">
        <v>3</v>
      </c>
      <c r="O29" s="741" t="s">
        <v>81</v>
      </c>
      <c r="P29" s="742"/>
      <c r="Q29" s="743"/>
      <c r="R29" s="744" t="s">
        <v>82</v>
      </c>
      <c r="S29" s="742"/>
      <c r="T29" s="742"/>
      <c r="U29" s="745"/>
      <c r="V29" s="382"/>
    </row>
    <row r="30" spans="1:22" ht="13.2" customHeight="1" thickBot="1">
      <c r="A30" s="351">
        <v>29</v>
      </c>
      <c r="B30" s="355">
        <v>52755</v>
      </c>
      <c r="C30" s="112" t="s">
        <v>319</v>
      </c>
      <c r="E30" s="718"/>
      <c r="F30" s="113">
        <v>29</v>
      </c>
      <c r="G30" s="114" t="s">
        <v>120</v>
      </c>
      <c r="H30" s="362" t="s">
        <v>121</v>
      </c>
      <c r="I30" s="115"/>
      <c r="J30" s="103" t="s">
        <v>157</v>
      </c>
      <c r="K30" s="103" t="s">
        <v>280</v>
      </c>
      <c r="N30" s="740"/>
      <c r="O30" s="756" t="s">
        <v>1382</v>
      </c>
      <c r="P30" s="757"/>
      <c r="Q30" s="758"/>
      <c r="R30" s="759" t="s">
        <v>1383</v>
      </c>
      <c r="S30" s="757"/>
      <c r="T30" s="757"/>
      <c r="U30" s="760"/>
      <c r="V30" s="292"/>
    </row>
    <row r="31" spans="1:22" ht="13.2" customHeight="1">
      <c r="A31" s="351">
        <v>30</v>
      </c>
      <c r="B31" s="355">
        <v>52756</v>
      </c>
      <c r="C31" s="112" t="s">
        <v>320</v>
      </c>
      <c r="E31" s="718"/>
      <c r="F31" s="113">
        <v>30</v>
      </c>
      <c r="G31" s="114" t="s">
        <v>122</v>
      </c>
      <c r="H31" s="362" t="s">
        <v>123</v>
      </c>
      <c r="I31" s="115"/>
      <c r="J31" s="103" t="s">
        <v>157</v>
      </c>
      <c r="K31" s="103" t="s">
        <v>280</v>
      </c>
      <c r="V31" s="383"/>
    </row>
    <row r="32" spans="1:22" ht="13.2" customHeight="1">
      <c r="A32" s="351">
        <v>31</v>
      </c>
      <c r="B32" s="355">
        <v>52757</v>
      </c>
      <c r="C32" s="112" t="s">
        <v>321</v>
      </c>
      <c r="E32" s="718"/>
      <c r="F32" s="113">
        <v>31</v>
      </c>
      <c r="G32" s="114" t="s">
        <v>124</v>
      </c>
      <c r="H32" s="362" t="s">
        <v>125</v>
      </c>
      <c r="I32" s="115"/>
      <c r="J32" s="103" t="s">
        <v>157</v>
      </c>
      <c r="K32" s="103" t="s">
        <v>280</v>
      </c>
      <c r="V32" s="292"/>
    </row>
    <row r="33" spans="1:22" ht="13.2" customHeight="1">
      <c r="A33" s="351">
        <v>32</v>
      </c>
      <c r="B33" s="355">
        <v>52758</v>
      </c>
      <c r="C33" s="112" t="s">
        <v>322</v>
      </c>
      <c r="E33" s="719"/>
      <c r="F33" s="116">
        <v>32</v>
      </c>
      <c r="G33" s="117" t="s">
        <v>126</v>
      </c>
      <c r="H33" s="367" t="s">
        <v>127</v>
      </c>
      <c r="I33" s="118"/>
      <c r="J33" s="103" t="s">
        <v>157</v>
      </c>
      <c r="K33" s="103" t="s">
        <v>280</v>
      </c>
      <c r="V33" s="383"/>
    </row>
    <row r="34" spans="1:22" ht="13.2" customHeight="1">
      <c r="A34" s="351">
        <v>33</v>
      </c>
      <c r="B34" s="355">
        <v>52759</v>
      </c>
      <c r="C34" s="112" t="s">
        <v>323</v>
      </c>
      <c r="E34" s="720" t="s">
        <v>158</v>
      </c>
      <c r="F34" s="119">
        <v>33</v>
      </c>
      <c r="G34" s="120" t="s">
        <v>128</v>
      </c>
      <c r="H34" s="361" t="s">
        <v>129</v>
      </c>
      <c r="I34" s="121"/>
      <c r="J34" s="103" t="s">
        <v>285</v>
      </c>
      <c r="K34" s="103" t="s">
        <v>280</v>
      </c>
    </row>
    <row r="35" spans="1:22" ht="13.2" customHeight="1">
      <c r="A35" s="351">
        <v>34</v>
      </c>
      <c r="B35" s="355">
        <v>52760</v>
      </c>
      <c r="C35" s="112" t="s">
        <v>324</v>
      </c>
      <c r="E35" s="718"/>
      <c r="F35" s="113">
        <v>34</v>
      </c>
      <c r="G35" s="114" t="s">
        <v>130</v>
      </c>
      <c r="H35" s="362" t="s">
        <v>193</v>
      </c>
      <c r="I35" s="368" t="s">
        <v>194</v>
      </c>
      <c r="J35" s="103" t="s">
        <v>285</v>
      </c>
      <c r="K35" s="103" t="s">
        <v>274</v>
      </c>
    </row>
    <row r="36" spans="1:22" ht="13.2" customHeight="1">
      <c r="A36" s="351">
        <v>35</v>
      </c>
      <c r="B36" s="355">
        <v>52761</v>
      </c>
      <c r="C36" s="112" t="s">
        <v>325</v>
      </c>
      <c r="E36" s="718"/>
      <c r="F36" s="113">
        <v>35</v>
      </c>
      <c r="G36" s="114" t="s">
        <v>131</v>
      </c>
      <c r="H36" s="362" t="s">
        <v>193</v>
      </c>
      <c r="I36" s="368" t="s">
        <v>195</v>
      </c>
      <c r="J36" s="103" t="s">
        <v>285</v>
      </c>
      <c r="K36" s="103" t="s">
        <v>275</v>
      </c>
    </row>
    <row r="37" spans="1:22" ht="13.2" customHeight="1">
      <c r="A37" s="351">
        <v>36</v>
      </c>
      <c r="B37" s="355">
        <v>52781</v>
      </c>
      <c r="C37" s="112" t="s">
        <v>326</v>
      </c>
      <c r="E37" s="718"/>
      <c r="F37" s="113">
        <v>36</v>
      </c>
      <c r="G37" s="114" t="s">
        <v>132</v>
      </c>
      <c r="H37" s="362" t="s">
        <v>133</v>
      </c>
      <c r="I37" s="368"/>
      <c r="J37" s="103" t="s">
        <v>285</v>
      </c>
      <c r="K37" s="103" t="s">
        <v>280</v>
      </c>
    </row>
    <row r="38" spans="1:22" ht="13.2" customHeight="1">
      <c r="A38" s="351">
        <v>37</v>
      </c>
      <c r="B38" s="355">
        <v>52801</v>
      </c>
      <c r="C38" s="112" t="s">
        <v>327</v>
      </c>
      <c r="E38" s="718"/>
      <c r="F38" s="113">
        <v>37</v>
      </c>
      <c r="G38" s="114" t="s">
        <v>134</v>
      </c>
      <c r="H38" s="362" t="s">
        <v>135</v>
      </c>
      <c r="I38" s="368"/>
      <c r="J38" s="103" t="s">
        <v>285</v>
      </c>
      <c r="K38" s="103" t="s">
        <v>280</v>
      </c>
    </row>
    <row r="39" spans="1:22" ht="13.2" customHeight="1">
      <c r="A39" s="351">
        <v>38</v>
      </c>
      <c r="B39" s="355">
        <v>52802</v>
      </c>
      <c r="C39" s="112" t="s">
        <v>328</v>
      </c>
      <c r="E39" s="718"/>
      <c r="F39" s="113">
        <v>38</v>
      </c>
      <c r="G39" s="114" t="s">
        <v>136</v>
      </c>
      <c r="H39" s="362" t="s">
        <v>137</v>
      </c>
      <c r="I39" s="368"/>
      <c r="J39" s="103" t="s">
        <v>285</v>
      </c>
      <c r="K39" s="103" t="s">
        <v>280</v>
      </c>
    </row>
    <row r="40" spans="1:22" ht="13.2" customHeight="1">
      <c r="A40" s="351">
        <v>39</v>
      </c>
      <c r="B40" s="355">
        <v>52803</v>
      </c>
      <c r="C40" s="112" t="s">
        <v>329</v>
      </c>
      <c r="E40" s="718"/>
      <c r="F40" s="113">
        <v>39</v>
      </c>
      <c r="G40" s="114" t="s">
        <v>138</v>
      </c>
      <c r="H40" s="362" t="s">
        <v>139</v>
      </c>
      <c r="I40" s="368"/>
      <c r="J40" s="103" t="s">
        <v>285</v>
      </c>
      <c r="K40" s="103" t="s">
        <v>280</v>
      </c>
    </row>
    <row r="41" spans="1:22" ht="13.2" customHeight="1">
      <c r="A41" s="351">
        <v>40</v>
      </c>
      <c r="B41" s="355">
        <v>52804</v>
      </c>
      <c r="C41" s="112" t="s">
        <v>330</v>
      </c>
      <c r="E41" s="718"/>
      <c r="F41" s="113">
        <v>40</v>
      </c>
      <c r="G41" s="114" t="s">
        <v>140</v>
      </c>
      <c r="H41" s="362" t="s">
        <v>141</v>
      </c>
      <c r="I41" s="368"/>
      <c r="J41" s="103" t="s">
        <v>285</v>
      </c>
      <c r="K41" s="103" t="s">
        <v>280</v>
      </c>
    </row>
    <row r="42" spans="1:22" ht="13.2" customHeight="1">
      <c r="A42" s="351">
        <v>41</v>
      </c>
      <c r="B42" s="355">
        <v>52805</v>
      </c>
      <c r="C42" s="112" t="s">
        <v>331</v>
      </c>
      <c r="E42" s="721"/>
      <c r="F42" s="122">
        <v>41</v>
      </c>
      <c r="G42" s="123" t="s">
        <v>142</v>
      </c>
      <c r="H42" s="363" t="s">
        <v>143</v>
      </c>
      <c r="I42" s="371"/>
      <c r="J42" s="103" t="s">
        <v>285</v>
      </c>
      <c r="K42" s="103" t="s">
        <v>280</v>
      </c>
    </row>
    <row r="43" spans="1:22" ht="13.2" customHeight="1">
      <c r="A43" s="351">
        <v>42</v>
      </c>
      <c r="B43" s="355">
        <v>52806</v>
      </c>
      <c r="C43" s="112" t="s">
        <v>332</v>
      </c>
      <c r="E43" s="128" t="s">
        <v>159</v>
      </c>
      <c r="F43" s="105">
        <v>42</v>
      </c>
      <c r="G43" s="106" t="s">
        <v>144</v>
      </c>
      <c r="H43" s="365" t="s">
        <v>145</v>
      </c>
      <c r="I43" s="373"/>
      <c r="J43" s="103" t="s">
        <v>145</v>
      </c>
      <c r="K43" s="103" t="s">
        <v>280</v>
      </c>
    </row>
    <row r="44" spans="1:22" ht="13.2" customHeight="1">
      <c r="A44" s="351">
        <v>43</v>
      </c>
      <c r="B44" s="355">
        <v>52807</v>
      </c>
      <c r="C44" s="112" t="s">
        <v>333</v>
      </c>
      <c r="E44" s="717" t="s">
        <v>163</v>
      </c>
      <c r="F44" s="109">
        <v>43</v>
      </c>
      <c r="G44" s="110" t="s">
        <v>219</v>
      </c>
      <c r="H44" s="366" t="s">
        <v>160</v>
      </c>
      <c r="I44" s="374"/>
      <c r="J44" s="103" t="s">
        <v>163</v>
      </c>
      <c r="K44" s="103" t="s">
        <v>280</v>
      </c>
    </row>
    <row r="45" spans="1:22" ht="13.2" customHeight="1">
      <c r="A45" s="351">
        <v>44</v>
      </c>
      <c r="B45" s="355">
        <v>52808</v>
      </c>
      <c r="C45" s="112" t="s">
        <v>334</v>
      </c>
      <c r="E45" s="718"/>
      <c r="F45" s="113">
        <v>44</v>
      </c>
      <c r="G45" s="114" t="s">
        <v>220</v>
      </c>
      <c r="H45" s="362" t="s">
        <v>161</v>
      </c>
      <c r="I45" s="368"/>
      <c r="J45" s="103" t="s">
        <v>163</v>
      </c>
      <c r="K45" s="103" t="s">
        <v>280</v>
      </c>
    </row>
    <row r="46" spans="1:22" ht="13.2" customHeight="1">
      <c r="A46" s="351">
        <v>45</v>
      </c>
      <c r="B46" s="355">
        <v>52809</v>
      </c>
      <c r="C46" s="112" t="s">
        <v>335</v>
      </c>
      <c r="E46" s="718"/>
      <c r="F46" s="113">
        <v>45</v>
      </c>
      <c r="G46" s="114" t="s">
        <v>218</v>
      </c>
      <c r="H46" s="362" t="s">
        <v>162</v>
      </c>
      <c r="I46" s="368"/>
      <c r="J46" s="103" t="s">
        <v>163</v>
      </c>
      <c r="K46" s="103" t="s">
        <v>280</v>
      </c>
    </row>
    <row r="47" spans="1:22" ht="13.2" customHeight="1">
      <c r="A47" s="351">
        <v>46</v>
      </c>
      <c r="B47" s="355">
        <v>52810</v>
      </c>
      <c r="C47" s="112" t="s">
        <v>336</v>
      </c>
      <c r="E47" s="718"/>
      <c r="F47" s="113">
        <v>46</v>
      </c>
      <c r="G47" s="114" t="s">
        <v>221</v>
      </c>
      <c r="H47" s="362" t="s">
        <v>196</v>
      </c>
      <c r="I47" s="368" t="s">
        <v>197</v>
      </c>
      <c r="J47" s="103" t="s">
        <v>163</v>
      </c>
      <c r="K47" s="103" t="s">
        <v>276</v>
      </c>
    </row>
    <row r="48" spans="1:22" ht="13.2" customHeight="1">
      <c r="A48" s="351">
        <v>47</v>
      </c>
      <c r="B48" s="355">
        <v>52811</v>
      </c>
      <c r="C48" s="112" t="s">
        <v>337</v>
      </c>
      <c r="E48" s="718"/>
      <c r="F48" s="113">
        <v>47</v>
      </c>
      <c r="G48" s="114" t="s">
        <v>222</v>
      </c>
      <c r="H48" s="362" t="s">
        <v>198</v>
      </c>
      <c r="I48" s="368" t="s">
        <v>199</v>
      </c>
      <c r="J48" s="103" t="s">
        <v>163</v>
      </c>
      <c r="K48" s="103" t="s">
        <v>277</v>
      </c>
    </row>
    <row r="49" spans="1:11" ht="13.2" customHeight="1">
      <c r="A49" s="351">
        <v>48</v>
      </c>
      <c r="B49" s="355">
        <v>52812</v>
      </c>
      <c r="C49" s="112" t="s">
        <v>338</v>
      </c>
      <c r="E49" s="721"/>
      <c r="F49" s="122">
        <v>48</v>
      </c>
      <c r="G49" s="129" t="s">
        <v>223</v>
      </c>
      <c r="H49" s="363" t="s">
        <v>196</v>
      </c>
      <c r="I49" s="371" t="s">
        <v>200</v>
      </c>
      <c r="J49" s="103" t="s">
        <v>163</v>
      </c>
      <c r="K49" s="103" t="s">
        <v>278</v>
      </c>
    </row>
    <row r="50" spans="1:11" ht="13.2" customHeight="1">
      <c r="A50" s="351">
        <v>49</v>
      </c>
      <c r="B50" s="355">
        <v>52813</v>
      </c>
      <c r="C50" s="112" t="s">
        <v>339</v>
      </c>
    </row>
    <row r="51" spans="1:11" ht="13.2" customHeight="1">
      <c r="A51" s="351">
        <v>50</v>
      </c>
      <c r="B51" s="355">
        <v>52814</v>
      </c>
      <c r="C51" s="112" t="s">
        <v>340</v>
      </c>
    </row>
    <row r="52" spans="1:11" ht="13.2" customHeight="1">
      <c r="A52" s="351">
        <v>51</v>
      </c>
      <c r="B52" s="355">
        <v>52816</v>
      </c>
      <c r="C52" s="112" t="s">
        <v>341</v>
      </c>
    </row>
    <row r="53" spans="1:11" ht="13.2" customHeight="1">
      <c r="A53" s="351">
        <v>52</v>
      </c>
      <c r="B53" s="355">
        <v>52817</v>
      </c>
      <c r="C53" s="112" t="s">
        <v>342</v>
      </c>
    </row>
    <row r="54" spans="1:11" ht="13.2" customHeight="1">
      <c r="A54" s="351">
        <v>53</v>
      </c>
      <c r="B54" s="355">
        <v>52820</v>
      </c>
      <c r="C54" s="112" t="s">
        <v>343</v>
      </c>
    </row>
    <row r="55" spans="1:11" ht="13.2" customHeight="1">
      <c r="A55" s="351">
        <v>54</v>
      </c>
      <c r="B55" s="355">
        <v>52821</v>
      </c>
      <c r="C55" s="112" t="s">
        <v>344</v>
      </c>
    </row>
    <row r="56" spans="1:11" ht="13.2" customHeight="1">
      <c r="A56" s="351">
        <v>55</v>
      </c>
      <c r="B56" s="355">
        <v>52822</v>
      </c>
      <c r="C56" s="112" t="s">
        <v>345</v>
      </c>
    </row>
    <row r="57" spans="1:11" ht="13.2" customHeight="1">
      <c r="A57" s="351">
        <v>56</v>
      </c>
      <c r="B57" s="355">
        <v>52823</v>
      </c>
      <c r="C57" s="112" t="s">
        <v>346</v>
      </c>
    </row>
    <row r="58" spans="1:11" ht="13.2" customHeight="1">
      <c r="A58" s="351">
        <v>57</v>
      </c>
      <c r="B58" s="355">
        <v>52824</v>
      </c>
      <c r="C58" s="112" t="s">
        <v>347</v>
      </c>
    </row>
    <row r="59" spans="1:11" ht="13.2" customHeight="1">
      <c r="A59" s="351">
        <v>58</v>
      </c>
      <c r="B59" s="355">
        <v>52825</v>
      </c>
      <c r="C59" s="112" t="s">
        <v>348</v>
      </c>
    </row>
    <row r="60" spans="1:11" ht="13.2" customHeight="1">
      <c r="A60" s="351">
        <v>59</v>
      </c>
      <c r="B60" s="355">
        <v>52826</v>
      </c>
      <c r="C60" s="112" t="s">
        <v>349</v>
      </c>
    </row>
    <row r="61" spans="1:11" ht="13.2" customHeight="1">
      <c r="A61" s="351">
        <v>60</v>
      </c>
      <c r="B61" s="355">
        <v>52827</v>
      </c>
      <c r="C61" s="112" t="s">
        <v>350</v>
      </c>
    </row>
    <row r="62" spans="1:11" ht="13.2" customHeight="1">
      <c r="A62" s="351">
        <v>61</v>
      </c>
      <c r="B62" s="355">
        <v>52828</v>
      </c>
      <c r="C62" s="112" t="s">
        <v>351</v>
      </c>
    </row>
    <row r="63" spans="1:11" ht="13.2" customHeight="1">
      <c r="A63" s="351">
        <v>62</v>
      </c>
      <c r="B63" s="355">
        <v>52829</v>
      </c>
      <c r="C63" s="112" t="s">
        <v>352</v>
      </c>
    </row>
    <row r="64" spans="1:11" ht="13.2" customHeight="1">
      <c r="A64" s="351">
        <v>63</v>
      </c>
      <c r="B64" s="355">
        <v>52830</v>
      </c>
      <c r="C64" s="112" t="s">
        <v>353</v>
      </c>
    </row>
    <row r="65" spans="1:3" ht="13.2" customHeight="1">
      <c r="A65" s="351">
        <v>64</v>
      </c>
      <c r="B65" s="355">
        <v>52831</v>
      </c>
      <c r="C65" s="112" t="s">
        <v>354</v>
      </c>
    </row>
    <row r="66" spans="1:3" ht="13.2" customHeight="1">
      <c r="A66" s="351">
        <v>65</v>
      </c>
      <c r="B66" s="355">
        <v>52832</v>
      </c>
      <c r="C66" s="112" t="s">
        <v>355</v>
      </c>
    </row>
    <row r="67" spans="1:3" ht="13.2" customHeight="1">
      <c r="A67" s="351">
        <v>66</v>
      </c>
      <c r="B67" s="355">
        <v>52833</v>
      </c>
      <c r="C67" s="112" t="s">
        <v>356</v>
      </c>
    </row>
    <row r="68" spans="1:3" ht="13.2" customHeight="1">
      <c r="A68" s="351">
        <v>67</v>
      </c>
      <c r="B68" s="355">
        <v>52834</v>
      </c>
      <c r="C68" s="112" t="s">
        <v>357</v>
      </c>
    </row>
    <row r="69" spans="1:3" ht="13.2" customHeight="1">
      <c r="A69" s="351">
        <v>68</v>
      </c>
      <c r="B69" s="355">
        <v>52835</v>
      </c>
      <c r="C69" s="112" t="s">
        <v>358</v>
      </c>
    </row>
    <row r="70" spans="1:3" ht="13.2" customHeight="1">
      <c r="A70" s="351">
        <v>69</v>
      </c>
      <c r="B70" s="355">
        <v>52836</v>
      </c>
      <c r="C70" s="112" t="s">
        <v>359</v>
      </c>
    </row>
    <row r="71" spans="1:3" ht="13.2" customHeight="1">
      <c r="A71" s="351">
        <v>70</v>
      </c>
      <c r="B71" s="355">
        <v>52837</v>
      </c>
      <c r="C71" s="112" t="s">
        <v>360</v>
      </c>
    </row>
    <row r="72" spans="1:3" ht="13.2" customHeight="1">
      <c r="A72" s="351">
        <v>71</v>
      </c>
      <c r="B72" s="355">
        <v>52838</v>
      </c>
      <c r="C72" s="112" t="s">
        <v>361</v>
      </c>
    </row>
    <row r="73" spans="1:3" ht="13.2" customHeight="1">
      <c r="A73" s="351">
        <v>72</v>
      </c>
      <c r="B73" s="355">
        <v>52839</v>
      </c>
      <c r="C73" s="112" t="s">
        <v>362</v>
      </c>
    </row>
    <row r="74" spans="1:3" ht="13.2" customHeight="1">
      <c r="A74" s="351">
        <v>73</v>
      </c>
      <c r="B74" s="355">
        <v>52840</v>
      </c>
      <c r="C74" s="112" t="s">
        <v>363</v>
      </c>
    </row>
    <row r="75" spans="1:3" ht="13.2" customHeight="1">
      <c r="A75" s="351">
        <v>74</v>
      </c>
      <c r="B75" s="355">
        <v>52841</v>
      </c>
      <c r="C75" s="112" t="s">
        <v>364</v>
      </c>
    </row>
    <row r="76" spans="1:3" ht="13.2" customHeight="1">
      <c r="A76" s="351">
        <v>75</v>
      </c>
      <c r="B76" s="355">
        <v>52842</v>
      </c>
      <c r="C76" s="112" t="s">
        <v>1602</v>
      </c>
    </row>
    <row r="77" spans="1:3" ht="13.2" customHeight="1">
      <c r="A77" s="351">
        <v>76</v>
      </c>
      <c r="B77" s="355">
        <v>52851</v>
      </c>
      <c r="C77" s="112" t="s">
        <v>365</v>
      </c>
    </row>
    <row r="78" spans="1:3" ht="13.2" customHeight="1">
      <c r="A78" s="351">
        <v>77</v>
      </c>
      <c r="B78" s="355">
        <v>52852</v>
      </c>
      <c r="C78" s="112" t="s">
        <v>366</v>
      </c>
    </row>
    <row r="79" spans="1:3" ht="13.2" customHeight="1">
      <c r="A79" s="351">
        <v>78</v>
      </c>
      <c r="B79" s="355">
        <v>52853</v>
      </c>
      <c r="C79" s="112" t="s">
        <v>367</v>
      </c>
    </row>
    <row r="80" spans="1:3" ht="13.2" customHeight="1">
      <c r="A80" s="351">
        <v>79</v>
      </c>
      <c r="B80" s="355">
        <v>52854</v>
      </c>
      <c r="C80" s="112" t="s">
        <v>368</v>
      </c>
    </row>
    <row r="81" spans="1:3" ht="13.2" customHeight="1">
      <c r="A81" s="351">
        <v>80</v>
      </c>
      <c r="B81" s="355">
        <v>52855</v>
      </c>
      <c r="C81" s="112" t="s">
        <v>369</v>
      </c>
    </row>
    <row r="82" spans="1:3" ht="13.2" customHeight="1">
      <c r="A82" s="351">
        <v>81</v>
      </c>
      <c r="B82" s="355">
        <v>52857</v>
      </c>
      <c r="C82" s="112" t="s">
        <v>370</v>
      </c>
    </row>
    <row r="83" spans="1:3" ht="13.2" customHeight="1">
      <c r="A83" s="351">
        <v>82</v>
      </c>
      <c r="B83" s="355">
        <v>52858</v>
      </c>
      <c r="C83" s="112" t="s">
        <v>371</v>
      </c>
    </row>
    <row r="84" spans="1:3" ht="13.2" customHeight="1">
      <c r="A84" s="351">
        <v>83</v>
      </c>
      <c r="B84" s="355">
        <v>52859</v>
      </c>
      <c r="C84" s="112" t="s">
        <v>372</v>
      </c>
    </row>
    <row r="85" spans="1:3" ht="13.2" customHeight="1">
      <c r="A85" s="351">
        <v>84</v>
      </c>
      <c r="B85" s="355">
        <v>52861</v>
      </c>
      <c r="C85" s="112" t="s">
        <v>373</v>
      </c>
    </row>
    <row r="86" spans="1:3" ht="13.2" customHeight="1">
      <c r="A86" s="351">
        <v>85</v>
      </c>
      <c r="B86" s="355">
        <v>52862</v>
      </c>
      <c r="C86" s="112" t="s">
        <v>374</v>
      </c>
    </row>
    <row r="87" spans="1:3" ht="13.2" customHeight="1">
      <c r="A87" s="351">
        <v>86</v>
      </c>
      <c r="B87" s="355">
        <v>52863</v>
      </c>
      <c r="C87" s="112" t="s">
        <v>375</v>
      </c>
    </row>
    <row r="88" spans="1:3" ht="13.2" customHeight="1">
      <c r="A88" s="351">
        <v>87</v>
      </c>
      <c r="B88" s="355">
        <v>52864</v>
      </c>
      <c r="C88" s="112" t="s">
        <v>376</v>
      </c>
    </row>
    <row r="89" spans="1:3">
      <c r="A89" s="351">
        <v>88</v>
      </c>
      <c r="B89" s="355">
        <v>52865</v>
      </c>
      <c r="C89" s="112" t="s">
        <v>377</v>
      </c>
    </row>
    <row r="90" spans="1:3">
      <c r="A90" s="351">
        <v>89</v>
      </c>
      <c r="B90" s="355">
        <v>52866</v>
      </c>
      <c r="C90" s="112" t="s">
        <v>378</v>
      </c>
    </row>
    <row r="91" spans="1:3">
      <c r="A91" s="351">
        <v>90</v>
      </c>
      <c r="B91" s="355">
        <v>52867</v>
      </c>
      <c r="C91" s="112" t="s">
        <v>379</v>
      </c>
    </row>
    <row r="92" spans="1:3">
      <c r="A92" s="351">
        <v>91</v>
      </c>
      <c r="B92" s="355">
        <v>52868</v>
      </c>
      <c r="C92" s="112" t="s">
        <v>380</v>
      </c>
    </row>
    <row r="93" spans="1:3">
      <c r="A93" s="351">
        <v>92</v>
      </c>
      <c r="B93" s="355">
        <v>52869</v>
      </c>
      <c r="C93" s="112" t="s">
        <v>1603</v>
      </c>
    </row>
    <row r="94" spans="1:3">
      <c r="A94" s="351">
        <v>93</v>
      </c>
      <c r="B94" s="355">
        <v>53001</v>
      </c>
      <c r="C94" s="112" t="s">
        <v>381</v>
      </c>
    </row>
    <row r="95" spans="1:3">
      <c r="A95" s="351">
        <v>94</v>
      </c>
      <c r="B95" s="355">
        <v>53003</v>
      </c>
      <c r="C95" s="112" t="s">
        <v>382</v>
      </c>
    </row>
    <row r="96" spans="1:3">
      <c r="A96" s="351">
        <v>95</v>
      </c>
      <c r="B96" s="355">
        <v>53004</v>
      </c>
      <c r="C96" s="112" t="s">
        <v>383</v>
      </c>
    </row>
    <row r="97" spans="1:3">
      <c r="A97" s="351">
        <v>96</v>
      </c>
      <c r="B97" s="355">
        <v>53005</v>
      </c>
      <c r="C97" s="112" t="s">
        <v>384</v>
      </c>
    </row>
    <row r="98" spans="1:3">
      <c r="A98" s="351">
        <v>97</v>
      </c>
      <c r="B98" s="355">
        <v>53006</v>
      </c>
      <c r="C98" s="112" t="s">
        <v>385</v>
      </c>
    </row>
    <row r="99" spans="1:3">
      <c r="A99" s="351">
        <v>98</v>
      </c>
      <c r="B99" s="355">
        <v>53007</v>
      </c>
      <c r="C99" s="112" t="s">
        <v>386</v>
      </c>
    </row>
    <row r="100" spans="1:3">
      <c r="A100" s="351">
        <v>99</v>
      </c>
      <c r="B100" s="355">
        <v>53008</v>
      </c>
      <c r="C100" s="112" t="s">
        <v>387</v>
      </c>
    </row>
    <row r="101" spans="1:3">
      <c r="A101" s="351">
        <v>100</v>
      </c>
      <c r="B101" s="355">
        <v>53009</v>
      </c>
      <c r="C101" s="112" t="s">
        <v>388</v>
      </c>
    </row>
    <row r="102" spans="1:3">
      <c r="A102" s="351">
        <v>101</v>
      </c>
      <c r="B102" s="355">
        <v>53010</v>
      </c>
      <c r="C102" s="112" t="s">
        <v>389</v>
      </c>
    </row>
    <row r="103" spans="1:3">
      <c r="A103" s="351">
        <v>102</v>
      </c>
      <c r="B103" s="355">
        <v>53013</v>
      </c>
      <c r="C103" s="112" t="s">
        <v>390</v>
      </c>
    </row>
    <row r="104" spans="1:3">
      <c r="A104" s="351">
        <v>103</v>
      </c>
      <c r="B104" s="355">
        <v>53051</v>
      </c>
      <c r="C104" s="112" t="s">
        <v>391</v>
      </c>
    </row>
    <row r="105" spans="1:3">
      <c r="A105" s="351">
        <v>104</v>
      </c>
      <c r="B105" s="355">
        <v>53052</v>
      </c>
      <c r="C105" s="112" t="s">
        <v>392</v>
      </c>
    </row>
    <row r="106" spans="1:3">
      <c r="A106" s="351">
        <v>105</v>
      </c>
      <c r="B106" s="355">
        <v>53053</v>
      </c>
      <c r="C106" s="112" t="s">
        <v>393</v>
      </c>
    </row>
    <row r="107" spans="1:3">
      <c r="A107" s="351">
        <v>106</v>
      </c>
      <c r="B107" s="355">
        <v>53054</v>
      </c>
      <c r="C107" s="112" t="s">
        <v>394</v>
      </c>
    </row>
    <row r="108" spans="1:3">
      <c r="A108" s="351">
        <v>107</v>
      </c>
      <c r="B108" s="355">
        <v>53057</v>
      </c>
      <c r="C108" s="112" t="s">
        <v>395</v>
      </c>
    </row>
    <row r="109" spans="1:3">
      <c r="A109" s="351">
        <v>108</v>
      </c>
      <c r="B109" s="355">
        <v>53101</v>
      </c>
      <c r="C109" s="112" t="s">
        <v>396</v>
      </c>
    </row>
    <row r="110" spans="1:3">
      <c r="A110" s="351">
        <v>109</v>
      </c>
      <c r="B110" s="355">
        <v>53102</v>
      </c>
      <c r="C110" s="112" t="s">
        <v>397</v>
      </c>
    </row>
    <row r="111" spans="1:3">
      <c r="A111" s="351">
        <v>110</v>
      </c>
      <c r="B111" s="355">
        <v>53103</v>
      </c>
      <c r="C111" s="112" t="s">
        <v>398</v>
      </c>
    </row>
    <row r="112" spans="1:3">
      <c r="A112" s="351">
        <v>111</v>
      </c>
      <c r="B112" s="355">
        <v>53104</v>
      </c>
      <c r="C112" s="112" t="s">
        <v>399</v>
      </c>
    </row>
    <row r="113" spans="1:3">
      <c r="A113" s="351">
        <v>112</v>
      </c>
      <c r="B113" s="355">
        <v>53105</v>
      </c>
      <c r="C113" s="112" t="s">
        <v>400</v>
      </c>
    </row>
    <row r="114" spans="1:3">
      <c r="A114" s="351">
        <v>113</v>
      </c>
      <c r="B114" s="355">
        <v>53106</v>
      </c>
      <c r="C114" s="112" t="s">
        <v>401</v>
      </c>
    </row>
    <row r="115" spans="1:3">
      <c r="A115" s="351">
        <v>114</v>
      </c>
      <c r="B115" s="355">
        <v>53107</v>
      </c>
      <c r="C115" s="112" t="s">
        <v>402</v>
      </c>
    </row>
    <row r="116" spans="1:3">
      <c r="A116" s="351">
        <v>115</v>
      </c>
      <c r="B116" s="355">
        <v>53108</v>
      </c>
      <c r="C116" s="112" t="s">
        <v>403</v>
      </c>
    </row>
    <row r="117" spans="1:3">
      <c r="A117" s="351">
        <v>116</v>
      </c>
      <c r="B117" s="355">
        <v>53109</v>
      </c>
      <c r="C117" s="112" t="s">
        <v>404</v>
      </c>
    </row>
    <row r="118" spans="1:3">
      <c r="A118" s="351">
        <v>117</v>
      </c>
      <c r="B118" s="355">
        <v>53110</v>
      </c>
      <c r="C118" s="112" t="s">
        <v>405</v>
      </c>
    </row>
    <row r="119" spans="1:3">
      <c r="A119" s="351">
        <v>118</v>
      </c>
      <c r="B119" s="355">
        <v>53111</v>
      </c>
      <c r="C119" s="112" t="s">
        <v>406</v>
      </c>
    </row>
    <row r="120" spans="1:3">
      <c r="A120" s="351">
        <v>119</v>
      </c>
      <c r="B120" s="355">
        <v>53112</v>
      </c>
      <c r="C120" s="112" t="s">
        <v>407</v>
      </c>
    </row>
    <row r="121" spans="1:3">
      <c r="A121" s="351">
        <v>120</v>
      </c>
      <c r="B121" s="355">
        <v>53113</v>
      </c>
      <c r="C121" s="112" t="s">
        <v>408</v>
      </c>
    </row>
    <row r="122" spans="1:3">
      <c r="A122" s="351">
        <v>121</v>
      </c>
      <c r="B122" s="355">
        <v>53114</v>
      </c>
      <c r="C122" s="112" t="s">
        <v>409</v>
      </c>
    </row>
    <row r="123" spans="1:3">
      <c r="A123" s="351">
        <v>122</v>
      </c>
      <c r="B123" s="355">
        <v>53115</v>
      </c>
      <c r="C123" s="112" t="s">
        <v>410</v>
      </c>
    </row>
    <row r="124" spans="1:3">
      <c r="A124" s="351">
        <v>123</v>
      </c>
      <c r="B124" s="355">
        <v>53116</v>
      </c>
      <c r="C124" s="112" t="s">
        <v>411</v>
      </c>
    </row>
    <row r="125" spans="1:3">
      <c r="A125" s="351">
        <v>124</v>
      </c>
      <c r="B125" s="355">
        <v>53117</v>
      </c>
      <c r="C125" s="112" t="s">
        <v>412</v>
      </c>
    </row>
    <row r="126" spans="1:3">
      <c r="A126" s="351">
        <v>125</v>
      </c>
      <c r="B126" s="355">
        <v>53118</v>
      </c>
      <c r="C126" s="112" t="s">
        <v>413</v>
      </c>
    </row>
    <row r="127" spans="1:3">
      <c r="A127" s="351">
        <v>126</v>
      </c>
      <c r="B127" s="355">
        <v>53119</v>
      </c>
      <c r="C127" s="112" t="s">
        <v>414</v>
      </c>
    </row>
    <row r="128" spans="1:3">
      <c r="A128" s="351">
        <v>127</v>
      </c>
      <c r="B128" s="355">
        <v>53120</v>
      </c>
      <c r="C128" s="112" t="s">
        <v>415</v>
      </c>
    </row>
    <row r="129" spans="1:3">
      <c r="A129" s="351">
        <v>128</v>
      </c>
      <c r="B129" s="355">
        <v>53121</v>
      </c>
      <c r="C129" s="112" t="s">
        <v>416</v>
      </c>
    </row>
    <row r="130" spans="1:3">
      <c r="A130" s="351">
        <v>129</v>
      </c>
      <c r="B130" s="355">
        <v>53122</v>
      </c>
      <c r="C130" s="112" t="s">
        <v>417</v>
      </c>
    </row>
    <row r="131" spans="1:3">
      <c r="A131" s="351">
        <v>130</v>
      </c>
      <c r="B131" s="355">
        <v>53123</v>
      </c>
      <c r="C131" s="112" t="s">
        <v>418</v>
      </c>
    </row>
    <row r="132" spans="1:3">
      <c r="A132" s="351">
        <v>131</v>
      </c>
      <c r="B132" s="355">
        <v>53124</v>
      </c>
      <c r="C132" s="112" t="s">
        <v>419</v>
      </c>
    </row>
    <row r="133" spans="1:3">
      <c r="A133" s="351">
        <v>132</v>
      </c>
      <c r="B133" s="355">
        <v>53126</v>
      </c>
      <c r="C133" s="112" t="s">
        <v>1604</v>
      </c>
    </row>
    <row r="134" spans="1:3">
      <c r="A134" s="351">
        <v>133</v>
      </c>
      <c r="B134" s="355">
        <v>53127</v>
      </c>
      <c r="C134" s="112" t="s">
        <v>420</v>
      </c>
    </row>
    <row r="135" spans="1:3">
      <c r="A135" s="351">
        <v>134</v>
      </c>
      <c r="B135" s="355">
        <v>53129</v>
      </c>
      <c r="C135" s="112" t="s">
        <v>421</v>
      </c>
    </row>
    <row r="136" spans="1:3">
      <c r="A136" s="351">
        <v>135</v>
      </c>
      <c r="B136" s="355">
        <v>53130</v>
      </c>
      <c r="C136" s="112" t="s">
        <v>422</v>
      </c>
    </row>
    <row r="137" spans="1:3">
      <c r="A137" s="351">
        <v>136</v>
      </c>
      <c r="B137" s="355">
        <v>53131</v>
      </c>
      <c r="C137" s="112" t="s">
        <v>423</v>
      </c>
    </row>
    <row r="138" spans="1:3">
      <c r="A138" s="351">
        <v>137</v>
      </c>
      <c r="B138" s="355">
        <v>53132</v>
      </c>
      <c r="C138" s="112" t="s">
        <v>424</v>
      </c>
    </row>
    <row r="139" spans="1:3">
      <c r="A139" s="351">
        <v>138</v>
      </c>
      <c r="B139" s="355">
        <v>53133</v>
      </c>
      <c r="C139" s="112" t="s">
        <v>425</v>
      </c>
    </row>
    <row r="140" spans="1:3">
      <c r="A140" s="351">
        <v>139</v>
      </c>
      <c r="B140" s="355">
        <v>53134</v>
      </c>
      <c r="C140" s="112" t="s">
        <v>426</v>
      </c>
    </row>
    <row r="141" spans="1:3">
      <c r="A141" s="351">
        <v>140</v>
      </c>
      <c r="B141" s="355">
        <v>53135</v>
      </c>
      <c r="C141" s="112" t="s">
        <v>427</v>
      </c>
    </row>
    <row r="142" spans="1:3">
      <c r="A142" s="351">
        <v>141</v>
      </c>
      <c r="B142" s="355">
        <v>53136</v>
      </c>
      <c r="C142" s="112" t="s">
        <v>428</v>
      </c>
    </row>
    <row r="143" spans="1:3">
      <c r="A143" s="351">
        <v>142</v>
      </c>
      <c r="B143" s="355">
        <v>53138</v>
      </c>
      <c r="C143" s="112" t="s">
        <v>429</v>
      </c>
    </row>
    <row r="144" spans="1:3">
      <c r="A144" s="351">
        <v>143</v>
      </c>
      <c r="B144" s="355">
        <v>53151</v>
      </c>
      <c r="C144" s="112" t="s">
        <v>430</v>
      </c>
    </row>
    <row r="145" spans="1:3">
      <c r="A145" s="351">
        <v>144</v>
      </c>
      <c r="B145" s="355">
        <v>53152</v>
      </c>
      <c r="C145" s="112" t="s">
        <v>431</v>
      </c>
    </row>
    <row r="146" spans="1:3">
      <c r="A146" s="351">
        <v>145</v>
      </c>
      <c r="B146" s="355">
        <v>53153</v>
      </c>
      <c r="C146" s="112" t="s">
        <v>432</v>
      </c>
    </row>
    <row r="147" spans="1:3">
      <c r="A147" s="351">
        <v>146</v>
      </c>
      <c r="B147" s="355">
        <v>53154</v>
      </c>
      <c r="C147" s="112" t="s">
        <v>433</v>
      </c>
    </row>
    <row r="148" spans="1:3">
      <c r="A148" s="351">
        <v>147</v>
      </c>
      <c r="B148" s="355">
        <v>53155</v>
      </c>
      <c r="C148" s="112" t="s">
        <v>434</v>
      </c>
    </row>
    <row r="149" spans="1:3">
      <c r="A149" s="351">
        <v>148</v>
      </c>
      <c r="B149" s="355">
        <v>53156</v>
      </c>
      <c r="C149" s="112" t="s">
        <v>435</v>
      </c>
    </row>
    <row r="150" spans="1:3">
      <c r="A150" s="351">
        <v>149</v>
      </c>
      <c r="B150" s="355">
        <v>53157</v>
      </c>
      <c r="C150" s="112" t="s">
        <v>436</v>
      </c>
    </row>
    <row r="151" spans="1:3">
      <c r="A151" s="351">
        <v>150</v>
      </c>
      <c r="B151" s="355">
        <v>53158</v>
      </c>
      <c r="C151" s="112" t="s">
        <v>437</v>
      </c>
    </row>
    <row r="152" spans="1:3">
      <c r="A152" s="351">
        <v>151</v>
      </c>
      <c r="B152" s="355">
        <v>53159</v>
      </c>
      <c r="C152" s="112" t="s">
        <v>438</v>
      </c>
    </row>
    <row r="153" spans="1:3">
      <c r="A153" s="351">
        <v>152</v>
      </c>
      <c r="B153" s="355">
        <v>53160</v>
      </c>
      <c r="C153" s="112" t="s">
        <v>439</v>
      </c>
    </row>
    <row r="154" spans="1:3">
      <c r="A154" s="351">
        <v>153</v>
      </c>
      <c r="B154" s="355">
        <v>53161</v>
      </c>
      <c r="C154" s="112" t="s">
        <v>440</v>
      </c>
    </row>
    <row r="155" spans="1:3">
      <c r="A155" s="351">
        <v>154</v>
      </c>
      <c r="B155" s="355">
        <v>53162</v>
      </c>
      <c r="C155" s="112" t="s">
        <v>441</v>
      </c>
    </row>
    <row r="156" spans="1:3">
      <c r="A156" s="351">
        <v>155</v>
      </c>
      <c r="B156" s="355">
        <v>53163</v>
      </c>
      <c r="C156" s="112" t="s">
        <v>442</v>
      </c>
    </row>
    <row r="157" spans="1:3">
      <c r="A157" s="351">
        <v>156</v>
      </c>
      <c r="B157" s="355">
        <v>53164</v>
      </c>
      <c r="C157" s="112" t="s">
        <v>443</v>
      </c>
    </row>
    <row r="158" spans="1:3">
      <c r="A158" s="351">
        <v>157</v>
      </c>
      <c r="B158" s="355">
        <v>53165</v>
      </c>
      <c r="C158" s="112" t="s">
        <v>444</v>
      </c>
    </row>
    <row r="159" spans="1:3">
      <c r="A159" s="351">
        <v>158</v>
      </c>
      <c r="B159" s="355">
        <v>53166</v>
      </c>
      <c r="C159" s="112" t="s">
        <v>445</v>
      </c>
    </row>
    <row r="160" spans="1:3">
      <c r="A160" s="351">
        <v>159</v>
      </c>
      <c r="B160" s="355">
        <v>53167</v>
      </c>
      <c r="C160" s="112" t="s">
        <v>446</v>
      </c>
    </row>
    <row r="161" spans="1:3">
      <c r="A161" s="351">
        <v>160</v>
      </c>
      <c r="B161" s="355">
        <v>53168</v>
      </c>
      <c r="C161" s="112" t="s">
        <v>447</v>
      </c>
    </row>
    <row r="162" spans="1:3">
      <c r="A162" s="351">
        <v>161</v>
      </c>
      <c r="B162" s="355">
        <v>53201</v>
      </c>
      <c r="C162" s="112" t="s">
        <v>448</v>
      </c>
    </row>
    <row r="163" spans="1:3">
      <c r="A163" s="351">
        <v>162</v>
      </c>
      <c r="B163" s="355">
        <v>53203</v>
      </c>
      <c r="C163" s="112" t="s">
        <v>449</v>
      </c>
    </row>
    <row r="164" spans="1:3">
      <c r="A164" s="351">
        <v>163</v>
      </c>
      <c r="B164" s="355">
        <v>53204</v>
      </c>
      <c r="C164" s="112" t="s">
        <v>450</v>
      </c>
    </row>
    <row r="165" spans="1:3">
      <c r="A165" s="351">
        <v>164</v>
      </c>
      <c r="B165" s="355">
        <v>53205</v>
      </c>
      <c r="C165" s="112" t="s">
        <v>451</v>
      </c>
    </row>
    <row r="166" spans="1:3">
      <c r="A166" s="351">
        <v>165</v>
      </c>
      <c r="B166" s="355">
        <v>53206</v>
      </c>
      <c r="C166" s="112" t="s">
        <v>452</v>
      </c>
    </row>
    <row r="167" spans="1:3">
      <c r="A167" s="351">
        <v>166</v>
      </c>
      <c r="B167" s="355">
        <v>53207</v>
      </c>
      <c r="C167" s="112" t="s">
        <v>453</v>
      </c>
    </row>
    <row r="168" spans="1:3">
      <c r="A168" s="351">
        <v>167</v>
      </c>
      <c r="B168" s="355">
        <v>53208</v>
      </c>
      <c r="C168" s="112" t="s">
        <v>454</v>
      </c>
    </row>
    <row r="169" spans="1:3">
      <c r="A169" s="351">
        <v>168</v>
      </c>
      <c r="B169" s="355">
        <v>53209</v>
      </c>
      <c r="C169" s="112" t="s">
        <v>455</v>
      </c>
    </row>
    <row r="170" spans="1:3">
      <c r="A170" s="351">
        <v>169</v>
      </c>
      <c r="B170" s="355">
        <v>53251</v>
      </c>
      <c r="C170" s="112" t="s">
        <v>456</v>
      </c>
    </row>
    <row r="171" spans="1:3">
      <c r="A171" s="351">
        <v>170</v>
      </c>
      <c r="B171" s="355">
        <v>53252</v>
      </c>
      <c r="C171" s="112" t="s">
        <v>457</v>
      </c>
    </row>
    <row r="172" spans="1:3">
      <c r="A172" s="351">
        <v>171</v>
      </c>
      <c r="B172" s="355">
        <v>53253</v>
      </c>
      <c r="C172" s="112" t="s">
        <v>458</v>
      </c>
    </row>
    <row r="173" spans="1:3">
      <c r="A173" s="351">
        <v>172</v>
      </c>
      <c r="B173" s="355">
        <v>53301</v>
      </c>
      <c r="C173" s="112" t="s">
        <v>459</v>
      </c>
    </row>
    <row r="174" spans="1:3">
      <c r="A174" s="351">
        <v>173</v>
      </c>
      <c r="B174" s="355">
        <v>53302</v>
      </c>
      <c r="C174" s="112" t="s">
        <v>460</v>
      </c>
    </row>
    <row r="175" spans="1:3">
      <c r="A175" s="351">
        <v>174</v>
      </c>
      <c r="B175" s="355">
        <v>53303</v>
      </c>
      <c r="C175" s="112" t="s">
        <v>461</v>
      </c>
    </row>
    <row r="176" spans="1:3">
      <c r="A176" s="351">
        <v>175</v>
      </c>
      <c r="B176" s="355">
        <v>53304</v>
      </c>
      <c r="C176" s="112" t="s">
        <v>462</v>
      </c>
    </row>
    <row r="177" spans="1:3">
      <c r="A177" s="351">
        <v>176</v>
      </c>
      <c r="B177" s="355">
        <v>53305</v>
      </c>
      <c r="C177" s="112" t="s">
        <v>463</v>
      </c>
    </row>
    <row r="178" spans="1:3">
      <c r="A178" s="351">
        <v>177</v>
      </c>
      <c r="B178" s="355">
        <v>53306</v>
      </c>
      <c r="C178" s="112" t="s">
        <v>464</v>
      </c>
    </row>
    <row r="179" spans="1:3">
      <c r="A179" s="351">
        <v>178</v>
      </c>
      <c r="B179" s="355">
        <v>53307</v>
      </c>
      <c r="C179" s="112" t="s">
        <v>465</v>
      </c>
    </row>
    <row r="180" spans="1:3">
      <c r="A180" s="351">
        <v>179</v>
      </c>
      <c r="B180" s="355">
        <v>53308</v>
      </c>
      <c r="C180" s="112" t="s">
        <v>466</v>
      </c>
    </row>
    <row r="181" spans="1:3">
      <c r="A181" s="351">
        <v>180</v>
      </c>
      <c r="B181" s="355">
        <v>53309</v>
      </c>
      <c r="C181" s="112" t="s">
        <v>467</v>
      </c>
    </row>
    <row r="182" spans="1:3">
      <c r="A182" s="351">
        <v>181</v>
      </c>
      <c r="B182" s="355">
        <v>53310</v>
      </c>
      <c r="C182" s="112" t="s">
        <v>468</v>
      </c>
    </row>
    <row r="183" spans="1:3">
      <c r="A183" s="351">
        <v>182</v>
      </c>
      <c r="B183" s="355">
        <v>53311</v>
      </c>
      <c r="C183" s="112" t="s">
        <v>469</v>
      </c>
    </row>
    <row r="184" spans="1:3">
      <c r="A184" s="351">
        <v>183</v>
      </c>
      <c r="B184" s="355">
        <v>53312</v>
      </c>
      <c r="C184" s="112" t="s">
        <v>470</v>
      </c>
    </row>
    <row r="185" spans="1:3">
      <c r="A185" s="351">
        <v>184</v>
      </c>
      <c r="B185" s="355">
        <v>53313</v>
      </c>
      <c r="C185" s="112" t="s">
        <v>471</v>
      </c>
    </row>
    <row r="186" spans="1:3">
      <c r="A186" s="351">
        <v>185</v>
      </c>
      <c r="B186" s="355">
        <v>53314</v>
      </c>
      <c r="C186" s="112" t="s">
        <v>472</v>
      </c>
    </row>
    <row r="187" spans="1:3">
      <c r="A187" s="351">
        <v>186</v>
      </c>
      <c r="B187" s="355">
        <v>53315</v>
      </c>
      <c r="C187" s="112" t="s">
        <v>473</v>
      </c>
    </row>
    <row r="188" spans="1:3">
      <c r="A188" s="351">
        <v>187</v>
      </c>
      <c r="B188" s="355">
        <v>53316</v>
      </c>
      <c r="C188" s="112" t="s">
        <v>474</v>
      </c>
    </row>
    <row r="189" spans="1:3">
      <c r="A189" s="351">
        <v>188</v>
      </c>
      <c r="B189" s="355">
        <v>53317</v>
      </c>
      <c r="C189" s="112" t="s">
        <v>475</v>
      </c>
    </row>
    <row r="190" spans="1:3">
      <c r="A190" s="351">
        <v>189</v>
      </c>
      <c r="B190" s="355">
        <v>53318</v>
      </c>
      <c r="C190" s="112" t="s">
        <v>476</v>
      </c>
    </row>
    <row r="191" spans="1:3">
      <c r="A191" s="351">
        <v>190</v>
      </c>
      <c r="B191" s="355">
        <v>53319</v>
      </c>
      <c r="C191" s="112" t="s">
        <v>477</v>
      </c>
    </row>
    <row r="192" spans="1:3">
      <c r="A192" s="351">
        <v>191</v>
      </c>
      <c r="B192" s="355">
        <v>53320</v>
      </c>
      <c r="C192" s="112" t="s">
        <v>478</v>
      </c>
    </row>
    <row r="193" spans="1:3">
      <c r="A193" s="351">
        <v>192</v>
      </c>
      <c r="B193" s="355">
        <v>53321</v>
      </c>
      <c r="C193" s="112" t="s">
        <v>479</v>
      </c>
    </row>
    <row r="194" spans="1:3">
      <c r="A194" s="351">
        <v>193</v>
      </c>
      <c r="B194" s="355">
        <v>53322</v>
      </c>
      <c r="C194" s="112" t="s">
        <v>480</v>
      </c>
    </row>
    <row r="195" spans="1:3">
      <c r="A195" s="351">
        <v>194</v>
      </c>
      <c r="B195" s="355">
        <v>53323</v>
      </c>
      <c r="C195" s="112" t="s">
        <v>481</v>
      </c>
    </row>
    <row r="196" spans="1:3">
      <c r="A196" s="351">
        <v>195</v>
      </c>
      <c r="B196" s="355">
        <v>53324</v>
      </c>
      <c r="C196" s="112" t="s">
        <v>482</v>
      </c>
    </row>
    <row r="197" spans="1:3">
      <c r="A197" s="351">
        <v>196</v>
      </c>
      <c r="B197" s="355">
        <v>53325</v>
      </c>
      <c r="C197" s="112" t="s">
        <v>483</v>
      </c>
    </row>
    <row r="198" spans="1:3">
      <c r="A198" s="351">
        <v>197</v>
      </c>
      <c r="B198" s="355">
        <v>53326</v>
      </c>
      <c r="C198" s="112" t="s">
        <v>484</v>
      </c>
    </row>
    <row r="199" spans="1:3">
      <c r="A199" s="351">
        <v>198</v>
      </c>
      <c r="B199" s="355">
        <v>53327</v>
      </c>
      <c r="C199" s="112" t="s">
        <v>485</v>
      </c>
    </row>
    <row r="200" spans="1:3">
      <c r="A200" s="351">
        <v>199</v>
      </c>
      <c r="B200" s="355">
        <v>53328</v>
      </c>
      <c r="C200" s="112" t="s">
        <v>486</v>
      </c>
    </row>
    <row r="201" spans="1:3">
      <c r="A201" s="351">
        <v>200</v>
      </c>
      <c r="B201" s="355">
        <v>53329</v>
      </c>
      <c r="C201" s="112" t="s">
        <v>487</v>
      </c>
    </row>
    <row r="202" spans="1:3">
      <c r="A202" s="351">
        <v>201</v>
      </c>
      <c r="B202" s="355">
        <v>53330</v>
      </c>
      <c r="C202" s="112" t="s">
        <v>488</v>
      </c>
    </row>
    <row r="203" spans="1:3">
      <c r="A203" s="351">
        <v>202</v>
      </c>
      <c r="B203" s="355">
        <v>53331</v>
      </c>
      <c r="C203" s="112" t="s">
        <v>489</v>
      </c>
    </row>
    <row r="204" spans="1:3">
      <c r="A204" s="351">
        <v>203</v>
      </c>
      <c r="B204" s="355">
        <v>53332</v>
      </c>
      <c r="C204" s="112" t="s">
        <v>490</v>
      </c>
    </row>
    <row r="205" spans="1:3">
      <c r="A205" s="351">
        <v>204</v>
      </c>
      <c r="B205" s="355">
        <v>53334</v>
      </c>
      <c r="C205" s="112" t="s">
        <v>491</v>
      </c>
    </row>
    <row r="206" spans="1:3">
      <c r="A206" s="351">
        <v>205</v>
      </c>
      <c r="B206" s="355">
        <v>53335</v>
      </c>
      <c r="C206" s="112" t="s">
        <v>492</v>
      </c>
    </row>
    <row r="207" spans="1:3">
      <c r="A207" s="351">
        <v>206</v>
      </c>
      <c r="B207" s="355">
        <v>53336</v>
      </c>
      <c r="C207" s="112" t="s">
        <v>493</v>
      </c>
    </row>
    <row r="208" spans="1:3">
      <c r="A208" s="351">
        <v>207</v>
      </c>
      <c r="B208" s="355">
        <v>53337</v>
      </c>
      <c r="C208" s="112" t="s">
        <v>494</v>
      </c>
    </row>
    <row r="209" spans="1:3">
      <c r="A209" s="351">
        <v>208</v>
      </c>
      <c r="B209" s="355">
        <v>53338</v>
      </c>
      <c r="C209" s="112" t="s">
        <v>495</v>
      </c>
    </row>
    <row r="210" spans="1:3">
      <c r="A210" s="351">
        <v>209</v>
      </c>
      <c r="B210" s="355">
        <v>53341</v>
      </c>
      <c r="C210" s="112" t="s">
        <v>496</v>
      </c>
    </row>
    <row r="211" spans="1:3">
      <c r="A211" s="351">
        <v>210</v>
      </c>
      <c r="B211" s="355">
        <v>53342</v>
      </c>
      <c r="C211" s="112" t="s">
        <v>497</v>
      </c>
    </row>
    <row r="212" spans="1:3">
      <c r="A212" s="351">
        <v>211</v>
      </c>
      <c r="B212" s="355">
        <v>53343</v>
      </c>
      <c r="C212" s="112" t="s">
        <v>498</v>
      </c>
    </row>
    <row r="213" spans="1:3">
      <c r="A213" s="351">
        <v>212</v>
      </c>
      <c r="B213" s="355">
        <v>53344</v>
      </c>
      <c r="C213" s="112" t="s">
        <v>499</v>
      </c>
    </row>
    <row r="214" spans="1:3">
      <c r="A214" s="351">
        <v>213</v>
      </c>
      <c r="B214" s="355">
        <v>53351</v>
      </c>
      <c r="C214" s="112" t="s">
        <v>500</v>
      </c>
    </row>
    <row r="215" spans="1:3">
      <c r="A215" s="351">
        <v>214</v>
      </c>
      <c r="B215" s="355">
        <v>53352</v>
      </c>
      <c r="C215" s="112" t="s">
        <v>501</v>
      </c>
    </row>
    <row r="216" spans="1:3">
      <c r="A216" s="351">
        <v>215</v>
      </c>
      <c r="B216" s="355">
        <v>53353</v>
      </c>
      <c r="C216" s="112" t="s">
        <v>502</v>
      </c>
    </row>
    <row r="217" spans="1:3">
      <c r="A217" s="351">
        <v>216</v>
      </c>
      <c r="B217" s="355">
        <v>53354</v>
      </c>
      <c r="C217" s="112" t="s">
        <v>503</v>
      </c>
    </row>
    <row r="218" spans="1:3">
      <c r="A218" s="351">
        <v>217</v>
      </c>
      <c r="B218" s="355">
        <v>53356</v>
      </c>
      <c r="C218" s="112" t="s">
        <v>504</v>
      </c>
    </row>
    <row r="219" spans="1:3">
      <c r="A219" s="351">
        <v>218</v>
      </c>
      <c r="B219" s="355">
        <v>53357</v>
      </c>
      <c r="C219" s="112" t="s">
        <v>505</v>
      </c>
    </row>
    <row r="220" spans="1:3">
      <c r="A220" s="351">
        <v>219</v>
      </c>
      <c r="B220" s="355">
        <v>53358</v>
      </c>
      <c r="C220" s="112" t="s">
        <v>506</v>
      </c>
    </row>
    <row r="221" spans="1:3">
      <c r="A221" s="351">
        <v>220</v>
      </c>
      <c r="B221" s="355">
        <v>53359</v>
      </c>
      <c r="C221" s="112" t="s">
        <v>507</v>
      </c>
    </row>
    <row r="222" spans="1:3">
      <c r="A222" s="351">
        <v>221</v>
      </c>
      <c r="B222" s="355">
        <v>53360</v>
      </c>
      <c r="C222" s="112" t="s">
        <v>508</v>
      </c>
    </row>
    <row r="223" spans="1:3">
      <c r="A223" s="351">
        <v>222</v>
      </c>
      <c r="B223" s="355">
        <v>53361</v>
      </c>
      <c r="C223" s="112" t="s">
        <v>509</v>
      </c>
    </row>
    <row r="224" spans="1:3">
      <c r="A224" s="351">
        <v>223</v>
      </c>
      <c r="B224" s="355">
        <v>53362</v>
      </c>
      <c r="C224" s="112" t="s">
        <v>510</v>
      </c>
    </row>
    <row r="225" spans="1:3">
      <c r="A225" s="351">
        <v>224</v>
      </c>
      <c r="B225" s="355">
        <v>53363</v>
      </c>
      <c r="C225" s="112" t="s">
        <v>511</v>
      </c>
    </row>
    <row r="226" spans="1:3">
      <c r="A226" s="351">
        <v>225</v>
      </c>
      <c r="B226" s="355">
        <v>53364</v>
      </c>
      <c r="C226" s="112" t="s">
        <v>512</v>
      </c>
    </row>
    <row r="227" spans="1:3">
      <c r="A227" s="351">
        <v>226</v>
      </c>
      <c r="B227" s="355">
        <v>53365</v>
      </c>
      <c r="C227" s="112" t="s">
        <v>513</v>
      </c>
    </row>
    <row r="228" spans="1:3">
      <c r="A228" s="351">
        <v>227</v>
      </c>
      <c r="B228" s="355">
        <v>53366</v>
      </c>
      <c r="C228" s="112" t="s">
        <v>514</v>
      </c>
    </row>
    <row r="229" spans="1:3">
      <c r="A229" s="351">
        <v>228</v>
      </c>
      <c r="B229" s="355">
        <v>53367</v>
      </c>
      <c r="C229" s="112" t="s">
        <v>515</v>
      </c>
    </row>
    <row r="230" spans="1:3">
      <c r="A230" s="351">
        <v>229</v>
      </c>
      <c r="B230" s="355">
        <v>53368</v>
      </c>
      <c r="C230" s="112" t="s">
        <v>516</v>
      </c>
    </row>
    <row r="231" spans="1:3">
      <c r="A231" s="351">
        <v>230</v>
      </c>
      <c r="B231" s="355">
        <v>53369</v>
      </c>
      <c r="C231" s="112" t="s">
        <v>517</v>
      </c>
    </row>
    <row r="232" spans="1:3">
      <c r="A232" s="351">
        <v>231</v>
      </c>
      <c r="B232" s="355">
        <v>53401</v>
      </c>
      <c r="C232" s="112" t="s">
        <v>518</v>
      </c>
    </row>
    <row r="233" spans="1:3">
      <c r="A233" s="351">
        <v>232</v>
      </c>
      <c r="B233" s="355">
        <v>53402</v>
      </c>
      <c r="C233" s="112" t="s">
        <v>519</v>
      </c>
    </row>
    <row r="234" spans="1:3">
      <c r="A234" s="351">
        <v>233</v>
      </c>
      <c r="B234" s="355">
        <v>53403</v>
      </c>
      <c r="C234" s="112" t="s">
        <v>520</v>
      </c>
    </row>
    <row r="235" spans="1:3">
      <c r="A235" s="351">
        <v>234</v>
      </c>
      <c r="B235" s="355">
        <v>53404</v>
      </c>
      <c r="C235" s="112" t="s">
        <v>521</v>
      </c>
    </row>
    <row r="236" spans="1:3">
      <c r="A236" s="351">
        <v>235</v>
      </c>
      <c r="B236" s="355">
        <v>53405</v>
      </c>
      <c r="C236" s="112" t="s">
        <v>522</v>
      </c>
    </row>
    <row r="237" spans="1:3">
      <c r="A237" s="351">
        <v>236</v>
      </c>
      <c r="B237" s="355">
        <v>53406</v>
      </c>
      <c r="C237" s="112" t="s">
        <v>523</v>
      </c>
    </row>
    <row r="238" spans="1:3">
      <c r="A238" s="351">
        <v>237</v>
      </c>
      <c r="B238" s="355">
        <v>53407</v>
      </c>
      <c r="C238" s="112" t="s">
        <v>524</v>
      </c>
    </row>
    <row r="239" spans="1:3">
      <c r="A239" s="351">
        <v>238</v>
      </c>
      <c r="B239" s="355">
        <v>53409</v>
      </c>
      <c r="C239" s="112" t="s">
        <v>525</v>
      </c>
    </row>
    <row r="240" spans="1:3">
      <c r="A240" s="351">
        <v>239</v>
      </c>
      <c r="B240" s="355">
        <v>53410</v>
      </c>
      <c r="C240" s="112" t="s">
        <v>526</v>
      </c>
    </row>
    <row r="241" spans="1:3">
      <c r="A241" s="351">
        <v>240</v>
      </c>
      <c r="B241" s="355">
        <v>53412</v>
      </c>
      <c r="C241" s="112" t="s">
        <v>527</v>
      </c>
    </row>
    <row r="242" spans="1:3">
      <c r="A242" s="351">
        <v>241</v>
      </c>
      <c r="B242" s="355">
        <v>53413</v>
      </c>
      <c r="C242" s="112" t="s">
        <v>1605</v>
      </c>
    </row>
    <row r="243" spans="1:3">
      <c r="A243" s="351">
        <v>242</v>
      </c>
      <c r="B243" s="355">
        <v>53451</v>
      </c>
      <c r="C243" s="112" t="s">
        <v>528</v>
      </c>
    </row>
    <row r="244" spans="1:3">
      <c r="A244" s="351">
        <v>243</v>
      </c>
      <c r="B244" s="355">
        <v>53452</v>
      </c>
      <c r="C244" s="112" t="s">
        <v>529</v>
      </c>
    </row>
    <row r="245" spans="1:3">
      <c r="A245" s="351">
        <v>244</v>
      </c>
      <c r="B245" s="355">
        <v>53453</v>
      </c>
      <c r="C245" s="112" t="s">
        <v>530</v>
      </c>
    </row>
    <row r="246" spans="1:3">
      <c r="A246" s="351">
        <v>245</v>
      </c>
      <c r="B246" s="355">
        <v>53454</v>
      </c>
      <c r="C246" s="112" t="s">
        <v>531</v>
      </c>
    </row>
    <row r="247" spans="1:3">
      <c r="A247" s="351">
        <v>246</v>
      </c>
      <c r="B247" s="355">
        <v>53456</v>
      </c>
      <c r="C247" s="112" t="s">
        <v>1606</v>
      </c>
    </row>
    <row r="248" spans="1:3">
      <c r="A248" s="351">
        <v>247</v>
      </c>
      <c r="B248" s="355">
        <v>53501</v>
      </c>
      <c r="C248" s="112" t="s">
        <v>532</v>
      </c>
    </row>
    <row r="249" spans="1:3">
      <c r="A249" s="351">
        <v>248</v>
      </c>
      <c r="B249" s="355">
        <v>53508</v>
      </c>
      <c r="C249" s="112" t="s">
        <v>533</v>
      </c>
    </row>
    <row r="250" spans="1:3">
      <c r="A250" s="351">
        <v>249</v>
      </c>
      <c r="B250" s="355">
        <v>53509</v>
      </c>
      <c r="C250" s="112" t="s">
        <v>534</v>
      </c>
    </row>
    <row r="251" spans="1:3">
      <c r="A251" s="351">
        <v>250</v>
      </c>
      <c r="B251" s="355">
        <v>53511</v>
      </c>
      <c r="C251" s="112" t="s">
        <v>535</v>
      </c>
    </row>
    <row r="252" spans="1:3">
      <c r="A252" s="351">
        <v>251</v>
      </c>
      <c r="B252" s="355">
        <v>53513</v>
      </c>
      <c r="C252" s="112" t="s">
        <v>536</v>
      </c>
    </row>
    <row r="253" spans="1:3">
      <c r="A253" s="351">
        <v>252</v>
      </c>
      <c r="B253" s="355">
        <v>53514</v>
      </c>
      <c r="C253" s="112" t="s">
        <v>537</v>
      </c>
    </row>
    <row r="254" spans="1:3">
      <c r="A254" s="351">
        <v>253</v>
      </c>
      <c r="B254" s="355">
        <v>53515</v>
      </c>
      <c r="C254" s="112" t="s">
        <v>538</v>
      </c>
    </row>
    <row r="255" spans="1:3">
      <c r="A255" s="351">
        <v>254</v>
      </c>
      <c r="B255" s="355">
        <v>53517</v>
      </c>
      <c r="C255" s="112" t="s">
        <v>539</v>
      </c>
    </row>
    <row r="256" spans="1:3">
      <c r="A256" s="351">
        <v>255</v>
      </c>
      <c r="B256" s="355">
        <v>53518</v>
      </c>
      <c r="C256" s="112" t="s">
        <v>540</v>
      </c>
    </row>
    <row r="257" spans="1:3">
      <c r="A257" s="351">
        <v>256</v>
      </c>
      <c r="B257" s="355">
        <v>53521</v>
      </c>
      <c r="C257" s="112" t="s">
        <v>541</v>
      </c>
    </row>
    <row r="258" spans="1:3">
      <c r="A258" s="351">
        <v>257</v>
      </c>
      <c r="B258" s="355">
        <v>53522</v>
      </c>
      <c r="C258" s="112" t="s">
        <v>542</v>
      </c>
    </row>
    <row r="259" spans="1:3">
      <c r="A259" s="351">
        <v>258</v>
      </c>
      <c r="B259" s="355">
        <v>53523</v>
      </c>
      <c r="C259" s="112" t="s">
        <v>543</v>
      </c>
    </row>
    <row r="260" spans="1:3">
      <c r="A260" s="351">
        <v>259</v>
      </c>
      <c r="B260" s="355">
        <v>53524</v>
      </c>
      <c r="C260" s="112" t="s">
        <v>544</v>
      </c>
    </row>
    <row r="261" spans="1:3">
      <c r="A261" s="351">
        <v>260</v>
      </c>
      <c r="B261" s="355">
        <v>53551</v>
      </c>
      <c r="C261" s="112" t="s">
        <v>545</v>
      </c>
    </row>
    <row r="262" spans="1:3">
      <c r="A262" s="351">
        <v>261</v>
      </c>
      <c r="B262" s="355">
        <v>53555</v>
      </c>
      <c r="C262" s="112" t="s">
        <v>546</v>
      </c>
    </row>
    <row r="263" spans="1:3">
      <c r="A263" s="351">
        <v>262</v>
      </c>
      <c r="B263" s="355">
        <v>53556</v>
      </c>
      <c r="C263" s="112" t="s">
        <v>547</v>
      </c>
    </row>
    <row r="264" spans="1:3">
      <c r="A264" s="351">
        <v>263</v>
      </c>
      <c r="B264" s="355">
        <v>53557</v>
      </c>
      <c r="C264" s="112" t="s">
        <v>548</v>
      </c>
    </row>
    <row r="265" spans="1:3">
      <c r="A265" s="351">
        <v>264</v>
      </c>
      <c r="B265" s="355">
        <v>53558</v>
      </c>
      <c r="C265" s="112" t="s">
        <v>549</v>
      </c>
    </row>
    <row r="266" spans="1:3">
      <c r="A266" s="351">
        <v>265</v>
      </c>
      <c r="B266" s="355">
        <v>53560</v>
      </c>
      <c r="C266" s="112" t="s">
        <v>550</v>
      </c>
    </row>
    <row r="267" spans="1:3">
      <c r="A267" s="351">
        <v>266</v>
      </c>
      <c r="B267" s="355">
        <v>53561</v>
      </c>
      <c r="C267" s="112" t="s">
        <v>551</v>
      </c>
    </row>
    <row r="268" spans="1:3">
      <c r="A268" s="351">
        <v>267</v>
      </c>
      <c r="B268" s="355">
        <v>53562</v>
      </c>
      <c r="C268" s="112" t="s">
        <v>552</v>
      </c>
    </row>
    <row r="269" spans="1:3">
      <c r="A269" s="351">
        <v>268</v>
      </c>
      <c r="B269" s="355">
        <v>53601</v>
      </c>
      <c r="C269" s="112" t="s">
        <v>553</v>
      </c>
    </row>
    <row r="270" spans="1:3">
      <c r="A270" s="351">
        <v>269</v>
      </c>
      <c r="B270" s="355">
        <v>53602</v>
      </c>
      <c r="C270" s="112" t="s">
        <v>554</v>
      </c>
    </row>
    <row r="271" spans="1:3">
      <c r="A271" s="351">
        <v>270</v>
      </c>
      <c r="B271" s="355">
        <v>53603</v>
      </c>
      <c r="C271" s="112" t="s">
        <v>555</v>
      </c>
    </row>
    <row r="272" spans="1:3">
      <c r="A272" s="351">
        <v>271</v>
      </c>
      <c r="B272" s="355">
        <v>53604</v>
      </c>
      <c r="C272" s="112" t="s">
        <v>556</v>
      </c>
    </row>
    <row r="273" spans="1:3">
      <c r="A273" s="351">
        <v>272</v>
      </c>
      <c r="B273" s="355">
        <v>53605</v>
      </c>
      <c r="C273" s="112" t="s">
        <v>557</v>
      </c>
    </row>
    <row r="274" spans="1:3">
      <c r="A274" s="351">
        <v>273</v>
      </c>
      <c r="B274" s="355">
        <v>53606</v>
      </c>
      <c r="C274" s="112" t="s">
        <v>558</v>
      </c>
    </row>
    <row r="275" spans="1:3">
      <c r="A275" s="351">
        <v>274</v>
      </c>
      <c r="B275" s="355">
        <v>53607</v>
      </c>
      <c r="C275" s="197" t="s">
        <v>559</v>
      </c>
    </row>
    <row r="276" spans="1:3">
      <c r="A276" s="351">
        <v>275</v>
      </c>
      <c r="B276" s="355">
        <v>53608</v>
      </c>
      <c r="C276" s="112" t="s">
        <v>560</v>
      </c>
    </row>
    <row r="277" spans="1:3">
      <c r="A277" s="351">
        <v>276</v>
      </c>
      <c r="B277" s="355">
        <v>53609</v>
      </c>
      <c r="C277" s="112" t="s">
        <v>561</v>
      </c>
    </row>
    <row r="278" spans="1:3">
      <c r="A278" s="351">
        <v>277</v>
      </c>
      <c r="B278" s="355">
        <v>53610</v>
      </c>
      <c r="C278" s="112" t="s">
        <v>562</v>
      </c>
    </row>
    <row r="279" spans="1:3">
      <c r="A279" s="351">
        <v>278</v>
      </c>
      <c r="B279" s="355">
        <v>53611</v>
      </c>
      <c r="C279" s="112" t="s">
        <v>563</v>
      </c>
    </row>
    <row r="280" spans="1:3">
      <c r="A280" s="351">
        <v>279</v>
      </c>
      <c r="B280" s="355">
        <v>53612</v>
      </c>
      <c r="C280" s="112" t="s">
        <v>564</v>
      </c>
    </row>
    <row r="281" spans="1:3">
      <c r="A281" s="351">
        <v>280</v>
      </c>
      <c r="B281" s="355">
        <v>53613</v>
      </c>
      <c r="C281" s="112" t="s">
        <v>565</v>
      </c>
    </row>
    <row r="282" spans="1:3">
      <c r="A282" s="351">
        <v>281</v>
      </c>
      <c r="B282" s="355">
        <v>53614</v>
      </c>
      <c r="C282" s="112" t="s">
        <v>566</v>
      </c>
    </row>
    <row r="283" spans="1:3">
      <c r="A283" s="351">
        <v>282</v>
      </c>
      <c r="B283" s="355">
        <v>53615</v>
      </c>
      <c r="C283" s="112" t="s">
        <v>567</v>
      </c>
    </row>
    <row r="284" spans="1:3">
      <c r="A284" s="351">
        <v>283</v>
      </c>
      <c r="B284" s="355">
        <v>53616</v>
      </c>
      <c r="C284" s="112" t="s">
        <v>568</v>
      </c>
    </row>
    <row r="285" spans="1:3">
      <c r="A285" s="351">
        <v>284</v>
      </c>
      <c r="B285" s="355">
        <v>53618</v>
      </c>
      <c r="C285" s="112" t="s">
        <v>569</v>
      </c>
    </row>
    <row r="286" spans="1:3">
      <c r="A286" s="351">
        <v>285</v>
      </c>
      <c r="B286" s="355">
        <v>53619</v>
      </c>
      <c r="C286" s="112" t="s">
        <v>570</v>
      </c>
    </row>
    <row r="287" spans="1:3">
      <c r="A287" s="351">
        <v>286</v>
      </c>
      <c r="B287" s="355">
        <v>53620</v>
      </c>
      <c r="C287" s="112" t="s">
        <v>571</v>
      </c>
    </row>
    <row r="288" spans="1:3">
      <c r="A288" s="351">
        <v>287</v>
      </c>
      <c r="B288" s="355">
        <v>53621</v>
      </c>
      <c r="C288" s="112" t="s">
        <v>572</v>
      </c>
    </row>
    <row r="289" spans="1:3">
      <c r="A289" s="351">
        <v>288</v>
      </c>
      <c r="B289" s="355">
        <v>53623</v>
      </c>
      <c r="C289" s="112" t="s">
        <v>573</v>
      </c>
    </row>
    <row r="290" spans="1:3">
      <c r="A290" s="351">
        <v>289</v>
      </c>
      <c r="B290" s="355">
        <v>53624</v>
      </c>
      <c r="C290" s="112" t="s">
        <v>574</v>
      </c>
    </row>
    <row r="291" spans="1:3">
      <c r="A291" s="351">
        <v>290</v>
      </c>
      <c r="B291" s="355">
        <v>53625</v>
      </c>
      <c r="C291" s="112" t="s">
        <v>575</v>
      </c>
    </row>
    <row r="292" spans="1:3">
      <c r="A292" s="351">
        <v>291</v>
      </c>
      <c r="B292" s="355">
        <v>53626</v>
      </c>
      <c r="C292" s="112" t="s">
        <v>576</v>
      </c>
    </row>
    <row r="293" spans="1:3">
      <c r="A293" s="351">
        <v>292</v>
      </c>
      <c r="B293" s="355">
        <v>53627</v>
      </c>
      <c r="C293" s="112" t="s">
        <v>577</v>
      </c>
    </row>
    <row r="294" spans="1:3">
      <c r="A294" s="351">
        <v>293</v>
      </c>
      <c r="B294" s="355">
        <v>53628</v>
      </c>
      <c r="C294" s="112" t="s">
        <v>578</v>
      </c>
    </row>
    <row r="295" spans="1:3">
      <c r="A295" s="351">
        <v>294</v>
      </c>
      <c r="B295" s="355">
        <v>53630</v>
      </c>
      <c r="C295" s="112" t="s">
        <v>579</v>
      </c>
    </row>
    <row r="296" spans="1:3">
      <c r="A296" s="351">
        <v>295</v>
      </c>
      <c r="B296" s="355">
        <v>53631</v>
      </c>
      <c r="C296" s="112" t="s">
        <v>580</v>
      </c>
    </row>
    <row r="297" spans="1:3">
      <c r="A297" s="351">
        <v>296</v>
      </c>
      <c r="B297" s="355">
        <v>53632</v>
      </c>
      <c r="C297" s="112" t="s">
        <v>581</v>
      </c>
    </row>
    <row r="298" spans="1:3">
      <c r="A298" s="351">
        <v>297</v>
      </c>
      <c r="B298" s="355">
        <v>53633</v>
      </c>
      <c r="C298" s="112" t="s">
        <v>582</v>
      </c>
    </row>
    <row r="299" spans="1:3">
      <c r="A299" s="351">
        <v>298</v>
      </c>
      <c r="B299" s="355">
        <v>53634</v>
      </c>
      <c r="C299" s="197" t="s">
        <v>583</v>
      </c>
    </row>
    <row r="300" spans="1:3">
      <c r="A300" s="351">
        <v>299</v>
      </c>
      <c r="B300" s="355">
        <v>53635</v>
      </c>
      <c r="C300" s="112" t="s">
        <v>584</v>
      </c>
    </row>
    <row r="301" spans="1:3">
      <c r="A301" s="351">
        <v>300</v>
      </c>
      <c r="B301" s="355">
        <v>53636</v>
      </c>
      <c r="C301" s="112" t="s">
        <v>585</v>
      </c>
    </row>
    <row r="302" spans="1:3">
      <c r="A302" s="351">
        <v>301</v>
      </c>
      <c r="B302" s="355">
        <v>53637</v>
      </c>
      <c r="C302" s="112" t="s">
        <v>586</v>
      </c>
    </row>
    <row r="303" spans="1:3">
      <c r="A303" s="351">
        <v>302</v>
      </c>
      <c r="B303" s="355">
        <v>53638</v>
      </c>
      <c r="C303" s="112" t="s">
        <v>587</v>
      </c>
    </row>
    <row r="304" spans="1:3">
      <c r="A304" s="351">
        <v>303</v>
      </c>
      <c r="B304" s="355">
        <v>53639</v>
      </c>
      <c r="C304" s="197" t="s">
        <v>588</v>
      </c>
    </row>
    <row r="305" spans="1:3">
      <c r="A305" s="351">
        <v>304</v>
      </c>
      <c r="B305" s="355">
        <v>53641</v>
      </c>
      <c r="C305" s="112" t="s">
        <v>589</v>
      </c>
    </row>
    <row r="306" spans="1:3">
      <c r="A306" s="351">
        <v>305</v>
      </c>
      <c r="B306" s="355">
        <v>53642</v>
      </c>
      <c r="C306" s="112" t="s">
        <v>590</v>
      </c>
    </row>
    <row r="307" spans="1:3">
      <c r="A307" s="351">
        <v>306</v>
      </c>
      <c r="B307" s="355">
        <v>53643</v>
      </c>
      <c r="C307" s="112" t="s">
        <v>591</v>
      </c>
    </row>
    <row r="308" spans="1:3">
      <c r="A308" s="351">
        <v>307</v>
      </c>
      <c r="B308" s="355">
        <v>53644</v>
      </c>
      <c r="C308" s="112" t="s">
        <v>592</v>
      </c>
    </row>
    <row r="309" spans="1:3">
      <c r="A309" s="351">
        <v>308</v>
      </c>
      <c r="B309" s="355">
        <v>53645</v>
      </c>
      <c r="C309" s="112" t="s">
        <v>593</v>
      </c>
    </row>
    <row r="310" spans="1:3">
      <c r="A310" s="351">
        <v>309</v>
      </c>
      <c r="B310" s="355">
        <v>53646</v>
      </c>
      <c r="C310" s="112" t="s">
        <v>594</v>
      </c>
    </row>
    <row r="311" spans="1:3">
      <c r="A311" s="351">
        <v>310</v>
      </c>
      <c r="B311" s="355">
        <v>53647</v>
      </c>
      <c r="C311" s="112" t="s">
        <v>595</v>
      </c>
    </row>
    <row r="312" spans="1:3">
      <c r="A312" s="351">
        <v>311</v>
      </c>
      <c r="B312" s="355">
        <v>53648</v>
      </c>
      <c r="C312" s="112" t="s">
        <v>596</v>
      </c>
    </row>
    <row r="313" spans="1:3">
      <c r="A313" s="351">
        <v>312</v>
      </c>
      <c r="B313" s="355">
        <v>53651</v>
      </c>
      <c r="C313" s="112" t="s">
        <v>597</v>
      </c>
    </row>
    <row r="314" spans="1:3">
      <c r="A314" s="351">
        <v>313</v>
      </c>
      <c r="B314" s="355">
        <v>53652</v>
      </c>
      <c r="C314" s="112" t="s">
        <v>598</v>
      </c>
    </row>
    <row r="315" spans="1:3">
      <c r="A315" s="351">
        <v>314</v>
      </c>
      <c r="B315" s="355">
        <v>53653</v>
      </c>
      <c r="C315" s="112" t="s">
        <v>599</v>
      </c>
    </row>
    <row r="316" spans="1:3">
      <c r="A316" s="351">
        <v>315</v>
      </c>
      <c r="B316" s="355">
        <v>53654</v>
      </c>
      <c r="C316" s="112" t="s">
        <v>600</v>
      </c>
    </row>
    <row r="317" spans="1:3">
      <c r="A317" s="351">
        <v>316</v>
      </c>
      <c r="B317" s="355">
        <v>53655</v>
      </c>
      <c r="C317" s="112" t="s">
        <v>601</v>
      </c>
    </row>
    <row r="318" spans="1:3">
      <c r="A318" s="351">
        <v>317</v>
      </c>
      <c r="B318" s="355">
        <v>53656</v>
      </c>
      <c r="C318" s="112" t="s">
        <v>602</v>
      </c>
    </row>
    <row r="319" spans="1:3">
      <c r="A319" s="351">
        <v>318</v>
      </c>
      <c r="B319" s="355">
        <v>53657</v>
      </c>
      <c r="C319" s="112" t="s">
        <v>603</v>
      </c>
    </row>
    <row r="320" spans="1:3">
      <c r="A320" s="351">
        <v>319</v>
      </c>
      <c r="B320" s="355">
        <v>53658</v>
      </c>
      <c r="C320" s="112" t="s">
        <v>604</v>
      </c>
    </row>
    <row r="321" spans="1:3">
      <c r="A321" s="351">
        <v>320</v>
      </c>
      <c r="B321" s="355">
        <v>53659</v>
      </c>
      <c r="C321" s="112" t="s">
        <v>605</v>
      </c>
    </row>
    <row r="322" spans="1:3">
      <c r="A322" s="351">
        <v>321</v>
      </c>
      <c r="B322" s="355">
        <v>53661</v>
      </c>
      <c r="C322" s="112" t="s">
        <v>606</v>
      </c>
    </row>
    <row r="323" spans="1:3">
      <c r="A323" s="351">
        <v>322</v>
      </c>
      <c r="B323" s="355">
        <v>53662</v>
      </c>
      <c r="C323" s="112" t="s">
        <v>607</v>
      </c>
    </row>
    <row r="324" spans="1:3">
      <c r="A324" s="351">
        <v>323</v>
      </c>
      <c r="B324" s="355">
        <v>53663</v>
      </c>
      <c r="C324" s="112" t="s">
        <v>608</v>
      </c>
    </row>
    <row r="325" spans="1:3">
      <c r="A325" s="351">
        <v>324</v>
      </c>
      <c r="B325" s="355">
        <v>53664</v>
      </c>
      <c r="C325" s="112" t="s">
        <v>609</v>
      </c>
    </row>
    <row r="326" spans="1:3">
      <c r="A326" s="351">
        <v>325</v>
      </c>
      <c r="B326" s="355">
        <v>53665</v>
      </c>
      <c r="C326" s="112" t="s">
        <v>610</v>
      </c>
    </row>
    <row r="327" spans="1:3">
      <c r="A327" s="351">
        <v>326</v>
      </c>
      <c r="B327" s="355">
        <v>53666</v>
      </c>
      <c r="C327" s="112" t="s">
        <v>611</v>
      </c>
    </row>
    <row r="328" spans="1:3">
      <c r="A328" s="351">
        <v>327</v>
      </c>
      <c r="B328" s="355">
        <v>53667</v>
      </c>
      <c r="C328" s="112" t="s">
        <v>612</v>
      </c>
    </row>
    <row r="329" spans="1:3">
      <c r="A329" s="351">
        <v>328</v>
      </c>
      <c r="B329" s="355">
        <v>53668</v>
      </c>
      <c r="C329" s="112" t="s">
        <v>613</v>
      </c>
    </row>
    <row r="330" spans="1:3">
      <c r="A330" s="351">
        <v>329</v>
      </c>
      <c r="B330" s="355">
        <v>53669</v>
      </c>
      <c r="C330" s="112" t="s">
        <v>614</v>
      </c>
    </row>
    <row r="331" spans="1:3">
      <c r="A331" s="351">
        <v>330</v>
      </c>
      <c r="B331" s="355">
        <v>53670</v>
      </c>
      <c r="C331" s="112" t="s">
        <v>615</v>
      </c>
    </row>
    <row r="332" spans="1:3">
      <c r="A332" s="351">
        <v>331</v>
      </c>
      <c r="B332" s="355">
        <v>53701</v>
      </c>
      <c r="C332" s="112" t="s">
        <v>616</v>
      </c>
    </row>
    <row r="333" spans="1:3">
      <c r="A333" s="351">
        <v>332</v>
      </c>
      <c r="B333" s="355">
        <v>53702</v>
      </c>
      <c r="C333" s="112" t="s">
        <v>617</v>
      </c>
    </row>
    <row r="334" spans="1:3">
      <c r="A334" s="351">
        <v>333</v>
      </c>
      <c r="B334" s="355">
        <v>53703</v>
      </c>
      <c r="C334" s="197" t="s">
        <v>618</v>
      </c>
    </row>
    <row r="335" spans="1:3">
      <c r="A335" s="351">
        <v>334</v>
      </c>
      <c r="B335" s="355">
        <v>53704</v>
      </c>
      <c r="C335" s="112" t="s">
        <v>619</v>
      </c>
    </row>
    <row r="336" spans="1:3">
      <c r="A336" s="351">
        <v>335</v>
      </c>
      <c r="B336" s="355">
        <v>53705</v>
      </c>
      <c r="C336" s="112" t="s">
        <v>620</v>
      </c>
    </row>
    <row r="337" spans="1:3">
      <c r="A337" s="351">
        <v>336</v>
      </c>
      <c r="B337" s="355">
        <v>53706</v>
      </c>
      <c r="C337" s="112" t="s">
        <v>621</v>
      </c>
    </row>
    <row r="338" spans="1:3">
      <c r="A338" s="351">
        <v>337</v>
      </c>
      <c r="B338" s="355">
        <v>53707</v>
      </c>
      <c r="C338" s="112" t="s">
        <v>622</v>
      </c>
    </row>
    <row r="339" spans="1:3">
      <c r="A339" s="351">
        <v>338</v>
      </c>
      <c r="B339" s="355">
        <v>53708</v>
      </c>
      <c r="C339" s="112" t="s">
        <v>623</v>
      </c>
    </row>
    <row r="340" spans="1:3">
      <c r="A340" s="351">
        <v>339</v>
      </c>
      <c r="B340" s="355">
        <v>53709</v>
      </c>
      <c r="C340" s="112" t="s">
        <v>624</v>
      </c>
    </row>
    <row r="341" spans="1:3">
      <c r="A341" s="351">
        <v>340</v>
      </c>
      <c r="B341" s="355">
        <v>53710</v>
      </c>
      <c r="C341" s="112" t="s">
        <v>625</v>
      </c>
    </row>
    <row r="342" spans="1:3">
      <c r="A342" s="351">
        <v>341</v>
      </c>
      <c r="B342" s="355">
        <v>53711</v>
      </c>
      <c r="C342" s="112" t="s">
        <v>626</v>
      </c>
    </row>
    <row r="343" spans="1:3">
      <c r="A343" s="351">
        <v>342</v>
      </c>
      <c r="B343" s="355">
        <v>53712</v>
      </c>
      <c r="C343" s="112" t="s">
        <v>627</v>
      </c>
    </row>
    <row r="344" spans="1:3">
      <c r="A344" s="351">
        <v>343</v>
      </c>
      <c r="B344" s="355">
        <v>53713</v>
      </c>
      <c r="C344" s="112" t="s">
        <v>628</v>
      </c>
    </row>
    <row r="345" spans="1:3">
      <c r="A345" s="351">
        <v>344</v>
      </c>
      <c r="B345" s="355">
        <v>53714</v>
      </c>
      <c r="C345" s="112" t="s">
        <v>629</v>
      </c>
    </row>
    <row r="346" spans="1:3">
      <c r="A346" s="351">
        <v>345</v>
      </c>
      <c r="B346" s="355">
        <v>53715</v>
      </c>
      <c r="C346" s="112" t="s">
        <v>630</v>
      </c>
    </row>
    <row r="347" spans="1:3">
      <c r="A347" s="351">
        <v>346</v>
      </c>
      <c r="B347" s="355">
        <v>53716</v>
      </c>
      <c r="C347" s="112" t="s">
        <v>631</v>
      </c>
    </row>
    <row r="348" spans="1:3">
      <c r="A348" s="351">
        <v>347</v>
      </c>
      <c r="B348" s="355">
        <v>53717</v>
      </c>
      <c r="C348" s="112" t="s">
        <v>632</v>
      </c>
    </row>
    <row r="349" spans="1:3">
      <c r="A349" s="351">
        <v>348</v>
      </c>
      <c r="B349" s="355">
        <v>53718</v>
      </c>
      <c r="C349" s="112" t="s">
        <v>633</v>
      </c>
    </row>
    <row r="350" spans="1:3">
      <c r="A350" s="351">
        <v>349</v>
      </c>
      <c r="B350" s="355">
        <v>53719</v>
      </c>
      <c r="C350" s="112" t="s">
        <v>634</v>
      </c>
    </row>
    <row r="351" spans="1:3">
      <c r="A351" s="351">
        <v>350</v>
      </c>
      <c r="B351" s="355">
        <v>53720</v>
      </c>
      <c r="C351" s="112" t="s">
        <v>635</v>
      </c>
    </row>
    <row r="352" spans="1:3">
      <c r="A352" s="351">
        <v>351</v>
      </c>
      <c r="B352" s="355">
        <v>53721</v>
      </c>
      <c r="C352" s="112" t="s">
        <v>636</v>
      </c>
    </row>
    <row r="353" spans="1:3">
      <c r="A353" s="351">
        <v>352</v>
      </c>
      <c r="B353" s="355">
        <v>53722</v>
      </c>
      <c r="C353" s="112" t="s">
        <v>637</v>
      </c>
    </row>
    <row r="354" spans="1:3">
      <c r="A354" s="351">
        <v>353</v>
      </c>
      <c r="B354" s="355">
        <v>53723</v>
      </c>
      <c r="C354" s="112" t="s">
        <v>638</v>
      </c>
    </row>
    <row r="355" spans="1:3">
      <c r="A355" s="351">
        <v>354</v>
      </c>
      <c r="B355" s="355">
        <v>53724</v>
      </c>
      <c r="C355" s="112" t="s">
        <v>639</v>
      </c>
    </row>
    <row r="356" spans="1:3">
      <c r="A356" s="351">
        <v>355</v>
      </c>
      <c r="B356" s="355">
        <v>53725</v>
      </c>
      <c r="C356" s="112" t="s">
        <v>640</v>
      </c>
    </row>
    <row r="357" spans="1:3">
      <c r="A357" s="351">
        <v>356</v>
      </c>
      <c r="B357" s="355">
        <v>53726</v>
      </c>
      <c r="C357" s="112" t="s">
        <v>641</v>
      </c>
    </row>
    <row r="358" spans="1:3">
      <c r="A358" s="351">
        <v>357</v>
      </c>
      <c r="B358" s="355">
        <v>53727</v>
      </c>
      <c r="C358" s="112" t="s">
        <v>642</v>
      </c>
    </row>
    <row r="359" spans="1:3">
      <c r="A359" s="351">
        <v>358</v>
      </c>
      <c r="B359" s="355">
        <v>53728</v>
      </c>
      <c r="C359" s="112" t="s">
        <v>643</v>
      </c>
    </row>
    <row r="360" spans="1:3">
      <c r="A360" s="351">
        <v>359</v>
      </c>
      <c r="B360" s="355">
        <v>53729</v>
      </c>
      <c r="C360" s="112" t="s">
        <v>644</v>
      </c>
    </row>
    <row r="361" spans="1:3">
      <c r="A361" s="351">
        <v>360</v>
      </c>
      <c r="B361" s="355">
        <v>53730</v>
      </c>
      <c r="C361" s="112" t="s">
        <v>645</v>
      </c>
    </row>
    <row r="362" spans="1:3">
      <c r="A362" s="351">
        <v>361</v>
      </c>
      <c r="B362" s="355">
        <v>53731</v>
      </c>
      <c r="C362" s="112" t="s">
        <v>646</v>
      </c>
    </row>
    <row r="363" spans="1:3">
      <c r="A363" s="351">
        <v>362</v>
      </c>
      <c r="B363" s="355">
        <v>53732</v>
      </c>
      <c r="C363" s="112" t="s">
        <v>647</v>
      </c>
    </row>
    <row r="364" spans="1:3">
      <c r="A364" s="351">
        <v>363</v>
      </c>
      <c r="B364" s="355">
        <v>53751</v>
      </c>
      <c r="C364" s="112" t="s">
        <v>648</v>
      </c>
    </row>
    <row r="365" spans="1:3">
      <c r="A365" s="351">
        <v>364</v>
      </c>
      <c r="B365" s="355">
        <v>53752</v>
      </c>
      <c r="C365" s="112" t="s">
        <v>649</v>
      </c>
    </row>
    <row r="366" spans="1:3">
      <c r="A366" s="351">
        <v>365</v>
      </c>
      <c r="B366" s="355">
        <v>53754</v>
      </c>
      <c r="C366" s="112" t="s">
        <v>650</v>
      </c>
    </row>
    <row r="367" spans="1:3">
      <c r="A367" s="351">
        <v>366</v>
      </c>
      <c r="B367" s="355">
        <v>53755</v>
      </c>
      <c r="C367" s="112" t="s">
        <v>651</v>
      </c>
    </row>
    <row r="368" spans="1:3">
      <c r="A368" s="351">
        <v>367</v>
      </c>
      <c r="B368" s="355">
        <v>53756</v>
      </c>
      <c r="C368" s="112" t="s">
        <v>652</v>
      </c>
    </row>
    <row r="369" spans="1:3">
      <c r="A369" s="351">
        <v>368</v>
      </c>
      <c r="B369" s="355">
        <v>53757</v>
      </c>
      <c r="C369" s="112" t="s">
        <v>653</v>
      </c>
    </row>
    <row r="370" spans="1:3">
      <c r="A370" s="351">
        <v>369</v>
      </c>
      <c r="B370" s="355">
        <v>53758</v>
      </c>
      <c r="C370" s="112" t="s">
        <v>654</v>
      </c>
    </row>
    <row r="371" spans="1:3">
      <c r="A371" s="351">
        <v>370</v>
      </c>
      <c r="B371" s="355">
        <v>53759</v>
      </c>
      <c r="C371" s="112" t="s">
        <v>655</v>
      </c>
    </row>
    <row r="372" spans="1:3">
      <c r="A372" s="351">
        <v>371</v>
      </c>
      <c r="B372" s="355">
        <v>53760</v>
      </c>
      <c r="C372" s="112" t="s">
        <v>656</v>
      </c>
    </row>
    <row r="373" spans="1:3">
      <c r="A373" s="351">
        <v>372</v>
      </c>
      <c r="B373" s="355">
        <v>53761</v>
      </c>
      <c r="C373" s="112" t="s">
        <v>657</v>
      </c>
    </row>
    <row r="374" spans="1:3">
      <c r="A374" s="351">
        <v>373</v>
      </c>
      <c r="B374" s="355">
        <v>53762</v>
      </c>
      <c r="C374" s="112" t="s">
        <v>658</v>
      </c>
    </row>
    <row r="375" spans="1:3">
      <c r="A375" s="351">
        <v>374</v>
      </c>
      <c r="B375" s="355">
        <v>53763</v>
      </c>
      <c r="C375" s="112" t="s">
        <v>659</v>
      </c>
    </row>
    <row r="376" spans="1:3">
      <c r="A376" s="351">
        <v>375</v>
      </c>
      <c r="B376" s="355">
        <v>53764</v>
      </c>
      <c r="C376" s="112" t="s">
        <v>660</v>
      </c>
    </row>
    <row r="377" spans="1:3">
      <c r="A377" s="351">
        <v>376</v>
      </c>
      <c r="B377" s="355">
        <v>53765</v>
      </c>
      <c r="C377" s="112" t="s">
        <v>661</v>
      </c>
    </row>
    <row r="378" spans="1:3">
      <c r="A378" s="351">
        <v>377</v>
      </c>
      <c r="B378" s="355">
        <v>53801</v>
      </c>
      <c r="C378" s="112" t="s">
        <v>662</v>
      </c>
    </row>
    <row r="379" spans="1:3">
      <c r="A379" s="351">
        <v>378</v>
      </c>
      <c r="B379" s="355">
        <v>53802</v>
      </c>
      <c r="C379" s="112" t="s">
        <v>663</v>
      </c>
    </row>
    <row r="380" spans="1:3">
      <c r="A380" s="351">
        <v>379</v>
      </c>
      <c r="B380" s="355">
        <v>53803</v>
      </c>
      <c r="C380" s="112" t="s">
        <v>664</v>
      </c>
    </row>
    <row r="381" spans="1:3">
      <c r="A381" s="351">
        <v>380</v>
      </c>
      <c r="B381" s="355">
        <v>53804</v>
      </c>
      <c r="C381" s="112" t="s">
        <v>665</v>
      </c>
    </row>
    <row r="382" spans="1:3">
      <c r="A382" s="351">
        <v>381</v>
      </c>
      <c r="B382" s="355">
        <v>53805</v>
      </c>
      <c r="C382" s="112" t="s">
        <v>666</v>
      </c>
    </row>
    <row r="383" spans="1:3">
      <c r="A383" s="351">
        <v>382</v>
      </c>
      <c r="B383" s="355">
        <v>53806</v>
      </c>
      <c r="C383" s="112" t="s">
        <v>667</v>
      </c>
    </row>
    <row r="384" spans="1:3">
      <c r="A384" s="351">
        <v>383</v>
      </c>
      <c r="B384" s="355">
        <v>53807</v>
      </c>
      <c r="C384" s="112" t="s">
        <v>668</v>
      </c>
    </row>
    <row r="385" spans="1:3">
      <c r="A385" s="351">
        <v>384</v>
      </c>
      <c r="B385" s="355">
        <v>53808</v>
      </c>
      <c r="C385" s="112" t="s">
        <v>669</v>
      </c>
    </row>
    <row r="386" spans="1:3">
      <c r="A386" s="351">
        <v>385</v>
      </c>
      <c r="B386" s="355">
        <v>53809</v>
      </c>
      <c r="C386" s="112" t="s">
        <v>670</v>
      </c>
    </row>
    <row r="387" spans="1:3">
      <c r="A387" s="351">
        <v>386</v>
      </c>
      <c r="B387" s="355">
        <v>53810</v>
      </c>
      <c r="C387" s="112" t="s">
        <v>671</v>
      </c>
    </row>
    <row r="388" spans="1:3">
      <c r="A388" s="351">
        <v>387</v>
      </c>
      <c r="B388" s="355">
        <v>53813</v>
      </c>
      <c r="C388" s="112" t="s">
        <v>672</v>
      </c>
    </row>
    <row r="389" spans="1:3">
      <c r="A389" s="351">
        <v>388</v>
      </c>
      <c r="B389" s="355">
        <v>53814</v>
      </c>
      <c r="C389" s="112" t="s">
        <v>673</v>
      </c>
    </row>
    <row r="390" spans="1:3">
      <c r="A390" s="351">
        <v>389</v>
      </c>
      <c r="B390" s="355">
        <v>53815</v>
      </c>
      <c r="C390" s="112" t="s">
        <v>674</v>
      </c>
    </row>
    <row r="391" spans="1:3">
      <c r="A391" s="351">
        <v>390</v>
      </c>
      <c r="B391" s="355">
        <v>53816</v>
      </c>
      <c r="C391" s="112" t="s">
        <v>675</v>
      </c>
    </row>
    <row r="392" spans="1:3">
      <c r="A392" s="351">
        <v>391</v>
      </c>
      <c r="B392" s="355">
        <v>53817</v>
      </c>
      <c r="C392" s="112" t="s">
        <v>676</v>
      </c>
    </row>
    <row r="393" spans="1:3">
      <c r="A393" s="351">
        <v>392</v>
      </c>
      <c r="B393" s="355">
        <v>53818</v>
      </c>
      <c r="C393" s="112" t="s">
        <v>677</v>
      </c>
    </row>
    <row r="394" spans="1:3">
      <c r="A394" s="351">
        <v>393</v>
      </c>
      <c r="B394" s="355">
        <v>53819</v>
      </c>
      <c r="C394" s="112" t="s">
        <v>678</v>
      </c>
    </row>
    <row r="395" spans="1:3">
      <c r="A395" s="351">
        <v>394</v>
      </c>
      <c r="B395" s="355">
        <v>53820</v>
      </c>
      <c r="C395" s="112" t="s">
        <v>679</v>
      </c>
    </row>
    <row r="396" spans="1:3">
      <c r="A396" s="351">
        <v>395</v>
      </c>
      <c r="B396" s="355">
        <v>53821</v>
      </c>
      <c r="C396" s="112" t="s">
        <v>680</v>
      </c>
    </row>
    <row r="397" spans="1:3">
      <c r="A397" s="351">
        <v>396</v>
      </c>
      <c r="B397" s="355">
        <v>53822</v>
      </c>
      <c r="C397" s="112" t="s">
        <v>681</v>
      </c>
    </row>
    <row r="398" spans="1:3">
      <c r="A398" s="351">
        <v>397</v>
      </c>
      <c r="B398" s="355">
        <v>53823</v>
      </c>
      <c r="C398" s="112" t="s">
        <v>682</v>
      </c>
    </row>
    <row r="399" spans="1:3">
      <c r="A399" s="351">
        <v>398</v>
      </c>
      <c r="B399" s="355">
        <v>53824</v>
      </c>
      <c r="C399" s="112" t="s">
        <v>683</v>
      </c>
    </row>
    <row r="400" spans="1:3">
      <c r="A400" s="351">
        <v>399</v>
      </c>
      <c r="B400" s="355">
        <v>53825</v>
      </c>
      <c r="C400" s="112" t="s">
        <v>684</v>
      </c>
    </row>
    <row r="401" spans="1:3">
      <c r="A401" s="351">
        <v>400</v>
      </c>
      <c r="B401" s="355">
        <v>53826</v>
      </c>
      <c r="C401" s="112" t="s">
        <v>685</v>
      </c>
    </row>
    <row r="402" spans="1:3">
      <c r="A402" s="351">
        <v>401</v>
      </c>
      <c r="B402" s="355">
        <v>53827</v>
      </c>
      <c r="C402" s="112" t="s">
        <v>686</v>
      </c>
    </row>
    <row r="403" spans="1:3">
      <c r="A403" s="351">
        <v>402</v>
      </c>
      <c r="B403" s="355">
        <v>53828</v>
      </c>
      <c r="C403" s="112" t="s">
        <v>687</v>
      </c>
    </row>
    <row r="404" spans="1:3">
      <c r="A404" s="351">
        <v>403</v>
      </c>
      <c r="B404" s="355">
        <v>53829</v>
      </c>
      <c r="C404" s="112" t="s">
        <v>688</v>
      </c>
    </row>
    <row r="405" spans="1:3">
      <c r="A405" s="351">
        <v>404</v>
      </c>
      <c r="B405" s="355">
        <v>53831</v>
      </c>
      <c r="C405" s="112" t="s">
        <v>689</v>
      </c>
    </row>
    <row r="406" spans="1:3">
      <c r="A406" s="351">
        <v>405</v>
      </c>
      <c r="B406" s="355">
        <v>53851</v>
      </c>
      <c r="C406" s="112" t="s">
        <v>690</v>
      </c>
    </row>
    <row r="407" spans="1:3">
      <c r="A407" s="351">
        <v>406</v>
      </c>
      <c r="B407" s="355">
        <v>53852</v>
      </c>
      <c r="C407" s="112" t="s">
        <v>691</v>
      </c>
    </row>
    <row r="408" spans="1:3">
      <c r="A408" s="351">
        <v>407</v>
      </c>
      <c r="B408" s="355">
        <v>53853</v>
      </c>
      <c r="C408" s="112" t="s">
        <v>692</v>
      </c>
    </row>
    <row r="409" spans="1:3">
      <c r="A409" s="351">
        <v>408</v>
      </c>
      <c r="B409" s="355">
        <v>53854</v>
      </c>
      <c r="C409" s="112" t="s">
        <v>693</v>
      </c>
    </row>
    <row r="410" spans="1:3">
      <c r="A410" s="351">
        <v>409</v>
      </c>
      <c r="B410" s="355">
        <v>53855</v>
      </c>
      <c r="C410" s="112" t="s">
        <v>694</v>
      </c>
    </row>
    <row r="411" spans="1:3">
      <c r="A411" s="351">
        <v>410</v>
      </c>
      <c r="B411" s="355">
        <v>53856</v>
      </c>
      <c r="C411" s="112" t="s">
        <v>695</v>
      </c>
    </row>
    <row r="412" spans="1:3">
      <c r="A412" s="351">
        <v>411</v>
      </c>
      <c r="B412" s="355">
        <v>53858</v>
      </c>
      <c r="C412" s="112" t="s">
        <v>696</v>
      </c>
    </row>
    <row r="413" spans="1:3">
      <c r="A413" s="351">
        <v>412</v>
      </c>
      <c r="B413" s="355">
        <v>53859</v>
      </c>
      <c r="C413" s="112" t="s">
        <v>697</v>
      </c>
    </row>
    <row r="414" spans="1:3">
      <c r="A414" s="351">
        <v>413</v>
      </c>
      <c r="B414" s="355">
        <v>53860</v>
      </c>
      <c r="C414" s="112" t="s">
        <v>698</v>
      </c>
    </row>
    <row r="415" spans="1:3">
      <c r="A415" s="351">
        <v>414</v>
      </c>
      <c r="B415" s="355">
        <v>53861</v>
      </c>
      <c r="C415" s="112" t="s">
        <v>699</v>
      </c>
    </row>
    <row r="416" spans="1:3">
      <c r="A416" s="351">
        <v>415</v>
      </c>
      <c r="B416" s="355">
        <v>53862</v>
      </c>
      <c r="C416" s="112" t="s">
        <v>700</v>
      </c>
    </row>
    <row r="417" spans="1:3">
      <c r="A417" s="351">
        <v>416</v>
      </c>
      <c r="B417" s="355">
        <v>53863</v>
      </c>
      <c r="C417" s="112" t="s">
        <v>701</v>
      </c>
    </row>
    <row r="418" spans="1:3">
      <c r="A418" s="351">
        <v>417</v>
      </c>
      <c r="B418" s="355">
        <v>53864</v>
      </c>
      <c r="C418" s="112" t="s">
        <v>702</v>
      </c>
    </row>
    <row r="419" spans="1:3">
      <c r="A419" s="351">
        <v>418</v>
      </c>
      <c r="B419" s="355">
        <v>53865</v>
      </c>
      <c r="C419" s="112" t="s">
        <v>703</v>
      </c>
    </row>
    <row r="420" spans="1:3">
      <c r="A420" s="351">
        <v>419</v>
      </c>
      <c r="B420" s="355">
        <v>53866</v>
      </c>
      <c r="C420" s="112" t="s">
        <v>704</v>
      </c>
    </row>
    <row r="421" spans="1:3">
      <c r="A421" s="351">
        <v>420</v>
      </c>
      <c r="B421" s="355">
        <v>53901</v>
      </c>
      <c r="C421" s="112" t="s">
        <v>705</v>
      </c>
    </row>
    <row r="422" spans="1:3">
      <c r="A422" s="351">
        <v>421</v>
      </c>
      <c r="B422" s="355">
        <v>53902</v>
      </c>
      <c r="C422" s="112" t="s">
        <v>706</v>
      </c>
    </row>
    <row r="423" spans="1:3">
      <c r="A423" s="351">
        <v>422</v>
      </c>
      <c r="B423" s="355">
        <v>53903</v>
      </c>
      <c r="C423" s="112" t="s">
        <v>707</v>
      </c>
    </row>
    <row r="424" spans="1:3">
      <c r="A424" s="351">
        <v>423</v>
      </c>
      <c r="B424" s="355">
        <v>53904</v>
      </c>
      <c r="C424" s="112" t="s">
        <v>708</v>
      </c>
    </row>
    <row r="425" spans="1:3">
      <c r="A425" s="351">
        <v>424</v>
      </c>
      <c r="B425" s="355">
        <v>53905</v>
      </c>
      <c r="C425" s="112" t="s">
        <v>709</v>
      </c>
    </row>
    <row r="426" spans="1:3">
      <c r="A426" s="351">
        <v>425</v>
      </c>
      <c r="B426" s="355">
        <v>53906</v>
      </c>
      <c r="C426" s="112" t="s">
        <v>710</v>
      </c>
    </row>
    <row r="427" spans="1:3">
      <c r="A427" s="351">
        <v>426</v>
      </c>
      <c r="B427" s="355">
        <v>53907</v>
      </c>
      <c r="C427" s="112" t="s">
        <v>711</v>
      </c>
    </row>
    <row r="428" spans="1:3">
      <c r="A428" s="351">
        <v>427</v>
      </c>
      <c r="B428" s="355">
        <v>53908</v>
      </c>
      <c r="C428" s="112" t="s">
        <v>712</v>
      </c>
    </row>
    <row r="429" spans="1:3">
      <c r="A429" s="351">
        <v>428</v>
      </c>
      <c r="B429" s="355">
        <v>53909</v>
      </c>
      <c r="C429" s="112" t="s">
        <v>713</v>
      </c>
    </row>
    <row r="430" spans="1:3">
      <c r="A430" s="351">
        <v>429</v>
      </c>
      <c r="B430" s="355">
        <v>53910</v>
      </c>
      <c r="C430" s="112" t="s">
        <v>714</v>
      </c>
    </row>
    <row r="431" spans="1:3">
      <c r="A431" s="351">
        <v>430</v>
      </c>
      <c r="B431" s="355">
        <v>53911</v>
      </c>
      <c r="C431" s="112" t="s">
        <v>715</v>
      </c>
    </row>
    <row r="432" spans="1:3">
      <c r="A432" s="351">
        <v>431</v>
      </c>
      <c r="B432" s="355">
        <v>53912</v>
      </c>
      <c r="C432" s="112" t="s">
        <v>716</v>
      </c>
    </row>
    <row r="433" spans="1:3">
      <c r="A433" s="351">
        <v>432</v>
      </c>
      <c r="B433" s="355">
        <v>53913</v>
      </c>
      <c r="C433" s="112" t="s">
        <v>717</v>
      </c>
    </row>
    <row r="434" spans="1:3">
      <c r="A434" s="351">
        <v>433</v>
      </c>
      <c r="B434" s="355">
        <v>53951</v>
      </c>
      <c r="C434" s="112" t="s">
        <v>718</v>
      </c>
    </row>
    <row r="435" spans="1:3">
      <c r="A435" s="351">
        <v>434</v>
      </c>
      <c r="B435" s="355">
        <v>53952</v>
      </c>
      <c r="C435" s="112" t="s">
        <v>719</v>
      </c>
    </row>
    <row r="436" spans="1:3">
      <c r="A436" s="351">
        <v>435</v>
      </c>
      <c r="B436" s="355">
        <v>53953</v>
      </c>
      <c r="C436" s="112" t="s">
        <v>720</v>
      </c>
    </row>
    <row r="437" spans="1:3">
      <c r="A437" s="351">
        <v>436</v>
      </c>
      <c r="B437" s="355">
        <v>53954</v>
      </c>
      <c r="C437" s="112" t="s">
        <v>721</v>
      </c>
    </row>
    <row r="438" spans="1:3">
      <c r="A438" s="351">
        <v>437</v>
      </c>
      <c r="B438" s="355">
        <v>53955</v>
      </c>
      <c r="C438" s="112" t="s">
        <v>722</v>
      </c>
    </row>
    <row r="439" spans="1:3">
      <c r="A439" s="351">
        <v>438</v>
      </c>
      <c r="B439" s="355">
        <v>54001</v>
      </c>
      <c r="C439" s="112" t="s">
        <v>723</v>
      </c>
    </row>
    <row r="440" spans="1:3">
      <c r="A440" s="351">
        <v>439</v>
      </c>
      <c r="B440" s="355">
        <v>54002</v>
      </c>
      <c r="C440" s="112" t="s">
        <v>724</v>
      </c>
    </row>
    <row r="441" spans="1:3">
      <c r="A441" s="351">
        <v>440</v>
      </c>
      <c r="B441" s="355">
        <v>54003</v>
      </c>
      <c r="C441" s="112" t="s">
        <v>725</v>
      </c>
    </row>
    <row r="442" spans="1:3">
      <c r="A442" s="351">
        <v>441</v>
      </c>
      <c r="B442" s="355">
        <v>54004</v>
      </c>
      <c r="C442" s="112" t="s">
        <v>726</v>
      </c>
    </row>
    <row r="443" spans="1:3">
      <c r="A443" s="351">
        <v>442</v>
      </c>
      <c r="B443" s="355">
        <v>54005</v>
      </c>
      <c r="C443" s="112" t="s">
        <v>727</v>
      </c>
    </row>
    <row r="444" spans="1:3">
      <c r="A444" s="351">
        <v>443</v>
      </c>
      <c r="B444" s="355">
        <v>54006</v>
      </c>
      <c r="C444" s="112" t="s">
        <v>728</v>
      </c>
    </row>
    <row r="445" spans="1:3">
      <c r="A445" s="351">
        <v>444</v>
      </c>
      <c r="B445" s="355">
        <v>54007</v>
      </c>
      <c r="C445" s="112" t="s">
        <v>729</v>
      </c>
    </row>
    <row r="446" spans="1:3">
      <c r="A446" s="351">
        <v>445</v>
      </c>
      <c r="B446" s="355">
        <v>54008</v>
      </c>
      <c r="C446" s="112" t="s">
        <v>730</v>
      </c>
    </row>
    <row r="447" spans="1:3">
      <c r="A447" s="351">
        <v>446</v>
      </c>
      <c r="B447" s="355">
        <v>54009</v>
      </c>
      <c r="C447" s="112" t="s">
        <v>731</v>
      </c>
    </row>
    <row r="448" spans="1:3">
      <c r="A448" s="351">
        <v>447</v>
      </c>
      <c r="B448" s="355">
        <v>54010</v>
      </c>
      <c r="C448" s="112" t="s">
        <v>732</v>
      </c>
    </row>
    <row r="449" spans="1:3">
      <c r="A449" s="351">
        <v>448</v>
      </c>
      <c r="B449" s="355">
        <v>54011</v>
      </c>
      <c r="C449" s="112" t="s">
        <v>733</v>
      </c>
    </row>
    <row r="450" spans="1:3">
      <c r="A450" s="351">
        <v>449</v>
      </c>
      <c r="B450" s="355">
        <v>54012</v>
      </c>
      <c r="C450" s="112" t="s">
        <v>734</v>
      </c>
    </row>
    <row r="451" spans="1:3">
      <c r="A451" s="351">
        <v>450</v>
      </c>
      <c r="B451" s="355">
        <v>54013</v>
      </c>
      <c r="C451" s="112" t="s">
        <v>735</v>
      </c>
    </row>
    <row r="452" spans="1:3">
      <c r="A452" s="351">
        <v>451</v>
      </c>
      <c r="B452" s="355">
        <v>54014</v>
      </c>
      <c r="C452" s="112" t="s">
        <v>736</v>
      </c>
    </row>
    <row r="453" spans="1:3">
      <c r="A453" s="351">
        <v>452</v>
      </c>
      <c r="B453" s="355">
        <v>54015</v>
      </c>
      <c r="C453" s="112" t="s">
        <v>737</v>
      </c>
    </row>
    <row r="454" spans="1:3">
      <c r="A454" s="351">
        <v>453</v>
      </c>
      <c r="B454" s="355">
        <v>54016</v>
      </c>
      <c r="C454" s="112" t="s">
        <v>738</v>
      </c>
    </row>
    <row r="455" spans="1:3">
      <c r="A455" s="351">
        <v>454</v>
      </c>
      <c r="B455" s="355">
        <v>54051</v>
      </c>
      <c r="C455" s="112" t="s">
        <v>739</v>
      </c>
    </row>
    <row r="456" spans="1:3">
      <c r="A456" s="351">
        <v>455</v>
      </c>
      <c r="B456" s="355">
        <v>54052</v>
      </c>
      <c r="C456" s="112" t="s">
        <v>740</v>
      </c>
    </row>
    <row r="457" spans="1:3">
      <c r="A457" s="351">
        <v>456</v>
      </c>
      <c r="B457" s="355">
        <v>54053</v>
      </c>
      <c r="C457" s="112" t="s">
        <v>741</v>
      </c>
    </row>
    <row r="458" spans="1:3">
      <c r="A458" s="351">
        <v>457</v>
      </c>
      <c r="B458" s="355">
        <v>54054</v>
      </c>
      <c r="C458" s="112" t="s">
        <v>742</v>
      </c>
    </row>
    <row r="459" spans="1:3">
      <c r="A459" s="351">
        <v>458</v>
      </c>
      <c r="B459" s="355">
        <v>54055</v>
      </c>
      <c r="C459" s="112" t="s">
        <v>743</v>
      </c>
    </row>
    <row r="460" spans="1:3">
      <c r="A460" s="351">
        <v>459</v>
      </c>
      <c r="B460" s="355">
        <v>54056</v>
      </c>
      <c r="C460" s="112" t="s">
        <v>744</v>
      </c>
    </row>
    <row r="461" spans="1:3">
      <c r="A461" s="351">
        <v>460</v>
      </c>
      <c r="B461" s="355">
        <v>54057</v>
      </c>
      <c r="C461" s="112" t="s">
        <v>745</v>
      </c>
    </row>
    <row r="462" spans="1:3">
      <c r="A462" s="351">
        <v>461</v>
      </c>
      <c r="B462" s="355">
        <v>54058</v>
      </c>
      <c r="C462" s="112" t="s">
        <v>746</v>
      </c>
    </row>
    <row r="463" spans="1:3">
      <c r="A463" s="351">
        <v>462</v>
      </c>
      <c r="B463" s="355">
        <v>54101</v>
      </c>
      <c r="C463" s="112" t="s">
        <v>747</v>
      </c>
    </row>
    <row r="464" spans="1:3">
      <c r="A464" s="351">
        <v>463</v>
      </c>
      <c r="B464" s="355">
        <v>54102</v>
      </c>
      <c r="C464" s="112" t="s">
        <v>748</v>
      </c>
    </row>
    <row r="465" spans="1:3">
      <c r="A465" s="351">
        <v>464</v>
      </c>
      <c r="B465" s="355">
        <v>54103</v>
      </c>
      <c r="C465" s="112" t="s">
        <v>749</v>
      </c>
    </row>
    <row r="466" spans="1:3">
      <c r="A466" s="351">
        <v>465</v>
      </c>
      <c r="B466" s="355">
        <v>54104</v>
      </c>
      <c r="C466" s="112" t="s">
        <v>750</v>
      </c>
    </row>
    <row r="467" spans="1:3">
      <c r="A467" s="351">
        <v>466</v>
      </c>
      <c r="B467" s="355">
        <v>54105</v>
      </c>
      <c r="C467" s="112" t="s">
        <v>751</v>
      </c>
    </row>
    <row r="468" spans="1:3">
      <c r="A468" s="351">
        <v>467</v>
      </c>
      <c r="B468" s="355">
        <v>54106</v>
      </c>
      <c r="C468" s="112" t="s">
        <v>752</v>
      </c>
    </row>
    <row r="469" spans="1:3">
      <c r="A469" s="351">
        <v>468</v>
      </c>
      <c r="B469" s="355">
        <v>54108</v>
      </c>
      <c r="C469" s="112" t="s">
        <v>753</v>
      </c>
    </row>
    <row r="470" spans="1:3">
      <c r="A470" s="351">
        <v>469</v>
      </c>
      <c r="B470" s="355">
        <v>54109</v>
      </c>
      <c r="C470" s="112" t="s">
        <v>754</v>
      </c>
    </row>
    <row r="471" spans="1:3">
      <c r="A471" s="351">
        <v>470</v>
      </c>
      <c r="B471" s="355">
        <v>54110</v>
      </c>
      <c r="C471" s="112" t="s">
        <v>755</v>
      </c>
    </row>
    <row r="472" spans="1:3">
      <c r="A472" s="351">
        <v>471</v>
      </c>
      <c r="B472" s="355">
        <v>54111</v>
      </c>
      <c r="C472" s="112" t="s">
        <v>756</v>
      </c>
    </row>
    <row r="473" spans="1:3">
      <c r="A473" s="351">
        <v>472</v>
      </c>
      <c r="B473" s="355">
        <v>54112</v>
      </c>
      <c r="C473" s="112" t="s">
        <v>757</v>
      </c>
    </row>
    <row r="474" spans="1:3">
      <c r="A474" s="351">
        <v>473</v>
      </c>
      <c r="B474" s="355">
        <v>54113</v>
      </c>
      <c r="C474" s="112" t="s">
        <v>758</v>
      </c>
    </row>
    <row r="475" spans="1:3">
      <c r="A475" s="351">
        <v>474</v>
      </c>
      <c r="B475" s="355">
        <v>54114</v>
      </c>
      <c r="C475" s="112" t="s">
        <v>759</v>
      </c>
    </row>
    <row r="476" spans="1:3">
      <c r="A476" s="351">
        <v>475</v>
      </c>
      <c r="B476" s="355">
        <v>54115</v>
      </c>
      <c r="C476" s="112" t="s">
        <v>760</v>
      </c>
    </row>
    <row r="477" spans="1:3">
      <c r="A477" s="351">
        <v>476</v>
      </c>
      <c r="B477" s="355">
        <v>54116</v>
      </c>
      <c r="C477" s="112" t="s">
        <v>761</v>
      </c>
    </row>
    <row r="478" spans="1:3">
      <c r="A478" s="351">
        <v>477</v>
      </c>
      <c r="B478" s="355">
        <v>54117</v>
      </c>
      <c r="C478" s="112" t="s">
        <v>762</v>
      </c>
    </row>
    <row r="479" spans="1:3">
      <c r="A479" s="351">
        <v>478</v>
      </c>
      <c r="B479" s="355">
        <v>54119</v>
      </c>
      <c r="C479" s="112" t="s">
        <v>763</v>
      </c>
    </row>
    <row r="480" spans="1:3">
      <c r="A480" s="351">
        <v>479</v>
      </c>
      <c r="B480" s="355">
        <v>54121</v>
      </c>
      <c r="C480" s="112" t="s">
        <v>764</v>
      </c>
    </row>
    <row r="481" spans="1:3">
      <c r="A481" s="351">
        <v>480</v>
      </c>
      <c r="B481" s="355">
        <v>54122</v>
      </c>
      <c r="C481" s="112" t="s">
        <v>765</v>
      </c>
    </row>
    <row r="482" spans="1:3">
      <c r="A482" s="351">
        <v>481</v>
      </c>
      <c r="B482" s="355">
        <v>54123</v>
      </c>
      <c r="C482" s="112" t="s">
        <v>766</v>
      </c>
    </row>
    <row r="483" spans="1:3">
      <c r="A483" s="351">
        <v>482</v>
      </c>
      <c r="B483" s="355">
        <v>54126</v>
      </c>
      <c r="C483" s="112" t="s">
        <v>767</v>
      </c>
    </row>
    <row r="484" spans="1:3">
      <c r="A484" s="351">
        <v>483</v>
      </c>
      <c r="B484" s="355">
        <v>54127</v>
      </c>
      <c r="C484" s="112" t="s">
        <v>768</v>
      </c>
    </row>
    <row r="485" spans="1:3">
      <c r="A485" s="351">
        <v>484</v>
      </c>
      <c r="B485" s="355">
        <v>54128</v>
      </c>
      <c r="C485" s="112" t="s">
        <v>1372</v>
      </c>
    </row>
    <row r="486" spans="1:3">
      <c r="A486" s="351">
        <v>485</v>
      </c>
      <c r="B486" s="355">
        <v>54151</v>
      </c>
      <c r="C486" s="112" t="s">
        <v>769</v>
      </c>
    </row>
    <row r="487" spans="1:3">
      <c r="A487" s="351">
        <v>486</v>
      </c>
      <c r="B487" s="355">
        <v>54152</v>
      </c>
      <c r="C487" s="112" t="s">
        <v>770</v>
      </c>
    </row>
    <row r="488" spans="1:3">
      <c r="A488" s="351">
        <v>487</v>
      </c>
      <c r="B488" s="355">
        <v>54153</v>
      </c>
      <c r="C488" s="112" t="s">
        <v>771</v>
      </c>
    </row>
    <row r="489" spans="1:3">
      <c r="A489" s="351">
        <v>488</v>
      </c>
      <c r="B489" s="355">
        <v>54155</v>
      </c>
      <c r="C489" s="112" t="s">
        <v>772</v>
      </c>
    </row>
    <row r="490" spans="1:3">
      <c r="A490" s="351">
        <v>489</v>
      </c>
      <c r="B490" s="355">
        <v>54156</v>
      </c>
      <c r="C490" s="112" t="s">
        <v>773</v>
      </c>
    </row>
    <row r="491" spans="1:3">
      <c r="A491" s="351">
        <v>490</v>
      </c>
      <c r="B491" s="355">
        <v>54157</v>
      </c>
      <c r="C491" s="112" t="s">
        <v>774</v>
      </c>
    </row>
    <row r="492" spans="1:3">
      <c r="A492" s="351">
        <v>491</v>
      </c>
      <c r="B492" s="355">
        <v>54158</v>
      </c>
      <c r="C492" s="112" t="s">
        <v>775</v>
      </c>
    </row>
    <row r="493" spans="1:3">
      <c r="A493" s="351">
        <v>492</v>
      </c>
      <c r="B493" s="355">
        <v>54159</v>
      </c>
      <c r="C493" s="112" t="s">
        <v>776</v>
      </c>
    </row>
    <row r="494" spans="1:3">
      <c r="A494" s="351">
        <v>493</v>
      </c>
      <c r="B494" s="355">
        <v>54160</v>
      </c>
      <c r="C494" s="112" t="s">
        <v>777</v>
      </c>
    </row>
    <row r="495" spans="1:3">
      <c r="A495" s="351">
        <v>494</v>
      </c>
      <c r="B495" s="355">
        <v>54161</v>
      </c>
      <c r="C495" s="112" t="s">
        <v>778</v>
      </c>
    </row>
    <row r="496" spans="1:3">
      <c r="A496" s="351">
        <v>495</v>
      </c>
      <c r="B496" s="355">
        <v>54162</v>
      </c>
      <c r="C496" s="112" t="s">
        <v>779</v>
      </c>
    </row>
    <row r="497" spans="1:3">
      <c r="A497" s="351">
        <v>496</v>
      </c>
      <c r="B497" s="355">
        <v>54163</v>
      </c>
      <c r="C497" s="112" t="s">
        <v>1373</v>
      </c>
    </row>
    <row r="498" spans="1:3">
      <c r="A498" s="351">
        <v>497</v>
      </c>
      <c r="B498" s="355">
        <v>54201</v>
      </c>
      <c r="C498" s="112" t="s">
        <v>780</v>
      </c>
    </row>
    <row r="499" spans="1:3">
      <c r="A499" s="351">
        <v>498</v>
      </c>
      <c r="B499" s="355">
        <v>54202</v>
      </c>
      <c r="C499" s="112" t="s">
        <v>781</v>
      </c>
    </row>
    <row r="500" spans="1:3">
      <c r="A500" s="351">
        <v>499</v>
      </c>
      <c r="B500" s="355">
        <v>54203</v>
      </c>
      <c r="C500" s="112" t="s">
        <v>782</v>
      </c>
    </row>
    <row r="501" spans="1:3">
      <c r="A501" s="351">
        <v>500</v>
      </c>
      <c r="B501" s="355">
        <v>54204</v>
      </c>
      <c r="C501" s="112" t="s">
        <v>783</v>
      </c>
    </row>
    <row r="502" spans="1:3">
      <c r="A502" s="351">
        <v>501</v>
      </c>
      <c r="B502" s="355">
        <v>54205</v>
      </c>
      <c r="C502" s="112" t="s">
        <v>784</v>
      </c>
    </row>
    <row r="503" spans="1:3">
      <c r="A503" s="351">
        <v>502</v>
      </c>
      <c r="B503" s="355">
        <v>54207</v>
      </c>
      <c r="C503" s="112" t="s">
        <v>785</v>
      </c>
    </row>
    <row r="504" spans="1:3">
      <c r="A504" s="351">
        <v>503</v>
      </c>
      <c r="B504" s="355">
        <v>54208</v>
      </c>
      <c r="C504" s="112" t="s">
        <v>786</v>
      </c>
    </row>
    <row r="505" spans="1:3">
      <c r="A505" s="351">
        <v>504</v>
      </c>
      <c r="B505" s="355">
        <v>54209</v>
      </c>
      <c r="C505" s="112" t="s">
        <v>787</v>
      </c>
    </row>
    <row r="506" spans="1:3">
      <c r="A506" s="351">
        <v>505</v>
      </c>
      <c r="B506" s="355">
        <v>54212</v>
      </c>
      <c r="C506" s="112" t="s">
        <v>788</v>
      </c>
    </row>
    <row r="507" spans="1:3">
      <c r="A507" s="351">
        <v>506</v>
      </c>
      <c r="B507" s="355">
        <v>54213</v>
      </c>
      <c r="C507" s="112" t="s">
        <v>789</v>
      </c>
    </row>
    <row r="508" spans="1:3">
      <c r="A508" s="351">
        <v>507</v>
      </c>
      <c r="B508" s="355">
        <v>54215</v>
      </c>
      <c r="C508" s="112" t="s">
        <v>790</v>
      </c>
    </row>
    <row r="509" spans="1:3">
      <c r="A509" s="351">
        <v>508</v>
      </c>
      <c r="B509" s="355">
        <v>54216</v>
      </c>
      <c r="C509" s="112" t="s">
        <v>791</v>
      </c>
    </row>
    <row r="510" spans="1:3">
      <c r="A510" s="351">
        <v>509</v>
      </c>
      <c r="B510" s="355">
        <v>54218</v>
      </c>
      <c r="C510" s="112" t="s">
        <v>792</v>
      </c>
    </row>
    <row r="511" spans="1:3">
      <c r="A511" s="351">
        <v>510</v>
      </c>
      <c r="B511" s="355">
        <v>54251</v>
      </c>
      <c r="C511" s="112" t="s">
        <v>793</v>
      </c>
    </row>
    <row r="512" spans="1:3">
      <c r="A512" s="351">
        <v>511</v>
      </c>
      <c r="B512" s="355">
        <v>54252</v>
      </c>
      <c r="C512" s="112" t="s">
        <v>794</v>
      </c>
    </row>
    <row r="513" spans="1:3">
      <c r="A513" s="351">
        <v>512</v>
      </c>
      <c r="B513" s="355">
        <v>54253</v>
      </c>
      <c r="C513" s="112" t="s">
        <v>795</v>
      </c>
    </row>
    <row r="514" spans="1:3">
      <c r="A514" s="351">
        <v>513</v>
      </c>
      <c r="B514" s="355">
        <v>54254</v>
      </c>
      <c r="C514" s="112" t="s">
        <v>796</v>
      </c>
    </row>
    <row r="515" spans="1:3">
      <c r="A515" s="351">
        <v>514</v>
      </c>
      <c r="B515" s="355">
        <v>54255</v>
      </c>
      <c r="C515" s="112" t="s">
        <v>797</v>
      </c>
    </row>
    <row r="516" spans="1:3">
      <c r="A516" s="351">
        <v>515</v>
      </c>
      <c r="B516" s="355">
        <v>54256</v>
      </c>
      <c r="C516" s="112" t="s">
        <v>798</v>
      </c>
    </row>
    <row r="517" spans="1:3">
      <c r="A517" s="351">
        <v>516</v>
      </c>
      <c r="B517" s="355">
        <v>54257</v>
      </c>
      <c r="C517" s="112" t="s">
        <v>799</v>
      </c>
    </row>
    <row r="518" spans="1:3">
      <c r="A518" s="351">
        <v>517</v>
      </c>
      <c r="B518" s="355">
        <v>54301</v>
      </c>
      <c r="C518" s="112" t="s">
        <v>800</v>
      </c>
    </row>
    <row r="519" spans="1:3">
      <c r="A519" s="351">
        <v>518</v>
      </c>
      <c r="B519" s="355">
        <v>54302</v>
      </c>
      <c r="C519" s="112" t="s">
        <v>801</v>
      </c>
    </row>
    <row r="520" spans="1:3">
      <c r="A520" s="351">
        <v>519</v>
      </c>
      <c r="B520" s="355">
        <v>54303</v>
      </c>
      <c r="C520" s="112" t="s">
        <v>802</v>
      </c>
    </row>
    <row r="521" spans="1:3">
      <c r="A521" s="351">
        <v>520</v>
      </c>
      <c r="B521" s="355">
        <v>54304</v>
      </c>
      <c r="C521" s="112" t="s">
        <v>803</v>
      </c>
    </row>
    <row r="522" spans="1:3">
      <c r="A522" s="351">
        <v>521</v>
      </c>
      <c r="B522" s="355">
        <v>54305</v>
      </c>
      <c r="C522" s="112" t="s">
        <v>804</v>
      </c>
    </row>
    <row r="523" spans="1:3">
      <c r="A523" s="351">
        <v>522</v>
      </c>
      <c r="B523" s="355">
        <v>54306</v>
      </c>
      <c r="C523" s="112" t="s">
        <v>805</v>
      </c>
    </row>
    <row r="524" spans="1:3">
      <c r="A524" s="351">
        <v>523</v>
      </c>
      <c r="B524" s="355">
        <v>54310</v>
      </c>
      <c r="C524" s="112" t="s">
        <v>806</v>
      </c>
    </row>
    <row r="525" spans="1:3">
      <c r="A525" s="351">
        <v>524</v>
      </c>
      <c r="B525" s="355">
        <v>54311</v>
      </c>
      <c r="C525" s="112" t="s">
        <v>807</v>
      </c>
    </row>
    <row r="526" spans="1:3">
      <c r="A526" s="351">
        <v>525</v>
      </c>
      <c r="B526" s="355">
        <v>54312</v>
      </c>
      <c r="C526" s="112" t="s">
        <v>808</v>
      </c>
    </row>
    <row r="527" spans="1:3">
      <c r="A527" s="351">
        <v>526</v>
      </c>
      <c r="B527" s="355">
        <v>54313</v>
      </c>
      <c r="C527" s="112" t="s">
        <v>809</v>
      </c>
    </row>
    <row r="528" spans="1:3">
      <c r="A528" s="351">
        <v>527</v>
      </c>
      <c r="B528" s="355">
        <v>54314</v>
      </c>
      <c r="C528" s="112" t="s">
        <v>810</v>
      </c>
    </row>
    <row r="529" spans="1:3">
      <c r="A529" s="351">
        <v>528</v>
      </c>
      <c r="B529" s="355">
        <v>54315</v>
      </c>
      <c r="C529" s="112" t="s">
        <v>811</v>
      </c>
    </row>
    <row r="530" spans="1:3">
      <c r="A530" s="351">
        <v>529</v>
      </c>
      <c r="B530" s="355">
        <v>54316</v>
      </c>
      <c r="C530" s="112" t="s">
        <v>812</v>
      </c>
    </row>
    <row r="531" spans="1:3">
      <c r="A531" s="351">
        <v>530</v>
      </c>
      <c r="B531" s="355">
        <v>54317</v>
      </c>
      <c r="C531" s="112" t="s">
        <v>813</v>
      </c>
    </row>
    <row r="532" spans="1:3">
      <c r="A532" s="351">
        <v>531</v>
      </c>
      <c r="B532" s="355">
        <v>54318</v>
      </c>
      <c r="C532" s="112" t="s">
        <v>814</v>
      </c>
    </row>
    <row r="533" spans="1:3">
      <c r="A533" s="351">
        <v>532</v>
      </c>
      <c r="B533" s="355">
        <v>54319</v>
      </c>
      <c r="C533" s="112" t="s">
        <v>815</v>
      </c>
    </row>
    <row r="534" spans="1:3">
      <c r="A534" s="351">
        <v>533</v>
      </c>
      <c r="B534" s="355">
        <v>54320</v>
      </c>
      <c r="C534" s="112" t="s">
        <v>816</v>
      </c>
    </row>
    <row r="535" spans="1:3">
      <c r="A535" s="351">
        <v>534</v>
      </c>
      <c r="B535" s="355">
        <v>54321</v>
      </c>
      <c r="C535" s="112" t="s">
        <v>817</v>
      </c>
    </row>
    <row r="536" spans="1:3">
      <c r="A536" s="351">
        <v>535</v>
      </c>
      <c r="B536" s="355">
        <v>54322</v>
      </c>
      <c r="C536" s="112" t="s">
        <v>818</v>
      </c>
    </row>
    <row r="537" spans="1:3">
      <c r="A537" s="351">
        <v>536</v>
      </c>
      <c r="B537" s="355">
        <v>54323</v>
      </c>
      <c r="C537" s="112" t="s">
        <v>1607</v>
      </c>
    </row>
    <row r="538" spans="1:3">
      <c r="A538" s="351">
        <v>537</v>
      </c>
      <c r="B538" s="355">
        <v>54351</v>
      </c>
      <c r="C538" s="112" t="s">
        <v>819</v>
      </c>
    </row>
    <row r="539" spans="1:3">
      <c r="A539" s="351">
        <v>538</v>
      </c>
      <c r="B539" s="355">
        <v>54352</v>
      </c>
      <c r="C539" s="112" t="s">
        <v>820</v>
      </c>
    </row>
    <row r="540" spans="1:3">
      <c r="A540" s="351">
        <v>539</v>
      </c>
      <c r="B540" s="355">
        <v>54355</v>
      </c>
      <c r="C540" s="112" t="s">
        <v>821</v>
      </c>
    </row>
    <row r="541" spans="1:3">
      <c r="A541" s="351">
        <v>540</v>
      </c>
      <c r="B541" s="355">
        <v>54356</v>
      </c>
      <c r="C541" s="112" t="s">
        <v>822</v>
      </c>
    </row>
    <row r="542" spans="1:3">
      <c r="A542" s="351">
        <v>541</v>
      </c>
      <c r="B542" s="355">
        <v>54357</v>
      </c>
      <c r="C542" s="112" t="s">
        <v>823</v>
      </c>
    </row>
    <row r="543" spans="1:3">
      <c r="A543" s="351">
        <v>542</v>
      </c>
      <c r="B543" s="355">
        <v>54358</v>
      </c>
      <c r="C543" s="112" t="s">
        <v>824</v>
      </c>
    </row>
    <row r="544" spans="1:3">
      <c r="A544" s="351">
        <v>543</v>
      </c>
      <c r="B544" s="355">
        <v>54359</v>
      </c>
      <c r="C544" s="112" t="s">
        <v>825</v>
      </c>
    </row>
    <row r="545" spans="1:3">
      <c r="A545" s="351">
        <v>544</v>
      </c>
      <c r="B545" s="355">
        <v>54360</v>
      </c>
      <c r="C545" s="112" t="s">
        <v>826</v>
      </c>
    </row>
    <row r="546" spans="1:3">
      <c r="A546" s="351">
        <v>545</v>
      </c>
      <c r="B546" s="355">
        <v>54361</v>
      </c>
      <c r="C546" s="112" t="s">
        <v>827</v>
      </c>
    </row>
    <row r="547" spans="1:3">
      <c r="A547" s="351">
        <v>546</v>
      </c>
      <c r="B547" s="355">
        <v>54362</v>
      </c>
      <c r="C547" s="112" t="s">
        <v>1608</v>
      </c>
    </row>
    <row r="548" spans="1:3">
      <c r="A548" s="351">
        <v>547</v>
      </c>
      <c r="B548" s="355">
        <v>60101</v>
      </c>
      <c r="C548" s="112" t="s">
        <v>828</v>
      </c>
    </row>
    <row r="549" spans="1:3">
      <c r="A549" s="351">
        <v>548</v>
      </c>
      <c r="B549" s="355">
        <v>60102</v>
      </c>
      <c r="C549" s="112" t="s">
        <v>829</v>
      </c>
    </row>
    <row r="550" spans="1:3">
      <c r="A550" s="351">
        <v>549</v>
      </c>
      <c r="B550" s="355">
        <v>60103</v>
      </c>
      <c r="C550" s="112" t="s">
        <v>830</v>
      </c>
    </row>
    <row r="551" spans="1:3">
      <c r="A551" s="351">
        <v>550</v>
      </c>
      <c r="B551" s="355">
        <v>60104</v>
      </c>
      <c r="C551" s="112" t="s">
        <v>831</v>
      </c>
    </row>
    <row r="552" spans="1:3">
      <c r="A552" s="351">
        <v>551</v>
      </c>
      <c r="B552" s="355">
        <v>60151</v>
      </c>
      <c r="C552" s="112" t="s">
        <v>832</v>
      </c>
    </row>
    <row r="553" spans="1:3">
      <c r="A553" s="351">
        <v>552</v>
      </c>
      <c r="B553" s="355">
        <v>60152</v>
      </c>
      <c r="C553" s="112" t="s">
        <v>833</v>
      </c>
    </row>
    <row r="554" spans="1:3">
      <c r="A554" s="351">
        <v>553</v>
      </c>
      <c r="B554" s="355">
        <v>60201</v>
      </c>
      <c r="C554" s="112" t="s">
        <v>834</v>
      </c>
    </row>
    <row r="555" spans="1:3">
      <c r="A555" s="351">
        <v>554</v>
      </c>
      <c r="B555" s="355">
        <v>60202</v>
      </c>
      <c r="C555" s="112" t="s">
        <v>835</v>
      </c>
    </row>
    <row r="556" spans="1:3">
      <c r="A556" s="351">
        <v>555</v>
      </c>
      <c r="B556" s="355">
        <v>60203</v>
      </c>
      <c r="C556" s="112" t="s">
        <v>836</v>
      </c>
    </row>
    <row r="557" spans="1:3">
      <c r="A557" s="351">
        <v>556</v>
      </c>
      <c r="B557" s="355">
        <v>60204</v>
      </c>
      <c r="C557" s="112" t="s">
        <v>837</v>
      </c>
    </row>
    <row r="558" spans="1:3">
      <c r="A558" s="351">
        <v>557</v>
      </c>
      <c r="B558" s="355">
        <v>60205</v>
      </c>
      <c r="C558" s="112" t="s">
        <v>838</v>
      </c>
    </row>
    <row r="559" spans="1:3">
      <c r="A559" s="351">
        <v>558</v>
      </c>
      <c r="B559" s="355">
        <v>60206</v>
      </c>
      <c r="C559" s="112" t="s">
        <v>839</v>
      </c>
    </row>
    <row r="560" spans="1:3">
      <c r="A560" s="351">
        <v>559</v>
      </c>
      <c r="B560" s="355">
        <v>60207</v>
      </c>
      <c r="C560" s="112" t="s">
        <v>840</v>
      </c>
    </row>
    <row r="561" spans="1:3">
      <c r="A561" s="351">
        <v>560</v>
      </c>
      <c r="B561" s="355">
        <v>60209</v>
      </c>
      <c r="C561" s="112" t="s">
        <v>841</v>
      </c>
    </row>
    <row r="562" spans="1:3">
      <c r="A562" s="351">
        <v>561</v>
      </c>
      <c r="B562" s="355">
        <v>60211</v>
      </c>
      <c r="C562" s="112" t="s">
        <v>842</v>
      </c>
    </row>
    <row r="563" spans="1:3">
      <c r="A563" s="351">
        <v>562</v>
      </c>
      <c r="B563" s="355">
        <v>60212</v>
      </c>
      <c r="C563" s="112" t="s">
        <v>843</v>
      </c>
    </row>
    <row r="564" spans="1:3">
      <c r="A564" s="351">
        <v>563</v>
      </c>
      <c r="B564" s="355">
        <v>60251</v>
      </c>
      <c r="C564" s="112" t="s">
        <v>844</v>
      </c>
    </row>
    <row r="565" spans="1:3">
      <c r="A565" s="351">
        <v>564</v>
      </c>
      <c r="B565" s="355">
        <v>60252</v>
      </c>
      <c r="C565" s="112" t="s">
        <v>845</v>
      </c>
    </row>
    <row r="566" spans="1:3">
      <c r="A566" s="351">
        <v>565</v>
      </c>
      <c r="B566" s="355">
        <v>60253</v>
      </c>
      <c r="C566" s="112" t="s">
        <v>846</v>
      </c>
    </row>
    <row r="567" spans="1:3">
      <c r="A567" s="351">
        <v>566</v>
      </c>
      <c r="B567" s="355">
        <v>60254</v>
      </c>
      <c r="C567" s="112" t="s">
        <v>847</v>
      </c>
    </row>
    <row r="568" spans="1:3">
      <c r="A568" s="351">
        <v>567</v>
      </c>
      <c r="B568" s="355">
        <v>60255</v>
      </c>
      <c r="C568" s="112" t="s">
        <v>848</v>
      </c>
    </row>
    <row r="569" spans="1:3">
      <c r="A569" s="351">
        <v>568</v>
      </c>
      <c r="B569" s="355">
        <v>61101</v>
      </c>
      <c r="C569" s="112" t="s">
        <v>849</v>
      </c>
    </row>
    <row r="570" spans="1:3">
      <c r="A570" s="351">
        <v>569</v>
      </c>
      <c r="B570" s="355">
        <v>61102</v>
      </c>
      <c r="C570" s="112" t="s">
        <v>850</v>
      </c>
    </row>
    <row r="571" spans="1:3">
      <c r="A571" s="351">
        <v>570</v>
      </c>
      <c r="B571" s="355">
        <v>61103</v>
      </c>
      <c r="C571" s="112" t="s">
        <v>851</v>
      </c>
    </row>
    <row r="572" spans="1:3">
      <c r="A572" s="351">
        <v>571</v>
      </c>
      <c r="B572" s="355">
        <v>61104</v>
      </c>
      <c r="C572" s="112" t="s">
        <v>852</v>
      </c>
    </row>
    <row r="573" spans="1:3">
      <c r="A573" s="351">
        <v>572</v>
      </c>
      <c r="B573" s="355">
        <v>61105</v>
      </c>
      <c r="C573" s="112" t="s">
        <v>853</v>
      </c>
    </row>
    <row r="574" spans="1:3">
      <c r="A574" s="351">
        <v>573</v>
      </c>
      <c r="B574" s="355">
        <v>61106</v>
      </c>
      <c r="C574" s="112" t="s">
        <v>854</v>
      </c>
    </row>
    <row r="575" spans="1:3">
      <c r="A575" s="351">
        <v>574</v>
      </c>
      <c r="B575" s="355">
        <v>61107</v>
      </c>
      <c r="C575" s="112" t="s">
        <v>855</v>
      </c>
    </row>
    <row r="576" spans="1:3">
      <c r="A576" s="351">
        <v>575</v>
      </c>
      <c r="B576" s="355">
        <v>61108</v>
      </c>
      <c r="C576" s="112" t="s">
        <v>856</v>
      </c>
    </row>
    <row r="577" spans="1:3">
      <c r="A577" s="351">
        <v>576</v>
      </c>
      <c r="B577" s="355">
        <v>61109</v>
      </c>
      <c r="C577" s="112" t="s">
        <v>857</v>
      </c>
    </row>
    <row r="578" spans="1:3">
      <c r="A578" s="351">
        <v>577</v>
      </c>
      <c r="B578" s="355">
        <v>61110</v>
      </c>
      <c r="C578" s="112" t="s">
        <v>858</v>
      </c>
    </row>
    <row r="579" spans="1:3">
      <c r="A579" s="351">
        <v>578</v>
      </c>
      <c r="B579" s="355">
        <v>61111</v>
      </c>
      <c r="C579" s="112" t="s">
        <v>859</v>
      </c>
    </row>
    <row r="580" spans="1:3">
      <c r="A580" s="351">
        <v>579</v>
      </c>
      <c r="B580" s="355">
        <v>61112</v>
      </c>
      <c r="C580" s="112" t="s">
        <v>860</v>
      </c>
    </row>
    <row r="581" spans="1:3">
      <c r="A581" s="351">
        <v>580</v>
      </c>
      <c r="B581" s="355">
        <v>61113</v>
      </c>
      <c r="C581" s="112" t="s">
        <v>861</v>
      </c>
    </row>
    <row r="582" spans="1:3">
      <c r="A582" s="351">
        <v>581</v>
      </c>
      <c r="B582" s="355">
        <v>61114</v>
      </c>
      <c r="C582" s="112" t="s">
        <v>862</v>
      </c>
    </row>
    <row r="583" spans="1:3">
      <c r="A583" s="351">
        <v>582</v>
      </c>
      <c r="B583" s="355">
        <v>61151</v>
      </c>
      <c r="C583" s="112" t="s">
        <v>863</v>
      </c>
    </row>
    <row r="584" spans="1:3">
      <c r="A584" s="351">
        <v>583</v>
      </c>
      <c r="B584" s="355">
        <v>61152</v>
      </c>
      <c r="C584" s="112" t="s">
        <v>864</v>
      </c>
    </row>
    <row r="585" spans="1:3">
      <c r="A585" s="351">
        <v>584</v>
      </c>
      <c r="B585" s="355">
        <v>61153</v>
      </c>
      <c r="C585" s="112" t="s">
        <v>865</v>
      </c>
    </row>
    <row r="586" spans="1:3">
      <c r="A586" s="351">
        <v>585</v>
      </c>
      <c r="B586" s="355">
        <v>61154</v>
      </c>
      <c r="C586" s="112" t="s">
        <v>866</v>
      </c>
    </row>
    <row r="587" spans="1:3">
      <c r="A587" s="351">
        <v>586</v>
      </c>
      <c r="B587" s="355">
        <v>61155</v>
      </c>
      <c r="C587" s="112" t="s">
        <v>867</v>
      </c>
    </row>
    <row r="588" spans="1:3">
      <c r="A588" s="351">
        <v>587</v>
      </c>
      <c r="B588" s="355">
        <v>61156</v>
      </c>
      <c r="C588" s="112" t="s">
        <v>868</v>
      </c>
    </row>
    <row r="589" spans="1:3">
      <c r="A589" s="351">
        <v>588</v>
      </c>
      <c r="B589" s="355">
        <v>61157</v>
      </c>
      <c r="C589" s="112" t="s">
        <v>869</v>
      </c>
    </row>
    <row r="590" spans="1:3">
      <c r="A590" s="351">
        <v>589</v>
      </c>
      <c r="B590" s="355">
        <v>61158</v>
      </c>
      <c r="C590" s="112" t="s">
        <v>870</v>
      </c>
    </row>
    <row r="591" spans="1:3">
      <c r="A591" s="351">
        <v>590</v>
      </c>
      <c r="B591" s="355">
        <v>61208</v>
      </c>
      <c r="C591" s="112" t="s">
        <v>871</v>
      </c>
    </row>
    <row r="592" spans="1:3">
      <c r="A592" s="351">
        <v>591</v>
      </c>
      <c r="B592" s="355">
        <v>61255</v>
      </c>
      <c r="C592" s="112" t="s">
        <v>872</v>
      </c>
    </row>
    <row r="593" spans="1:3">
      <c r="A593" s="351">
        <v>592</v>
      </c>
      <c r="B593" s="355">
        <v>61301</v>
      </c>
      <c r="C593" s="112" t="s">
        <v>873</v>
      </c>
    </row>
    <row r="594" spans="1:3">
      <c r="A594" s="351">
        <v>593</v>
      </c>
      <c r="B594" s="355">
        <v>61302</v>
      </c>
      <c r="C594" s="112" t="s">
        <v>874</v>
      </c>
    </row>
    <row r="595" spans="1:3">
      <c r="A595" s="351">
        <v>594</v>
      </c>
      <c r="B595" s="355">
        <v>61303</v>
      </c>
      <c r="C595" s="112" t="s">
        <v>875</v>
      </c>
    </row>
    <row r="596" spans="1:3">
      <c r="A596" s="351">
        <v>595</v>
      </c>
      <c r="B596" s="355">
        <v>61305</v>
      </c>
      <c r="C596" s="112" t="s">
        <v>876</v>
      </c>
    </row>
    <row r="597" spans="1:3">
      <c r="A597" s="351">
        <v>596</v>
      </c>
      <c r="B597" s="355">
        <v>61351</v>
      </c>
      <c r="C597" s="112" t="s">
        <v>877</v>
      </c>
    </row>
    <row r="598" spans="1:3">
      <c r="A598" s="351">
        <v>597</v>
      </c>
      <c r="B598" s="355">
        <v>61352</v>
      </c>
      <c r="C598" s="112" t="s">
        <v>878</v>
      </c>
    </row>
    <row r="599" spans="1:3">
      <c r="A599" s="351">
        <v>598</v>
      </c>
      <c r="B599" s="355">
        <v>62101</v>
      </c>
      <c r="C599" s="112" t="s">
        <v>879</v>
      </c>
    </row>
    <row r="600" spans="1:3">
      <c r="A600" s="351">
        <v>599</v>
      </c>
      <c r="B600" s="355">
        <v>62102</v>
      </c>
      <c r="C600" s="112" t="s">
        <v>880</v>
      </c>
    </row>
    <row r="601" spans="1:3">
      <c r="A601" s="351">
        <v>600</v>
      </c>
      <c r="B601" s="355">
        <v>62103</v>
      </c>
      <c r="C601" s="112" t="s">
        <v>881</v>
      </c>
    </row>
    <row r="602" spans="1:3">
      <c r="A602" s="351">
        <v>601</v>
      </c>
      <c r="B602" s="355">
        <v>62104</v>
      </c>
      <c r="C602" s="112" t="s">
        <v>882</v>
      </c>
    </row>
    <row r="603" spans="1:3">
      <c r="A603" s="351">
        <v>602</v>
      </c>
      <c r="B603" s="355">
        <v>62105</v>
      </c>
      <c r="C603" s="112" t="s">
        <v>883</v>
      </c>
    </row>
    <row r="604" spans="1:3">
      <c r="A604" s="351">
        <v>603</v>
      </c>
      <c r="B604" s="355">
        <v>62106</v>
      </c>
      <c r="C604" s="112" t="s">
        <v>884</v>
      </c>
    </row>
    <row r="605" spans="1:3">
      <c r="A605" s="351">
        <v>604</v>
      </c>
      <c r="B605" s="355">
        <v>62107</v>
      </c>
      <c r="C605" s="112" t="s">
        <v>885</v>
      </c>
    </row>
    <row r="606" spans="1:3">
      <c r="A606" s="351">
        <v>605</v>
      </c>
      <c r="B606" s="355">
        <v>62151</v>
      </c>
      <c r="C606" s="112" t="s">
        <v>886</v>
      </c>
    </row>
    <row r="607" spans="1:3">
      <c r="A607" s="351">
        <v>606</v>
      </c>
      <c r="B607" s="355">
        <v>62152</v>
      </c>
      <c r="C607" s="112" t="s">
        <v>887</v>
      </c>
    </row>
    <row r="608" spans="1:3">
      <c r="A608" s="351">
        <v>607</v>
      </c>
      <c r="B608" s="355">
        <v>62153</v>
      </c>
      <c r="C608" s="112" t="s">
        <v>888</v>
      </c>
    </row>
    <row r="609" spans="1:3">
      <c r="A609" s="351">
        <v>608</v>
      </c>
      <c r="B609" s="355">
        <v>62201</v>
      </c>
      <c r="C609" s="112" t="s">
        <v>889</v>
      </c>
    </row>
    <row r="610" spans="1:3">
      <c r="A610" s="351">
        <v>609</v>
      </c>
      <c r="B610" s="355">
        <v>62202</v>
      </c>
      <c r="C610" s="112" t="s">
        <v>890</v>
      </c>
    </row>
    <row r="611" spans="1:3">
      <c r="A611" s="351">
        <v>610</v>
      </c>
      <c r="B611" s="355">
        <v>62251</v>
      </c>
      <c r="C611" s="112" t="s">
        <v>891</v>
      </c>
    </row>
    <row r="612" spans="1:3">
      <c r="A612" s="351">
        <v>611</v>
      </c>
      <c r="B612" s="355">
        <v>63101</v>
      </c>
      <c r="C612" s="112" t="s">
        <v>892</v>
      </c>
    </row>
    <row r="613" spans="1:3">
      <c r="A613" s="351">
        <v>612</v>
      </c>
      <c r="B613" s="355">
        <v>63102</v>
      </c>
      <c r="C613" s="112" t="s">
        <v>893</v>
      </c>
    </row>
    <row r="614" spans="1:3">
      <c r="A614" s="351">
        <v>613</v>
      </c>
      <c r="B614" s="355">
        <v>63103</v>
      </c>
      <c r="C614" s="112" t="s">
        <v>894</v>
      </c>
    </row>
    <row r="615" spans="1:3">
      <c r="A615" s="351">
        <v>614</v>
      </c>
      <c r="B615" s="355">
        <v>63104</v>
      </c>
      <c r="C615" s="112" t="s">
        <v>895</v>
      </c>
    </row>
    <row r="616" spans="1:3">
      <c r="A616" s="351">
        <v>615</v>
      </c>
      <c r="B616" s="355">
        <v>63105</v>
      </c>
      <c r="C616" s="112" t="s">
        <v>896</v>
      </c>
    </row>
    <row r="617" spans="1:3">
      <c r="A617" s="351">
        <v>616</v>
      </c>
      <c r="B617" s="355">
        <v>63151</v>
      </c>
      <c r="C617" s="112" t="s">
        <v>897</v>
      </c>
    </row>
    <row r="618" spans="1:3">
      <c r="A618" s="351">
        <v>617</v>
      </c>
      <c r="B618" s="355">
        <v>63152</v>
      </c>
      <c r="C618" s="112" t="s">
        <v>898</v>
      </c>
    </row>
    <row r="619" spans="1:3">
      <c r="A619" s="351">
        <v>618</v>
      </c>
      <c r="B619" s="355">
        <v>63153</v>
      </c>
      <c r="C619" s="112" t="s">
        <v>899</v>
      </c>
    </row>
    <row r="620" spans="1:3">
      <c r="A620" s="351">
        <v>619</v>
      </c>
      <c r="B620" s="355">
        <v>63201</v>
      </c>
      <c r="C620" s="112" t="s">
        <v>900</v>
      </c>
    </row>
    <row r="621" spans="1:3">
      <c r="A621" s="351">
        <v>620</v>
      </c>
      <c r="B621" s="355">
        <v>63251</v>
      </c>
      <c r="C621" s="112" t="s">
        <v>901</v>
      </c>
    </row>
    <row r="622" spans="1:3">
      <c r="A622" s="351">
        <v>621</v>
      </c>
      <c r="B622" s="355">
        <v>63301</v>
      </c>
      <c r="C622" s="112" t="s">
        <v>902</v>
      </c>
    </row>
    <row r="623" spans="1:3">
      <c r="A623" s="351">
        <v>622</v>
      </c>
      <c r="B623" s="355">
        <v>63302</v>
      </c>
      <c r="C623" s="112" t="s">
        <v>903</v>
      </c>
    </row>
    <row r="624" spans="1:3">
      <c r="A624" s="351">
        <v>623</v>
      </c>
      <c r="B624" s="355">
        <v>63303</v>
      </c>
      <c r="C624" s="112" t="s">
        <v>904</v>
      </c>
    </row>
    <row r="625" spans="1:3">
      <c r="A625" s="351">
        <v>624</v>
      </c>
      <c r="B625" s="355">
        <v>63304</v>
      </c>
      <c r="C625" s="112" t="s">
        <v>905</v>
      </c>
    </row>
    <row r="626" spans="1:3">
      <c r="A626" s="351">
        <v>625</v>
      </c>
      <c r="B626" s="355">
        <v>63306</v>
      </c>
      <c r="C626" s="112" t="s">
        <v>906</v>
      </c>
    </row>
    <row r="627" spans="1:3">
      <c r="A627" s="351">
        <v>626</v>
      </c>
      <c r="B627" s="355">
        <v>63307</v>
      </c>
      <c r="C627" s="112" t="s">
        <v>907</v>
      </c>
    </row>
    <row r="628" spans="1:3">
      <c r="A628" s="351">
        <v>627</v>
      </c>
      <c r="B628" s="355">
        <v>63309</v>
      </c>
      <c r="C628" s="112" t="s">
        <v>908</v>
      </c>
    </row>
    <row r="629" spans="1:3">
      <c r="A629" s="351">
        <v>628</v>
      </c>
      <c r="B629" s="355">
        <v>63310</v>
      </c>
      <c r="C629" s="112" t="s">
        <v>909</v>
      </c>
    </row>
    <row r="630" spans="1:3">
      <c r="A630" s="351">
        <v>629</v>
      </c>
      <c r="B630" s="355">
        <v>63311</v>
      </c>
      <c r="C630" s="112" t="s">
        <v>910</v>
      </c>
    </row>
    <row r="631" spans="1:3">
      <c r="A631" s="351">
        <v>630</v>
      </c>
      <c r="B631" s="355">
        <v>63312</v>
      </c>
      <c r="C631" s="112" t="s">
        <v>911</v>
      </c>
    </row>
    <row r="632" spans="1:3">
      <c r="A632" s="351">
        <v>631</v>
      </c>
      <c r="B632" s="355">
        <v>63351</v>
      </c>
      <c r="C632" s="112" t="s">
        <v>912</v>
      </c>
    </row>
    <row r="633" spans="1:3">
      <c r="A633" s="351">
        <v>632</v>
      </c>
      <c r="B633" s="355">
        <v>63352</v>
      </c>
      <c r="C633" s="112" t="s">
        <v>913</v>
      </c>
    </row>
    <row r="634" spans="1:3">
      <c r="A634" s="351">
        <v>633</v>
      </c>
      <c r="B634" s="355">
        <v>63353</v>
      </c>
      <c r="C634" s="112" t="s">
        <v>914</v>
      </c>
    </row>
    <row r="635" spans="1:3">
      <c r="A635" s="351">
        <v>634</v>
      </c>
      <c r="B635" s="355">
        <v>63354</v>
      </c>
      <c r="C635" s="112" t="s">
        <v>915</v>
      </c>
    </row>
    <row r="636" spans="1:3">
      <c r="A636" s="351">
        <v>635</v>
      </c>
      <c r="B636" s="355">
        <v>63401</v>
      </c>
      <c r="C636" s="112" t="s">
        <v>916</v>
      </c>
    </row>
    <row r="637" spans="1:3">
      <c r="A637" s="351">
        <v>636</v>
      </c>
      <c r="B637" s="355">
        <v>63402</v>
      </c>
      <c r="C637" s="112" t="s">
        <v>917</v>
      </c>
    </row>
    <row r="638" spans="1:3">
      <c r="A638" s="351">
        <v>637</v>
      </c>
      <c r="B638" s="355">
        <v>63403</v>
      </c>
      <c r="C638" s="112" t="s">
        <v>918</v>
      </c>
    </row>
    <row r="639" spans="1:3">
      <c r="A639" s="351">
        <v>638</v>
      </c>
      <c r="B639" s="355">
        <v>63404</v>
      </c>
      <c r="C639" s="112" t="s">
        <v>919</v>
      </c>
    </row>
    <row r="640" spans="1:3">
      <c r="A640" s="351">
        <v>639</v>
      </c>
      <c r="B640" s="355">
        <v>63406</v>
      </c>
      <c r="C640" s="112" t="s">
        <v>920</v>
      </c>
    </row>
    <row r="641" spans="1:3">
      <c r="A641" s="351">
        <v>640</v>
      </c>
      <c r="B641" s="355">
        <v>63407</v>
      </c>
      <c r="C641" s="112" t="s">
        <v>921</v>
      </c>
    </row>
    <row r="642" spans="1:3">
      <c r="A642" s="351">
        <v>641</v>
      </c>
      <c r="B642" s="355">
        <v>63409</v>
      </c>
      <c r="C642" s="112" t="s">
        <v>922</v>
      </c>
    </row>
    <row r="643" spans="1:3">
      <c r="A643" s="351">
        <v>642</v>
      </c>
      <c r="B643" s="355">
        <v>63411</v>
      </c>
      <c r="C643" s="112" t="s">
        <v>923</v>
      </c>
    </row>
    <row r="644" spans="1:3">
      <c r="A644" s="351">
        <v>643</v>
      </c>
      <c r="B644" s="355">
        <v>63451</v>
      </c>
      <c r="C644" s="112" t="s">
        <v>924</v>
      </c>
    </row>
    <row r="645" spans="1:3">
      <c r="A645" s="351">
        <v>644</v>
      </c>
      <c r="B645" s="355">
        <v>63452</v>
      </c>
      <c r="C645" s="112" t="s">
        <v>925</v>
      </c>
    </row>
    <row r="646" spans="1:3">
      <c r="A646" s="351">
        <v>645</v>
      </c>
      <c r="B646" s="355">
        <v>63454</v>
      </c>
      <c r="C646" s="112" t="s">
        <v>926</v>
      </c>
    </row>
    <row r="647" spans="1:3">
      <c r="A647" s="351">
        <v>646</v>
      </c>
      <c r="B647" s="355">
        <v>63455</v>
      </c>
      <c r="C647" s="112" t="s">
        <v>927</v>
      </c>
    </row>
    <row r="648" spans="1:3">
      <c r="A648" s="351">
        <v>647</v>
      </c>
      <c r="B648" s="355">
        <v>63501</v>
      </c>
      <c r="C648" s="112" t="s">
        <v>928</v>
      </c>
    </row>
    <row r="649" spans="1:3">
      <c r="A649" s="351">
        <v>648</v>
      </c>
      <c r="B649" s="355">
        <v>63502</v>
      </c>
      <c r="C649" s="112" t="s">
        <v>929</v>
      </c>
    </row>
    <row r="650" spans="1:3">
      <c r="A650" s="351">
        <v>649</v>
      </c>
      <c r="B650" s="355">
        <v>63504</v>
      </c>
      <c r="C650" s="112" t="s">
        <v>930</v>
      </c>
    </row>
    <row r="651" spans="1:3">
      <c r="A651" s="351">
        <v>650</v>
      </c>
      <c r="B651" s="355">
        <v>63551</v>
      </c>
      <c r="C651" s="112" t="s">
        <v>931</v>
      </c>
    </row>
    <row r="652" spans="1:3">
      <c r="A652" s="351">
        <v>651</v>
      </c>
      <c r="B652" s="355">
        <v>64101</v>
      </c>
      <c r="C652" s="112" t="s">
        <v>932</v>
      </c>
    </row>
    <row r="653" spans="1:3">
      <c r="A653" s="351">
        <v>652</v>
      </c>
      <c r="B653" s="355">
        <v>64102</v>
      </c>
      <c r="C653" s="112" t="s">
        <v>933</v>
      </c>
    </row>
    <row r="654" spans="1:3">
      <c r="A654" s="351">
        <v>653</v>
      </c>
      <c r="B654" s="355">
        <v>64103</v>
      </c>
      <c r="C654" s="112" t="s">
        <v>934</v>
      </c>
    </row>
    <row r="655" spans="1:3">
      <c r="A655" s="351">
        <v>654</v>
      </c>
      <c r="B655" s="355">
        <v>64105</v>
      </c>
      <c r="C655" s="112" t="s">
        <v>935</v>
      </c>
    </row>
    <row r="656" spans="1:3">
      <c r="A656" s="351">
        <v>655</v>
      </c>
      <c r="B656" s="355">
        <v>64106</v>
      </c>
      <c r="C656" s="112" t="s">
        <v>936</v>
      </c>
    </row>
    <row r="657" spans="1:3">
      <c r="A657" s="351">
        <v>656</v>
      </c>
      <c r="B657" s="355">
        <v>64107</v>
      </c>
      <c r="C657" s="112" t="s">
        <v>937</v>
      </c>
    </row>
    <row r="658" spans="1:3">
      <c r="A658" s="351">
        <v>657</v>
      </c>
      <c r="B658" s="355">
        <v>64108</v>
      </c>
      <c r="C658" s="112" t="s">
        <v>938</v>
      </c>
    </row>
    <row r="659" spans="1:3">
      <c r="A659" s="351">
        <v>658</v>
      </c>
      <c r="B659" s="355">
        <v>64109</v>
      </c>
      <c r="C659" s="112" t="s">
        <v>939</v>
      </c>
    </row>
    <row r="660" spans="1:3">
      <c r="A660" s="351">
        <v>659</v>
      </c>
      <c r="B660" s="355">
        <v>64110</v>
      </c>
      <c r="C660" s="112" t="s">
        <v>940</v>
      </c>
    </row>
    <row r="661" spans="1:3">
      <c r="A661" s="351">
        <v>660</v>
      </c>
      <c r="B661" s="355">
        <v>64111</v>
      </c>
      <c r="C661" s="112" t="s">
        <v>941</v>
      </c>
    </row>
    <row r="662" spans="1:3">
      <c r="A662" s="351">
        <v>661</v>
      </c>
      <c r="B662" s="355">
        <v>64112</v>
      </c>
      <c r="C662" s="112" t="s">
        <v>942</v>
      </c>
    </row>
    <row r="663" spans="1:3">
      <c r="A663" s="351">
        <v>662</v>
      </c>
      <c r="B663" s="355">
        <v>64113</v>
      </c>
      <c r="C663" s="112" t="s">
        <v>943</v>
      </c>
    </row>
    <row r="664" spans="1:3">
      <c r="A664" s="351">
        <v>663</v>
      </c>
      <c r="B664" s="355">
        <v>64114</v>
      </c>
      <c r="C664" s="112" t="s">
        <v>944</v>
      </c>
    </row>
    <row r="665" spans="1:3">
      <c r="A665" s="351">
        <v>664</v>
      </c>
      <c r="B665" s="355">
        <v>64115</v>
      </c>
      <c r="C665" s="112" t="s">
        <v>945</v>
      </c>
    </row>
    <row r="666" spans="1:3">
      <c r="A666" s="351">
        <v>665</v>
      </c>
      <c r="B666" s="355">
        <v>64151</v>
      </c>
      <c r="C666" s="112" t="s">
        <v>946</v>
      </c>
    </row>
    <row r="667" spans="1:3">
      <c r="A667" s="351">
        <v>666</v>
      </c>
      <c r="B667" s="355">
        <v>64152</v>
      </c>
      <c r="C667" s="112" t="s">
        <v>947</v>
      </c>
    </row>
    <row r="668" spans="1:3">
      <c r="A668" s="351">
        <v>667</v>
      </c>
      <c r="B668" s="355">
        <v>64154</v>
      </c>
      <c r="C668" s="112" t="s">
        <v>948</v>
      </c>
    </row>
    <row r="669" spans="1:3">
      <c r="A669" s="351">
        <v>668</v>
      </c>
      <c r="B669" s="355">
        <v>64155</v>
      </c>
      <c r="C669" s="112" t="s">
        <v>949</v>
      </c>
    </row>
    <row r="670" spans="1:3">
      <c r="A670" s="351">
        <v>669</v>
      </c>
      <c r="B670" s="355">
        <v>64156</v>
      </c>
      <c r="C670" s="112" t="s">
        <v>950</v>
      </c>
    </row>
    <row r="671" spans="1:3">
      <c r="A671" s="351">
        <v>670</v>
      </c>
      <c r="B671" s="355">
        <v>64157</v>
      </c>
      <c r="C671" s="112" t="s">
        <v>951</v>
      </c>
    </row>
    <row r="672" spans="1:3">
      <c r="A672" s="351">
        <v>671</v>
      </c>
      <c r="B672" s="355">
        <v>64201</v>
      </c>
      <c r="C672" s="112" t="s">
        <v>952</v>
      </c>
    </row>
    <row r="673" spans="1:3">
      <c r="A673" s="351">
        <v>672</v>
      </c>
      <c r="B673" s="355">
        <v>64202</v>
      </c>
      <c r="C673" s="112" t="s">
        <v>953</v>
      </c>
    </row>
    <row r="674" spans="1:3">
      <c r="A674" s="351">
        <v>673</v>
      </c>
      <c r="B674" s="355">
        <v>64251</v>
      </c>
      <c r="C674" s="112" t="s">
        <v>954</v>
      </c>
    </row>
    <row r="675" spans="1:3">
      <c r="A675" s="351">
        <v>674</v>
      </c>
      <c r="B675" s="355">
        <v>64306</v>
      </c>
      <c r="C675" s="112" t="s">
        <v>955</v>
      </c>
    </row>
    <row r="676" spans="1:3">
      <c r="A676" s="351">
        <v>675</v>
      </c>
      <c r="B676" s="355">
        <v>64307</v>
      </c>
      <c r="C676" s="112" t="s">
        <v>956</v>
      </c>
    </row>
    <row r="677" spans="1:3">
      <c r="A677" s="351">
        <v>676</v>
      </c>
      <c r="B677" s="355">
        <v>64351</v>
      </c>
      <c r="C677" s="112" t="s">
        <v>957</v>
      </c>
    </row>
    <row r="678" spans="1:3">
      <c r="A678" s="351">
        <v>677</v>
      </c>
      <c r="B678" s="355">
        <v>64401</v>
      </c>
      <c r="C678" s="112" t="s">
        <v>958</v>
      </c>
    </row>
    <row r="679" spans="1:3">
      <c r="A679" s="351">
        <v>678</v>
      </c>
      <c r="B679" s="355">
        <v>64402</v>
      </c>
      <c r="C679" s="112" t="s">
        <v>959</v>
      </c>
    </row>
    <row r="680" spans="1:3">
      <c r="A680" s="351">
        <v>679</v>
      </c>
      <c r="B680" s="355">
        <v>64403</v>
      </c>
      <c r="C680" s="112" t="s">
        <v>960</v>
      </c>
    </row>
    <row r="681" spans="1:3">
      <c r="A681" s="351">
        <v>680</v>
      </c>
      <c r="B681" s="355">
        <v>64404</v>
      </c>
      <c r="C681" s="112" t="s">
        <v>961</v>
      </c>
    </row>
    <row r="682" spans="1:3">
      <c r="A682" s="351">
        <v>681</v>
      </c>
      <c r="B682" s="355">
        <v>64405</v>
      </c>
      <c r="C682" s="112" t="s">
        <v>962</v>
      </c>
    </row>
    <row r="683" spans="1:3">
      <c r="A683" s="351">
        <v>682</v>
      </c>
      <c r="B683" s="355">
        <v>64406</v>
      </c>
      <c r="C683" s="112" t="s">
        <v>963</v>
      </c>
    </row>
    <row r="684" spans="1:3">
      <c r="A684" s="351">
        <v>683</v>
      </c>
      <c r="B684" s="355">
        <v>64407</v>
      </c>
      <c r="C684" s="112" t="s">
        <v>964</v>
      </c>
    </row>
    <row r="685" spans="1:3">
      <c r="A685" s="351">
        <v>684</v>
      </c>
      <c r="B685" s="355">
        <v>64451</v>
      </c>
      <c r="C685" s="112" t="s">
        <v>965</v>
      </c>
    </row>
    <row r="686" spans="1:3">
      <c r="A686" s="351">
        <v>685</v>
      </c>
      <c r="B686" s="355">
        <v>64452</v>
      </c>
      <c r="C686" s="112" t="s">
        <v>966</v>
      </c>
    </row>
    <row r="687" spans="1:3">
      <c r="A687" s="351">
        <v>686</v>
      </c>
      <c r="B687" s="355">
        <v>64453</v>
      </c>
      <c r="C687" s="112" t="s">
        <v>967</v>
      </c>
    </row>
    <row r="688" spans="1:3">
      <c r="A688" s="351">
        <v>687</v>
      </c>
      <c r="B688" s="355">
        <v>64601</v>
      </c>
      <c r="C688" s="112" t="s">
        <v>968</v>
      </c>
    </row>
    <row r="689" spans="1:3">
      <c r="A689" s="351">
        <v>688</v>
      </c>
      <c r="B689" s="355">
        <v>64602</v>
      </c>
      <c r="C689" s="112" t="s">
        <v>969</v>
      </c>
    </row>
    <row r="690" spans="1:3">
      <c r="A690" s="351">
        <v>689</v>
      </c>
      <c r="B690" s="355">
        <v>64603</v>
      </c>
      <c r="C690" s="112" t="s">
        <v>970</v>
      </c>
    </row>
    <row r="691" spans="1:3">
      <c r="A691" s="351">
        <v>690</v>
      </c>
      <c r="B691" s="355">
        <v>64604</v>
      </c>
      <c r="C691" s="112" t="s">
        <v>971</v>
      </c>
    </row>
    <row r="692" spans="1:3">
      <c r="A692" s="351">
        <v>691</v>
      </c>
      <c r="B692" s="355">
        <v>64605</v>
      </c>
      <c r="C692" s="112" t="s">
        <v>972</v>
      </c>
    </row>
    <row r="693" spans="1:3">
      <c r="A693" s="351">
        <v>692</v>
      </c>
      <c r="B693" s="355">
        <v>64606</v>
      </c>
      <c r="C693" s="112" t="s">
        <v>973</v>
      </c>
    </row>
    <row r="694" spans="1:3">
      <c r="A694" s="351">
        <v>693</v>
      </c>
      <c r="B694" s="355">
        <v>64607</v>
      </c>
      <c r="C694" s="112" t="s">
        <v>974</v>
      </c>
    </row>
    <row r="695" spans="1:3">
      <c r="A695" s="351">
        <v>694</v>
      </c>
      <c r="B695" s="355">
        <v>64651</v>
      </c>
      <c r="C695" s="112" t="s">
        <v>975</v>
      </c>
    </row>
    <row r="696" spans="1:3">
      <c r="A696" s="351">
        <v>695</v>
      </c>
      <c r="B696" s="355">
        <v>64652</v>
      </c>
      <c r="C696" s="112" t="s">
        <v>976</v>
      </c>
    </row>
    <row r="697" spans="1:3">
      <c r="A697" s="351">
        <v>696</v>
      </c>
      <c r="B697" s="355">
        <v>64653</v>
      </c>
      <c r="C697" s="112" t="s">
        <v>977</v>
      </c>
    </row>
    <row r="698" spans="1:3">
      <c r="A698" s="351">
        <v>697</v>
      </c>
      <c r="B698" s="355">
        <v>64703</v>
      </c>
      <c r="C698" s="112" t="s">
        <v>978</v>
      </c>
    </row>
    <row r="699" spans="1:3">
      <c r="A699" s="351">
        <v>698</v>
      </c>
      <c r="B699" s="355">
        <v>64704</v>
      </c>
      <c r="C699" s="112" t="s">
        <v>979</v>
      </c>
    </row>
    <row r="700" spans="1:3">
      <c r="A700" s="351">
        <v>699</v>
      </c>
      <c r="B700" s="355">
        <v>64751</v>
      </c>
      <c r="C700" s="112" t="s">
        <v>980</v>
      </c>
    </row>
    <row r="701" spans="1:3">
      <c r="A701" s="351">
        <v>700</v>
      </c>
      <c r="B701" s="355">
        <v>65101</v>
      </c>
      <c r="C701" s="112" t="s">
        <v>981</v>
      </c>
    </row>
    <row r="702" spans="1:3">
      <c r="A702" s="351">
        <v>701</v>
      </c>
      <c r="B702" s="355">
        <v>65102</v>
      </c>
      <c r="C702" s="112" t="s">
        <v>982</v>
      </c>
    </row>
    <row r="703" spans="1:3">
      <c r="A703" s="351">
        <v>702</v>
      </c>
      <c r="B703" s="355">
        <v>65103</v>
      </c>
      <c r="C703" s="112" t="s">
        <v>983</v>
      </c>
    </row>
    <row r="704" spans="1:3">
      <c r="A704" s="351">
        <v>703</v>
      </c>
      <c r="B704" s="355">
        <v>65104</v>
      </c>
      <c r="C704" s="112" t="s">
        <v>984</v>
      </c>
    </row>
    <row r="705" spans="1:3">
      <c r="A705" s="351">
        <v>704</v>
      </c>
      <c r="B705" s="355">
        <v>65105</v>
      </c>
      <c r="C705" s="112" t="s">
        <v>985</v>
      </c>
    </row>
    <row r="706" spans="1:3">
      <c r="A706" s="351">
        <v>705</v>
      </c>
      <c r="B706" s="355">
        <v>65106</v>
      </c>
      <c r="C706" s="112" t="s">
        <v>986</v>
      </c>
    </row>
    <row r="707" spans="1:3">
      <c r="A707" s="351">
        <v>706</v>
      </c>
      <c r="B707" s="355">
        <v>65107</v>
      </c>
      <c r="C707" s="112" t="s">
        <v>987</v>
      </c>
    </row>
    <row r="708" spans="1:3">
      <c r="A708" s="351">
        <v>707</v>
      </c>
      <c r="B708" s="355">
        <v>65108</v>
      </c>
      <c r="C708" s="112" t="s">
        <v>988</v>
      </c>
    </row>
    <row r="709" spans="1:3">
      <c r="A709" s="351">
        <v>708</v>
      </c>
      <c r="B709" s="355">
        <v>65109</v>
      </c>
      <c r="C709" s="112" t="s">
        <v>989</v>
      </c>
    </row>
    <row r="710" spans="1:3">
      <c r="A710" s="351">
        <v>709</v>
      </c>
      <c r="B710" s="355">
        <v>65110</v>
      </c>
      <c r="C710" s="112" t="s">
        <v>990</v>
      </c>
    </row>
    <row r="711" spans="1:3">
      <c r="A711" s="351">
        <v>710</v>
      </c>
      <c r="B711" s="355">
        <v>65111</v>
      </c>
      <c r="C711" s="112" t="s">
        <v>991</v>
      </c>
    </row>
    <row r="712" spans="1:3">
      <c r="A712" s="351">
        <v>711</v>
      </c>
      <c r="B712" s="355">
        <v>65112</v>
      </c>
      <c r="C712" s="112" t="s">
        <v>992</v>
      </c>
    </row>
    <row r="713" spans="1:3">
      <c r="A713" s="351">
        <v>712</v>
      </c>
      <c r="B713" s="355">
        <v>65113</v>
      </c>
      <c r="C713" s="112" t="s">
        <v>993</v>
      </c>
    </row>
    <row r="714" spans="1:3">
      <c r="A714" s="351">
        <v>713</v>
      </c>
      <c r="B714" s="355">
        <v>65114</v>
      </c>
      <c r="C714" s="112" t="s">
        <v>994</v>
      </c>
    </row>
    <row r="715" spans="1:3">
      <c r="A715" s="351">
        <v>714</v>
      </c>
      <c r="B715" s="355">
        <v>65115</v>
      </c>
      <c r="C715" s="112" t="s">
        <v>995</v>
      </c>
    </row>
    <row r="716" spans="1:3">
      <c r="A716" s="351">
        <v>715</v>
      </c>
      <c r="B716" s="355">
        <v>65151</v>
      </c>
      <c r="C716" s="112" t="s">
        <v>996</v>
      </c>
    </row>
    <row r="717" spans="1:3">
      <c r="A717" s="351">
        <v>716</v>
      </c>
      <c r="B717" s="355">
        <v>65152</v>
      </c>
      <c r="C717" s="112" t="s">
        <v>997</v>
      </c>
    </row>
    <row r="718" spans="1:3">
      <c r="A718" s="351">
        <v>717</v>
      </c>
      <c r="B718" s="355">
        <v>65153</v>
      </c>
      <c r="C718" s="112" t="s">
        <v>998</v>
      </c>
    </row>
    <row r="719" spans="1:3">
      <c r="A719" s="351">
        <v>718</v>
      </c>
      <c r="B719" s="355">
        <v>65154</v>
      </c>
      <c r="C719" s="112" t="s">
        <v>999</v>
      </c>
    </row>
    <row r="720" spans="1:3">
      <c r="A720" s="351">
        <v>719</v>
      </c>
      <c r="B720" s="355">
        <v>65155</v>
      </c>
      <c r="C720" s="112" t="s">
        <v>1000</v>
      </c>
    </row>
    <row r="721" spans="1:3">
      <c r="A721" s="351">
        <v>720</v>
      </c>
      <c r="B721" s="355">
        <v>65156</v>
      </c>
      <c r="C721" s="112" t="s">
        <v>1001</v>
      </c>
    </row>
    <row r="722" spans="1:3">
      <c r="A722" s="351">
        <v>721</v>
      </c>
      <c r="B722" s="355">
        <v>65157</v>
      </c>
      <c r="C722" s="112" t="s">
        <v>1002</v>
      </c>
    </row>
    <row r="723" spans="1:3">
      <c r="A723" s="351">
        <v>722</v>
      </c>
      <c r="B723" s="355">
        <v>65201</v>
      </c>
      <c r="C723" s="112" t="s">
        <v>1003</v>
      </c>
    </row>
    <row r="724" spans="1:3">
      <c r="A724" s="351">
        <v>723</v>
      </c>
      <c r="B724" s="355">
        <v>65202</v>
      </c>
      <c r="C724" s="112" t="s">
        <v>1004</v>
      </c>
    </row>
    <row r="725" spans="1:3">
      <c r="A725" s="351">
        <v>724</v>
      </c>
      <c r="B725" s="355">
        <v>65204</v>
      </c>
      <c r="C725" s="112" t="s">
        <v>1005</v>
      </c>
    </row>
    <row r="726" spans="1:3">
      <c r="A726" s="351">
        <v>725</v>
      </c>
      <c r="B726" s="355">
        <v>65205</v>
      </c>
      <c r="C726" s="112" t="s">
        <v>1006</v>
      </c>
    </row>
    <row r="727" spans="1:3">
      <c r="A727" s="351">
        <v>726</v>
      </c>
      <c r="B727" s="355">
        <v>65208</v>
      </c>
      <c r="C727" s="112" t="s">
        <v>1007</v>
      </c>
    </row>
    <row r="728" spans="1:3">
      <c r="A728" s="351">
        <v>727</v>
      </c>
      <c r="B728" s="355">
        <v>65209</v>
      </c>
      <c r="C728" s="112" t="s">
        <v>1008</v>
      </c>
    </row>
    <row r="729" spans="1:3">
      <c r="A729" s="351">
        <v>728</v>
      </c>
      <c r="B729" s="355">
        <v>65210</v>
      </c>
      <c r="C729" s="112" t="s">
        <v>1009</v>
      </c>
    </row>
    <row r="730" spans="1:3">
      <c r="A730" s="351">
        <v>729</v>
      </c>
      <c r="B730" s="355">
        <v>65211</v>
      </c>
      <c r="C730" s="112" t="s">
        <v>1010</v>
      </c>
    </row>
    <row r="731" spans="1:3">
      <c r="A731" s="351">
        <v>730</v>
      </c>
      <c r="B731" s="355">
        <v>65212</v>
      </c>
      <c r="C731" s="112" t="s">
        <v>1011</v>
      </c>
    </row>
    <row r="732" spans="1:3">
      <c r="A732" s="351">
        <v>731</v>
      </c>
      <c r="B732" s="355">
        <v>65213</v>
      </c>
      <c r="C732" s="112" t="s">
        <v>1012</v>
      </c>
    </row>
    <row r="733" spans="1:3">
      <c r="A733" s="351">
        <v>732</v>
      </c>
      <c r="B733" s="355">
        <v>65214</v>
      </c>
      <c r="C733" s="112" t="s">
        <v>1013</v>
      </c>
    </row>
    <row r="734" spans="1:3">
      <c r="A734" s="351">
        <v>733</v>
      </c>
      <c r="B734" s="355">
        <v>65215</v>
      </c>
      <c r="C734" s="112" t="s">
        <v>1014</v>
      </c>
    </row>
    <row r="735" spans="1:3">
      <c r="A735" s="351">
        <v>734</v>
      </c>
      <c r="B735" s="355">
        <v>65216</v>
      </c>
      <c r="C735" s="112" t="s">
        <v>1015</v>
      </c>
    </row>
    <row r="736" spans="1:3">
      <c r="A736" s="351">
        <v>735</v>
      </c>
      <c r="B736" s="355">
        <v>65218</v>
      </c>
      <c r="C736" s="112" t="s">
        <v>1016</v>
      </c>
    </row>
    <row r="737" spans="1:3">
      <c r="A737" s="351">
        <v>736</v>
      </c>
      <c r="B737" s="355">
        <v>65219</v>
      </c>
      <c r="C737" s="112" t="s">
        <v>1017</v>
      </c>
    </row>
    <row r="738" spans="1:3">
      <c r="A738" s="351">
        <v>737</v>
      </c>
      <c r="B738" s="355">
        <v>65220</v>
      </c>
      <c r="C738" s="112" t="s">
        <v>1018</v>
      </c>
    </row>
    <row r="739" spans="1:3">
      <c r="A739" s="351">
        <v>738</v>
      </c>
      <c r="B739" s="355">
        <v>65221</v>
      </c>
      <c r="C739" s="112" t="s">
        <v>1019</v>
      </c>
    </row>
    <row r="740" spans="1:3">
      <c r="A740" s="351">
        <v>739</v>
      </c>
      <c r="B740" s="355">
        <v>65222</v>
      </c>
      <c r="C740" s="112" t="s">
        <v>1020</v>
      </c>
    </row>
    <row r="741" spans="1:3">
      <c r="A741" s="351">
        <v>740</v>
      </c>
      <c r="B741" s="355">
        <v>65223</v>
      </c>
      <c r="C741" s="112" t="s">
        <v>1021</v>
      </c>
    </row>
    <row r="742" spans="1:3">
      <c r="A742" s="351">
        <v>741</v>
      </c>
      <c r="B742" s="355">
        <v>65224</v>
      </c>
      <c r="C742" s="112" t="s">
        <v>1022</v>
      </c>
    </row>
    <row r="743" spans="1:3">
      <c r="A743" s="351">
        <v>742</v>
      </c>
      <c r="B743" s="355">
        <v>65225</v>
      </c>
      <c r="C743" s="112" t="s">
        <v>1023</v>
      </c>
    </row>
    <row r="744" spans="1:3">
      <c r="A744" s="351">
        <v>743</v>
      </c>
      <c r="B744" s="355">
        <v>65226</v>
      </c>
      <c r="C744" s="112" t="s">
        <v>1024</v>
      </c>
    </row>
    <row r="745" spans="1:3">
      <c r="A745" s="351">
        <v>744</v>
      </c>
      <c r="B745" s="355">
        <v>65227</v>
      </c>
      <c r="C745" s="112" t="s">
        <v>1025</v>
      </c>
    </row>
    <row r="746" spans="1:3">
      <c r="A746" s="351">
        <v>745</v>
      </c>
      <c r="B746" s="355">
        <v>65228</v>
      </c>
      <c r="C746" s="112" t="s">
        <v>1026</v>
      </c>
    </row>
    <row r="747" spans="1:3">
      <c r="A747" s="351">
        <v>746</v>
      </c>
      <c r="B747" s="355">
        <v>65229</v>
      </c>
      <c r="C747" s="112" t="s">
        <v>1027</v>
      </c>
    </row>
    <row r="748" spans="1:3">
      <c r="A748" s="351">
        <v>747</v>
      </c>
      <c r="B748" s="355">
        <v>65230</v>
      </c>
      <c r="C748" s="112" t="s">
        <v>1028</v>
      </c>
    </row>
    <row r="749" spans="1:3">
      <c r="A749" s="351">
        <v>748</v>
      </c>
      <c r="B749" s="355">
        <v>65231</v>
      </c>
      <c r="C749" s="112" t="s">
        <v>1029</v>
      </c>
    </row>
    <row r="750" spans="1:3">
      <c r="A750" s="351">
        <v>749</v>
      </c>
      <c r="B750" s="355">
        <v>65232</v>
      </c>
      <c r="C750" s="112" t="s">
        <v>1030</v>
      </c>
    </row>
    <row r="751" spans="1:3">
      <c r="A751" s="351">
        <v>750</v>
      </c>
      <c r="B751" s="355">
        <v>65234</v>
      </c>
      <c r="C751" s="112" t="s">
        <v>1031</v>
      </c>
    </row>
    <row r="752" spans="1:3">
      <c r="A752" s="351">
        <v>751</v>
      </c>
      <c r="B752" s="355">
        <v>65235</v>
      </c>
      <c r="C752" s="112" t="s">
        <v>1032</v>
      </c>
    </row>
    <row r="753" spans="1:3">
      <c r="A753" s="351">
        <v>752</v>
      </c>
      <c r="B753" s="355">
        <v>65236</v>
      </c>
      <c r="C753" s="112" t="s">
        <v>1033</v>
      </c>
    </row>
    <row r="754" spans="1:3">
      <c r="A754" s="351">
        <v>753</v>
      </c>
      <c r="B754" s="355">
        <v>65237</v>
      </c>
      <c r="C754" s="112" t="s">
        <v>1034</v>
      </c>
    </row>
    <row r="755" spans="1:3">
      <c r="A755" s="351">
        <v>754</v>
      </c>
      <c r="B755" s="355">
        <v>65239</v>
      </c>
      <c r="C755" s="112" t="s">
        <v>1035</v>
      </c>
    </row>
    <row r="756" spans="1:3">
      <c r="A756" s="351">
        <v>755</v>
      </c>
      <c r="B756" s="355">
        <v>65240</v>
      </c>
      <c r="C756" s="112" t="s">
        <v>1036</v>
      </c>
    </row>
    <row r="757" spans="1:3">
      <c r="A757" s="351">
        <v>756</v>
      </c>
      <c r="B757" s="355">
        <v>65241</v>
      </c>
      <c r="C757" s="112" t="s">
        <v>1037</v>
      </c>
    </row>
    <row r="758" spans="1:3">
      <c r="A758" s="351">
        <v>757</v>
      </c>
      <c r="B758" s="355">
        <v>65242</v>
      </c>
      <c r="C758" s="112" t="s">
        <v>1038</v>
      </c>
    </row>
    <row r="759" spans="1:3">
      <c r="A759" s="351">
        <v>758</v>
      </c>
      <c r="B759" s="355">
        <v>65244</v>
      </c>
      <c r="C759" s="112" t="s">
        <v>1039</v>
      </c>
    </row>
    <row r="760" spans="1:3">
      <c r="A760" s="351">
        <v>759</v>
      </c>
      <c r="B760" s="355">
        <v>65245</v>
      </c>
      <c r="C760" s="112" t="s">
        <v>1040</v>
      </c>
    </row>
    <row r="761" spans="1:3">
      <c r="A761" s="351">
        <v>760</v>
      </c>
      <c r="B761" s="355">
        <v>65246</v>
      </c>
      <c r="C761" s="112" t="s">
        <v>1041</v>
      </c>
    </row>
    <row r="762" spans="1:3">
      <c r="A762" s="351">
        <v>761</v>
      </c>
      <c r="B762" s="355">
        <v>65247</v>
      </c>
      <c r="C762" s="112" t="s">
        <v>1042</v>
      </c>
    </row>
    <row r="763" spans="1:3">
      <c r="A763" s="351">
        <v>762</v>
      </c>
      <c r="B763" s="355">
        <v>65248</v>
      </c>
      <c r="C763" s="112" t="s">
        <v>1043</v>
      </c>
    </row>
    <row r="764" spans="1:3">
      <c r="A764" s="351">
        <v>763</v>
      </c>
      <c r="B764" s="355">
        <v>65251</v>
      </c>
      <c r="C764" s="112" t="s">
        <v>1044</v>
      </c>
    </row>
    <row r="765" spans="1:3">
      <c r="A765" s="351">
        <v>764</v>
      </c>
      <c r="B765" s="355">
        <v>65252</v>
      </c>
      <c r="C765" s="112" t="s">
        <v>1045</v>
      </c>
    </row>
    <row r="766" spans="1:3">
      <c r="A766" s="351">
        <v>765</v>
      </c>
      <c r="B766" s="355">
        <v>65253</v>
      </c>
      <c r="C766" s="112" t="s">
        <v>1046</v>
      </c>
    </row>
    <row r="767" spans="1:3">
      <c r="A767" s="351">
        <v>766</v>
      </c>
      <c r="B767" s="355">
        <v>65256</v>
      </c>
      <c r="C767" s="112" t="s">
        <v>1047</v>
      </c>
    </row>
    <row r="768" spans="1:3">
      <c r="A768" s="351">
        <v>767</v>
      </c>
      <c r="B768" s="355">
        <v>65257</v>
      </c>
      <c r="C768" s="112" t="s">
        <v>1048</v>
      </c>
    </row>
    <row r="769" spans="1:3">
      <c r="A769" s="351">
        <v>768</v>
      </c>
      <c r="B769" s="355">
        <v>65258</v>
      </c>
      <c r="C769" s="112" t="s">
        <v>1049</v>
      </c>
    </row>
    <row r="770" spans="1:3">
      <c r="A770" s="351">
        <v>769</v>
      </c>
      <c r="B770" s="355">
        <v>65259</v>
      </c>
      <c r="C770" s="112" t="s">
        <v>1050</v>
      </c>
    </row>
    <row r="771" spans="1:3">
      <c r="A771" s="351">
        <v>770</v>
      </c>
      <c r="B771" s="355">
        <v>65260</v>
      </c>
      <c r="C771" s="112" t="s">
        <v>1051</v>
      </c>
    </row>
    <row r="772" spans="1:3">
      <c r="A772" s="351">
        <v>771</v>
      </c>
      <c r="B772" s="355">
        <v>65261</v>
      </c>
      <c r="C772" s="112" t="s">
        <v>1052</v>
      </c>
    </row>
    <row r="773" spans="1:3">
      <c r="A773" s="351">
        <v>772</v>
      </c>
      <c r="B773" s="355">
        <v>65262</v>
      </c>
      <c r="C773" s="112" t="s">
        <v>1053</v>
      </c>
    </row>
    <row r="774" spans="1:3">
      <c r="A774" s="351">
        <v>773</v>
      </c>
      <c r="B774" s="355">
        <v>65263</v>
      </c>
      <c r="C774" s="112" t="s">
        <v>1054</v>
      </c>
    </row>
    <row r="775" spans="1:3">
      <c r="A775" s="351">
        <v>774</v>
      </c>
      <c r="B775" s="355">
        <v>65264</v>
      </c>
      <c r="C775" s="112" t="s">
        <v>1055</v>
      </c>
    </row>
    <row r="776" spans="1:3">
      <c r="A776" s="351">
        <v>775</v>
      </c>
      <c r="B776" s="355">
        <v>65265</v>
      </c>
      <c r="C776" s="112" t="s">
        <v>1056</v>
      </c>
    </row>
    <row r="777" spans="1:3">
      <c r="A777" s="351">
        <v>776</v>
      </c>
      <c r="B777" s="355">
        <v>65266</v>
      </c>
      <c r="C777" s="112" t="s">
        <v>1057</v>
      </c>
    </row>
    <row r="778" spans="1:3">
      <c r="A778" s="351">
        <v>777</v>
      </c>
      <c r="B778" s="355">
        <v>65267</v>
      </c>
      <c r="C778" s="112" t="s">
        <v>1058</v>
      </c>
    </row>
    <row r="779" spans="1:3">
      <c r="A779" s="351">
        <v>778</v>
      </c>
      <c r="B779" s="355">
        <v>65268</v>
      </c>
      <c r="C779" s="112" t="s">
        <v>1059</v>
      </c>
    </row>
    <row r="780" spans="1:3">
      <c r="A780" s="351">
        <v>779</v>
      </c>
      <c r="B780" s="355">
        <v>65269</v>
      </c>
      <c r="C780" s="112" t="s">
        <v>1060</v>
      </c>
    </row>
    <row r="781" spans="1:3">
      <c r="A781" s="351">
        <v>780</v>
      </c>
      <c r="B781" s="355">
        <v>65270</v>
      </c>
      <c r="C781" s="112" t="s">
        <v>1061</v>
      </c>
    </row>
    <row r="782" spans="1:3">
      <c r="A782" s="351">
        <v>781</v>
      </c>
      <c r="B782" s="355">
        <v>65271</v>
      </c>
      <c r="C782" s="112" t="s">
        <v>1062</v>
      </c>
    </row>
    <row r="783" spans="1:3">
      <c r="A783" s="351">
        <v>782</v>
      </c>
      <c r="B783" s="355">
        <v>65273</v>
      </c>
      <c r="C783" s="112" t="s">
        <v>1063</v>
      </c>
    </row>
    <row r="784" spans="1:3">
      <c r="A784" s="351">
        <v>783</v>
      </c>
      <c r="B784" s="355">
        <v>65274</v>
      </c>
      <c r="C784" s="112" t="s">
        <v>1064</v>
      </c>
    </row>
    <row r="785" spans="1:3">
      <c r="A785" s="351">
        <v>784</v>
      </c>
      <c r="B785" s="355">
        <v>65275</v>
      </c>
      <c r="C785" s="112" t="s">
        <v>1065</v>
      </c>
    </row>
    <row r="786" spans="1:3">
      <c r="A786" s="351">
        <v>785</v>
      </c>
      <c r="B786" s="355">
        <v>65277</v>
      </c>
      <c r="C786" s="112" t="s">
        <v>1066</v>
      </c>
    </row>
    <row r="787" spans="1:3">
      <c r="A787" s="351">
        <v>786</v>
      </c>
      <c r="B787" s="355">
        <v>65278</v>
      </c>
      <c r="C787" s="112" t="s">
        <v>1374</v>
      </c>
    </row>
    <row r="788" spans="1:3">
      <c r="A788" s="351">
        <v>787</v>
      </c>
      <c r="B788" s="355">
        <v>65279</v>
      </c>
      <c r="C788" s="112" t="s">
        <v>1067</v>
      </c>
    </row>
    <row r="789" spans="1:3">
      <c r="A789" s="351">
        <v>788</v>
      </c>
      <c r="B789" s="355">
        <v>65281</v>
      </c>
      <c r="C789" s="112" t="s">
        <v>1068</v>
      </c>
    </row>
    <row r="790" spans="1:3">
      <c r="A790" s="351">
        <v>789</v>
      </c>
      <c r="B790" s="355">
        <v>65301</v>
      </c>
      <c r="C790" s="112" t="s">
        <v>1069</v>
      </c>
    </row>
    <row r="791" spans="1:3">
      <c r="A791" s="351">
        <v>790</v>
      </c>
      <c r="B791" s="355">
        <v>65302</v>
      </c>
      <c r="C791" s="112" t="s">
        <v>1070</v>
      </c>
    </row>
    <row r="792" spans="1:3">
      <c r="A792" s="351">
        <v>791</v>
      </c>
      <c r="B792" s="355">
        <v>65303</v>
      </c>
      <c r="C792" s="112" t="s">
        <v>1071</v>
      </c>
    </row>
    <row r="793" spans="1:3">
      <c r="A793" s="351">
        <v>792</v>
      </c>
      <c r="B793" s="355">
        <v>65304</v>
      </c>
      <c r="C793" s="197" t="s">
        <v>1072</v>
      </c>
    </row>
    <row r="794" spans="1:3">
      <c r="A794" s="351">
        <v>793</v>
      </c>
      <c r="B794" s="355">
        <v>65305</v>
      </c>
      <c r="C794" s="112" t="s">
        <v>1073</v>
      </c>
    </row>
    <row r="795" spans="1:3">
      <c r="A795" s="351">
        <v>794</v>
      </c>
      <c r="B795" s="355">
        <v>65306</v>
      </c>
      <c r="C795" s="112" t="s">
        <v>1074</v>
      </c>
    </row>
    <row r="796" spans="1:3">
      <c r="A796" s="351">
        <v>795</v>
      </c>
      <c r="B796" s="355">
        <v>65307</v>
      </c>
      <c r="C796" s="112" t="s">
        <v>1075</v>
      </c>
    </row>
    <row r="797" spans="1:3">
      <c r="A797" s="351">
        <v>796</v>
      </c>
      <c r="B797" s="355">
        <v>65308</v>
      </c>
      <c r="C797" s="112" t="s">
        <v>1076</v>
      </c>
    </row>
    <row r="798" spans="1:3">
      <c r="A798" s="351">
        <v>797</v>
      </c>
      <c r="B798" s="355">
        <v>65309</v>
      </c>
      <c r="C798" s="112" t="s">
        <v>1375</v>
      </c>
    </row>
    <row r="799" spans="1:3">
      <c r="A799" s="351">
        <v>798</v>
      </c>
      <c r="B799" s="355">
        <v>65310</v>
      </c>
      <c r="C799" s="112" t="s">
        <v>1077</v>
      </c>
    </row>
    <row r="800" spans="1:3">
      <c r="A800" s="351">
        <v>799</v>
      </c>
      <c r="B800" s="355">
        <v>65401</v>
      </c>
      <c r="C800" s="112" t="s">
        <v>1078</v>
      </c>
    </row>
    <row r="801" spans="1:3">
      <c r="A801" s="351">
        <v>800</v>
      </c>
      <c r="B801" s="355">
        <v>65402</v>
      </c>
      <c r="C801" s="112" t="s">
        <v>1079</v>
      </c>
    </row>
    <row r="802" spans="1:3">
      <c r="A802" s="351">
        <v>801</v>
      </c>
      <c r="B802" s="355">
        <v>65403</v>
      </c>
      <c r="C802" s="112" t="s">
        <v>1080</v>
      </c>
    </row>
    <row r="803" spans="1:3">
      <c r="A803" s="351">
        <v>802</v>
      </c>
      <c r="B803" s="355">
        <v>65404</v>
      </c>
      <c r="C803" s="112" t="s">
        <v>1081</v>
      </c>
    </row>
    <row r="804" spans="1:3">
      <c r="A804" s="351">
        <v>803</v>
      </c>
      <c r="B804" s="355">
        <v>65405</v>
      </c>
      <c r="C804" s="197" t="s">
        <v>1082</v>
      </c>
    </row>
    <row r="805" spans="1:3">
      <c r="A805" s="351">
        <v>804</v>
      </c>
      <c r="B805" s="355">
        <v>65406</v>
      </c>
      <c r="C805" s="112" t="s">
        <v>1083</v>
      </c>
    </row>
    <row r="806" spans="1:3">
      <c r="A806" s="351">
        <v>805</v>
      </c>
      <c r="B806" s="355">
        <v>65407</v>
      </c>
      <c r="C806" s="112" t="s">
        <v>1084</v>
      </c>
    </row>
    <row r="807" spans="1:3">
      <c r="A807" s="351">
        <v>806</v>
      </c>
      <c r="B807" s="355">
        <v>65408</v>
      </c>
      <c r="C807" s="112" t="s">
        <v>1085</v>
      </c>
    </row>
    <row r="808" spans="1:3">
      <c r="A808" s="351">
        <v>807</v>
      </c>
      <c r="B808" s="355">
        <v>65409</v>
      </c>
      <c r="C808" s="112" t="s">
        <v>1086</v>
      </c>
    </row>
    <row r="809" spans="1:3">
      <c r="A809" s="351">
        <v>808</v>
      </c>
      <c r="B809" s="355">
        <v>65411</v>
      </c>
      <c r="C809" s="112" t="s">
        <v>1087</v>
      </c>
    </row>
    <row r="810" spans="1:3">
      <c r="A810" s="351">
        <v>809</v>
      </c>
      <c r="B810" s="355">
        <v>65451</v>
      </c>
      <c r="C810" s="112" t="s">
        <v>1088</v>
      </c>
    </row>
    <row r="811" spans="1:3">
      <c r="A811" s="351">
        <v>810</v>
      </c>
      <c r="B811" s="355">
        <v>65452</v>
      </c>
      <c r="C811" s="112" t="s">
        <v>1089</v>
      </c>
    </row>
    <row r="812" spans="1:3">
      <c r="A812" s="351">
        <v>811</v>
      </c>
      <c r="B812" s="355">
        <v>65453</v>
      </c>
      <c r="C812" s="112" t="s">
        <v>1090</v>
      </c>
    </row>
    <row r="813" spans="1:3">
      <c r="A813" s="351">
        <v>812</v>
      </c>
      <c r="B813" s="355">
        <v>65454</v>
      </c>
      <c r="C813" s="112" t="s">
        <v>1091</v>
      </c>
    </row>
    <row r="814" spans="1:3">
      <c r="A814" s="351">
        <v>813</v>
      </c>
      <c r="B814" s="355">
        <v>65455</v>
      </c>
      <c r="C814" s="112" t="s">
        <v>1092</v>
      </c>
    </row>
    <row r="815" spans="1:3">
      <c r="A815" s="351">
        <v>814</v>
      </c>
      <c r="B815" s="355">
        <v>65456</v>
      </c>
      <c r="C815" s="112" t="s">
        <v>1093</v>
      </c>
    </row>
    <row r="816" spans="1:3">
      <c r="A816" s="351">
        <v>815</v>
      </c>
      <c r="B816" s="355">
        <v>65457</v>
      </c>
      <c r="C816" s="112" t="s">
        <v>1094</v>
      </c>
    </row>
    <row r="817" spans="1:3">
      <c r="A817" s="351">
        <v>816</v>
      </c>
      <c r="B817" s="355">
        <v>66101</v>
      </c>
      <c r="C817" s="112" t="s">
        <v>1095</v>
      </c>
    </row>
    <row r="818" spans="1:3">
      <c r="A818" s="351">
        <v>817</v>
      </c>
      <c r="B818" s="355">
        <v>66102</v>
      </c>
      <c r="C818" s="112" t="s">
        <v>1096</v>
      </c>
    </row>
    <row r="819" spans="1:3">
      <c r="A819" s="351">
        <v>818</v>
      </c>
      <c r="B819" s="355">
        <v>66103</v>
      </c>
      <c r="C819" s="112" t="s">
        <v>1097</v>
      </c>
    </row>
    <row r="820" spans="1:3">
      <c r="A820" s="351">
        <v>819</v>
      </c>
      <c r="B820" s="355">
        <v>66104</v>
      </c>
      <c r="C820" s="112" t="s">
        <v>1098</v>
      </c>
    </row>
    <row r="821" spans="1:3">
      <c r="A821" s="351">
        <v>820</v>
      </c>
      <c r="B821" s="355">
        <v>66105</v>
      </c>
      <c r="C821" s="112" t="s">
        <v>1099</v>
      </c>
    </row>
    <row r="822" spans="1:3">
      <c r="A822" s="351">
        <v>821</v>
      </c>
      <c r="B822" s="355">
        <v>66106</v>
      </c>
      <c r="C822" s="112" t="s">
        <v>1100</v>
      </c>
    </row>
    <row r="823" spans="1:3">
      <c r="A823" s="351">
        <v>822</v>
      </c>
      <c r="B823" s="355">
        <v>66107</v>
      </c>
      <c r="C823" s="112" t="s">
        <v>1101</v>
      </c>
    </row>
    <row r="824" spans="1:3">
      <c r="A824" s="351">
        <v>823</v>
      </c>
      <c r="B824" s="355">
        <v>66108</v>
      </c>
      <c r="C824" s="112" t="s">
        <v>1102</v>
      </c>
    </row>
    <row r="825" spans="1:3">
      <c r="A825" s="351">
        <v>824</v>
      </c>
      <c r="B825" s="355">
        <v>66109</v>
      </c>
      <c r="C825" s="112" t="s">
        <v>1103</v>
      </c>
    </row>
    <row r="826" spans="1:3">
      <c r="A826" s="351">
        <v>825</v>
      </c>
      <c r="B826" s="355">
        <v>66110</v>
      </c>
      <c r="C826" s="112" t="s">
        <v>1104</v>
      </c>
    </row>
    <row r="827" spans="1:3">
      <c r="A827" s="351">
        <v>826</v>
      </c>
      <c r="B827" s="355">
        <v>66113</v>
      </c>
      <c r="C827" s="112" t="s">
        <v>1105</v>
      </c>
    </row>
    <row r="828" spans="1:3">
      <c r="A828" s="351">
        <v>827</v>
      </c>
      <c r="B828" s="355">
        <v>66115</v>
      </c>
      <c r="C828" s="112" t="s">
        <v>1106</v>
      </c>
    </row>
    <row r="829" spans="1:3">
      <c r="A829" s="351">
        <v>828</v>
      </c>
      <c r="B829" s="355">
        <v>66151</v>
      </c>
      <c r="C829" s="112" t="s">
        <v>1107</v>
      </c>
    </row>
    <row r="830" spans="1:3">
      <c r="A830" s="351">
        <v>829</v>
      </c>
      <c r="B830" s="355">
        <v>66152</v>
      </c>
      <c r="C830" s="112" t="s">
        <v>1108</v>
      </c>
    </row>
    <row r="831" spans="1:3">
      <c r="A831" s="351">
        <v>830</v>
      </c>
      <c r="B831" s="355">
        <v>66153</v>
      </c>
      <c r="C831" s="112" t="s">
        <v>1109</v>
      </c>
    </row>
    <row r="832" spans="1:3">
      <c r="A832" s="351">
        <v>831</v>
      </c>
      <c r="B832" s="355">
        <v>66154</v>
      </c>
      <c r="C832" s="112" t="s">
        <v>1110</v>
      </c>
    </row>
    <row r="833" spans="1:3">
      <c r="A833" s="351">
        <v>832</v>
      </c>
      <c r="B833" s="355">
        <v>66155</v>
      </c>
      <c r="C833" s="112" t="s">
        <v>1111</v>
      </c>
    </row>
    <row r="834" spans="1:3">
      <c r="A834" s="351">
        <v>833</v>
      </c>
      <c r="B834" s="355">
        <v>66156</v>
      </c>
      <c r="C834" s="112" t="s">
        <v>1112</v>
      </c>
    </row>
    <row r="835" spans="1:3">
      <c r="A835" s="351">
        <v>834</v>
      </c>
      <c r="B835" s="355">
        <v>66157</v>
      </c>
      <c r="C835" s="112" t="s">
        <v>1113</v>
      </c>
    </row>
    <row r="836" spans="1:3">
      <c r="A836" s="351">
        <v>835</v>
      </c>
      <c r="B836" s="355">
        <v>66158</v>
      </c>
      <c r="C836" s="112" t="s">
        <v>1114</v>
      </c>
    </row>
    <row r="837" spans="1:3">
      <c r="A837" s="351">
        <v>836</v>
      </c>
      <c r="B837" s="355">
        <v>66201</v>
      </c>
      <c r="C837" s="112" t="s">
        <v>1115</v>
      </c>
    </row>
    <row r="838" spans="1:3">
      <c r="A838" s="351">
        <v>837</v>
      </c>
      <c r="B838" s="355">
        <v>66203</v>
      </c>
      <c r="C838" s="112" t="s">
        <v>1116</v>
      </c>
    </row>
    <row r="839" spans="1:3">
      <c r="A839" s="351">
        <v>838</v>
      </c>
      <c r="B839" s="355">
        <v>66204</v>
      </c>
      <c r="C839" s="112" t="s">
        <v>1117</v>
      </c>
    </row>
    <row r="840" spans="1:3">
      <c r="A840" s="351">
        <v>839</v>
      </c>
      <c r="B840" s="355">
        <v>66205</v>
      </c>
      <c r="C840" s="112" t="s">
        <v>1118</v>
      </c>
    </row>
    <row r="841" spans="1:3">
      <c r="A841" s="351">
        <v>840</v>
      </c>
      <c r="B841" s="355">
        <v>66206</v>
      </c>
      <c r="C841" s="112" t="s">
        <v>1119</v>
      </c>
    </row>
    <row r="842" spans="1:3">
      <c r="A842" s="351">
        <v>841</v>
      </c>
      <c r="B842" s="355">
        <v>66209</v>
      </c>
      <c r="C842" s="112" t="s">
        <v>1120</v>
      </c>
    </row>
    <row r="843" spans="1:3">
      <c r="A843" s="351">
        <v>842</v>
      </c>
      <c r="B843" s="355">
        <v>66210</v>
      </c>
      <c r="C843" s="112" t="s">
        <v>1121</v>
      </c>
    </row>
    <row r="844" spans="1:3">
      <c r="A844" s="351">
        <v>843</v>
      </c>
      <c r="B844" s="355">
        <v>66211</v>
      </c>
      <c r="C844" s="112" t="s">
        <v>1122</v>
      </c>
    </row>
    <row r="845" spans="1:3">
      <c r="A845" s="351">
        <v>844</v>
      </c>
      <c r="B845" s="355">
        <v>66212</v>
      </c>
      <c r="C845" s="112" t="s">
        <v>1123</v>
      </c>
    </row>
    <row r="846" spans="1:3">
      <c r="A846" s="351">
        <v>845</v>
      </c>
      <c r="B846" s="355">
        <v>66214</v>
      </c>
      <c r="C846" s="112" t="s">
        <v>1124</v>
      </c>
    </row>
    <row r="847" spans="1:3">
      <c r="A847" s="351">
        <v>846</v>
      </c>
      <c r="B847" s="355">
        <v>66216</v>
      </c>
      <c r="C847" s="112" t="s">
        <v>1125</v>
      </c>
    </row>
    <row r="848" spans="1:3">
      <c r="A848" s="351">
        <v>847</v>
      </c>
      <c r="B848" s="355">
        <v>66217</v>
      </c>
      <c r="C848" s="112" t="s">
        <v>1126</v>
      </c>
    </row>
    <row r="849" spans="1:3">
      <c r="A849" s="351">
        <v>848</v>
      </c>
      <c r="B849" s="355">
        <v>66218</v>
      </c>
      <c r="C849" s="112" t="s">
        <v>1609</v>
      </c>
    </row>
    <row r="850" spans="1:3">
      <c r="A850" s="351">
        <v>849</v>
      </c>
      <c r="B850" s="355">
        <v>66252</v>
      </c>
      <c r="C850" s="112" t="s">
        <v>1127</v>
      </c>
    </row>
    <row r="851" spans="1:3">
      <c r="A851" s="351">
        <v>850</v>
      </c>
      <c r="B851" s="355">
        <v>66253</v>
      </c>
      <c r="C851" s="112" t="s">
        <v>1128</v>
      </c>
    </row>
    <row r="852" spans="1:3">
      <c r="A852" s="351">
        <v>851</v>
      </c>
      <c r="B852" s="355">
        <v>66254</v>
      </c>
      <c r="C852" s="112" t="s">
        <v>1129</v>
      </c>
    </row>
    <row r="853" spans="1:3">
      <c r="A853" s="351">
        <v>852</v>
      </c>
      <c r="B853" s="355">
        <v>66255</v>
      </c>
      <c r="C853" s="112" t="s">
        <v>1130</v>
      </c>
    </row>
    <row r="854" spans="1:3">
      <c r="A854" s="351">
        <v>853</v>
      </c>
      <c r="B854" s="355">
        <v>66257</v>
      </c>
      <c r="C854" s="112" t="s">
        <v>1131</v>
      </c>
    </row>
    <row r="855" spans="1:3">
      <c r="A855" s="351">
        <v>854</v>
      </c>
      <c r="B855" s="355">
        <v>66258</v>
      </c>
      <c r="C855" s="112" t="s">
        <v>1132</v>
      </c>
    </row>
    <row r="856" spans="1:3">
      <c r="A856" s="351">
        <v>855</v>
      </c>
      <c r="B856" s="355">
        <v>66302</v>
      </c>
      <c r="C856" s="112" t="s">
        <v>1133</v>
      </c>
    </row>
    <row r="857" spans="1:3">
      <c r="A857" s="351">
        <v>856</v>
      </c>
      <c r="B857" s="355">
        <v>66303</v>
      </c>
      <c r="C857" s="112" t="s">
        <v>1134</v>
      </c>
    </row>
    <row r="858" spans="1:3">
      <c r="A858" s="351">
        <v>857</v>
      </c>
      <c r="B858" s="355">
        <v>66304</v>
      </c>
      <c r="C858" s="112" t="s">
        <v>1135</v>
      </c>
    </row>
    <row r="859" spans="1:3">
      <c r="A859" s="351">
        <v>858</v>
      </c>
      <c r="B859" s="355">
        <v>66305</v>
      </c>
      <c r="C859" s="112" t="s">
        <v>1136</v>
      </c>
    </row>
    <row r="860" spans="1:3">
      <c r="A860" s="351">
        <v>859</v>
      </c>
      <c r="B860" s="355">
        <v>66306</v>
      </c>
      <c r="C860" s="112" t="s">
        <v>1137</v>
      </c>
    </row>
    <row r="861" spans="1:3">
      <c r="A861" s="351">
        <v>860</v>
      </c>
      <c r="B861" s="355">
        <v>66308</v>
      </c>
      <c r="C861" s="112" t="s">
        <v>1138</v>
      </c>
    </row>
    <row r="862" spans="1:3">
      <c r="A862" s="351">
        <v>861</v>
      </c>
      <c r="B862" s="355">
        <v>66309</v>
      </c>
      <c r="C862" s="112" t="s">
        <v>1139</v>
      </c>
    </row>
    <row r="863" spans="1:3">
      <c r="A863" s="351">
        <v>862</v>
      </c>
      <c r="B863" s="355">
        <v>66310</v>
      </c>
      <c r="C863" s="112" t="s">
        <v>1140</v>
      </c>
    </row>
    <row r="864" spans="1:3">
      <c r="A864" s="351">
        <v>863</v>
      </c>
      <c r="B864" s="355">
        <v>66312</v>
      </c>
      <c r="C864" s="112" t="s">
        <v>1610</v>
      </c>
    </row>
    <row r="865" spans="1:4">
      <c r="A865" s="351">
        <v>864</v>
      </c>
      <c r="B865" s="355">
        <v>66352</v>
      </c>
      <c r="C865" s="112" t="s">
        <v>1141</v>
      </c>
    </row>
    <row r="866" spans="1:4">
      <c r="A866" s="351">
        <v>865</v>
      </c>
      <c r="B866" s="355">
        <v>66353</v>
      </c>
      <c r="C866" s="112" t="s">
        <v>1142</v>
      </c>
    </row>
    <row r="867" spans="1:4">
      <c r="A867" s="351">
        <v>866</v>
      </c>
      <c r="B867" s="355">
        <v>66354</v>
      </c>
      <c r="C867" s="112" t="s">
        <v>1143</v>
      </c>
    </row>
    <row r="868" spans="1:4">
      <c r="A868" s="351">
        <v>867</v>
      </c>
      <c r="B868" s="355">
        <v>66355</v>
      </c>
      <c r="C868" s="112" t="s">
        <v>1611</v>
      </c>
    </row>
    <row r="869" spans="1:4">
      <c r="A869" s="351">
        <v>868</v>
      </c>
      <c r="B869" s="355">
        <v>66401</v>
      </c>
      <c r="C869" s="112" t="s">
        <v>1144</v>
      </c>
    </row>
    <row r="870" spans="1:4">
      <c r="A870" s="351">
        <v>869</v>
      </c>
      <c r="B870" s="355">
        <v>66402</v>
      </c>
      <c r="C870" s="112" t="s">
        <v>1145</v>
      </c>
    </row>
    <row r="871" spans="1:4">
      <c r="A871" s="351">
        <v>870</v>
      </c>
      <c r="B871" s="355">
        <v>66403</v>
      </c>
      <c r="C871" s="112" t="s">
        <v>1146</v>
      </c>
    </row>
    <row r="872" spans="1:4">
      <c r="A872" s="351">
        <v>871</v>
      </c>
      <c r="B872" s="355">
        <v>66404</v>
      </c>
      <c r="C872" s="112" t="s">
        <v>1147</v>
      </c>
    </row>
    <row r="873" spans="1:4">
      <c r="A873" s="351">
        <v>872</v>
      </c>
      <c r="B873" s="355">
        <v>66405</v>
      </c>
      <c r="C873" s="112" t="s">
        <v>1148</v>
      </c>
    </row>
    <row r="874" spans="1:4">
      <c r="A874" s="351">
        <v>873</v>
      </c>
      <c r="B874" s="355">
        <v>66407</v>
      </c>
      <c r="C874" s="112" t="s">
        <v>1149</v>
      </c>
    </row>
    <row r="875" spans="1:4">
      <c r="A875" s="351">
        <v>874</v>
      </c>
      <c r="B875" s="355">
        <v>66452</v>
      </c>
      <c r="C875" s="112" t="s">
        <v>1150</v>
      </c>
    </row>
    <row r="876" spans="1:4">
      <c r="A876" s="351">
        <v>875</v>
      </c>
      <c r="B876" s="355">
        <v>66454</v>
      </c>
      <c r="C876" s="112" t="s">
        <v>1151</v>
      </c>
    </row>
    <row r="877" spans="1:4">
      <c r="A877" s="351">
        <v>876</v>
      </c>
      <c r="B877" s="355">
        <v>66455</v>
      </c>
      <c r="C877" s="112" t="s">
        <v>1152</v>
      </c>
    </row>
    <row r="878" spans="1:4">
      <c r="A878" s="351">
        <v>877</v>
      </c>
      <c r="B878" s="355">
        <v>16001</v>
      </c>
      <c r="C878" s="112" t="s">
        <v>1411</v>
      </c>
      <c r="D878" s="489" t="s">
        <v>1612</v>
      </c>
    </row>
    <row r="879" spans="1:4">
      <c r="A879" s="351">
        <v>878</v>
      </c>
      <c r="B879" s="355">
        <v>16002</v>
      </c>
      <c r="C879" s="112" t="s">
        <v>1412</v>
      </c>
      <c r="D879" s="485" t="s">
        <v>1612</v>
      </c>
    </row>
    <row r="880" spans="1:4">
      <c r="A880" s="351">
        <v>879</v>
      </c>
      <c r="B880" s="355">
        <v>16004</v>
      </c>
      <c r="C880" s="112" t="s">
        <v>1413</v>
      </c>
      <c r="D880" s="485" t="s">
        <v>1612</v>
      </c>
    </row>
    <row r="881" spans="1:4">
      <c r="A881" s="351">
        <v>880</v>
      </c>
      <c r="B881" s="355">
        <v>16005</v>
      </c>
      <c r="C881" s="112" t="s">
        <v>1414</v>
      </c>
      <c r="D881" s="485" t="s">
        <v>1612</v>
      </c>
    </row>
    <row r="882" spans="1:4">
      <c r="A882" s="351">
        <v>881</v>
      </c>
      <c r="B882" s="355">
        <v>16006</v>
      </c>
      <c r="C882" s="112" t="s">
        <v>1415</v>
      </c>
      <c r="D882" s="485" t="s">
        <v>1612</v>
      </c>
    </row>
    <row r="883" spans="1:4">
      <c r="A883" s="351">
        <v>882</v>
      </c>
      <c r="B883" s="355">
        <v>16007</v>
      </c>
      <c r="C883" s="112" t="s">
        <v>1416</v>
      </c>
      <c r="D883" s="485" t="s">
        <v>1612</v>
      </c>
    </row>
    <row r="884" spans="1:4">
      <c r="A884" s="351">
        <v>883</v>
      </c>
      <c r="B884" s="355">
        <v>16009</v>
      </c>
      <c r="C884" s="112" t="s">
        <v>1417</v>
      </c>
      <c r="D884" s="485" t="s">
        <v>1612</v>
      </c>
    </row>
    <row r="885" spans="1:4">
      <c r="A885" s="351">
        <v>884</v>
      </c>
      <c r="B885" s="355">
        <v>16010</v>
      </c>
      <c r="C885" s="112" t="s">
        <v>1418</v>
      </c>
      <c r="D885" s="485" t="s">
        <v>1612</v>
      </c>
    </row>
    <row r="886" spans="1:4">
      <c r="A886" s="351">
        <v>885</v>
      </c>
      <c r="B886" s="355">
        <v>16011</v>
      </c>
      <c r="C886" s="112" t="s">
        <v>1419</v>
      </c>
      <c r="D886" s="485" t="s">
        <v>1612</v>
      </c>
    </row>
    <row r="887" spans="1:4">
      <c r="A887" s="351">
        <v>886</v>
      </c>
      <c r="B887" s="355">
        <v>16012</v>
      </c>
      <c r="C887" s="112" t="s">
        <v>1420</v>
      </c>
      <c r="D887" s="485" t="s">
        <v>1612</v>
      </c>
    </row>
    <row r="888" spans="1:4">
      <c r="A888" s="351">
        <v>887</v>
      </c>
      <c r="B888" s="355">
        <v>16013</v>
      </c>
      <c r="C888" s="112" t="s">
        <v>1421</v>
      </c>
      <c r="D888" s="485" t="s">
        <v>1612</v>
      </c>
    </row>
    <row r="889" spans="1:4">
      <c r="A889" s="351">
        <v>888</v>
      </c>
      <c r="B889" s="355">
        <v>16014</v>
      </c>
      <c r="C889" s="112" t="s">
        <v>1422</v>
      </c>
      <c r="D889" s="485" t="s">
        <v>1612</v>
      </c>
    </row>
    <row r="890" spans="1:4">
      <c r="A890" s="351">
        <v>889</v>
      </c>
      <c r="B890" s="355">
        <v>16016</v>
      </c>
      <c r="C890" s="112" t="s">
        <v>1423</v>
      </c>
      <c r="D890" s="485" t="s">
        <v>1612</v>
      </c>
    </row>
    <row r="891" spans="1:4">
      <c r="A891" s="351">
        <v>890</v>
      </c>
      <c r="B891" s="355">
        <v>16017</v>
      </c>
      <c r="C891" s="112" t="s">
        <v>1424</v>
      </c>
      <c r="D891" s="485" t="s">
        <v>1612</v>
      </c>
    </row>
    <row r="892" spans="1:4">
      <c r="A892" s="351">
        <v>891</v>
      </c>
      <c r="B892" s="355">
        <v>16018</v>
      </c>
      <c r="C892" s="112" t="s">
        <v>1425</v>
      </c>
      <c r="D892" s="485" t="s">
        <v>1612</v>
      </c>
    </row>
    <row r="893" spans="1:4">
      <c r="A893" s="351">
        <v>892</v>
      </c>
      <c r="B893" s="355">
        <v>16019</v>
      </c>
      <c r="C893" s="112" t="s">
        <v>1426</v>
      </c>
      <c r="D893" s="485" t="s">
        <v>1612</v>
      </c>
    </row>
    <row r="894" spans="1:4">
      <c r="A894" s="351">
        <v>893</v>
      </c>
      <c r="B894" s="355">
        <v>16021</v>
      </c>
      <c r="C894" s="112" t="s">
        <v>1427</v>
      </c>
      <c r="D894" s="485" t="s">
        <v>1612</v>
      </c>
    </row>
    <row r="895" spans="1:4">
      <c r="A895" s="351">
        <v>894</v>
      </c>
      <c r="B895" s="355">
        <v>16022</v>
      </c>
      <c r="C895" s="112" t="s">
        <v>1428</v>
      </c>
      <c r="D895" s="485" t="s">
        <v>1612</v>
      </c>
    </row>
    <row r="896" spans="1:4">
      <c r="A896" s="351">
        <v>895</v>
      </c>
      <c r="B896" s="355">
        <v>16023</v>
      </c>
      <c r="C896" s="112" t="s">
        <v>1429</v>
      </c>
      <c r="D896" s="485" t="s">
        <v>1612</v>
      </c>
    </row>
    <row r="897" spans="1:4">
      <c r="A897" s="351">
        <v>896</v>
      </c>
      <c r="B897" s="355">
        <v>16024</v>
      </c>
      <c r="C897" s="112" t="s">
        <v>1430</v>
      </c>
      <c r="D897" s="485" t="s">
        <v>1612</v>
      </c>
    </row>
    <row r="898" spans="1:4">
      <c r="A898" s="351">
        <v>897</v>
      </c>
      <c r="B898" s="355">
        <v>16025</v>
      </c>
      <c r="C898" s="112" t="s">
        <v>1431</v>
      </c>
      <c r="D898" s="485" t="s">
        <v>1612</v>
      </c>
    </row>
    <row r="899" spans="1:4">
      <c r="A899" s="351">
        <v>898</v>
      </c>
      <c r="B899" s="355">
        <v>16026</v>
      </c>
      <c r="C899" s="112" t="s">
        <v>1432</v>
      </c>
      <c r="D899" s="485" t="s">
        <v>1612</v>
      </c>
    </row>
    <row r="900" spans="1:4">
      <c r="A900" s="351">
        <v>899</v>
      </c>
      <c r="B900" s="355">
        <v>16027</v>
      </c>
      <c r="C900" s="112" t="s">
        <v>1433</v>
      </c>
      <c r="D900" s="485" t="s">
        <v>1612</v>
      </c>
    </row>
    <row r="901" spans="1:4">
      <c r="A901" s="351">
        <v>900</v>
      </c>
      <c r="B901" s="355">
        <v>16029</v>
      </c>
      <c r="C901" s="112" t="s">
        <v>1434</v>
      </c>
      <c r="D901" s="485" t="s">
        <v>1612</v>
      </c>
    </row>
    <row r="902" spans="1:4">
      <c r="A902" s="351">
        <v>901</v>
      </c>
      <c r="B902" s="355">
        <v>16030</v>
      </c>
      <c r="C902" s="112" t="s">
        <v>1435</v>
      </c>
      <c r="D902" s="485" t="s">
        <v>1612</v>
      </c>
    </row>
    <row r="903" spans="1:4">
      <c r="A903" s="351">
        <v>902</v>
      </c>
      <c r="B903" s="355">
        <v>16032</v>
      </c>
      <c r="C903" s="112" t="s">
        <v>1436</v>
      </c>
      <c r="D903" s="485" t="s">
        <v>1612</v>
      </c>
    </row>
    <row r="904" spans="1:4">
      <c r="A904" s="351">
        <v>903</v>
      </c>
      <c r="B904" s="355">
        <v>16033</v>
      </c>
      <c r="C904" s="112" t="s">
        <v>1437</v>
      </c>
      <c r="D904" s="485" t="s">
        <v>1612</v>
      </c>
    </row>
    <row r="905" spans="1:4">
      <c r="A905" s="351">
        <v>904</v>
      </c>
      <c r="B905" s="355">
        <v>16034</v>
      </c>
      <c r="C905" s="112" t="s">
        <v>1438</v>
      </c>
      <c r="D905" s="485" t="s">
        <v>1612</v>
      </c>
    </row>
    <row r="906" spans="1:4">
      <c r="A906" s="351">
        <v>905</v>
      </c>
      <c r="B906" s="355">
        <v>16035</v>
      </c>
      <c r="C906" s="112" t="s">
        <v>1439</v>
      </c>
      <c r="D906" s="485" t="s">
        <v>1612</v>
      </c>
    </row>
    <row r="907" spans="1:4">
      <c r="A907" s="351">
        <v>906</v>
      </c>
      <c r="B907" s="355">
        <v>16036</v>
      </c>
      <c r="C907" s="112" t="s">
        <v>1440</v>
      </c>
      <c r="D907" s="485" t="s">
        <v>1612</v>
      </c>
    </row>
    <row r="908" spans="1:4">
      <c r="A908" s="351">
        <v>907</v>
      </c>
      <c r="B908" s="355">
        <v>16037</v>
      </c>
      <c r="C908" s="112" t="s">
        <v>1441</v>
      </c>
      <c r="D908" s="485" t="s">
        <v>1612</v>
      </c>
    </row>
    <row r="909" spans="1:4">
      <c r="A909" s="351">
        <v>908</v>
      </c>
      <c r="B909" s="355">
        <v>16038</v>
      </c>
      <c r="C909" s="112" t="s">
        <v>1442</v>
      </c>
      <c r="D909" s="485" t="s">
        <v>1612</v>
      </c>
    </row>
    <row r="910" spans="1:4">
      <c r="A910" s="351">
        <v>909</v>
      </c>
      <c r="B910" s="355">
        <v>16039</v>
      </c>
      <c r="C910" s="112" t="s">
        <v>1443</v>
      </c>
      <c r="D910" s="485" t="s">
        <v>1612</v>
      </c>
    </row>
    <row r="911" spans="1:4">
      <c r="A911" s="351">
        <v>910</v>
      </c>
      <c r="B911" s="355">
        <v>16040</v>
      </c>
      <c r="C911" s="112" t="s">
        <v>1444</v>
      </c>
      <c r="D911" s="485" t="s">
        <v>1612</v>
      </c>
    </row>
    <row r="912" spans="1:4">
      <c r="A912" s="351">
        <v>911</v>
      </c>
      <c r="B912" s="355">
        <v>16041</v>
      </c>
      <c r="C912" s="112" t="s">
        <v>1445</v>
      </c>
      <c r="D912" s="485" t="s">
        <v>1612</v>
      </c>
    </row>
    <row r="913" spans="1:4">
      <c r="A913" s="351">
        <v>912</v>
      </c>
      <c r="B913" s="355">
        <v>16042</v>
      </c>
      <c r="C913" s="112" t="s">
        <v>1446</v>
      </c>
      <c r="D913" s="485" t="s">
        <v>1612</v>
      </c>
    </row>
    <row r="914" spans="1:4">
      <c r="A914" s="351">
        <v>913</v>
      </c>
      <c r="B914" s="355">
        <v>16043</v>
      </c>
      <c r="C914" s="112" t="s">
        <v>1447</v>
      </c>
      <c r="D914" s="485" t="s">
        <v>1612</v>
      </c>
    </row>
    <row r="915" spans="1:4">
      <c r="A915" s="351">
        <v>914</v>
      </c>
      <c r="B915" s="355">
        <v>16044</v>
      </c>
      <c r="C915" s="112" t="s">
        <v>1448</v>
      </c>
      <c r="D915" s="485" t="s">
        <v>1612</v>
      </c>
    </row>
    <row r="916" spans="1:4">
      <c r="A916" s="351">
        <v>915</v>
      </c>
      <c r="B916" s="355">
        <v>16045</v>
      </c>
      <c r="C916" s="112" t="s">
        <v>1449</v>
      </c>
      <c r="D916" s="485" t="s">
        <v>1612</v>
      </c>
    </row>
    <row r="917" spans="1:4">
      <c r="A917" s="351">
        <v>916</v>
      </c>
      <c r="B917" s="355">
        <v>16046</v>
      </c>
      <c r="C917" s="112" t="s">
        <v>1450</v>
      </c>
      <c r="D917" s="485" t="s">
        <v>1612</v>
      </c>
    </row>
    <row r="918" spans="1:4">
      <c r="A918" s="351">
        <v>917</v>
      </c>
      <c r="B918" s="355">
        <v>16048</v>
      </c>
      <c r="C918" s="112" t="s">
        <v>1451</v>
      </c>
      <c r="D918" s="485" t="s">
        <v>1612</v>
      </c>
    </row>
    <row r="919" spans="1:4">
      <c r="A919" s="351">
        <v>918</v>
      </c>
      <c r="B919" s="355">
        <v>16049</v>
      </c>
      <c r="C919" s="112" t="s">
        <v>1452</v>
      </c>
      <c r="D919" s="485" t="s">
        <v>1612</v>
      </c>
    </row>
    <row r="920" spans="1:4">
      <c r="A920" s="351">
        <v>919</v>
      </c>
      <c r="B920" s="355">
        <v>16050</v>
      </c>
      <c r="C920" s="112" t="s">
        <v>1453</v>
      </c>
      <c r="D920" s="485" t="s">
        <v>1612</v>
      </c>
    </row>
    <row r="921" spans="1:4">
      <c r="A921" s="351">
        <v>920</v>
      </c>
      <c r="B921" s="355">
        <v>16064</v>
      </c>
      <c r="C921" s="112" t="s">
        <v>1454</v>
      </c>
      <c r="D921" s="485" t="s">
        <v>1612</v>
      </c>
    </row>
    <row r="922" spans="1:4">
      <c r="A922" s="351">
        <v>921</v>
      </c>
      <c r="B922" s="355">
        <v>16065</v>
      </c>
      <c r="C922" s="112" t="s">
        <v>1455</v>
      </c>
      <c r="D922" s="485" t="s">
        <v>1612</v>
      </c>
    </row>
    <row r="923" spans="1:4">
      <c r="A923" s="351">
        <v>922</v>
      </c>
      <c r="B923" s="355">
        <v>16068</v>
      </c>
      <c r="C923" s="112" t="s">
        <v>1456</v>
      </c>
      <c r="D923" s="485" t="s">
        <v>1612</v>
      </c>
    </row>
    <row r="924" spans="1:4">
      <c r="A924" s="351">
        <v>923</v>
      </c>
      <c r="B924" s="355">
        <v>16069</v>
      </c>
      <c r="C924" s="112" t="s">
        <v>1457</v>
      </c>
      <c r="D924" s="485" t="s">
        <v>1612</v>
      </c>
    </row>
    <row r="925" spans="1:4">
      <c r="A925" s="351">
        <v>924</v>
      </c>
      <c r="B925" s="355">
        <v>16074</v>
      </c>
      <c r="C925" s="112" t="s">
        <v>1458</v>
      </c>
      <c r="D925" s="485" t="s">
        <v>1612</v>
      </c>
    </row>
    <row r="926" spans="1:4">
      <c r="A926" s="351">
        <v>925</v>
      </c>
      <c r="B926" s="355">
        <v>16076</v>
      </c>
      <c r="C926" s="112" t="s">
        <v>1459</v>
      </c>
      <c r="D926" s="485" t="s">
        <v>1612</v>
      </c>
    </row>
    <row r="927" spans="1:4">
      <c r="A927" s="351">
        <v>926</v>
      </c>
      <c r="B927" s="355">
        <v>16080</v>
      </c>
      <c r="C927" s="112" t="s">
        <v>1460</v>
      </c>
      <c r="D927" s="485" t="s">
        <v>1612</v>
      </c>
    </row>
    <row r="928" spans="1:4">
      <c r="A928" s="351">
        <v>927</v>
      </c>
      <c r="B928" s="355">
        <v>16082</v>
      </c>
      <c r="C928" s="112" t="s">
        <v>1461</v>
      </c>
      <c r="D928" s="485" t="s">
        <v>1612</v>
      </c>
    </row>
    <row r="929" spans="1:4">
      <c r="A929" s="351">
        <v>928</v>
      </c>
      <c r="B929" s="355">
        <v>16091</v>
      </c>
      <c r="C929" s="112" t="s">
        <v>1462</v>
      </c>
      <c r="D929" s="485" t="s">
        <v>1612</v>
      </c>
    </row>
    <row r="930" spans="1:4">
      <c r="A930" s="351">
        <v>929</v>
      </c>
      <c r="B930" s="355">
        <v>16092</v>
      </c>
      <c r="C930" s="112" t="s">
        <v>1463</v>
      </c>
      <c r="D930" s="485" t="s">
        <v>1612</v>
      </c>
    </row>
    <row r="931" spans="1:4">
      <c r="A931" s="351">
        <v>930</v>
      </c>
      <c r="B931" s="355">
        <v>16093</v>
      </c>
      <c r="C931" s="112" t="s">
        <v>1464</v>
      </c>
      <c r="D931" s="485" t="s">
        <v>1612</v>
      </c>
    </row>
    <row r="932" spans="1:4">
      <c r="A932" s="351">
        <v>931</v>
      </c>
      <c r="B932" s="355">
        <v>16094</v>
      </c>
      <c r="C932" s="112" t="s">
        <v>1465</v>
      </c>
      <c r="D932" s="485" t="s">
        <v>1612</v>
      </c>
    </row>
    <row r="933" spans="1:4">
      <c r="A933" s="351">
        <v>932</v>
      </c>
      <c r="B933" s="355">
        <v>16095</v>
      </c>
      <c r="C933" s="112" t="s">
        <v>1466</v>
      </c>
      <c r="D933" s="485" t="s">
        <v>1612</v>
      </c>
    </row>
    <row r="934" spans="1:4">
      <c r="A934" s="351">
        <v>933</v>
      </c>
      <c r="B934" s="355">
        <v>16096</v>
      </c>
      <c r="C934" s="112" t="s">
        <v>1467</v>
      </c>
      <c r="D934" s="485" t="s">
        <v>1612</v>
      </c>
    </row>
    <row r="935" spans="1:4">
      <c r="A935" s="351">
        <v>934</v>
      </c>
      <c r="B935" s="355">
        <v>16097</v>
      </c>
      <c r="C935" s="112" t="s">
        <v>1468</v>
      </c>
      <c r="D935" s="485" t="s">
        <v>1612</v>
      </c>
    </row>
    <row r="936" spans="1:4">
      <c r="A936" s="351">
        <v>935</v>
      </c>
      <c r="B936" s="355">
        <v>16098</v>
      </c>
      <c r="C936" s="112" t="s">
        <v>1469</v>
      </c>
      <c r="D936" s="485" t="s">
        <v>1612</v>
      </c>
    </row>
    <row r="937" spans="1:4">
      <c r="A937" s="351">
        <v>936</v>
      </c>
      <c r="B937" s="355">
        <v>16099</v>
      </c>
      <c r="C937" s="112" t="s">
        <v>1470</v>
      </c>
      <c r="D937" s="485" t="s">
        <v>1612</v>
      </c>
    </row>
    <row r="938" spans="1:4">
      <c r="A938" s="351">
        <v>937</v>
      </c>
      <c r="B938" s="355">
        <v>40083</v>
      </c>
      <c r="C938" s="112" t="s">
        <v>1471</v>
      </c>
      <c r="D938" s="485" t="s">
        <v>1612</v>
      </c>
    </row>
    <row r="939" spans="1:4">
      <c r="A939" s="351">
        <v>938</v>
      </c>
      <c r="B939" s="355">
        <v>40084</v>
      </c>
      <c r="C939" s="112" t="s">
        <v>1472</v>
      </c>
      <c r="D939" s="485" t="s">
        <v>1612</v>
      </c>
    </row>
    <row r="940" spans="1:4">
      <c r="A940" s="351">
        <v>939</v>
      </c>
      <c r="B940" s="355">
        <v>40086</v>
      </c>
      <c r="C940" s="112" t="s">
        <v>1473</v>
      </c>
      <c r="D940" s="485" t="s">
        <v>1612</v>
      </c>
    </row>
    <row r="941" spans="1:4">
      <c r="A941" s="351">
        <v>940</v>
      </c>
      <c r="B941" s="355">
        <v>40087</v>
      </c>
      <c r="C941" s="112" t="s">
        <v>1474</v>
      </c>
      <c r="D941" s="485" t="s">
        <v>1612</v>
      </c>
    </row>
    <row r="942" spans="1:4">
      <c r="A942" s="351">
        <v>941</v>
      </c>
      <c r="B942" s="355">
        <v>40089</v>
      </c>
      <c r="C942" s="112" t="s">
        <v>1475</v>
      </c>
      <c r="D942" s="485" t="s">
        <v>1612</v>
      </c>
    </row>
    <row r="943" spans="1:4">
      <c r="A943" s="351">
        <v>942</v>
      </c>
      <c r="B943" s="355">
        <v>40090</v>
      </c>
      <c r="C943" s="112" t="s">
        <v>1476</v>
      </c>
      <c r="D943" s="485" t="s">
        <v>1612</v>
      </c>
    </row>
    <row r="944" spans="1:4">
      <c r="A944" s="351">
        <v>943</v>
      </c>
      <c r="B944" s="355">
        <v>40091</v>
      </c>
      <c r="C944" s="112" t="s">
        <v>1477</v>
      </c>
      <c r="D944" s="485" t="s">
        <v>1612</v>
      </c>
    </row>
    <row r="945" spans="1:4">
      <c r="A945" s="351">
        <v>944</v>
      </c>
      <c r="B945" s="355">
        <v>40093</v>
      </c>
      <c r="C945" s="112" t="s">
        <v>1478</v>
      </c>
      <c r="D945" s="485" t="s">
        <v>1612</v>
      </c>
    </row>
    <row r="946" spans="1:4">
      <c r="A946" s="351">
        <v>945</v>
      </c>
      <c r="B946" s="355">
        <v>40094</v>
      </c>
      <c r="C946" s="112" t="s">
        <v>1479</v>
      </c>
      <c r="D946" s="485" t="s">
        <v>1612</v>
      </c>
    </row>
    <row r="947" spans="1:4">
      <c r="A947" s="351">
        <v>946</v>
      </c>
      <c r="B947" s="355">
        <v>40095</v>
      </c>
      <c r="C947" s="112" t="s">
        <v>1480</v>
      </c>
      <c r="D947" s="485" t="s">
        <v>1612</v>
      </c>
    </row>
    <row r="948" spans="1:4">
      <c r="A948" s="351">
        <v>947</v>
      </c>
      <c r="B948" s="355">
        <v>40097</v>
      </c>
      <c r="C948" s="112" t="s">
        <v>1481</v>
      </c>
      <c r="D948" s="485" t="s">
        <v>1612</v>
      </c>
    </row>
    <row r="949" spans="1:4">
      <c r="A949" s="351">
        <v>948</v>
      </c>
      <c r="B949" s="355">
        <v>40098</v>
      </c>
      <c r="C949" s="112" t="s">
        <v>1482</v>
      </c>
      <c r="D949" s="485" t="s">
        <v>1612</v>
      </c>
    </row>
    <row r="950" spans="1:4">
      <c r="A950" s="351">
        <v>949</v>
      </c>
      <c r="B950" s="355">
        <v>40099</v>
      </c>
      <c r="C950" s="112" t="s">
        <v>1483</v>
      </c>
      <c r="D950" s="485" t="s">
        <v>1612</v>
      </c>
    </row>
    <row r="951" spans="1:4">
      <c r="A951" s="351">
        <v>950</v>
      </c>
      <c r="B951" s="355">
        <v>40100</v>
      </c>
      <c r="C951" s="112" t="s">
        <v>1484</v>
      </c>
      <c r="D951" s="485" t="s">
        <v>1612</v>
      </c>
    </row>
    <row r="952" spans="1:4">
      <c r="A952" s="351">
        <v>951</v>
      </c>
      <c r="B952" s="355">
        <v>40101</v>
      </c>
      <c r="C952" s="112" t="s">
        <v>1485</v>
      </c>
      <c r="D952" s="485" t="s">
        <v>1612</v>
      </c>
    </row>
    <row r="953" spans="1:4">
      <c r="A953" s="351">
        <v>952</v>
      </c>
      <c r="B953" s="355">
        <v>40102</v>
      </c>
      <c r="C953" s="112" t="s">
        <v>1486</v>
      </c>
      <c r="D953" s="485" t="s">
        <v>1612</v>
      </c>
    </row>
    <row r="954" spans="1:4">
      <c r="A954" s="351">
        <v>953</v>
      </c>
      <c r="B954" s="355">
        <v>40103</v>
      </c>
      <c r="C954" s="112" t="s">
        <v>1487</v>
      </c>
      <c r="D954" s="485" t="s">
        <v>1612</v>
      </c>
    </row>
    <row r="955" spans="1:4">
      <c r="A955" s="351">
        <v>954</v>
      </c>
      <c r="B955" s="355">
        <v>40106</v>
      </c>
      <c r="C955" s="112" t="s">
        <v>1488</v>
      </c>
      <c r="D955" s="485" t="s">
        <v>1612</v>
      </c>
    </row>
    <row r="956" spans="1:4">
      <c r="A956" s="351">
        <v>955</v>
      </c>
      <c r="B956" s="355">
        <v>40107</v>
      </c>
      <c r="C956" s="112" t="s">
        <v>1489</v>
      </c>
      <c r="D956" s="485" t="s">
        <v>1612</v>
      </c>
    </row>
    <row r="957" spans="1:4">
      <c r="A957" s="351">
        <v>956</v>
      </c>
      <c r="B957" s="355">
        <v>40108</v>
      </c>
      <c r="C957" s="112" t="s">
        <v>1490</v>
      </c>
      <c r="D957" s="485" t="s">
        <v>1612</v>
      </c>
    </row>
    <row r="958" spans="1:4">
      <c r="A958" s="351">
        <v>957</v>
      </c>
      <c r="B958" s="355">
        <v>40111</v>
      </c>
      <c r="C958" s="112" t="s">
        <v>1491</v>
      </c>
      <c r="D958" s="485" t="s">
        <v>1612</v>
      </c>
    </row>
    <row r="959" spans="1:4">
      <c r="A959" s="351">
        <v>958</v>
      </c>
      <c r="B959" s="355">
        <v>40113</v>
      </c>
      <c r="C959" s="112" t="s">
        <v>1492</v>
      </c>
      <c r="D959" s="485" t="s">
        <v>1612</v>
      </c>
    </row>
    <row r="960" spans="1:4">
      <c r="A960" s="351">
        <v>959</v>
      </c>
      <c r="B960" s="355">
        <v>40117</v>
      </c>
      <c r="C960" s="112" t="s">
        <v>1493</v>
      </c>
      <c r="D960" s="485" t="s">
        <v>1612</v>
      </c>
    </row>
    <row r="961" spans="1:4">
      <c r="A961" s="351">
        <v>960</v>
      </c>
      <c r="B961" s="355">
        <v>40119</v>
      </c>
      <c r="C961" s="112" t="s">
        <v>1494</v>
      </c>
      <c r="D961" s="485" t="s">
        <v>1612</v>
      </c>
    </row>
    <row r="962" spans="1:4">
      <c r="A962" s="351">
        <v>961</v>
      </c>
      <c r="B962" s="355">
        <v>40120</v>
      </c>
      <c r="C962" s="112" t="s">
        <v>1495</v>
      </c>
      <c r="D962" s="485" t="s">
        <v>1612</v>
      </c>
    </row>
    <row r="963" spans="1:4">
      <c r="A963" s="351">
        <v>962</v>
      </c>
      <c r="B963" s="355">
        <v>40121</v>
      </c>
      <c r="C963" s="112" t="s">
        <v>1496</v>
      </c>
      <c r="D963" s="485" t="s">
        <v>1612</v>
      </c>
    </row>
    <row r="964" spans="1:4">
      <c r="A964" s="351">
        <v>963</v>
      </c>
      <c r="B964" s="355">
        <v>40125</v>
      </c>
      <c r="C964" s="112" t="s">
        <v>1497</v>
      </c>
      <c r="D964" s="485" t="s">
        <v>1612</v>
      </c>
    </row>
    <row r="965" spans="1:4">
      <c r="A965" s="351">
        <v>964</v>
      </c>
      <c r="B965" s="355">
        <v>40127</v>
      </c>
      <c r="C965" s="112" t="s">
        <v>1498</v>
      </c>
      <c r="D965" s="485" t="s">
        <v>1612</v>
      </c>
    </row>
    <row r="966" spans="1:4">
      <c r="A966" s="351">
        <v>965</v>
      </c>
      <c r="B966" s="355">
        <v>40129</v>
      </c>
      <c r="C966" s="112" t="s">
        <v>1499</v>
      </c>
      <c r="D966" s="485" t="s">
        <v>1612</v>
      </c>
    </row>
    <row r="967" spans="1:4">
      <c r="A967" s="351">
        <v>966</v>
      </c>
      <c r="B967" s="355">
        <v>40130</v>
      </c>
      <c r="C967" s="112" t="s">
        <v>1500</v>
      </c>
      <c r="D967" s="485" t="s">
        <v>1612</v>
      </c>
    </row>
    <row r="968" spans="1:4">
      <c r="A968" s="351">
        <v>967</v>
      </c>
      <c r="B968" s="355">
        <v>40133</v>
      </c>
      <c r="C968" s="112" t="s">
        <v>1501</v>
      </c>
      <c r="D968" s="485" t="s">
        <v>1612</v>
      </c>
    </row>
    <row r="969" spans="1:4">
      <c r="A969" s="351">
        <v>968</v>
      </c>
      <c r="B969" s="355">
        <v>40134</v>
      </c>
      <c r="C969" s="112" t="s">
        <v>1502</v>
      </c>
      <c r="D969" s="485" t="s">
        <v>1612</v>
      </c>
    </row>
    <row r="970" spans="1:4">
      <c r="A970" s="351">
        <v>969</v>
      </c>
      <c r="B970" s="355">
        <v>40135</v>
      </c>
      <c r="C970" s="112" t="s">
        <v>1503</v>
      </c>
      <c r="D970" s="485" t="s">
        <v>1612</v>
      </c>
    </row>
    <row r="971" spans="1:4">
      <c r="A971" s="351">
        <v>970</v>
      </c>
      <c r="B971" s="355">
        <v>40138</v>
      </c>
      <c r="C971" s="112" t="s">
        <v>1504</v>
      </c>
      <c r="D971" s="485" t="s">
        <v>1612</v>
      </c>
    </row>
    <row r="972" spans="1:4">
      <c r="A972" s="351">
        <v>971</v>
      </c>
      <c r="B972" s="355">
        <v>40139</v>
      </c>
      <c r="C972" s="112" t="s">
        <v>1505</v>
      </c>
      <c r="D972" s="485" t="s">
        <v>1612</v>
      </c>
    </row>
    <row r="973" spans="1:4">
      <c r="A973" s="351">
        <v>972</v>
      </c>
      <c r="B973" s="355">
        <v>40141</v>
      </c>
      <c r="C973" s="112" t="s">
        <v>1506</v>
      </c>
      <c r="D973" s="485" t="s">
        <v>1612</v>
      </c>
    </row>
    <row r="974" spans="1:4">
      <c r="A974" s="351">
        <v>973</v>
      </c>
      <c r="B974" s="355">
        <v>40143</v>
      </c>
      <c r="C974" s="112" t="s">
        <v>1507</v>
      </c>
      <c r="D974" s="485" t="s">
        <v>1612</v>
      </c>
    </row>
    <row r="975" spans="1:4">
      <c r="A975" s="351">
        <v>974</v>
      </c>
      <c r="B975" s="355">
        <v>40146</v>
      </c>
      <c r="C975" s="112" t="s">
        <v>1508</v>
      </c>
      <c r="D975" s="485" t="s">
        <v>1612</v>
      </c>
    </row>
    <row r="976" spans="1:4">
      <c r="A976" s="351">
        <v>975</v>
      </c>
      <c r="B976" s="355">
        <v>40147</v>
      </c>
      <c r="C976" s="112" t="s">
        <v>1509</v>
      </c>
      <c r="D976" s="485" t="s">
        <v>1612</v>
      </c>
    </row>
    <row r="977" spans="1:4">
      <c r="A977" s="351">
        <v>976</v>
      </c>
      <c r="B977" s="355">
        <v>40150</v>
      </c>
      <c r="C977" s="112" t="s">
        <v>1510</v>
      </c>
      <c r="D977" s="485" t="s">
        <v>1612</v>
      </c>
    </row>
    <row r="978" spans="1:4">
      <c r="A978" s="351">
        <v>977</v>
      </c>
      <c r="B978" s="355">
        <v>40151</v>
      </c>
      <c r="C978" s="112" t="s">
        <v>1511</v>
      </c>
      <c r="D978" s="485" t="s">
        <v>1612</v>
      </c>
    </row>
    <row r="979" spans="1:4">
      <c r="A979" s="351">
        <v>978</v>
      </c>
      <c r="B979" s="355">
        <v>40153</v>
      </c>
      <c r="C979" s="112" t="s">
        <v>1512</v>
      </c>
      <c r="D979" s="485" t="s">
        <v>1612</v>
      </c>
    </row>
    <row r="980" spans="1:4">
      <c r="A980" s="351">
        <v>979</v>
      </c>
      <c r="B980" s="355">
        <v>40154</v>
      </c>
      <c r="C980" s="112" t="s">
        <v>1513</v>
      </c>
      <c r="D980" s="485" t="s">
        <v>1612</v>
      </c>
    </row>
    <row r="981" spans="1:4">
      <c r="A981" s="351">
        <v>980</v>
      </c>
      <c r="B981" s="355">
        <v>40155</v>
      </c>
      <c r="C981" s="112" t="s">
        <v>1514</v>
      </c>
      <c r="D981" s="485" t="s">
        <v>1612</v>
      </c>
    </row>
    <row r="982" spans="1:4">
      <c r="A982" s="351">
        <v>981</v>
      </c>
      <c r="B982" s="355">
        <v>40156</v>
      </c>
      <c r="C982" s="112" t="s">
        <v>1515</v>
      </c>
      <c r="D982" s="485" t="s">
        <v>1612</v>
      </c>
    </row>
    <row r="983" spans="1:4">
      <c r="A983" s="351">
        <v>982</v>
      </c>
      <c r="B983" s="355">
        <v>40157</v>
      </c>
      <c r="C983" s="112" t="s">
        <v>1516</v>
      </c>
      <c r="D983" s="485" t="s">
        <v>1612</v>
      </c>
    </row>
    <row r="984" spans="1:4">
      <c r="A984" s="351">
        <v>983</v>
      </c>
      <c r="B984" s="355">
        <v>40158</v>
      </c>
      <c r="C984" s="112" t="s">
        <v>1517</v>
      </c>
      <c r="D984" s="485" t="s">
        <v>1612</v>
      </c>
    </row>
    <row r="985" spans="1:4">
      <c r="A985" s="351">
        <v>984</v>
      </c>
      <c r="B985" s="355">
        <v>40160</v>
      </c>
      <c r="C985" s="112" t="s">
        <v>1518</v>
      </c>
      <c r="D985" s="485" t="s">
        <v>1612</v>
      </c>
    </row>
    <row r="986" spans="1:4">
      <c r="A986" s="351">
        <v>985</v>
      </c>
      <c r="B986" s="355">
        <v>40161</v>
      </c>
      <c r="C986" s="112" t="s">
        <v>1519</v>
      </c>
      <c r="D986" s="485" t="s">
        <v>1612</v>
      </c>
    </row>
    <row r="987" spans="1:4">
      <c r="A987" s="351">
        <v>986</v>
      </c>
      <c r="B987" s="355">
        <v>40162</v>
      </c>
      <c r="C987" s="112" t="s">
        <v>1520</v>
      </c>
      <c r="D987" s="485" t="s">
        <v>1612</v>
      </c>
    </row>
    <row r="988" spans="1:4">
      <c r="A988" s="351">
        <v>987</v>
      </c>
      <c r="B988" s="355">
        <v>40163</v>
      </c>
      <c r="C988" s="112" t="s">
        <v>1521</v>
      </c>
      <c r="D988" s="485" t="s">
        <v>1612</v>
      </c>
    </row>
    <row r="989" spans="1:4">
      <c r="A989" s="351">
        <v>988</v>
      </c>
      <c r="B989" s="355">
        <v>40164</v>
      </c>
      <c r="C989" s="112" t="s">
        <v>1522</v>
      </c>
      <c r="D989" s="485" t="s">
        <v>1612</v>
      </c>
    </row>
    <row r="990" spans="1:4">
      <c r="A990" s="351">
        <v>989</v>
      </c>
      <c r="B990" s="355">
        <v>40165</v>
      </c>
      <c r="C990" s="112" t="s">
        <v>1523</v>
      </c>
      <c r="D990" s="485" t="s">
        <v>1612</v>
      </c>
    </row>
    <row r="991" spans="1:4">
      <c r="A991" s="351">
        <v>990</v>
      </c>
      <c r="B991" s="355">
        <v>40166</v>
      </c>
      <c r="C991" s="112" t="s">
        <v>1524</v>
      </c>
      <c r="D991" s="485" t="s">
        <v>1612</v>
      </c>
    </row>
    <row r="992" spans="1:4">
      <c r="A992" s="351">
        <v>991</v>
      </c>
      <c r="B992" s="355">
        <v>40167</v>
      </c>
      <c r="C992" s="112" t="s">
        <v>1525</v>
      </c>
      <c r="D992" s="485" t="s">
        <v>1612</v>
      </c>
    </row>
    <row r="993" spans="1:4">
      <c r="A993" s="351">
        <v>992</v>
      </c>
      <c r="B993" s="355">
        <v>40168</v>
      </c>
      <c r="C993" s="112" t="s">
        <v>1526</v>
      </c>
      <c r="D993" s="485" t="s">
        <v>1612</v>
      </c>
    </row>
    <row r="994" spans="1:4">
      <c r="A994" s="351">
        <v>993</v>
      </c>
      <c r="B994" s="355">
        <v>40169</v>
      </c>
      <c r="C994" s="112" t="s">
        <v>1527</v>
      </c>
      <c r="D994" s="485" t="s">
        <v>1612</v>
      </c>
    </row>
    <row r="995" spans="1:4">
      <c r="A995" s="351">
        <v>994</v>
      </c>
      <c r="B995" s="355">
        <v>40170</v>
      </c>
      <c r="C995" s="112" t="s">
        <v>1528</v>
      </c>
      <c r="D995" s="485" t="s">
        <v>1612</v>
      </c>
    </row>
    <row r="996" spans="1:4">
      <c r="A996" s="351">
        <v>995</v>
      </c>
      <c r="B996" s="355">
        <v>40171</v>
      </c>
      <c r="C996" s="112" t="s">
        <v>1529</v>
      </c>
      <c r="D996" s="485" t="s">
        <v>1612</v>
      </c>
    </row>
    <row r="997" spans="1:4">
      <c r="A997" s="351">
        <v>996</v>
      </c>
      <c r="B997" s="355">
        <v>40172</v>
      </c>
      <c r="C997" s="112" t="s">
        <v>1530</v>
      </c>
      <c r="D997" s="485" t="s">
        <v>1612</v>
      </c>
    </row>
    <row r="998" spans="1:4">
      <c r="A998" s="351">
        <v>997</v>
      </c>
      <c r="B998" s="355">
        <v>40173</v>
      </c>
      <c r="C998" s="112" t="s">
        <v>1531</v>
      </c>
      <c r="D998" s="485" t="s">
        <v>1612</v>
      </c>
    </row>
    <row r="999" spans="1:4">
      <c r="A999" s="351">
        <v>998</v>
      </c>
      <c r="B999" s="355">
        <v>40174</v>
      </c>
      <c r="C999" s="112" t="s">
        <v>1532</v>
      </c>
      <c r="D999" s="485" t="s">
        <v>1612</v>
      </c>
    </row>
    <row r="1000" spans="1:4">
      <c r="A1000" s="351">
        <v>999</v>
      </c>
      <c r="B1000" s="355">
        <v>40175</v>
      </c>
      <c r="C1000" s="112" t="s">
        <v>1533</v>
      </c>
      <c r="D1000" s="485" t="s">
        <v>1612</v>
      </c>
    </row>
    <row r="1001" spans="1:4">
      <c r="A1001" s="351">
        <v>1000</v>
      </c>
      <c r="B1001" s="355">
        <v>40176</v>
      </c>
      <c r="C1001" s="112" t="s">
        <v>1534</v>
      </c>
      <c r="D1001" s="485" t="s">
        <v>1612</v>
      </c>
    </row>
    <row r="1002" spans="1:4">
      <c r="A1002" s="351">
        <v>1001</v>
      </c>
      <c r="B1002" s="355">
        <v>40177</v>
      </c>
      <c r="C1002" s="112" t="s">
        <v>1535</v>
      </c>
      <c r="D1002" s="485" t="s">
        <v>1612</v>
      </c>
    </row>
    <row r="1003" spans="1:4">
      <c r="A1003" s="351">
        <v>1002</v>
      </c>
      <c r="B1003" s="355">
        <v>40178</v>
      </c>
      <c r="C1003" s="112" t="s">
        <v>1536</v>
      </c>
      <c r="D1003" s="485" t="s">
        <v>1612</v>
      </c>
    </row>
    <row r="1004" spans="1:4">
      <c r="A1004" s="351">
        <v>1003</v>
      </c>
      <c r="B1004" s="355">
        <v>40179</v>
      </c>
      <c r="C1004" s="112" t="s">
        <v>1537</v>
      </c>
      <c r="D1004" s="485" t="s">
        <v>1612</v>
      </c>
    </row>
    <row r="1005" spans="1:4">
      <c r="A1005" s="351">
        <v>1004</v>
      </c>
      <c r="B1005" s="355">
        <v>40180</v>
      </c>
      <c r="C1005" s="112" t="s">
        <v>1538</v>
      </c>
      <c r="D1005" s="485" t="s">
        <v>1612</v>
      </c>
    </row>
    <row r="1006" spans="1:4">
      <c r="A1006" s="351">
        <v>1005</v>
      </c>
      <c r="B1006" s="355">
        <v>40181</v>
      </c>
      <c r="C1006" s="112" t="s">
        <v>1539</v>
      </c>
      <c r="D1006" s="485" t="s">
        <v>1612</v>
      </c>
    </row>
    <row r="1007" spans="1:4">
      <c r="A1007" s="351">
        <v>1006</v>
      </c>
      <c r="B1007" s="355">
        <v>40182</v>
      </c>
      <c r="C1007" s="112" t="s">
        <v>1540</v>
      </c>
      <c r="D1007" s="485" t="s">
        <v>1612</v>
      </c>
    </row>
    <row r="1008" spans="1:4">
      <c r="A1008" s="351">
        <v>1007</v>
      </c>
      <c r="B1008" s="355">
        <v>40183</v>
      </c>
      <c r="C1008" s="112" t="s">
        <v>1541</v>
      </c>
      <c r="D1008" s="485" t="s">
        <v>1612</v>
      </c>
    </row>
    <row r="1009" spans="1:4">
      <c r="A1009" s="351">
        <v>1008</v>
      </c>
      <c r="B1009" s="355">
        <v>40191</v>
      </c>
      <c r="C1009" s="112" t="s">
        <v>1542</v>
      </c>
      <c r="D1009" s="485" t="s">
        <v>1612</v>
      </c>
    </row>
    <row r="1010" spans="1:4">
      <c r="A1010" s="351">
        <v>1009</v>
      </c>
      <c r="B1010" s="355">
        <v>40192</v>
      </c>
      <c r="C1010" s="112" t="s">
        <v>1543</v>
      </c>
      <c r="D1010" s="485" t="s">
        <v>1612</v>
      </c>
    </row>
    <row r="1011" spans="1:4">
      <c r="A1011" s="351">
        <v>1010</v>
      </c>
      <c r="B1011" s="355">
        <v>40193</v>
      </c>
      <c r="C1011" s="112" t="s">
        <v>1544</v>
      </c>
      <c r="D1011" s="485" t="s">
        <v>1612</v>
      </c>
    </row>
    <row r="1012" spans="1:4">
      <c r="A1012" s="351">
        <v>1011</v>
      </c>
      <c r="B1012" s="355">
        <v>40194</v>
      </c>
      <c r="C1012" s="112" t="s">
        <v>1545</v>
      </c>
      <c r="D1012" s="485" t="s">
        <v>1612</v>
      </c>
    </row>
    <row r="1013" spans="1:4">
      <c r="A1013" s="351">
        <v>1012</v>
      </c>
      <c r="B1013" s="355">
        <v>40195</v>
      </c>
      <c r="C1013" s="112" t="s">
        <v>1546</v>
      </c>
      <c r="D1013" s="485" t="s">
        <v>1612</v>
      </c>
    </row>
    <row r="1014" spans="1:4">
      <c r="A1014" s="351">
        <v>1013</v>
      </c>
      <c r="B1014" s="355">
        <v>40196</v>
      </c>
      <c r="C1014" s="112" t="s">
        <v>1547</v>
      </c>
      <c r="D1014" s="485" t="s">
        <v>1612</v>
      </c>
    </row>
    <row r="1015" spans="1:4">
      <c r="A1015" s="351">
        <v>1014</v>
      </c>
      <c r="B1015" s="355">
        <v>40197</v>
      </c>
      <c r="C1015" s="112" t="s">
        <v>1548</v>
      </c>
      <c r="D1015" s="485" t="s">
        <v>1612</v>
      </c>
    </row>
    <row r="1016" spans="1:4">
      <c r="A1016" s="351">
        <v>1015</v>
      </c>
      <c r="B1016" s="355">
        <v>40198</v>
      </c>
      <c r="C1016" s="112" t="s">
        <v>1549</v>
      </c>
      <c r="D1016" s="485" t="s">
        <v>1612</v>
      </c>
    </row>
    <row r="1017" spans="1:4">
      <c r="A1017" s="351">
        <v>1016</v>
      </c>
      <c r="B1017" s="355">
        <v>40199</v>
      </c>
      <c r="C1017" s="112" t="s">
        <v>1550</v>
      </c>
      <c r="D1017" s="485" t="s">
        <v>1612</v>
      </c>
    </row>
    <row r="1018" spans="1:4">
      <c r="A1018" s="351">
        <v>1017</v>
      </c>
      <c r="B1018" s="355">
        <v>40200</v>
      </c>
      <c r="C1018" s="112" t="s">
        <v>1551</v>
      </c>
      <c r="D1018" s="485" t="s">
        <v>1612</v>
      </c>
    </row>
    <row r="1019" spans="1:4">
      <c r="A1019" s="351">
        <v>1018</v>
      </c>
      <c r="B1019" s="355">
        <v>40201</v>
      </c>
      <c r="C1019" s="112" t="s">
        <v>1552</v>
      </c>
      <c r="D1019" s="485" t="s">
        <v>1612</v>
      </c>
    </row>
    <row r="1020" spans="1:4">
      <c r="A1020" s="351">
        <v>1019</v>
      </c>
      <c r="B1020" s="355">
        <v>40202</v>
      </c>
      <c r="C1020" s="112" t="s">
        <v>1553</v>
      </c>
      <c r="D1020" s="485" t="s">
        <v>1612</v>
      </c>
    </row>
    <row r="1021" spans="1:4">
      <c r="A1021" s="351">
        <v>1020</v>
      </c>
      <c r="B1021" s="355">
        <v>40203</v>
      </c>
      <c r="C1021" s="112" t="s">
        <v>1554</v>
      </c>
      <c r="D1021" s="485" t="s">
        <v>1612</v>
      </c>
    </row>
    <row r="1022" spans="1:4">
      <c r="A1022" s="351">
        <v>1021</v>
      </c>
      <c r="B1022" s="355">
        <v>40204</v>
      </c>
      <c r="C1022" s="112" t="s">
        <v>1555</v>
      </c>
      <c r="D1022" s="485" t="s">
        <v>1612</v>
      </c>
    </row>
    <row r="1023" spans="1:4">
      <c r="A1023" s="351">
        <v>1022</v>
      </c>
      <c r="B1023" s="355">
        <v>40205</v>
      </c>
      <c r="C1023" s="112" t="s">
        <v>1556</v>
      </c>
      <c r="D1023" s="485" t="s">
        <v>1612</v>
      </c>
    </row>
    <row r="1024" spans="1:4">
      <c r="A1024" s="351">
        <v>1023</v>
      </c>
      <c r="B1024" s="355">
        <v>40206</v>
      </c>
      <c r="C1024" s="112" t="s">
        <v>1557</v>
      </c>
      <c r="D1024" s="485" t="s">
        <v>1612</v>
      </c>
    </row>
    <row r="1025" spans="1:4">
      <c r="A1025" s="351">
        <v>1024</v>
      </c>
      <c r="B1025" s="355">
        <v>40207</v>
      </c>
      <c r="C1025" s="112" t="s">
        <v>1558</v>
      </c>
      <c r="D1025" s="485" t="s">
        <v>1612</v>
      </c>
    </row>
    <row r="1026" spans="1:4">
      <c r="A1026" s="351">
        <v>1025</v>
      </c>
      <c r="B1026" s="355">
        <v>40208</v>
      </c>
      <c r="C1026" s="112" t="s">
        <v>1559</v>
      </c>
      <c r="D1026" s="485" t="s">
        <v>1612</v>
      </c>
    </row>
    <row r="1027" spans="1:4">
      <c r="A1027" s="351">
        <v>1026</v>
      </c>
      <c r="B1027" s="355">
        <v>40209</v>
      </c>
      <c r="C1027" s="112" t="s">
        <v>1560</v>
      </c>
      <c r="D1027" s="485" t="s">
        <v>1612</v>
      </c>
    </row>
    <row r="1028" spans="1:4">
      <c r="A1028" s="351">
        <v>1027</v>
      </c>
      <c r="B1028" s="355">
        <v>40210</v>
      </c>
      <c r="C1028" s="112" t="s">
        <v>1561</v>
      </c>
      <c r="D1028" s="485" t="s">
        <v>1612</v>
      </c>
    </row>
    <row r="1029" spans="1:4">
      <c r="A1029" s="351">
        <v>1028</v>
      </c>
      <c r="B1029" s="355">
        <v>40211</v>
      </c>
      <c r="C1029" s="112" t="s">
        <v>1562</v>
      </c>
      <c r="D1029" s="485" t="s">
        <v>1612</v>
      </c>
    </row>
    <row r="1030" spans="1:4">
      <c r="A1030" s="351">
        <v>1029</v>
      </c>
      <c r="B1030" s="355">
        <v>40214</v>
      </c>
      <c r="C1030" s="112" t="s">
        <v>1563</v>
      </c>
      <c r="D1030" s="485" t="s">
        <v>1612</v>
      </c>
    </row>
    <row r="1031" spans="1:4">
      <c r="A1031" s="351">
        <v>1030</v>
      </c>
      <c r="B1031" s="355">
        <v>40216</v>
      </c>
      <c r="C1031" s="112" t="s">
        <v>1564</v>
      </c>
      <c r="D1031" s="485" t="s">
        <v>1612</v>
      </c>
    </row>
    <row r="1032" spans="1:4">
      <c r="A1032" s="351">
        <v>1031</v>
      </c>
      <c r="B1032" s="355">
        <v>40217</v>
      </c>
      <c r="C1032" s="112" t="s">
        <v>1565</v>
      </c>
      <c r="D1032" s="485" t="s">
        <v>1612</v>
      </c>
    </row>
    <row r="1033" spans="1:4">
      <c r="A1033" s="351">
        <v>1032</v>
      </c>
      <c r="B1033" s="355">
        <v>40510</v>
      </c>
      <c r="C1033" s="112" t="s">
        <v>1566</v>
      </c>
      <c r="D1033" s="485" t="s">
        <v>1612</v>
      </c>
    </row>
    <row r="1034" spans="1:4">
      <c r="A1034" s="351">
        <v>1033</v>
      </c>
      <c r="B1034" s="355">
        <v>40511</v>
      </c>
      <c r="C1034" s="112" t="s">
        <v>1567</v>
      </c>
      <c r="D1034" s="485" t="s">
        <v>1612</v>
      </c>
    </row>
    <row r="1035" spans="1:4">
      <c r="A1035" s="351">
        <v>1034</v>
      </c>
      <c r="B1035" s="355">
        <v>40512</v>
      </c>
      <c r="C1035" s="112" t="s">
        <v>1568</v>
      </c>
      <c r="D1035" s="485" t="s">
        <v>1612</v>
      </c>
    </row>
    <row r="1036" spans="1:4">
      <c r="A1036" s="351">
        <v>1035</v>
      </c>
      <c r="B1036" s="355">
        <v>40513</v>
      </c>
      <c r="C1036" s="112" t="s">
        <v>1569</v>
      </c>
      <c r="D1036" s="485" t="s">
        <v>1612</v>
      </c>
    </row>
    <row r="1037" spans="1:4">
      <c r="A1037" s="351">
        <v>1036</v>
      </c>
      <c r="B1037" s="355">
        <v>40514</v>
      </c>
      <c r="C1037" s="112" t="s">
        <v>1570</v>
      </c>
      <c r="D1037" s="485" t="s">
        <v>1612</v>
      </c>
    </row>
    <row r="1038" spans="1:4">
      <c r="A1038" s="351">
        <v>1037</v>
      </c>
      <c r="B1038" s="355">
        <v>40515</v>
      </c>
      <c r="C1038" s="112" t="s">
        <v>1571</v>
      </c>
      <c r="D1038" s="485" t="s">
        <v>1612</v>
      </c>
    </row>
    <row r="1039" spans="1:4">
      <c r="A1039" s="351">
        <v>1038</v>
      </c>
      <c r="B1039" s="355">
        <v>40516</v>
      </c>
      <c r="C1039" s="112" t="s">
        <v>1572</v>
      </c>
      <c r="D1039" s="485" t="s">
        <v>1612</v>
      </c>
    </row>
    <row r="1040" spans="1:4">
      <c r="A1040" s="351">
        <v>1039</v>
      </c>
      <c r="B1040" s="355">
        <v>40517</v>
      </c>
      <c r="C1040" s="112" t="s">
        <v>1573</v>
      </c>
      <c r="D1040" s="485" t="s">
        <v>1612</v>
      </c>
    </row>
    <row r="1041" spans="1:4">
      <c r="A1041" s="351">
        <v>1040</v>
      </c>
      <c r="B1041" s="355">
        <v>40519</v>
      </c>
      <c r="C1041" s="112" t="s">
        <v>1574</v>
      </c>
      <c r="D1041" s="485" t="s">
        <v>1612</v>
      </c>
    </row>
    <row r="1042" spans="1:4">
      <c r="A1042" s="351">
        <v>1041</v>
      </c>
      <c r="B1042" s="355">
        <v>40520</v>
      </c>
      <c r="C1042" s="112" t="s">
        <v>1575</v>
      </c>
      <c r="D1042" s="485" t="s">
        <v>1612</v>
      </c>
    </row>
    <row r="1043" spans="1:4">
      <c r="A1043" s="351">
        <v>1042</v>
      </c>
      <c r="B1043" s="355">
        <v>40521</v>
      </c>
      <c r="C1043" s="112" t="s">
        <v>1576</v>
      </c>
      <c r="D1043" s="485" t="s">
        <v>1612</v>
      </c>
    </row>
    <row r="1044" spans="1:4">
      <c r="A1044" s="351">
        <v>1043</v>
      </c>
      <c r="B1044" s="355">
        <v>40522</v>
      </c>
      <c r="C1044" s="112" t="s">
        <v>1577</v>
      </c>
      <c r="D1044" s="485" t="s">
        <v>1612</v>
      </c>
    </row>
    <row r="1045" spans="1:4">
      <c r="A1045" s="351">
        <v>1044</v>
      </c>
      <c r="B1045" s="355">
        <v>40523</v>
      </c>
      <c r="C1045" s="112" t="s">
        <v>1578</v>
      </c>
      <c r="D1045" s="485" t="s">
        <v>1612</v>
      </c>
    </row>
    <row r="1046" spans="1:4">
      <c r="A1046" s="351">
        <v>1045</v>
      </c>
      <c r="B1046" s="355">
        <v>40524</v>
      </c>
      <c r="C1046" s="112" t="s">
        <v>1579</v>
      </c>
      <c r="D1046" s="485" t="s">
        <v>1612</v>
      </c>
    </row>
    <row r="1047" spans="1:4">
      <c r="A1047" s="351">
        <v>1046</v>
      </c>
      <c r="B1047" s="355">
        <v>40525</v>
      </c>
      <c r="C1047" s="112" t="s">
        <v>1580</v>
      </c>
      <c r="D1047" s="485" t="s">
        <v>1612</v>
      </c>
    </row>
    <row r="1048" spans="1:4">
      <c r="A1048" s="351">
        <v>1047</v>
      </c>
      <c r="B1048" s="355">
        <v>40526</v>
      </c>
      <c r="C1048" s="112" t="s">
        <v>1581</v>
      </c>
      <c r="D1048" s="485" t="s">
        <v>1612</v>
      </c>
    </row>
    <row r="1049" spans="1:4">
      <c r="A1049" s="351">
        <v>1048</v>
      </c>
      <c r="B1049" s="355">
        <v>40527</v>
      </c>
      <c r="C1049" s="112" t="s">
        <v>1582</v>
      </c>
      <c r="D1049" s="485" t="s">
        <v>1612</v>
      </c>
    </row>
    <row r="1050" spans="1:4">
      <c r="A1050" s="351">
        <v>1049</v>
      </c>
      <c r="B1050" s="355">
        <v>40528</v>
      </c>
      <c r="C1050" s="112" t="s">
        <v>1583</v>
      </c>
      <c r="D1050" s="485" t="s">
        <v>1612</v>
      </c>
    </row>
    <row r="1051" spans="1:4">
      <c r="A1051" s="351">
        <v>1050</v>
      </c>
      <c r="B1051" s="355">
        <v>40529</v>
      </c>
      <c r="C1051" s="112" t="s">
        <v>1584</v>
      </c>
      <c r="D1051" s="485" t="s">
        <v>1612</v>
      </c>
    </row>
    <row r="1052" spans="1:4">
      <c r="A1052" s="351">
        <v>1051</v>
      </c>
      <c r="B1052" s="355">
        <v>40530</v>
      </c>
      <c r="C1052" s="112" t="s">
        <v>1585</v>
      </c>
      <c r="D1052" s="485" t="s">
        <v>1612</v>
      </c>
    </row>
    <row r="1053" spans="1:4">
      <c r="A1053" s="351">
        <v>1052</v>
      </c>
      <c r="B1053" s="355">
        <v>40531</v>
      </c>
      <c r="C1053" s="112" t="s">
        <v>1586</v>
      </c>
      <c r="D1053" s="485" t="s">
        <v>1612</v>
      </c>
    </row>
    <row r="1054" spans="1:4">
      <c r="A1054" s="351">
        <v>1053</v>
      </c>
      <c r="B1054" s="355">
        <v>40532</v>
      </c>
      <c r="C1054" s="112" t="s">
        <v>1587</v>
      </c>
      <c r="D1054" s="485" t="s">
        <v>1612</v>
      </c>
    </row>
    <row r="1055" spans="1:4">
      <c r="A1055" s="351">
        <v>1054</v>
      </c>
      <c r="B1055" s="355">
        <v>40533</v>
      </c>
      <c r="C1055" s="112" t="s">
        <v>1588</v>
      </c>
      <c r="D1055" s="485" t="s">
        <v>1612</v>
      </c>
    </row>
    <row r="1056" spans="1:4">
      <c r="A1056" s="351">
        <v>1055</v>
      </c>
      <c r="B1056" s="355">
        <v>40534</v>
      </c>
      <c r="C1056" s="112" t="s">
        <v>1589</v>
      </c>
      <c r="D1056" s="485" t="s">
        <v>1612</v>
      </c>
    </row>
    <row r="1057" spans="1:4">
      <c r="A1057" s="351">
        <v>1056</v>
      </c>
      <c r="B1057" s="355">
        <v>40535</v>
      </c>
      <c r="C1057" s="112" t="s">
        <v>1590</v>
      </c>
      <c r="D1057" s="485" t="s">
        <v>1612</v>
      </c>
    </row>
    <row r="1058" spans="1:4">
      <c r="A1058" s="351">
        <v>1057</v>
      </c>
      <c r="B1058" s="355">
        <v>40536</v>
      </c>
      <c r="C1058" s="112" t="s">
        <v>1591</v>
      </c>
      <c r="D1058" s="485" t="s">
        <v>1612</v>
      </c>
    </row>
    <row r="1059" spans="1:4">
      <c r="A1059" s="351">
        <v>1058</v>
      </c>
      <c r="B1059" s="355">
        <v>40537</v>
      </c>
      <c r="C1059" s="112" t="s">
        <v>1592</v>
      </c>
      <c r="D1059" s="485" t="s">
        <v>1612</v>
      </c>
    </row>
    <row r="1060" spans="1:4">
      <c r="A1060" s="351">
        <v>1059</v>
      </c>
      <c r="B1060" s="355">
        <v>40538</v>
      </c>
      <c r="C1060" s="112" t="s">
        <v>1593</v>
      </c>
      <c r="D1060" s="485" t="s">
        <v>1612</v>
      </c>
    </row>
    <row r="1061" spans="1:4">
      <c r="A1061" s="351">
        <v>1060</v>
      </c>
      <c r="B1061" s="355">
        <v>40539</v>
      </c>
      <c r="C1061" s="112" t="s">
        <v>1594</v>
      </c>
      <c r="D1061" s="485" t="s">
        <v>1612</v>
      </c>
    </row>
    <row r="1062" spans="1:4">
      <c r="A1062" s="351">
        <v>1061</v>
      </c>
      <c r="B1062" s="355">
        <v>40540</v>
      </c>
      <c r="C1062" s="112" t="s">
        <v>1595</v>
      </c>
      <c r="D1062" s="485" t="s">
        <v>1612</v>
      </c>
    </row>
    <row r="1063" spans="1:4">
      <c r="A1063" s="351">
        <v>1062</v>
      </c>
      <c r="B1063" s="355">
        <v>40541</v>
      </c>
      <c r="C1063" s="112" t="s">
        <v>1596</v>
      </c>
      <c r="D1063" s="485" t="s">
        <v>1612</v>
      </c>
    </row>
    <row r="1064" spans="1:4">
      <c r="A1064" s="351">
        <v>1063</v>
      </c>
      <c r="B1064" s="355">
        <v>40542</v>
      </c>
      <c r="C1064" s="112" t="s">
        <v>1597</v>
      </c>
      <c r="D1064" s="485" t="s">
        <v>1612</v>
      </c>
    </row>
    <row r="1065" spans="1:4">
      <c r="A1065" s="351">
        <v>1064</v>
      </c>
      <c r="B1065" s="355">
        <v>40543</v>
      </c>
      <c r="C1065" s="112" t="s">
        <v>1598</v>
      </c>
      <c r="D1065" s="485" t="s">
        <v>1612</v>
      </c>
    </row>
    <row r="1066" spans="1:4">
      <c r="A1066" s="351">
        <v>1065</v>
      </c>
      <c r="B1066" s="355">
        <v>40544</v>
      </c>
      <c r="C1066" s="112" t="s">
        <v>1599</v>
      </c>
      <c r="D1066" s="485" t="s">
        <v>1612</v>
      </c>
    </row>
    <row r="1067" spans="1:4">
      <c r="A1067" s="351">
        <v>1066</v>
      </c>
      <c r="B1067" s="355">
        <v>40545</v>
      </c>
      <c r="C1067" s="112" t="s">
        <v>1600</v>
      </c>
      <c r="D1067" s="485" t="s">
        <v>1612</v>
      </c>
    </row>
    <row r="1068" spans="1:4">
      <c r="A1068" s="352">
        <v>1067</v>
      </c>
      <c r="B1068" s="356">
        <v>40546</v>
      </c>
      <c r="C1068" s="198" t="s">
        <v>1601</v>
      </c>
      <c r="D1068" s="485" t="s">
        <v>1612</v>
      </c>
    </row>
  </sheetData>
  <sheetProtection algorithmName="SHA-512" hashValue="AhCUN2wqRCwalSLqvN8JjA3KW8pH8ghhlTfB4/LeoefErqzYqJe7xRnXgnjeBeExOpHQXNst6v847wJa7oKZlw==" saltValue="hNHLarSvlWCrvDlCRuPHSw==" spinCount="100000" sheet="1" autoFilter="0"/>
  <autoFilter ref="A1:I1068" xr:uid="{00000000-0009-0000-0000-000002000000}"/>
  <sortState xmlns:xlrd2="http://schemas.microsoft.com/office/spreadsheetml/2017/richdata2" ref="B3:C879">
    <sortCondition ref="B3:B879"/>
  </sortState>
  <mergeCells count="25">
    <mergeCell ref="N29:N30"/>
    <mergeCell ref="O29:Q29"/>
    <mergeCell ref="R29:U29"/>
    <mergeCell ref="O30:Q30"/>
    <mergeCell ref="R30:U30"/>
    <mergeCell ref="N27:N28"/>
    <mergeCell ref="O27:Q27"/>
    <mergeCell ref="R27:U27"/>
    <mergeCell ref="O28:Q28"/>
    <mergeCell ref="R28:U28"/>
    <mergeCell ref="N17:V21"/>
    <mergeCell ref="N23:U24"/>
    <mergeCell ref="N25:N26"/>
    <mergeCell ref="O25:Q25"/>
    <mergeCell ref="R25:U25"/>
    <mergeCell ref="O26:Q26"/>
    <mergeCell ref="R26:U26"/>
    <mergeCell ref="E28:E33"/>
    <mergeCell ref="E34:E42"/>
    <mergeCell ref="E44:E49"/>
    <mergeCell ref="E2:E8"/>
    <mergeCell ref="E9:E15"/>
    <mergeCell ref="E16:E19"/>
    <mergeCell ref="E22:E25"/>
    <mergeCell ref="E26:E27"/>
  </mergeCells>
  <phoneticPr fontId="2"/>
  <pageMargins left="0.31496062992125984" right="0.31496062992125984" top="0.55118110236220474" bottom="0.55118110236220474" header="0.31496062992125984" footer="0.31496062992125984"/>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84E31-C3E2-4463-9948-8573D8E88E6E}">
  <dimension ref="A2:W103"/>
  <sheetViews>
    <sheetView workbookViewId="0">
      <selection activeCell="AD45" sqref="AD45:AM46"/>
    </sheetView>
  </sheetViews>
  <sheetFormatPr defaultRowHeight="13.2"/>
  <cols>
    <col min="1" max="3" width="5.77734375" customWidth="1"/>
    <col min="4" max="4" width="1.21875" customWidth="1"/>
    <col min="5" max="17" width="3.6640625" customWidth="1"/>
    <col min="18" max="18" width="1.21875" customWidth="1"/>
    <col min="19" max="19" width="3.77734375" customWidth="1"/>
    <col min="20" max="20" width="1.21875" customWidth="1"/>
    <col min="22" max="22" width="13" customWidth="1"/>
  </cols>
  <sheetData>
    <row r="2" spans="1:23">
      <c r="A2" s="761" t="s">
        <v>1176</v>
      </c>
      <c r="B2" s="761"/>
      <c r="C2" s="761"/>
      <c r="F2" s="311"/>
      <c r="G2" s="311"/>
      <c r="H2" s="311"/>
      <c r="I2" s="311"/>
      <c r="J2" s="311"/>
      <c r="K2" s="311"/>
      <c r="L2" s="311"/>
      <c r="M2" s="312"/>
      <c r="N2" s="312"/>
      <c r="O2" s="312"/>
      <c r="P2" s="312"/>
      <c r="Q2" s="312"/>
      <c r="R2" s="292"/>
      <c r="S2" s="292"/>
      <c r="T2" s="292"/>
    </row>
    <row r="3" spans="1:23">
      <c r="A3" s="137" t="s">
        <v>1187</v>
      </c>
      <c r="B3" s="137" t="s">
        <v>1189</v>
      </c>
      <c r="C3" s="137" t="s">
        <v>1191</v>
      </c>
      <c r="E3" s="293" t="s">
        <v>1177</v>
      </c>
      <c r="F3" s="312" t="s">
        <v>1178</v>
      </c>
      <c r="G3" s="312" t="s">
        <v>1179</v>
      </c>
      <c r="H3" s="312" t="s">
        <v>1180</v>
      </c>
      <c r="I3" s="312" t="s">
        <v>1181</v>
      </c>
      <c r="J3" s="312" t="s">
        <v>1182</v>
      </c>
      <c r="K3" s="312" t="s">
        <v>1183</v>
      </c>
      <c r="L3" s="312" t="s">
        <v>1184</v>
      </c>
      <c r="M3" s="312" t="s">
        <v>1185</v>
      </c>
      <c r="N3" s="312" t="s">
        <v>1186</v>
      </c>
      <c r="O3" s="312">
        <v>10</v>
      </c>
      <c r="P3" s="312">
        <v>11</v>
      </c>
      <c r="Q3" s="312">
        <v>12</v>
      </c>
      <c r="R3" s="292"/>
      <c r="S3" s="292" t="s">
        <v>1179</v>
      </c>
      <c r="T3" s="292"/>
      <c r="U3" t="s">
        <v>1187</v>
      </c>
      <c r="V3" s="276" t="str">
        <f>IF(DAY(DATE(VALUE(入力画面!$I$20)+1925,3,0))=29,"うるう年","うるう年でない")</f>
        <v>うるう年でない</v>
      </c>
    </row>
    <row r="4" spans="1:23">
      <c r="A4" s="295" t="s">
        <v>1178</v>
      </c>
      <c r="B4" s="295" t="s">
        <v>1178</v>
      </c>
      <c r="C4" s="295" t="s">
        <v>1188</v>
      </c>
      <c r="M4" s="292"/>
      <c r="N4" s="292"/>
      <c r="O4" s="292"/>
      <c r="P4" s="292"/>
      <c r="Q4" s="292"/>
      <c r="R4" s="292"/>
      <c r="S4" s="292"/>
      <c r="T4" s="292"/>
      <c r="U4" t="s">
        <v>1189</v>
      </c>
      <c r="V4" s="276" t="str">
        <f>IF(DAY(DATE(VALUE(入力画面!$I$20)+1988,3,0))=29,"うるう年","うるう年でない")</f>
        <v>うるう年</v>
      </c>
    </row>
    <row r="5" spans="1:23">
      <c r="A5" s="295" t="s">
        <v>1179</v>
      </c>
      <c r="B5" s="295" t="s">
        <v>1179</v>
      </c>
      <c r="C5" s="295" t="s">
        <v>1190</v>
      </c>
      <c r="E5" s="293" t="s">
        <v>164</v>
      </c>
      <c r="F5" s="294" t="s">
        <v>1178</v>
      </c>
      <c r="G5" s="294" t="s">
        <v>1178</v>
      </c>
      <c r="H5" s="292" t="s">
        <v>1178</v>
      </c>
      <c r="I5" s="294" t="s">
        <v>1178</v>
      </c>
      <c r="J5" s="292" t="s">
        <v>1178</v>
      </c>
      <c r="K5" s="292" t="s">
        <v>1178</v>
      </c>
      <c r="L5" s="292" t="s">
        <v>1178</v>
      </c>
      <c r="M5" s="292" t="s">
        <v>1178</v>
      </c>
      <c r="N5" s="292" t="s">
        <v>1178</v>
      </c>
      <c r="O5" s="292" t="s">
        <v>1178</v>
      </c>
      <c r="P5" s="292" t="s">
        <v>1178</v>
      </c>
      <c r="Q5" s="292" t="s">
        <v>1178</v>
      </c>
      <c r="R5" s="292"/>
      <c r="S5" s="294" t="s">
        <v>1178</v>
      </c>
      <c r="U5" s="292" t="s">
        <v>1191</v>
      </c>
      <c r="V5" s="276" t="str">
        <f>IF(DAY(DATE(VALUE(入力画面!$I$20)+2018,3,0))=29,"うるう年","うるう年でない")</f>
        <v>うるう年でない</v>
      </c>
    </row>
    <row r="6" spans="1:23">
      <c r="A6" s="295" t="s">
        <v>1180</v>
      </c>
      <c r="B6" s="295" t="s">
        <v>1180</v>
      </c>
      <c r="C6" s="295" t="s">
        <v>1180</v>
      </c>
      <c r="F6" s="294" t="s">
        <v>1179</v>
      </c>
      <c r="G6" s="294" t="s">
        <v>1179</v>
      </c>
      <c r="H6" s="292" t="s">
        <v>1179</v>
      </c>
      <c r="I6" s="294" t="s">
        <v>1179</v>
      </c>
      <c r="J6" s="292" t="s">
        <v>1179</v>
      </c>
      <c r="K6" s="292" t="s">
        <v>1179</v>
      </c>
      <c r="L6" s="292" t="s">
        <v>1179</v>
      </c>
      <c r="M6" s="292" t="s">
        <v>1179</v>
      </c>
      <c r="N6" s="292" t="s">
        <v>1179</v>
      </c>
      <c r="O6" s="292" t="s">
        <v>1179</v>
      </c>
      <c r="P6" s="292" t="s">
        <v>1179</v>
      </c>
      <c r="Q6" s="292" t="s">
        <v>1179</v>
      </c>
      <c r="R6" s="292"/>
      <c r="S6" s="294" t="s">
        <v>1179</v>
      </c>
      <c r="U6" s="276" t="s">
        <v>1323</v>
      </c>
      <c r="V6" t="s">
        <v>1324</v>
      </c>
      <c r="W6" t="s">
        <v>1325</v>
      </c>
    </row>
    <row r="7" spans="1:23">
      <c r="A7" s="295" t="s">
        <v>1181</v>
      </c>
      <c r="B7" s="295" t="s">
        <v>1181</v>
      </c>
      <c r="C7" s="295" t="s">
        <v>1181</v>
      </c>
      <c r="F7" s="294" t="s">
        <v>1180</v>
      </c>
      <c r="G7" s="294" t="s">
        <v>1180</v>
      </c>
      <c r="H7" s="292" t="s">
        <v>1180</v>
      </c>
      <c r="I7" s="294" t="s">
        <v>1180</v>
      </c>
      <c r="J7" s="292" t="s">
        <v>1180</v>
      </c>
      <c r="K7" s="292" t="s">
        <v>1180</v>
      </c>
      <c r="L7" s="292" t="s">
        <v>1180</v>
      </c>
      <c r="M7" s="292" t="s">
        <v>1180</v>
      </c>
      <c r="N7" s="292" t="s">
        <v>1180</v>
      </c>
      <c r="O7" s="292" t="s">
        <v>1180</v>
      </c>
      <c r="P7" s="292" t="s">
        <v>1180</v>
      </c>
      <c r="Q7" s="292" t="s">
        <v>1180</v>
      </c>
      <c r="R7" s="292"/>
      <c r="S7" s="294" t="s">
        <v>1180</v>
      </c>
      <c r="U7" s="292"/>
    </row>
    <row r="8" spans="1:23">
      <c r="A8" s="295" t="s">
        <v>1182</v>
      </c>
      <c r="B8" s="295" t="s">
        <v>1182</v>
      </c>
      <c r="C8" s="295" t="s">
        <v>1182</v>
      </c>
      <c r="F8" s="294" t="s">
        <v>1181</v>
      </c>
      <c r="G8" s="294" t="s">
        <v>1181</v>
      </c>
      <c r="H8" s="292" t="s">
        <v>1181</v>
      </c>
      <c r="I8" s="294" t="s">
        <v>1181</v>
      </c>
      <c r="J8" s="292" t="s">
        <v>1181</v>
      </c>
      <c r="K8" s="292" t="s">
        <v>1181</v>
      </c>
      <c r="L8" s="292" t="s">
        <v>1181</v>
      </c>
      <c r="M8" s="292" t="s">
        <v>1181</v>
      </c>
      <c r="N8" s="292" t="s">
        <v>1181</v>
      </c>
      <c r="O8" s="292" t="s">
        <v>1181</v>
      </c>
      <c r="P8" s="292" t="s">
        <v>1181</v>
      </c>
      <c r="Q8" s="292" t="s">
        <v>1181</v>
      </c>
      <c r="R8" s="292"/>
      <c r="S8" s="294" t="s">
        <v>1181</v>
      </c>
    </row>
    <row r="9" spans="1:23">
      <c r="A9" s="295" t="s">
        <v>1183</v>
      </c>
      <c r="B9" s="295" t="s">
        <v>1183</v>
      </c>
      <c r="C9" s="295" t="s">
        <v>1183</v>
      </c>
      <c r="F9" s="294" t="s">
        <v>1182</v>
      </c>
      <c r="G9" s="294" t="s">
        <v>1182</v>
      </c>
      <c r="H9" s="292" t="s">
        <v>1182</v>
      </c>
      <c r="I9" s="294" t="s">
        <v>1182</v>
      </c>
      <c r="J9" s="292" t="s">
        <v>1182</v>
      </c>
      <c r="K9" s="292" t="s">
        <v>1182</v>
      </c>
      <c r="L9" s="292" t="s">
        <v>1182</v>
      </c>
      <c r="M9" s="292" t="s">
        <v>1182</v>
      </c>
      <c r="N9" s="292" t="s">
        <v>1182</v>
      </c>
      <c r="O9" s="292" t="s">
        <v>1182</v>
      </c>
      <c r="P9" s="292" t="s">
        <v>1182</v>
      </c>
      <c r="Q9" s="292" t="s">
        <v>1182</v>
      </c>
      <c r="R9" s="292"/>
      <c r="S9" s="294" t="s">
        <v>1182</v>
      </c>
    </row>
    <row r="10" spans="1:23">
      <c r="A10" s="295" t="s">
        <v>1184</v>
      </c>
      <c r="B10" s="295" t="s">
        <v>1184</v>
      </c>
      <c r="C10" s="295" t="s">
        <v>1184</v>
      </c>
      <c r="F10" s="294" t="s">
        <v>1183</v>
      </c>
      <c r="G10" s="294" t="s">
        <v>1183</v>
      </c>
      <c r="H10" s="292" t="s">
        <v>1183</v>
      </c>
      <c r="I10" s="294" t="s">
        <v>1183</v>
      </c>
      <c r="J10" s="292" t="s">
        <v>1183</v>
      </c>
      <c r="K10" s="292" t="s">
        <v>1183</v>
      </c>
      <c r="L10" s="292" t="s">
        <v>1183</v>
      </c>
      <c r="M10" s="292" t="s">
        <v>1183</v>
      </c>
      <c r="N10" s="292" t="s">
        <v>1183</v>
      </c>
      <c r="O10" s="292" t="s">
        <v>1183</v>
      </c>
      <c r="P10" s="292" t="s">
        <v>1183</v>
      </c>
      <c r="Q10" s="292" t="s">
        <v>1183</v>
      </c>
      <c r="R10" s="292"/>
      <c r="S10" s="294" t="s">
        <v>1183</v>
      </c>
    </row>
    <row r="11" spans="1:23">
      <c r="A11" s="295" t="s">
        <v>1185</v>
      </c>
      <c r="B11" s="295" t="s">
        <v>1185</v>
      </c>
      <c r="C11" s="295" t="s">
        <v>1185</v>
      </c>
      <c r="D11" s="292"/>
      <c r="E11" s="292"/>
      <c r="F11" s="294" t="s">
        <v>1184</v>
      </c>
      <c r="G11" s="294" t="s">
        <v>1184</v>
      </c>
      <c r="H11" s="292" t="s">
        <v>1184</v>
      </c>
      <c r="I11" s="294" t="s">
        <v>1184</v>
      </c>
      <c r="J11" s="292" t="s">
        <v>1184</v>
      </c>
      <c r="K11" s="292" t="s">
        <v>1184</v>
      </c>
      <c r="L11" s="292" t="s">
        <v>1184</v>
      </c>
      <c r="M11" s="292" t="s">
        <v>1184</v>
      </c>
      <c r="N11" s="292" t="s">
        <v>1184</v>
      </c>
      <c r="O11" s="292" t="s">
        <v>1184</v>
      </c>
      <c r="P11" s="292" t="s">
        <v>1184</v>
      </c>
      <c r="Q11" s="292" t="s">
        <v>1184</v>
      </c>
      <c r="R11" s="292"/>
      <c r="S11" s="294" t="s">
        <v>1184</v>
      </c>
      <c r="T11" s="292"/>
    </row>
    <row r="12" spans="1:23">
      <c r="A12" s="295" t="s">
        <v>1186</v>
      </c>
      <c r="B12" s="295" t="s">
        <v>1186</v>
      </c>
      <c r="C12" s="295" t="s">
        <v>1186</v>
      </c>
      <c r="D12" s="292"/>
      <c r="E12" s="292"/>
      <c r="F12" s="294" t="s">
        <v>1185</v>
      </c>
      <c r="G12" s="294" t="s">
        <v>1185</v>
      </c>
      <c r="H12" s="292" t="s">
        <v>1185</v>
      </c>
      <c r="I12" s="294" t="s">
        <v>1185</v>
      </c>
      <c r="J12" s="292" t="s">
        <v>1185</v>
      </c>
      <c r="K12" s="292" t="s">
        <v>1185</v>
      </c>
      <c r="L12" s="292" t="s">
        <v>1185</v>
      </c>
      <c r="M12" s="292" t="s">
        <v>1185</v>
      </c>
      <c r="N12" s="292" t="s">
        <v>1185</v>
      </c>
      <c r="O12" s="292" t="s">
        <v>1185</v>
      </c>
      <c r="P12" s="292" t="s">
        <v>1185</v>
      </c>
      <c r="Q12" s="292" t="s">
        <v>1185</v>
      </c>
      <c r="R12" s="292"/>
      <c r="S12" s="294" t="s">
        <v>1185</v>
      </c>
      <c r="T12" s="292"/>
      <c r="U12" s="292"/>
    </row>
    <row r="13" spans="1:23">
      <c r="A13" s="295">
        <v>10</v>
      </c>
      <c r="B13" s="295">
        <v>10</v>
      </c>
      <c r="C13" s="295" t="s">
        <v>1192</v>
      </c>
      <c r="D13" s="292"/>
      <c r="E13" s="292"/>
      <c r="F13" s="294" t="s">
        <v>1186</v>
      </c>
      <c r="G13" s="294" t="s">
        <v>1186</v>
      </c>
      <c r="H13" s="292" t="s">
        <v>1186</v>
      </c>
      <c r="I13" s="294" t="s">
        <v>1186</v>
      </c>
      <c r="J13" s="292" t="s">
        <v>1186</v>
      </c>
      <c r="K13" s="292" t="s">
        <v>1186</v>
      </c>
      <c r="L13" s="292" t="s">
        <v>1186</v>
      </c>
      <c r="M13" s="292" t="s">
        <v>1186</v>
      </c>
      <c r="N13" s="292" t="s">
        <v>1186</v>
      </c>
      <c r="O13" s="292" t="s">
        <v>1186</v>
      </c>
      <c r="P13" s="292" t="s">
        <v>1186</v>
      </c>
      <c r="Q13" s="292" t="s">
        <v>1186</v>
      </c>
      <c r="R13" s="292"/>
      <c r="S13" s="294" t="s">
        <v>1186</v>
      </c>
      <c r="T13" s="292"/>
    </row>
    <row r="14" spans="1:23">
      <c r="A14" s="295">
        <v>11</v>
      </c>
      <c r="B14" s="295">
        <v>11</v>
      </c>
      <c r="C14" s="295" t="s">
        <v>1193</v>
      </c>
      <c r="D14" s="292"/>
      <c r="E14" s="292"/>
      <c r="F14" s="294">
        <v>10</v>
      </c>
      <c r="G14" s="294">
        <v>10</v>
      </c>
      <c r="H14" s="292">
        <v>10</v>
      </c>
      <c r="I14" s="294">
        <v>10</v>
      </c>
      <c r="J14" s="292">
        <v>10</v>
      </c>
      <c r="K14" s="292">
        <v>10</v>
      </c>
      <c r="L14" s="292">
        <v>10</v>
      </c>
      <c r="M14" s="292">
        <v>10</v>
      </c>
      <c r="N14" s="292">
        <v>10</v>
      </c>
      <c r="O14" s="292">
        <v>10</v>
      </c>
      <c r="P14" s="292">
        <v>10</v>
      </c>
      <c r="Q14" s="292">
        <v>10</v>
      </c>
      <c r="R14" s="292"/>
      <c r="S14" s="294">
        <v>10</v>
      </c>
      <c r="T14" s="292"/>
    </row>
    <row r="15" spans="1:23">
      <c r="A15" s="295">
        <v>12</v>
      </c>
      <c r="B15" s="295">
        <v>12</v>
      </c>
      <c r="C15" s="295" t="s">
        <v>1194</v>
      </c>
      <c r="D15" s="292"/>
      <c r="E15" s="292"/>
      <c r="F15" s="294">
        <v>11</v>
      </c>
      <c r="G15" s="294">
        <v>11</v>
      </c>
      <c r="H15" s="292">
        <v>11</v>
      </c>
      <c r="I15" s="294">
        <v>11</v>
      </c>
      <c r="J15" s="292">
        <v>11</v>
      </c>
      <c r="K15" s="292">
        <v>11</v>
      </c>
      <c r="L15" s="292">
        <v>11</v>
      </c>
      <c r="M15" s="292">
        <v>11</v>
      </c>
      <c r="N15" s="292">
        <v>11</v>
      </c>
      <c r="O15" s="292">
        <v>11</v>
      </c>
      <c r="P15" s="292">
        <v>11</v>
      </c>
      <c r="Q15" s="292">
        <v>11</v>
      </c>
      <c r="R15" s="292"/>
      <c r="S15" s="294">
        <v>11</v>
      </c>
      <c r="T15" s="292"/>
    </row>
    <row r="16" spans="1:23">
      <c r="A16" s="295">
        <v>13</v>
      </c>
      <c r="B16" s="295">
        <v>13</v>
      </c>
      <c r="C16" s="295" t="s">
        <v>1195</v>
      </c>
      <c r="D16" s="292"/>
      <c r="E16" s="292"/>
      <c r="F16" s="294">
        <v>12</v>
      </c>
      <c r="G16" s="294">
        <v>12</v>
      </c>
      <c r="H16" s="292">
        <v>12</v>
      </c>
      <c r="I16" s="294">
        <v>12</v>
      </c>
      <c r="J16" s="292">
        <v>12</v>
      </c>
      <c r="K16" s="292">
        <v>12</v>
      </c>
      <c r="L16" s="292">
        <v>12</v>
      </c>
      <c r="M16" s="292">
        <v>12</v>
      </c>
      <c r="N16" s="292">
        <v>12</v>
      </c>
      <c r="O16" s="292">
        <v>12</v>
      </c>
      <c r="P16" s="292">
        <v>12</v>
      </c>
      <c r="Q16" s="292">
        <v>12</v>
      </c>
      <c r="R16" s="292"/>
      <c r="S16" s="294">
        <v>12</v>
      </c>
      <c r="T16" s="292"/>
    </row>
    <row r="17" spans="1:20">
      <c r="A17" s="295">
        <v>14</v>
      </c>
      <c r="B17" s="295">
        <v>14</v>
      </c>
      <c r="C17" s="295" t="s">
        <v>1196</v>
      </c>
      <c r="D17" s="292"/>
      <c r="E17" s="292"/>
      <c r="F17" s="294">
        <v>13</v>
      </c>
      <c r="G17" s="294">
        <v>13</v>
      </c>
      <c r="H17" s="292">
        <v>13</v>
      </c>
      <c r="I17" s="294">
        <v>13</v>
      </c>
      <c r="J17" s="292">
        <v>13</v>
      </c>
      <c r="K17" s="292">
        <v>13</v>
      </c>
      <c r="L17" s="292">
        <v>13</v>
      </c>
      <c r="M17" s="292">
        <v>13</v>
      </c>
      <c r="N17" s="292">
        <v>13</v>
      </c>
      <c r="O17" s="292">
        <v>13</v>
      </c>
      <c r="P17" s="292">
        <v>13</v>
      </c>
      <c r="Q17" s="292">
        <v>13</v>
      </c>
      <c r="R17" s="292"/>
      <c r="S17" s="294">
        <v>13</v>
      </c>
      <c r="T17" s="292"/>
    </row>
    <row r="18" spans="1:20">
      <c r="A18" s="295">
        <v>15</v>
      </c>
      <c r="B18" s="295">
        <v>15</v>
      </c>
      <c r="C18" s="295" t="s">
        <v>1197</v>
      </c>
      <c r="D18" s="292"/>
      <c r="E18" s="292"/>
      <c r="F18" s="294">
        <v>14</v>
      </c>
      <c r="G18" s="294">
        <v>14</v>
      </c>
      <c r="H18" s="292">
        <v>14</v>
      </c>
      <c r="I18" s="294">
        <v>14</v>
      </c>
      <c r="J18" s="292">
        <v>14</v>
      </c>
      <c r="K18" s="292">
        <v>14</v>
      </c>
      <c r="L18" s="292">
        <v>14</v>
      </c>
      <c r="M18" s="292">
        <v>14</v>
      </c>
      <c r="N18" s="292">
        <v>14</v>
      </c>
      <c r="O18" s="292">
        <v>14</v>
      </c>
      <c r="P18" s="292">
        <v>14</v>
      </c>
      <c r="Q18" s="292">
        <v>14</v>
      </c>
      <c r="R18" s="292"/>
      <c r="S18" s="294">
        <v>14</v>
      </c>
      <c r="T18" s="292"/>
    </row>
    <row r="19" spans="1:20">
      <c r="A19" s="295">
        <v>16</v>
      </c>
      <c r="B19" s="295">
        <v>16</v>
      </c>
      <c r="C19" s="295" t="s">
        <v>1198</v>
      </c>
      <c r="D19" s="292"/>
      <c r="E19" s="292"/>
      <c r="F19" s="294">
        <v>15</v>
      </c>
      <c r="G19" s="294">
        <v>15</v>
      </c>
      <c r="H19" s="292">
        <v>15</v>
      </c>
      <c r="I19" s="294">
        <v>15</v>
      </c>
      <c r="J19" s="292">
        <v>15</v>
      </c>
      <c r="K19" s="292">
        <v>15</v>
      </c>
      <c r="L19" s="292">
        <v>15</v>
      </c>
      <c r="M19" s="292">
        <v>15</v>
      </c>
      <c r="N19" s="292">
        <v>15</v>
      </c>
      <c r="O19" s="292">
        <v>15</v>
      </c>
      <c r="P19" s="292">
        <v>15</v>
      </c>
      <c r="Q19" s="292">
        <v>15</v>
      </c>
      <c r="R19" s="292"/>
      <c r="S19" s="294">
        <v>15</v>
      </c>
      <c r="T19" s="292"/>
    </row>
    <row r="20" spans="1:20">
      <c r="A20" s="295">
        <v>17</v>
      </c>
      <c r="B20" s="295">
        <v>17</v>
      </c>
      <c r="C20" s="295" t="s">
        <v>1199</v>
      </c>
      <c r="D20" s="292"/>
      <c r="E20" s="292"/>
      <c r="F20" s="294">
        <v>16</v>
      </c>
      <c r="G20" s="294">
        <v>16</v>
      </c>
      <c r="H20" s="292">
        <v>16</v>
      </c>
      <c r="I20" s="294">
        <v>16</v>
      </c>
      <c r="J20" s="292">
        <v>16</v>
      </c>
      <c r="K20" s="292">
        <v>16</v>
      </c>
      <c r="L20" s="292">
        <v>16</v>
      </c>
      <c r="M20" s="292">
        <v>16</v>
      </c>
      <c r="N20" s="292">
        <v>16</v>
      </c>
      <c r="O20" s="292">
        <v>16</v>
      </c>
      <c r="P20" s="292">
        <v>16</v>
      </c>
      <c r="Q20" s="292">
        <v>16</v>
      </c>
      <c r="R20" s="292"/>
      <c r="S20" s="294">
        <v>16</v>
      </c>
      <c r="T20" s="292"/>
    </row>
    <row r="21" spans="1:20">
      <c r="A21" s="295">
        <v>18</v>
      </c>
      <c r="B21" s="295">
        <v>18</v>
      </c>
      <c r="C21" s="295" t="s">
        <v>1200</v>
      </c>
      <c r="D21" s="292"/>
      <c r="E21" s="292"/>
      <c r="F21" s="294">
        <v>17</v>
      </c>
      <c r="G21" s="294">
        <v>17</v>
      </c>
      <c r="H21" s="292">
        <v>17</v>
      </c>
      <c r="I21" s="294">
        <v>17</v>
      </c>
      <c r="J21" s="292">
        <v>17</v>
      </c>
      <c r="K21" s="292">
        <v>17</v>
      </c>
      <c r="L21" s="292">
        <v>17</v>
      </c>
      <c r="M21" s="292">
        <v>17</v>
      </c>
      <c r="N21" s="292">
        <v>17</v>
      </c>
      <c r="O21" s="292">
        <v>17</v>
      </c>
      <c r="P21" s="292">
        <v>17</v>
      </c>
      <c r="Q21" s="292">
        <v>17</v>
      </c>
      <c r="R21" s="292"/>
      <c r="S21" s="294">
        <v>17</v>
      </c>
      <c r="T21" s="292"/>
    </row>
    <row r="22" spans="1:20">
      <c r="A22" s="295">
        <v>19</v>
      </c>
      <c r="B22" s="295">
        <v>19</v>
      </c>
      <c r="C22" s="295" t="s">
        <v>1201</v>
      </c>
      <c r="D22" s="292"/>
      <c r="E22" s="292"/>
      <c r="F22" s="294">
        <v>18</v>
      </c>
      <c r="G22" s="294">
        <v>18</v>
      </c>
      <c r="H22" s="292">
        <v>18</v>
      </c>
      <c r="I22" s="294">
        <v>18</v>
      </c>
      <c r="J22" s="292">
        <v>18</v>
      </c>
      <c r="K22" s="292">
        <v>18</v>
      </c>
      <c r="L22" s="292">
        <v>18</v>
      </c>
      <c r="M22" s="292">
        <v>18</v>
      </c>
      <c r="N22" s="292">
        <v>18</v>
      </c>
      <c r="O22" s="292">
        <v>18</v>
      </c>
      <c r="P22" s="292">
        <v>18</v>
      </c>
      <c r="Q22" s="292">
        <v>18</v>
      </c>
      <c r="R22" s="292"/>
      <c r="S22" s="294">
        <v>18</v>
      </c>
      <c r="T22" s="292"/>
    </row>
    <row r="23" spans="1:20">
      <c r="A23" s="295">
        <v>20</v>
      </c>
      <c r="B23" s="295">
        <v>20</v>
      </c>
      <c r="C23" s="295" t="s">
        <v>1202</v>
      </c>
      <c r="D23" s="292"/>
      <c r="E23" s="292"/>
      <c r="F23" s="294">
        <v>19</v>
      </c>
      <c r="G23" s="294">
        <v>19</v>
      </c>
      <c r="H23" s="292">
        <v>19</v>
      </c>
      <c r="I23" s="294">
        <v>19</v>
      </c>
      <c r="J23" s="292">
        <v>19</v>
      </c>
      <c r="K23" s="292">
        <v>19</v>
      </c>
      <c r="L23" s="292">
        <v>19</v>
      </c>
      <c r="M23" s="292">
        <v>19</v>
      </c>
      <c r="N23" s="292">
        <v>19</v>
      </c>
      <c r="O23" s="292">
        <v>19</v>
      </c>
      <c r="P23" s="292">
        <v>19</v>
      </c>
      <c r="Q23" s="292">
        <v>19</v>
      </c>
      <c r="R23" s="292"/>
      <c r="S23" s="294">
        <v>19</v>
      </c>
      <c r="T23" s="292"/>
    </row>
    <row r="24" spans="1:20">
      <c r="A24" s="295">
        <v>21</v>
      </c>
      <c r="B24" s="295">
        <v>21</v>
      </c>
      <c r="C24" s="295" t="s">
        <v>1203</v>
      </c>
      <c r="D24" s="292"/>
      <c r="E24" s="292"/>
      <c r="F24" s="294">
        <v>20</v>
      </c>
      <c r="G24" s="294">
        <v>20</v>
      </c>
      <c r="H24" s="292">
        <v>20</v>
      </c>
      <c r="I24" s="294">
        <v>20</v>
      </c>
      <c r="J24" s="292">
        <v>20</v>
      </c>
      <c r="K24" s="292">
        <v>20</v>
      </c>
      <c r="L24" s="292">
        <v>20</v>
      </c>
      <c r="M24" s="292">
        <v>20</v>
      </c>
      <c r="N24" s="292">
        <v>20</v>
      </c>
      <c r="O24" s="292">
        <v>20</v>
      </c>
      <c r="P24" s="292">
        <v>20</v>
      </c>
      <c r="Q24" s="292">
        <v>20</v>
      </c>
      <c r="R24" s="292"/>
      <c r="S24" s="294">
        <v>20</v>
      </c>
      <c r="T24" s="292"/>
    </row>
    <row r="25" spans="1:20">
      <c r="A25" s="295">
        <v>22</v>
      </c>
      <c r="B25" s="295">
        <v>22</v>
      </c>
      <c r="C25" s="295" t="s">
        <v>1204</v>
      </c>
      <c r="D25" s="292"/>
      <c r="E25" s="292"/>
      <c r="F25" s="294">
        <v>21</v>
      </c>
      <c r="G25" s="294">
        <v>21</v>
      </c>
      <c r="H25" s="292">
        <v>21</v>
      </c>
      <c r="I25" s="294">
        <v>21</v>
      </c>
      <c r="J25" s="292">
        <v>21</v>
      </c>
      <c r="K25" s="292">
        <v>21</v>
      </c>
      <c r="L25" s="292">
        <v>21</v>
      </c>
      <c r="M25" s="292">
        <v>21</v>
      </c>
      <c r="N25" s="292">
        <v>21</v>
      </c>
      <c r="O25" s="292">
        <v>21</v>
      </c>
      <c r="P25" s="292">
        <v>21</v>
      </c>
      <c r="Q25" s="292">
        <v>21</v>
      </c>
      <c r="R25" s="292"/>
      <c r="S25" s="294">
        <v>21</v>
      </c>
      <c r="T25" s="292"/>
    </row>
    <row r="26" spans="1:20">
      <c r="A26" s="295">
        <v>23</v>
      </c>
      <c r="B26" s="295">
        <v>23</v>
      </c>
      <c r="C26" s="295" t="s">
        <v>1205</v>
      </c>
      <c r="D26" s="292"/>
      <c r="E26" s="292"/>
      <c r="F26" s="294">
        <v>22</v>
      </c>
      <c r="G26" s="294">
        <v>22</v>
      </c>
      <c r="H26" s="292">
        <v>22</v>
      </c>
      <c r="I26" s="294">
        <v>22</v>
      </c>
      <c r="J26" s="292">
        <v>22</v>
      </c>
      <c r="K26" s="292">
        <v>22</v>
      </c>
      <c r="L26" s="292">
        <v>22</v>
      </c>
      <c r="M26" s="292">
        <v>22</v>
      </c>
      <c r="N26" s="292">
        <v>22</v>
      </c>
      <c r="O26" s="292">
        <v>22</v>
      </c>
      <c r="P26" s="292">
        <v>22</v>
      </c>
      <c r="Q26" s="292">
        <v>22</v>
      </c>
      <c r="R26" s="292"/>
      <c r="S26" s="294">
        <v>22</v>
      </c>
      <c r="T26" s="292"/>
    </row>
    <row r="27" spans="1:20">
      <c r="A27" s="295">
        <v>24</v>
      </c>
      <c r="B27" s="295">
        <v>24</v>
      </c>
      <c r="C27" s="295" t="s">
        <v>1206</v>
      </c>
      <c r="D27" s="292"/>
      <c r="E27" s="292"/>
      <c r="F27" s="294">
        <v>23</v>
      </c>
      <c r="G27" s="294">
        <v>23</v>
      </c>
      <c r="H27" s="292">
        <v>23</v>
      </c>
      <c r="I27" s="294">
        <v>23</v>
      </c>
      <c r="J27" s="292">
        <v>23</v>
      </c>
      <c r="K27" s="292">
        <v>23</v>
      </c>
      <c r="L27" s="292">
        <v>23</v>
      </c>
      <c r="M27" s="292">
        <v>23</v>
      </c>
      <c r="N27" s="292">
        <v>23</v>
      </c>
      <c r="O27" s="292">
        <v>23</v>
      </c>
      <c r="P27" s="292">
        <v>23</v>
      </c>
      <c r="Q27" s="292">
        <v>23</v>
      </c>
      <c r="R27" s="292"/>
      <c r="S27" s="294">
        <v>23</v>
      </c>
      <c r="T27" s="292"/>
    </row>
    <row r="28" spans="1:20">
      <c r="A28" s="295">
        <v>25</v>
      </c>
      <c r="B28" s="295">
        <v>25</v>
      </c>
      <c r="C28" s="295" t="s">
        <v>1207</v>
      </c>
      <c r="D28" s="292"/>
      <c r="E28" s="292"/>
      <c r="F28" s="294">
        <v>24</v>
      </c>
      <c r="G28" s="294">
        <v>24</v>
      </c>
      <c r="H28" s="292">
        <v>24</v>
      </c>
      <c r="I28" s="294">
        <v>24</v>
      </c>
      <c r="J28" s="292">
        <v>24</v>
      </c>
      <c r="K28" s="292">
        <v>24</v>
      </c>
      <c r="L28" s="292">
        <v>24</v>
      </c>
      <c r="M28" s="292">
        <v>24</v>
      </c>
      <c r="N28" s="292">
        <v>24</v>
      </c>
      <c r="O28" s="292">
        <v>24</v>
      </c>
      <c r="P28" s="292">
        <v>24</v>
      </c>
      <c r="Q28" s="292">
        <v>24</v>
      </c>
      <c r="R28" s="292"/>
      <c r="S28" s="294">
        <v>24</v>
      </c>
      <c r="T28" s="292"/>
    </row>
    <row r="29" spans="1:20">
      <c r="A29" s="295">
        <v>26</v>
      </c>
      <c r="B29" s="295">
        <v>26</v>
      </c>
      <c r="C29" s="295" t="s">
        <v>1208</v>
      </c>
      <c r="D29" s="292"/>
      <c r="E29" s="292"/>
      <c r="F29" s="294">
        <v>25</v>
      </c>
      <c r="G29" s="294">
        <v>25</v>
      </c>
      <c r="H29" s="292">
        <v>25</v>
      </c>
      <c r="I29" s="294">
        <v>25</v>
      </c>
      <c r="J29" s="292">
        <v>25</v>
      </c>
      <c r="K29" s="292">
        <v>25</v>
      </c>
      <c r="L29" s="292">
        <v>25</v>
      </c>
      <c r="M29" s="292">
        <v>25</v>
      </c>
      <c r="N29" s="292">
        <v>25</v>
      </c>
      <c r="O29" s="292">
        <v>25</v>
      </c>
      <c r="P29" s="292">
        <v>25</v>
      </c>
      <c r="Q29" s="292">
        <v>25</v>
      </c>
      <c r="R29" s="292"/>
      <c r="S29" s="294">
        <v>25</v>
      </c>
      <c r="T29" s="292"/>
    </row>
    <row r="30" spans="1:20">
      <c r="A30" s="295">
        <v>27</v>
      </c>
      <c r="B30" s="295">
        <v>27</v>
      </c>
      <c r="C30" s="295" t="s">
        <v>1209</v>
      </c>
      <c r="D30" s="292"/>
      <c r="E30" s="292"/>
      <c r="F30" s="294">
        <v>26</v>
      </c>
      <c r="G30" s="294">
        <v>26</v>
      </c>
      <c r="H30" s="292">
        <v>26</v>
      </c>
      <c r="I30" s="294">
        <v>26</v>
      </c>
      <c r="J30" s="292">
        <v>26</v>
      </c>
      <c r="K30" s="292">
        <v>26</v>
      </c>
      <c r="L30" s="292">
        <v>26</v>
      </c>
      <c r="M30" s="292">
        <v>26</v>
      </c>
      <c r="N30" s="292">
        <v>26</v>
      </c>
      <c r="O30" s="292">
        <v>26</v>
      </c>
      <c r="P30" s="292">
        <v>26</v>
      </c>
      <c r="Q30" s="292">
        <v>26</v>
      </c>
      <c r="R30" s="292"/>
      <c r="S30" s="294">
        <v>26</v>
      </c>
      <c r="T30" s="292"/>
    </row>
    <row r="31" spans="1:20">
      <c r="A31" s="295">
        <v>28</v>
      </c>
      <c r="B31" s="295">
        <v>28</v>
      </c>
      <c r="C31" s="295" t="s">
        <v>1210</v>
      </c>
      <c r="D31" s="292"/>
      <c r="E31" s="292"/>
      <c r="F31" s="294">
        <v>27</v>
      </c>
      <c r="G31" s="294">
        <v>27</v>
      </c>
      <c r="H31" s="292">
        <v>27</v>
      </c>
      <c r="I31" s="294">
        <v>27</v>
      </c>
      <c r="J31" s="292">
        <v>27</v>
      </c>
      <c r="K31" s="292">
        <v>27</v>
      </c>
      <c r="L31" s="292">
        <v>27</v>
      </c>
      <c r="M31" s="292">
        <v>27</v>
      </c>
      <c r="N31" s="292">
        <v>27</v>
      </c>
      <c r="O31" s="292">
        <v>27</v>
      </c>
      <c r="P31" s="292">
        <v>27</v>
      </c>
      <c r="Q31" s="292">
        <v>27</v>
      </c>
      <c r="R31" s="292"/>
      <c r="S31" s="294">
        <v>27</v>
      </c>
      <c r="T31" s="292"/>
    </row>
    <row r="32" spans="1:20">
      <c r="A32" s="295">
        <v>29</v>
      </c>
      <c r="B32" s="295">
        <v>29</v>
      </c>
      <c r="C32" s="295" t="s">
        <v>1211</v>
      </c>
      <c r="D32" s="292"/>
      <c r="E32" s="292"/>
      <c r="F32" s="294">
        <v>28</v>
      </c>
      <c r="G32" s="294">
        <v>28</v>
      </c>
      <c r="H32" s="292">
        <v>28</v>
      </c>
      <c r="I32" s="294">
        <v>28</v>
      </c>
      <c r="J32" s="292">
        <v>28</v>
      </c>
      <c r="K32" s="292">
        <v>28</v>
      </c>
      <c r="L32" s="292">
        <v>28</v>
      </c>
      <c r="M32" s="292">
        <v>28</v>
      </c>
      <c r="N32" s="292">
        <v>28</v>
      </c>
      <c r="O32" s="292">
        <v>28</v>
      </c>
      <c r="P32" s="292">
        <v>28</v>
      </c>
      <c r="Q32" s="292">
        <v>28</v>
      </c>
      <c r="R32" s="292"/>
      <c r="S32" s="294">
        <v>28</v>
      </c>
      <c r="T32" s="292"/>
    </row>
    <row r="33" spans="1:20">
      <c r="A33" s="295">
        <v>30</v>
      </c>
      <c r="B33" s="295">
        <v>30</v>
      </c>
      <c r="C33" s="295" t="s">
        <v>1212</v>
      </c>
      <c r="D33" s="292"/>
      <c r="E33" s="292"/>
      <c r="F33" s="294">
        <v>29</v>
      </c>
      <c r="G33" s="292"/>
      <c r="H33" s="292">
        <v>29</v>
      </c>
      <c r="I33" s="294">
        <v>29</v>
      </c>
      <c r="J33" s="292">
        <v>29</v>
      </c>
      <c r="K33" s="292">
        <v>29</v>
      </c>
      <c r="L33" s="292">
        <v>29</v>
      </c>
      <c r="M33" s="292">
        <v>29</v>
      </c>
      <c r="N33" s="292">
        <v>29</v>
      </c>
      <c r="O33" s="292">
        <v>29</v>
      </c>
      <c r="P33" s="292">
        <v>29</v>
      </c>
      <c r="Q33" s="292">
        <v>29</v>
      </c>
      <c r="R33" s="292"/>
      <c r="S33" s="294">
        <v>29</v>
      </c>
      <c r="T33" s="292"/>
    </row>
    <row r="34" spans="1:20">
      <c r="A34" s="295">
        <v>31</v>
      </c>
      <c r="B34" s="295">
        <v>31</v>
      </c>
      <c r="C34" s="295" t="s">
        <v>1213</v>
      </c>
      <c r="D34" s="292"/>
      <c r="E34" s="292"/>
      <c r="F34" s="294">
        <v>30</v>
      </c>
      <c r="G34" s="292"/>
      <c r="H34" s="292">
        <v>30</v>
      </c>
      <c r="I34" s="294">
        <v>30</v>
      </c>
      <c r="J34" s="292">
        <v>30</v>
      </c>
      <c r="K34" s="292">
        <v>30</v>
      </c>
      <c r="L34" s="292">
        <v>30</v>
      </c>
      <c r="M34" s="292">
        <v>30</v>
      </c>
      <c r="N34" s="292">
        <v>30</v>
      </c>
      <c r="O34" s="292">
        <v>30</v>
      </c>
      <c r="P34" s="292">
        <v>30</v>
      </c>
      <c r="Q34" s="292">
        <v>30</v>
      </c>
      <c r="R34" s="292"/>
      <c r="S34" s="292"/>
      <c r="T34" s="292"/>
    </row>
    <row r="35" spans="1:20">
      <c r="A35" s="295">
        <v>32</v>
      </c>
      <c r="B35" s="296"/>
      <c r="C35" s="295" t="s">
        <v>1214</v>
      </c>
      <c r="D35" s="292"/>
      <c r="E35" s="292"/>
      <c r="F35" s="294">
        <v>31</v>
      </c>
      <c r="G35" s="292"/>
      <c r="H35" s="292">
        <v>31</v>
      </c>
      <c r="I35" s="292"/>
      <c r="J35" s="292">
        <v>31</v>
      </c>
      <c r="K35" s="292"/>
      <c r="L35" s="292">
        <v>31</v>
      </c>
      <c r="M35" s="292">
        <v>31</v>
      </c>
      <c r="N35" s="292"/>
      <c r="O35" s="292">
        <v>31</v>
      </c>
      <c r="P35" s="292"/>
      <c r="Q35" s="292">
        <v>31</v>
      </c>
      <c r="R35" s="292"/>
      <c r="S35" s="292"/>
      <c r="T35" s="292"/>
    </row>
    <row r="36" spans="1:20">
      <c r="A36" s="295">
        <v>33</v>
      </c>
      <c r="B36" s="296"/>
      <c r="C36" s="295" t="s">
        <v>1215</v>
      </c>
      <c r="D36" s="292"/>
      <c r="E36" s="292"/>
      <c r="F36" s="292"/>
      <c r="G36" s="292"/>
      <c r="H36" s="292"/>
      <c r="I36" s="292"/>
      <c r="J36" s="292"/>
      <c r="K36" s="292"/>
      <c r="L36" s="292"/>
      <c r="M36" s="292"/>
      <c r="N36" s="292"/>
      <c r="O36" s="292"/>
      <c r="P36" s="292"/>
      <c r="Q36" s="292"/>
      <c r="R36" s="292"/>
      <c r="S36" s="292"/>
      <c r="T36" s="292"/>
    </row>
    <row r="37" spans="1:20">
      <c r="A37" s="295">
        <v>34</v>
      </c>
      <c r="B37" s="296"/>
      <c r="C37" s="295" t="s">
        <v>1216</v>
      </c>
      <c r="D37" s="292"/>
      <c r="E37" s="292"/>
      <c r="F37" s="292"/>
      <c r="G37" s="292"/>
      <c r="H37" s="292"/>
      <c r="I37" s="292"/>
      <c r="J37" s="292"/>
      <c r="K37" s="292"/>
      <c r="L37" s="292"/>
      <c r="M37" s="292"/>
      <c r="N37" s="292"/>
      <c r="O37" s="292"/>
      <c r="P37" s="292"/>
      <c r="Q37" s="292"/>
      <c r="R37" s="292"/>
      <c r="S37" s="292"/>
      <c r="T37" s="292"/>
    </row>
    <row r="38" spans="1:20">
      <c r="A38" s="295">
        <v>35</v>
      </c>
      <c r="B38" s="296"/>
      <c r="C38" s="295" t="s">
        <v>1217</v>
      </c>
      <c r="D38" s="292"/>
      <c r="E38" s="292"/>
      <c r="F38" s="292"/>
      <c r="G38" s="292"/>
      <c r="H38" s="292"/>
      <c r="I38" s="292"/>
      <c r="J38" s="292"/>
      <c r="K38" s="292"/>
      <c r="L38" s="292"/>
      <c r="M38" s="292"/>
      <c r="N38" s="292"/>
      <c r="O38" s="292"/>
      <c r="P38" s="292"/>
      <c r="Q38" s="292"/>
      <c r="R38" s="292"/>
      <c r="S38" s="292"/>
      <c r="T38" s="292"/>
    </row>
    <row r="39" spans="1:20">
      <c r="A39" s="295">
        <v>36</v>
      </c>
      <c r="B39" s="296"/>
      <c r="C39" s="295" t="s">
        <v>1218</v>
      </c>
      <c r="D39" s="292"/>
      <c r="E39" s="292"/>
      <c r="F39" s="292"/>
      <c r="G39" s="292"/>
      <c r="H39" s="292"/>
      <c r="I39" s="292"/>
      <c r="J39" s="292"/>
      <c r="K39" s="292"/>
      <c r="L39" s="292"/>
      <c r="M39" s="292"/>
      <c r="N39" s="292"/>
      <c r="O39" s="292"/>
      <c r="P39" s="292"/>
      <c r="Q39" s="292"/>
      <c r="R39" s="292"/>
      <c r="S39" s="292"/>
      <c r="T39" s="292"/>
    </row>
    <row r="40" spans="1:20">
      <c r="A40" s="295">
        <v>37</v>
      </c>
      <c r="B40" s="296"/>
      <c r="C40" s="295" t="s">
        <v>1219</v>
      </c>
      <c r="D40" s="292"/>
      <c r="E40" s="292"/>
      <c r="F40" s="292"/>
      <c r="G40" s="292"/>
      <c r="H40" s="292"/>
      <c r="I40" s="292"/>
      <c r="J40" s="292"/>
      <c r="K40" s="292"/>
      <c r="L40" s="292"/>
      <c r="M40" s="292"/>
      <c r="N40" s="292"/>
      <c r="O40" s="292"/>
      <c r="P40" s="292"/>
      <c r="Q40" s="292"/>
      <c r="R40" s="292"/>
      <c r="S40" s="292"/>
      <c r="T40" s="292"/>
    </row>
    <row r="41" spans="1:20">
      <c r="A41" s="295">
        <v>38</v>
      </c>
      <c r="B41" s="296"/>
      <c r="C41" s="295" t="s">
        <v>1220</v>
      </c>
      <c r="D41" s="292"/>
      <c r="E41" s="292"/>
      <c r="F41" s="292"/>
      <c r="G41" s="292"/>
      <c r="H41" s="292"/>
      <c r="I41" s="292"/>
      <c r="J41" s="292"/>
      <c r="K41" s="292"/>
      <c r="L41" s="292"/>
      <c r="M41" s="292"/>
      <c r="N41" s="292"/>
      <c r="O41" s="292"/>
      <c r="P41" s="292"/>
      <c r="Q41" s="292"/>
      <c r="R41" s="292"/>
      <c r="S41" s="292"/>
      <c r="T41" s="292"/>
    </row>
    <row r="42" spans="1:20">
      <c r="A42" s="295">
        <v>39</v>
      </c>
      <c r="B42" s="296"/>
      <c r="C42" s="295" t="s">
        <v>1221</v>
      </c>
      <c r="D42" s="292"/>
      <c r="E42" s="292"/>
      <c r="F42" s="292"/>
      <c r="G42" s="292"/>
      <c r="H42" s="292"/>
      <c r="I42" s="292"/>
      <c r="J42" s="292"/>
      <c r="K42" s="292"/>
      <c r="L42" s="292"/>
      <c r="M42" s="292"/>
      <c r="N42" s="292"/>
      <c r="O42" s="292"/>
      <c r="P42" s="292"/>
      <c r="Q42" s="292"/>
      <c r="R42" s="292"/>
      <c r="S42" s="292"/>
      <c r="T42" s="292"/>
    </row>
    <row r="43" spans="1:20">
      <c r="A43" s="295">
        <v>40</v>
      </c>
      <c r="B43" s="296"/>
      <c r="C43" s="295" t="s">
        <v>1222</v>
      </c>
      <c r="D43" s="292"/>
      <c r="E43" s="292"/>
      <c r="F43" s="292"/>
      <c r="G43" s="292"/>
      <c r="H43" s="292"/>
      <c r="I43" s="292"/>
      <c r="J43" s="292"/>
      <c r="K43" s="292"/>
      <c r="L43" s="292"/>
      <c r="M43" s="292"/>
      <c r="N43" s="292"/>
      <c r="O43" s="292"/>
      <c r="P43" s="292"/>
      <c r="Q43" s="292"/>
      <c r="R43" s="292"/>
      <c r="S43" s="292"/>
      <c r="T43" s="292"/>
    </row>
    <row r="44" spans="1:20">
      <c r="A44" s="295">
        <v>41</v>
      </c>
      <c r="B44" s="296"/>
      <c r="C44" s="295" t="s">
        <v>1223</v>
      </c>
      <c r="D44" s="292"/>
      <c r="E44" s="292"/>
      <c r="F44" s="292"/>
      <c r="G44" s="292"/>
      <c r="H44" s="292"/>
      <c r="I44" s="292"/>
      <c r="J44" s="292"/>
      <c r="K44" s="292"/>
      <c r="L44" s="292"/>
      <c r="M44" s="292"/>
      <c r="N44" s="292"/>
      <c r="O44" s="292"/>
      <c r="P44" s="292"/>
      <c r="Q44" s="292"/>
      <c r="R44" s="292"/>
      <c r="S44" s="292"/>
      <c r="T44" s="292"/>
    </row>
    <row r="45" spans="1:20">
      <c r="A45" s="295">
        <v>42</v>
      </c>
      <c r="B45" s="296"/>
      <c r="C45" s="295" t="s">
        <v>1224</v>
      </c>
      <c r="D45" s="292"/>
      <c r="E45" s="292"/>
      <c r="F45" s="292"/>
      <c r="G45" s="292"/>
      <c r="H45" s="292"/>
      <c r="I45" s="292"/>
      <c r="J45" s="292"/>
      <c r="K45" s="292"/>
      <c r="L45" s="292"/>
      <c r="M45" s="292"/>
      <c r="N45" s="292"/>
      <c r="O45" s="292"/>
      <c r="P45" s="292"/>
      <c r="Q45" s="292"/>
      <c r="R45" s="292"/>
      <c r="S45" s="292"/>
      <c r="T45" s="292"/>
    </row>
    <row r="46" spans="1:20">
      <c r="A46" s="295">
        <v>43</v>
      </c>
      <c r="B46" s="296"/>
      <c r="C46" s="295" t="s">
        <v>1225</v>
      </c>
      <c r="D46" s="292"/>
      <c r="E46" s="292"/>
      <c r="F46" s="292"/>
      <c r="G46" s="292"/>
      <c r="H46" s="292"/>
      <c r="I46" s="292"/>
      <c r="J46" s="292"/>
      <c r="K46" s="292"/>
      <c r="L46" s="292"/>
      <c r="M46" s="292"/>
      <c r="N46" s="292"/>
      <c r="O46" s="292"/>
      <c r="P46" s="292"/>
      <c r="Q46" s="292"/>
      <c r="R46" s="292"/>
      <c r="S46" s="292"/>
      <c r="T46" s="292"/>
    </row>
    <row r="47" spans="1:20">
      <c r="A47" s="295">
        <v>44</v>
      </c>
      <c r="B47" s="296"/>
      <c r="C47" s="295" t="s">
        <v>1226</v>
      </c>
      <c r="D47" s="292"/>
      <c r="E47" s="292"/>
      <c r="F47" s="292"/>
      <c r="G47" s="292"/>
      <c r="H47" s="292"/>
      <c r="I47" s="292"/>
      <c r="J47" s="292"/>
      <c r="K47" s="292"/>
      <c r="L47" s="292"/>
      <c r="M47" s="292"/>
      <c r="N47" s="292"/>
      <c r="O47" s="292"/>
      <c r="P47" s="292"/>
      <c r="Q47" s="292"/>
      <c r="R47" s="292"/>
      <c r="S47" s="292"/>
      <c r="T47" s="292"/>
    </row>
    <row r="48" spans="1:20">
      <c r="A48" s="295">
        <v>45</v>
      </c>
      <c r="B48" s="296"/>
      <c r="C48" s="295" t="s">
        <v>1227</v>
      </c>
      <c r="D48" s="292"/>
      <c r="E48" s="292"/>
      <c r="F48" s="292"/>
      <c r="G48" s="292"/>
      <c r="H48" s="292"/>
      <c r="I48" s="292"/>
      <c r="J48" s="292"/>
      <c r="K48" s="292"/>
      <c r="L48" s="292"/>
      <c r="M48" s="292"/>
      <c r="N48" s="292"/>
      <c r="O48" s="292"/>
      <c r="P48" s="292"/>
      <c r="Q48" s="292"/>
      <c r="R48" s="292"/>
      <c r="S48" s="292"/>
      <c r="T48" s="292"/>
    </row>
    <row r="49" spans="1:20">
      <c r="A49" s="295">
        <v>46</v>
      </c>
      <c r="B49" s="296"/>
      <c r="C49" s="295" t="s">
        <v>1228</v>
      </c>
      <c r="D49" s="292"/>
      <c r="E49" s="292"/>
      <c r="F49" s="292"/>
      <c r="G49" s="292"/>
      <c r="H49" s="292"/>
      <c r="I49" s="292"/>
      <c r="J49" s="292"/>
      <c r="K49" s="292"/>
      <c r="L49" s="292"/>
      <c r="M49" s="292"/>
      <c r="N49" s="292"/>
      <c r="O49" s="292"/>
      <c r="P49" s="292"/>
      <c r="Q49" s="292"/>
      <c r="R49" s="292"/>
      <c r="S49" s="292"/>
      <c r="T49" s="292"/>
    </row>
    <row r="50" spans="1:20">
      <c r="A50" s="295">
        <v>47</v>
      </c>
      <c r="B50" s="296"/>
      <c r="C50" s="295" t="s">
        <v>1229</v>
      </c>
      <c r="D50" s="292"/>
      <c r="E50" s="292"/>
      <c r="F50" s="292"/>
      <c r="G50" s="292"/>
      <c r="H50" s="292"/>
      <c r="I50" s="292"/>
      <c r="J50" s="292"/>
      <c r="K50" s="292"/>
      <c r="L50" s="292"/>
      <c r="M50" s="292"/>
      <c r="N50" s="292"/>
      <c r="O50" s="292"/>
      <c r="P50" s="292"/>
      <c r="Q50" s="292"/>
      <c r="R50" s="292"/>
      <c r="S50" s="292"/>
      <c r="T50" s="292"/>
    </row>
    <row r="51" spans="1:20">
      <c r="A51" s="295">
        <v>48</v>
      </c>
      <c r="B51" s="296"/>
      <c r="C51" s="295" t="s">
        <v>1230</v>
      </c>
      <c r="D51" s="292"/>
      <c r="E51" s="292"/>
      <c r="F51" s="292"/>
      <c r="G51" s="292"/>
      <c r="H51" s="292"/>
      <c r="I51" s="292"/>
      <c r="J51" s="292"/>
      <c r="K51" s="292"/>
      <c r="L51" s="292"/>
      <c r="M51" s="292"/>
      <c r="N51" s="292"/>
      <c r="O51" s="292"/>
      <c r="P51" s="292"/>
      <c r="Q51" s="292"/>
      <c r="R51" s="292"/>
      <c r="S51" s="292"/>
      <c r="T51" s="292"/>
    </row>
    <row r="52" spans="1:20">
      <c r="A52" s="295">
        <v>49</v>
      </c>
      <c r="B52" s="296"/>
      <c r="C52" s="295" t="s">
        <v>1231</v>
      </c>
      <c r="D52" s="292"/>
      <c r="E52" s="292"/>
      <c r="F52" s="292"/>
      <c r="G52" s="292"/>
      <c r="H52" s="292"/>
      <c r="I52" s="292"/>
      <c r="J52" s="292"/>
      <c r="K52" s="292"/>
      <c r="L52" s="292"/>
      <c r="M52" s="292"/>
      <c r="N52" s="292"/>
      <c r="O52" s="292"/>
      <c r="P52" s="292"/>
      <c r="Q52" s="292"/>
      <c r="R52" s="292"/>
      <c r="S52" s="292"/>
      <c r="T52" s="292"/>
    </row>
    <row r="53" spans="1:20">
      <c r="A53" s="295">
        <v>50</v>
      </c>
      <c r="B53" s="296"/>
      <c r="C53" s="295" t="s">
        <v>1232</v>
      </c>
      <c r="D53" s="292"/>
      <c r="E53" s="292"/>
      <c r="F53" s="292"/>
      <c r="G53" s="292"/>
      <c r="H53" s="292"/>
      <c r="I53" s="292"/>
      <c r="J53" s="292"/>
      <c r="K53" s="292"/>
      <c r="L53" s="292"/>
      <c r="M53" s="292"/>
      <c r="N53" s="292"/>
      <c r="O53" s="292"/>
      <c r="P53" s="292"/>
      <c r="Q53" s="292"/>
      <c r="R53" s="292"/>
      <c r="S53" s="292"/>
      <c r="T53" s="292"/>
    </row>
    <row r="54" spans="1:20">
      <c r="A54" s="295">
        <v>51</v>
      </c>
      <c r="B54" s="296"/>
      <c r="C54" s="295" t="s">
        <v>1233</v>
      </c>
      <c r="D54" s="292"/>
      <c r="E54" s="292"/>
      <c r="F54" s="292"/>
      <c r="G54" s="292"/>
      <c r="H54" s="292"/>
      <c r="I54" s="292"/>
      <c r="J54" s="292"/>
      <c r="K54" s="292"/>
      <c r="L54" s="292"/>
      <c r="M54" s="292"/>
      <c r="N54" s="292"/>
      <c r="O54" s="292"/>
      <c r="P54" s="292"/>
      <c r="Q54" s="292"/>
      <c r="R54" s="292"/>
      <c r="S54" s="292"/>
      <c r="T54" s="292"/>
    </row>
    <row r="55" spans="1:20">
      <c r="A55" s="295">
        <v>52</v>
      </c>
      <c r="B55" s="296"/>
      <c r="C55" s="295" t="s">
        <v>1234</v>
      </c>
      <c r="D55" s="292"/>
      <c r="E55" s="292"/>
      <c r="F55" s="292"/>
      <c r="G55" s="292"/>
      <c r="H55" s="292"/>
      <c r="I55" s="292"/>
      <c r="J55" s="292"/>
      <c r="K55" s="292"/>
      <c r="L55" s="292"/>
      <c r="M55" s="292"/>
      <c r="N55" s="292"/>
      <c r="O55" s="292"/>
      <c r="P55" s="292"/>
      <c r="Q55" s="292"/>
      <c r="R55" s="292"/>
      <c r="S55" s="292"/>
      <c r="T55" s="292"/>
    </row>
    <row r="56" spans="1:20">
      <c r="A56" s="295">
        <v>53</v>
      </c>
      <c r="B56" s="296"/>
      <c r="C56" s="295" t="s">
        <v>1235</v>
      </c>
      <c r="D56" s="292"/>
      <c r="E56" s="292"/>
      <c r="F56" s="292"/>
      <c r="G56" s="292"/>
      <c r="H56" s="292"/>
      <c r="I56" s="292"/>
      <c r="J56" s="292"/>
      <c r="K56" s="292"/>
      <c r="L56" s="292"/>
      <c r="M56" s="292"/>
      <c r="N56" s="292"/>
      <c r="O56" s="292"/>
      <c r="P56" s="292"/>
      <c r="Q56" s="292"/>
      <c r="R56" s="292"/>
      <c r="S56" s="292"/>
      <c r="T56" s="292"/>
    </row>
    <row r="57" spans="1:20">
      <c r="A57" s="295">
        <v>54</v>
      </c>
      <c r="B57" s="296"/>
      <c r="C57" s="295" t="s">
        <v>1236</v>
      </c>
      <c r="D57" s="292"/>
      <c r="E57" s="292"/>
      <c r="F57" s="292"/>
      <c r="G57" s="292"/>
      <c r="H57" s="292"/>
      <c r="I57" s="292"/>
      <c r="J57" s="292"/>
      <c r="K57" s="292"/>
      <c r="L57" s="292"/>
      <c r="M57" s="292"/>
      <c r="N57" s="292"/>
      <c r="O57" s="292"/>
      <c r="P57" s="292"/>
      <c r="Q57" s="292"/>
      <c r="R57" s="292"/>
      <c r="S57" s="292"/>
      <c r="T57" s="292"/>
    </row>
    <row r="58" spans="1:20">
      <c r="A58" s="295">
        <v>55</v>
      </c>
      <c r="B58" s="296"/>
      <c r="C58" s="295" t="s">
        <v>1237</v>
      </c>
      <c r="D58" s="292"/>
      <c r="E58" s="292"/>
      <c r="F58" s="292"/>
      <c r="G58" s="292"/>
      <c r="H58" s="292"/>
      <c r="I58" s="292"/>
      <c r="J58" s="292"/>
      <c r="K58" s="292"/>
      <c r="L58" s="292"/>
      <c r="M58" s="292"/>
      <c r="N58" s="292"/>
      <c r="O58" s="292"/>
      <c r="P58" s="292"/>
      <c r="Q58" s="292"/>
      <c r="R58" s="292"/>
      <c r="S58" s="292"/>
      <c r="T58" s="292"/>
    </row>
    <row r="59" spans="1:20">
      <c r="A59" s="295">
        <v>56</v>
      </c>
      <c r="B59" s="296"/>
      <c r="C59" s="295" t="s">
        <v>1238</v>
      </c>
      <c r="D59" s="292"/>
      <c r="E59" s="292"/>
      <c r="F59" s="292"/>
      <c r="G59" s="292"/>
      <c r="H59" s="292"/>
      <c r="I59" s="292"/>
      <c r="J59" s="292"/>
      <c r="K59" s="292"/>
      <c r="L59" s="292"/>
      <c r="M59" s="292"/>
      <c r="N59" s="292"/>
      <c r="O59" s="292"/>
      <c r="P59" s="292"/>
      <c r="Q59" s="292"/>
      <c r="R59" s="292"/>
      <c r="S59" s="292"/>
      <c r="T59" s="292"/>
    </row>
    <row r="60" spans="1:20">
      <c r="A60" s="295">
        <v>57</v>
      </c>
      <c r="B60" s="296"/>
      <c r="C60" s="295" t="s">
        <v>1239</v>
      </c>
      <c r="D60" s="292"/>
      <c r="E60" s="292"/>
      <c r="F60" s="292"/>
      <c r="G60" s="292"/>
      <c r="H60" s="292"/>
      <c r="I60" s="292"/>
      <c r="J60" s="292"/>
      <c r="K60" s="292"/>
      <c r="L60" s="292"/>
      <c r="M60" s="292"/>
      <c r="N60" s="292"/>
      <c r="O60" s="292"/>
      <c r="P60" s="292"/>
      <c r="Q60" s="292"/>
      <c r="R60" s="292"/>
      <c r="S60" s="292"/>
      <c r="T60" s="292"/>
    </row>
    <row r="61" spans="1:20">
      <c r="A61" s="295">
        <v>58</v>
      </c>
      <c r="B61" s="296"/>
      <c r="C61" s="295" t="s">
        <v>1240</v>
      </c>
      <c r="D61" s="292"/>
      <c r="E61" s="292"/>
      <c r="F61" s="292"/>
      <c r="G61" s="292"/>
      <c r="H61" s="292"/>
      <c r="I61" s="292"/>
      <c r="J61" s="292"/>
      <c r="K61" s="292"/>
      <c r="L61" s="292"/>
      <c r="M61" s="292"/>
      <c r="N61" s="292"/>
      <c r="O61" s="292"/>
      <c r="P61" s="292"/>
      <c r="Q61" s="292"/>
      <c r="R61" s="292"/>
      <c r="S61" s="292"/>
      <c r="T61" s="292"/>
    </row>
    <row r="62" spans="1:20">
      <c r="A62" s="295">
        <v>59</v>
      </c>
      <c r="B62" s="296"/>
      <c r="C62" s="295" t="s">
        <v>1241</v>
      </c>
      <c r="D62" s="292"/>
      <c r="E62" s="292"/>
      <c r="F62" s="292"/>
      <c r="G62" s="292"/>
      <c r="H62" s="292"/>
      <c r="I62" s="292"/>
      <c r="J62" s="292"/>
      <c r="K62" s="292"/>
      <c r="L62" s="292"/>
      <c r="M62" s="292"/>
      <c r="N62" s="292"/>
      <c r="O62" s="292"/>
      <c r="P62" s="292"/>
      <c r="Q62" s="292"/>
      <c r="R62" s="292"/>
      <c r="S62" s="292"/>
      <c r="T62" s="292"/>
    </row>
    <row r="63" spans="1:20">
      <c r="A63" s="295">
        <v>60</v>
      </c>
      <c r="B63" s="296"/>
      <c r="C63" s="295" t="s">
        <v>1242</v>
      </c>
      <c r="D63" s="292"/>
      <c r="E63" s="292"/>
      <c r="F63" s="292"/>
      <c r="G63" s="292"/>
      <c r="H63" s="292"/>
      <c r="I63" s="292"/>
      <c r="J63" s="292"/>
      <c r="K63" s="292"/>
      <c r="L63" s="292"/>
      <c r="M63" s="292"/>
      <c r="N63" s="292"/>
      <c r="O63" s="292"/>
      <c r="P63" s="292"/>
      <c r="Q63" s="292"/>
      <c r="R63" s="292"/>
      <c r="S63" s="292"/>
      <c r="T63" s="292"/>
    </row>
    <row r="64" spans="1:20">
      <c r="A64" s="295">
        <v>61</v>
      </c>
      <c r="B64" s="296"/>
      <c r="C64" s="295" t="s">
        <v>1243</v>
      </c>
      <c r="D64" s="292"/>
      <c r="E64" s="292"/>
      <c r="F64" s="292"/>
      <c r="G64" s="292"/>
      <c r="H64" s="292"/>
      <c r="I64" s="292"/>
      <c r="J64" s="292"/>
      <c r="K64" s="292"/>
      <c r="L64" s="292"/>
      <c r="M64" s="292"/>
      <c r="N64" s="292"/>
      <c r="O64" s="292"/>
      <c r="P64" s="292"/>
      <c r="Q64" s="292"/>
      <c r="R64" s="292"/>
      <c r="S64" s="292"/>
      <c r="T64" s="292"/>
    </row>
    <row r="65" spans="1:20">
      <c r="A65" s="295">
        <v>62</v>
      </c>
      <c r="B65" s="296"/>
      <c r="C65" s="295" t="s">
        <v>1244</v>
      </c>
      <c r="D65" s="292"/>
      <c r="E65" s="292"/>
      <c r="F65" s="292"/>
      <c r="G65" s="292"/>
      <c r="H65" s="292"/>
      <c r="I65" s="292"/>
      <c r="J65" s="292"/>
      <c r="K65" s="292"/>
      <c r="L65" s="292"/>
      <c r="M65" s="292"/>
      <c r="N65" s="292"/>
      <c r="O65" s="292"/>
      <c r="P65" s="292"/>
      <c r="Q65" s="292"/>
      <c r="R65" s="292"/>
      <c r="S65" s="292"/>
      <c r="T65" s="292"/>
    </row>
    <row r="66" spans="1:20">
      <c r="A66" s="295">
        <v>63</v>
      </c>
      <c r="B66" s="296"/>
      <c r="C66" s="295" t="s">
        <v>1245</v>
      </c>
      <c r="D66" s="292"/>
      <c r="E66" s="292"/>
      <c r="F66" s="292"/>
      <c r="G66" s="292"/>
      <c r="H66" s="292"/>
      <c r="I66" s="292"/>
      <c r="J66" s="292"/>
      <c r="K66" s="292"/>
      <c r="L66" s="292"/>
      <c r="M66" s="292"/>
      <c r="N66" s="292"/>
      <c r="O66" s="292"/>
      <c r="P66" s="292"/>
      <c r="Q66" s="292"/>
      <c r="R66" s="292"/>
      <c r="S66" s="292"/>
      <c r="T66" s="292"/>
    </row>
    <row r="67" spans="1:20">
      <c r="A67" s="295">
        <v>64</v>
      </c>
      <c r="B67" s="296"/>
      <c r="C67" s="295" t="s">
        <v>1246</v>
      </c>
      <c r="D67" s="292"/>
      <c r="E67" s="292"/>
      <c r="F67" s="292"/>
      <c r="G67" s="292"/>
      <c r="H67" s="292"/>
      <c r="I67" s="292"/>
      <c r="J67" s="292"/>
      <c r="K67" s="292"/>
      <c r="L67" s="292"/>
      <c r="M67" s="292"/>
      <c r="N67" s="292"/>
      <c r="O67" s="292"/>
      <c r="P67" s="292"/>
      <c r="Q67" s="292"/>
      <c r="R67" s="292"/>
      <c r="S67" s="292"/>
      <c r="T67" s="292"/>
    </row>
    <row r="68" spans="1:20">
      <c r="A68" s="296"/>
      <c r="B68" s="296"/>
      <c r="C68" s="295" t="s">
        <v>1247</v>
      </c>
      <c r="D68" s="292"/>
      <c r="E68" s="292"/>
      <c r="F68" s="292"/>
      <c r="G68" s="292"/>
      <c r="H68" s="292"/>
      <c r="I68" s="292"/>
      <c r="J68" s="292"/>
      <c r="K68" s="292"/>
      <c r="L68" s="292"/>
      <c r="M68" s="292"/>
      <c r="N68" s="292"/>
      <c r="O68" s="292"/>
      <c r="P68" s="292"/>
      <c r="Q68" s="292"/>
      <c r="R68" s="292"/>
      <c r="S68" s="292"/>
      <c r="T68" s="292"/>
    </row>
    <row r="69" spans="1:20">
      <c r="A69" s="296"/>
      <c r="B69" s="296"/>
      <c r="C69" s="295" t="s">
        <v>1248</v>
      </c>
      <c r="D69" s="292"/>
      <c r="E69" s="292"/>
      <c r="F69" s="292"/>
      <c r="G69" s="292"/>
      <c r="H69" s="292"/>
      <c r="I69" s="292"/>
      <c r="J69" s="292"/>
      <c r="K69" s="292"/>
      <c r="L69" s="292"/>
      <c r="M69" s="292"/>
      <c r="N69" s="292"/>
      <c r="O69" s="292"/>
      <c r="P69" s="292"/>
      <c r="Q69" s="292"/>
      <c r="R69" s="292"/>
      <c r="S69" s="292"/>
      <c r="T69" s="292"/>
    </row>
    <row r="70" spans="1:20">
      <c r="A70" s="296"/>
      <c r="B70" s="296"/>
      <c r="C70" s="295" t="s">
        <v>1249</v>
      </c>
      <c r="D70" s="292"/>
      <c r="E70" s="292"/>
      <c r="F70" s="292"/>
      <c r="G70" s="292"/>
      <c r="H70" s="292"/>
      <c r="I70" s="292"/>
      <c r="J70" s="292"/>
      <c r="K70" s="292"/>
      <c r="L70" s="292"/>
      <c r="M70" s="292"/>
      <c r="N70" s="292"/>
      <c r="O70" s="292"/>
      <c r="P70" s="292"/>
      <c r="Q70" s="292"/>
      <c r="R70" s="292"/>
      <c r="S70" s="292"/>
      <c r="T70" s="292"/>
    </row>
    <row r="71" spans="1:20">
      <c r="A71" s="296"/>
      <c r="B71" s="296"/>
      <c r="C71" s="295" t="s">
        <v>1250</v>
      </c>
      <c r="D71" s="292"/>
      <c r="E71" s="292"/>
      <c r="F71" s="292"/>
      <c r="G71" s="292"/>
      <c r="H71" s="292"/>
      <c r="I71" s="292"/>
      <c r="J71" s="292"/>
      <c r="K71" s="292"/>
      <c r="L71" s="292"/>
      <c r="M71" s="292"/>
      <c r="N71" s="292"/>
      <c r="O71" s="292"/>
      <c r="P71" s="292"/>
      <c r="Q71" s="292"/>
      <c r="R71" s="292"/>
      <c r="S71" s="292"/>
      <c r="T71" s="292"/>
    </row>
    <row r="72" spans="1:20">
      <c r="A72" s="296"/>
      <c r="B72" s="296"/>
      <c r="C72" s="295" t="s">
        <v>1251</v>
      </c>
      <c r="D72" s="292"/>
      <c r="E72" s="292"/>
      <c r="F72" s="292"/>
      <c r="G72" s="292"/>
      <c r="H72" s="292"/>
      <c r="I72" s="292"/>
      <c r="J72" s="292"/>
      <c r="K72" s="292"/>
      <c r="L72" s="292"/>
      <c r="M72" s="292"/>
      <c r="N72" s="292"/>
      <c r="O72" s="292"/>
      <c r="P72" s="292"/>
      <c r="Q72" s="292"/>
      <c r="R72" s="292"/>
      <c r="S72" s="292"/>
      <c r="T72" s="292"/>
    </row>
    <row r="73" spans="1:20">
      <c r="A73" s="296"/>
      <c r="B73" s="296"/>
      <c r="C73" s="295" t="s">
        <v>1252</v>
      </c>
      <c r="D73" s="292"/>
      <c r="E73" s="292"/>
      <c r="F73" s="292"/>
      <c r="G73" s="292"/>
      <c r="H73" s="292"/>
      <c r="I73" s="292"/>
      <c r="J73" s="292"/>
      <c r="K73" s="292"/>
      <c r="L73" s="292"/>
      <c r="M73" s="292"/>
      <c r="N73" s="292"/>
      <c r="O73" s="292"/>
      <c r="P73" s="292"/>
      <c r="Q73" s="292"/>
      <c r="R73" s="292"/>
      <c r="S73" s="292"/>
      <c r="T73" s="292"/>
    </row>
    <row r="74" spans="1:20">
      <c r="A74" s="296"/>
      <c r="B74" s="296"/>
      <c r="C74" s="295" t="s">
        <v>1253</v>
      </c>
      <c r="D74" s="292"/>
      <c r="E74" s="292"/>
      <c r="F74" s="292"/>
      <c r="G74" s="292"/>
      <c r="H74" s="292"/>
      <c r="I74" s="292"/>
      <c r="J74" s="292"/>
      <c r="K74" s="292"/>
      <c r="L74" s="292"/>
      <c r="M74" s="292"/>
      <c r="N74" s="292"/>
      <c r="O74" s="292"/>
      <c r="P74" s="292"/>
      <c r="Q74" s="292"/>
      <c r="R74" s="292"/>
      <c r="S74" s="292"/>
      <c r="T74" s="292"/>
    </row>
    <row r="75" spans="1:20">
      <c r="A75" s="296"/>
      <c r="B75" s="296"/>
      <c r="C75" s="295" t="s">
        <v>1254</v>
      </c>
      <c r="D75" s="292"/>
      <c r="E75" s="292"/>
      <c r="F75" s="292"/>
      <c r="G75" s="292"/>
      <c r="H75" s="292"/>
      <c r="I75" s="292"/>
      <c r="J75" s="292"/>
      <c r="K75" s="292"/>
      <c r="L75" s="292"/>
      <c r="M75" s="292"/>
      <c r="N75" s="292"/>
      <c r="O75" s="292"/>
      <c r="P75" s="292"/>
      <c r="Q75" s="292"/>
      <c r="R75" s="292"/>
      <c r="S75" s="292"/>
      <c r="T75" s="292"/>
    </row>
    <row r="76" spans="1:20">
      <c r="A76" s="296"/>
      <c r="B76" s="296"/>
      <c r="C76" s="295" t="s">
        <v>1255</v>
      </c>
      <c r="D76" s="292"/>
      <c r="E76" s="292"/>
      <c r="F76" s="292"/>
      <c r="G76" s="292"/>
      <c r="H76" s="292"/>
      <c r="I76" s="292"/>
      <c r="J76" s="292"/>
      <c r="K76" s="292"/>
      <c r="L76" s="292"/>
      <c r="M76" s="292"/>
      <c r="N76" s="292"/>
      <c r="O76" s="292"/>
      <c r="P76" s="292"/>
      <c r="Q76" s="292"/>
      <c r="R76" s="292"/>
      <c r="S76" s="292"/>
      <c r="T76" s="292"/>
    </row>
    <row r="77" spans="1:20">
      <c r="A77" s="296"/>
      <c r="B77" s="296"/>
      <c r="C77" s="295" t="s">
        <v>1256</v>
      </c>
      <c r="D77" s="292"/>
      <c r="E77" s="292"/>
      <c r="F77" s="292"/>
      <c r="G77" s="292"/>
      <c r="H77" s="292"/>
      <c r="I77" s="292"/>
      <c r="J77" s="292"/>
      <c r="K77" s="292"/>
      <c r="L77" s="292"/>
      <c r="M77" s="292"/>
      <c r="N77" s="292"/>
      <c r="O77" s="292"/>
      <c r="P77" s="292"/>
      <c r="Q77" s="292"/>
      <c r="R77" s="292"/>
      <c r="S77" s="292"/>
      <c r="T77" s="292"/>
    </row>
    <row r="78" spans="1:20">
      <c r="A78" s="296"/>
      <c r="B78" s="296"/>
      <c r="C78" s="295" t="s">
        <v>1257</v>
      </c>
      <c r="D78" s="292"/>
      <c r="E78" s="292"/>
      <c r="F78" s="292"/>
      <c r="G78" s="292"/>
      <c r="H78" s="292"/>
      <c r="I78" s="292"/>
      <c r="J78" s="292"/>
      <c r="K78" s="292"/>
      <c r="L78" s="292"/>
      <c r="M78" s="292"/>
      <c r="N78" s="292"/>
      <c r="O78" s="292"/>
      <c r="P78" s="292"/>
      <c r="Q78" s="292"/>
      <c r="R78" s="292"/>
      <c r="S78" s="292"/>
      <c r="T78" s="292"/>
    </row>
    <row r="79" spans="1:20">
      <c r="A79" s="296"/>
      <c r="B79" s="296"/>
      <c r="C79" s="295" t="s">
        <v>1258</v>
      </c>
      <c r="D79" s="292"/>
      <c r="E79" s="292"/>
      <c r="F79" s="292"/>
      <c r="G79" s="292"/>
      <c r="H79" s="292"/>
      <c r="I79" s="292"/>
      <c r="J79" s="292"/>
      <c r="K79" s="292"/>
      <c r="L79" s="292"/>
      <c r="M79" s="292"/>
      <c r="N79" s="292"/>
      <c r="O79" s="292"/>
      <c r="P79" s="292"/>
      <c r="Q79" s="292"/>
      <c r="R79" s="292"/>
      <c r="S79" s="292"/>
      <c r="T79" s="292"/>
    </row>
    <row r="80" spans="1:20">
      <c r="A80" s="296"/>
      <c r="B80" s="296"/>
      <c r="C80" s="295" t="s">
        <v>1259</v>
      </c>
      <c r="D80" s="292"/>
      <c r="E80" s="292"/>
      <c r="F80" s="292"/>
      <c r="G80" s="292"/>
      <c r="H80" s="292"/>
      <c r="I80" s="292"/>
      <c r="J80" s="292"/>
      <c r="K80" s="292"/>
      <c r="L80" s="292"/>
      <c r="M80" s="292"/>
      <c r="N80" s="292"/>
      <c r="O80" s="292"/>
      <c r="P80" s="292"/>
      <c r="Q80" s="292"/>
      <c r="R80" s="292"/>
      <c r="S80" s="292"/>
      <c r="T80" s="292"/>
    </row>
    <row r="81" spans="1:20">
      <c r="A81" s="296"/>
      <c r="B81" s="296"/>
      <c r="C81" s="295" t="s">
        <v>1260</v>
      </c>
      <c r="D81" s="292"/>
      <c r="E81" s="292"/>
      <c r="F81" s="292"/>
      <c r="G81" s="292"/>
      <c r="H81" s="292"/>
      <c r="I81" s="292"/>
      <c r="J81" s="292"/>
      <c r="K81" s="292"/>
      <c r="L81" s="292"/>
      <c r="M81" s="292"/>
      <c r="N81" s="292"/>
      <c r="O81" s="292"/>
      <c r="P81" s="292"/>
      <c r="Q81" s="292"/>
      <c r="R81" s="292"/>
      <c r="S81" s="292"/>
      <c r="T81" s="292"/>
    </row>
    <row r="82" spans="1:20">
      <c r="A82" s="296"/>
      <c r="B82" s="296"/>
      <c r="C82" s="295" t="s">
        <v>1261</v>
      </c>
      <c r="D82" s="292"/>
      <c r="E82" s="292"/>
      <c r="F82" s="292"/>
      <c r="G82" s="292"/>
      <c r="H82" s="292"/>
      <c r="I82" s="292"/>
      <c r="J82" s="292"/>
      <c r="K82" s="292"/>
      <c r="L82" s="292"/>
      <c r="M82" s="292"/>
      <c r="N82" s="292"/>
      <c r="O82" s="292"/>
      <c r="P82" s="292"/>
      <c r="Q82" s="292"/>
      <c r="R82" s="292"/>
      <c r="S82" s="292"/>
      <c r="T82" s="292"/>
    </row>
    <row r="83" spans="1:20">
      <c r="A83" s="296"/>
      <c r="B83" s="296"/>
      <c r="C83" s="295" t="s">
        <v>1262</v>
      </c>
      <c r="D83" s="292"/>
      <c r="E83" s="292"/>
      <c r="F83" s="292"/>
      <c r="G83" s="292"/>
      <c r="H83" s="292"/>
      <c r="I83" s="292"/>
      <c r="J83" s="292"/>
      <c r="K83" s="292"/>
      <c r="L83" s="292"/>
      <c r="M83" s="292"/>
      <c r="N83" s="292"/>
      <c r="O83" s="292"/>
      <c r="P83" s="292"/>
      <c r="Q83" s="292"/>
      <c r="R83" s="292"/>
      <c r="S83" s="292"/>
      <c r="T83" s="292"/>
    </row>
    <row r="84" spans="1:20">
      <c r="A84" s="296"/>
      <c r="B84" s="296"/>
      <c r="C84" s="295" t="s">
        <v>1263</v>
      </c>
      <c r="D84" s="292"/>
      <c r="E84" s="292"/>
      <c r="F84" s="292"/>
      <c r="G84" s="292"/>
      <c r="H84" s="292"/>
      <c r="I84" s="292"/>
      <c r="J84" s="292"/>
      <c r="K84" s="292"/>
      <c r="L84" s="292"/>
      <c r="M84" s="292"/>
      <c r="N84" s="292"/>
      <c r="O84" s="292"/>
      <c r="P84" s="292"/>
      <c r="Q84" s="292"/>
      <c r="R84" s="292"/>
      <c r="S84" s="292"/>
      <c r="T84" s="292"/>
    </row>
    <row r="85" spans="1:20">
      <c r="A85" s="296"/>
      <c r="B85" s="296"/>
      <c r="C85" s="295" t="s">
        <v>1264</v>
      </c>
      <c r="D85" s="292"/>
      <c r="E85" s="292"/>
      <c r="F85" s="292"/>
      <c r="G85" s="292"/>
      <c r="H85" s="292"/>
      <c r="I85" s="292"/>
      <c r="J85" s="292"/>
      <c r="K85" s="292"/>
      <c r="L85" s="292"/>
      <c r="M85" s="292"/>
      <c r="N85" s="292"/>
      <c r="O85" s="292"/>
      <c r="P85" s="292"/>
      <c r="Q85" s="292"/>
      <c r="R85" s="292"/>
      <c r="S85" s="292"/>
      <c r="T85" s="292"/>
    </row>
    <row r="86" spans="1:20">
      <c r="A86" s="296"/>
      <c r="B86" s="296"/>
      <c r="C86" s="295" t="s">
        <v>1265</v>
      </c>
      <c r="D86" s="292"/>
      <c r="E86" s="292"/>
      <c r="F86" s="292"/>
      <c r="G86" s="292"/>
      <c r="H86" s="292"/>
      <c r="I86" s="292"/>
      <c r="J86" s="292"/>
      <c r="K86" s="292"/>
      <c r="L86" s="292"/>
      <c r="M86" s="292"/>
      <c r="N86" s="292"/>
      <c r="O86" s="292"/>
      <c r="P86" s="292"/>
      <c r="Q86" s="292"/>
      <c r="R86" s="292"/>
      <c r="S86" s="292"/>
      <c r="T86" s="292"/>
    </row>
    <row r="87" spans="1:20">
      <c r="A87" s="296"/>
      <c r="B87" s="296"/>
      <c r="C87" s="295" t="s">
        <v>1266</v>
      </c>
      <c r="D87" s="292"/>
      <c r="E87" s="292"/>
      <c r="F87" s="292"/>
      <c r="G87" s="292"/>
      <c r="H87" s="292"/>
      <c r="I87" s="292"/>
      <c r="J87" s="292"/>
      <c r="K87" s="292"/>
      <c r="L87" s="292"/>
      <c r="M87" s="292"/>
      <c r="N87" s="292"/>
      <c r="O87" s="292"/>
      <c r="P87" s="292"/>
      <c r="Q87" s="292"/>
      <c r="R87" s="292"/>
      <c r="S87" s="292"/>
      <c r="T87" s="292"/>
    </row>
    <row r="88" spans="1:20">
      <c r="A88" s="296"/>
      <c r="B88" s="296"/>
      <c r="C88" s="295" t="s">
        <v>1267</v>
      </c>
      <c r="D88" s="292"/>
      <c r="E88" s="292"/>
      <c r="F88" s="292"/>
      <c r="G88" s="292"/>
      <c r="H88" s="292"/>
      <c r="I88" s="292"/>
      <c r="J88" s="292"/>
      <c r="K88" s="292"/>
      <c r="L88" s="292"/>
      <c r="M88" s="292"/>
      <c r="N88" s="292"/>
      <c r="O88" s="292"/>
      <c r="P88" s="292"/>
      <c r="Q88" s="292"/>
      <c r="R88" s="292"/>
      <c r="S88" s="292"/>
      <c r="T88" s="292"/>
    </row>
    <row r="89" spans="1:20">
      <c r="A89" s="296"/>
      <c r="B89" s="296"/>
      <c r="C89" s="295" t="s">
        <v>1268</v>
      </c>
      <c r="D89" s="292"/>
      <c r="E89" s="292"/>
      <c r="F89" s="292"/>
      <c r="G89" s="292"/>
      <c r="H89" s="292"/>
      <c r="I89" s="292"/>
      <c r="J89" s="292"/>
      <c r="K89" s="292"/>
      <c r="L89" s="292"/>
      <c r="M89" s="292"/>
      <c r="N89" s="292"/>
      <c r="O89" s="292"/>
      <c r="P89" s="292"/>
      <c r="Q89" s="292"/>
      <c r="R89" s="292"/>
      <c r="S89" s="292"/>
      <c r="T89" s="292"/>
    </row>
    <row r="90" spans="1:20">
      <c r="A90" s="296"/>
      <c r="B90" s="296"/>
      <c r="C90" s="295" t="s">
        <v>1269</v>
      </c>
      <c r="D90" s="292"/>
      <c r="E90" s="292"/>
      <c r="F90" s="292"/>
      <c r="G90" s="292"/>
      <c r="H90" s="292"/>
      <c r="I90" s="292"/>
      <c r="J90" s="292"/>
      <c r="K90" s="292"/>
      <c r="L90" s="292"/>
      <c r="M90" s="292"/>
      <c r="N90" s="292"/>
      <c r="O90" s="292"/>
      <c r="P90" s="292"/>
      <c r="Q90" s="292"/>
      <c r="R90" s="292"/>
      <c r="S90" s="292"/>
      <c r="T90" s="292"/>
    </row>
    <row r="91" spans="1:20">
      <c r="A91" s="296"/>
      <c r="B91" s="296"/>
      <c r="C91" s="295" t="s">
        <v>1270</v>
      </c>
      <c r="D91" s="292"/>
      <c r="E91" s="292"/>
      <c r="F91" s="292"/>
      <c r="G91" s="292"/>
      <c r="H91" s="292"/>
      <c r="I91" s="292"/>
      <c r="J91" s="292"/>
      <c r="K91" s="292"/>
      <c r="L91" s="292"/>
      <c r="M91" s="292"/>
      <c r="N91" s="292"/>
      <c r="O91" s="292"/>
      <c r="P91" s="292"/>
      <c r="Q91" s="292"/>
      <c r="R91" s="292"/>
      <c r="S91" s="292"/>
      <c r="T91" s="292"/>
    </row>
    <row r="92" spans="1:20">
      <c r="A92" s="296"/>
      <c r="B92" s="296"/>
      <c r="C92" s="295" t="s">
        <v>1271</v>
      </c>
      <c r="D92" s="292"/>
      <c r="E92" s="292"/>
      <c r="F92" s="292"/>
      <c r="G92" s="292"/>
      <c r="H92" s="292"/>
      <c r="I92" s="292"/>
      <c r="J92" s="292"/>
      <c r="K92" s="292"/>
      <c r="L92" s="292"/>
      <c r="M92" s="292"/>
      <c r="N92" s="292"/>
      <c r="O92" s="292"/>
      <c r="P92" s="292"/>
      <c r="Q92" s="292"/>
      <c r="R92" s="292"/>
      <c r="S92" s="292"/>
      <c r="T92" s="292"/>
    </row>
    <row r="93" spans="1:20">
      <c r="A93" s="296"/>
      <c r="B93" s="296"/>
      <c r="C93" s="295" t="s">
        <v>1272</v>
      </c>
      <c r="D93" s="292"/>
      <c r="E93" s="292"/>
      <c r="F93" s="292"/>
      <c r="G93" s="292"/>
      <c r="H93" s="292"/>
      <c r="I93" s="292"/>
      <c r="J93" s="292"/>
      <c r="K93" s="292"/>
      <c r="L93" s="292"/>
      <c r="M93" s="292"/>
      <c r="N93" s="292"/>
      <c r="O93" s="292"/>
      <c r="P93" s="292"/>
      <c r="Q93" s="292"/>
      <c r="R93" s="292"/>
      <c r="S93" s="292"/>
      <c r="T93" s="292"/>
    </row>
    <row r="94" spans="1:20">
      <c r="A94" s="296"/>
      <c r="B94" s="296"/>
      <c r="C94" s="295" t="s">
        <v>1273</v>
      </c>
      <c r="D94" s="292"/>
      <c r="E94" s="292"/>
      <c r="F94" s="292"/>
      <c r="G94" s="292"/>
      <c r="H94" s="292"/>
      <c r="I94" s="292"/>
      <c r="J94" s="292"/>
      <c r="K94" s="292"/>
      <c r="L94" s="292"/>
      <c r="M94" s="292"/>
      <c r="N94" s="292"/>
      <c r="O94" s="292"/>
      <c r="P94" s="292"/>
      <c r="Q94" s="292"/>
      <c r="R94" s="292"/>
      <c r="S94" s="292"/>
      <c r="T94" s="292"/>
    </row>
    <row r="95" spans="1:20">
      <c r="A95" s="296"/>
      <c r="B95" s="296"/>
      <c r="C95" s="295" t="s">
        <v>1274</v>
      </c>
      <c r="D95" s="292"/>
      <c r="E95" s="292"/>
      <c r="F95" s="292"/>
      <c r="G95" s="292"/>
      <c r="H95" s="292"/>
      <c r="I95" s="292"/>
      <c r="J95" s="292"/>
      <c r="K95" s="292"/>
      <c r="L95" s="292"/>
      <c r="M95" s="292"/>
      <c r="N95" s="292"/>
      <c r="O95" s="292"/>
      <c r="P95" s="292"/>
      <c r="Q95" s="292"/>
      <c r="R95" s="292"/>
      <c r="S95" s="292"/>
      <c r="T95" s="292"/>
    </row>
    <row r="96" spans="1:20">
      <c r="A96" s="296"/>
      <c r="B96" s="296"/>
      <c r="C96" s="295" t="s">
        <v>1275</v>
      </c>
      <c r="D96" s="292"/>
      <c r="E96" s="292"/>
      <c r="F96" s="292"/>
      <c r="G96" s="292"/>
      <c r="H96" s="292"/>
      <c r="I96" s="292"/>
      <c r="J96" s="292"/>
      <c r="K96" s="292"/>
      <c r="L96" s="292"/>
      <c r="M96" s="292"/>
      <c r="N96" s="292"/>
      <c r="O96" s="292"/>
      <c r="P96" s="292"/>
      <c r="Q96" s="292"/>
      <c r="R96" s="292"/>
      <c r="S96" s="292"/>
      <c r="T96" s="292"/>
    </row>
    <row r="97" spans="1:20">
      <c r="A97" s="296"/>
      <c r="B97" s="296"/>
      <c r="C97" s="295" t="s">
        <v>1276</v>
      </c>
      <c r="D97" s="292"/>
      <c r="E97" s="292"/>
      <c r="F97" s="292"/>
      <c r="G97" s="292"/>
      <c r="H97" s="292"/>
      <c r="I97" s="292"/>
      <c r="J97" s="292"/>
      <c r="K97" s="292"/>
      <c r="L97" s="292"/>
      <c r="M97" s="292"/>
      <c r="N97" s="292"/>
      <c r="O97" s="292"/>
      <c r="P97" s="292"/>
      <c r="Q97" s="292"/>
      <c r="R97" s="292"/>
      <c r="S97" s="292"/>
      <c r="T97" s="292"/>
    </row>
    <row r="98" spans="1:20">
      <c r="A98" s="296"/>
      <c r="B98" s="296"/>
      <c r="C98" s="295" t="s">
        <v>1277</v>
      </c>
      <c r="D98" s="292"/>
      <c r="E98" s="292"/>
      <c r="F98" s="292"/>
      <c r="G98" s="292"/>
      <c r="H98" s="292"/>
      <c r="I98" s="292"/>
      <c r="J98" s="292"/>
      <c r="K98" s="292"/>
      <c r="L98" s="292"/>
      <c r="M98" s="292"/>
      <c r="N98" s="292"/>
      <c r="O98" s="292"/>
      <c r="P98" s="292"/>
      <c r="Q98" s="292"/>
      <c r="R98" s="292"/>
      <c r="S98" s="292"/>
      <c r="T98" s="292"/>
    </row>
    <row r="99" spans="1:20">
      <c r="A99" s="296"/>
      <c r="B99" s="296"/>
      <c r="C99" s="295" t="s">
        <v>1278</v>
      </c>
      <c r="D99" s="292"/>
      <c r="E99" s="292"/>
      <c r="F99" s="292"/>
      <c r="G99" s="292"/>
      <c r="H99" s="292"/>
      <c r="I99" s="292"/>
      <c r="J99" s="292"/>
      <c r="K99" s="292"/>
      <c r="L99" s="292"/>
      <c r="M99" s="292"/>
      <c r="N99" s="292"/>
      <c r="O99" s="292"/>
      <c r="P99" s="292"/>
      <c r="Q99" s="292"/>
      <c r="R99" s="292"/>
      <c r="S99" s="292"/>
      <c r="T99" s="292"/>
    </row>
    <row r="100" spans="1:20">
      <c r="A100" s="296"/>
      <c r="B100" s="296"/>
      <c r="C100" s="295" t="s">
        <v>1279</v>
      </c>
      <c r="D100" s="292"/>
      <c r="E100" s="292"/>
      <c r="F100" s="292"/>
      <c r="G100" s="292"/>
      <c r="H100" s="292"/>
      <c r="I100" s="292"/>
      <c r="J100" s="292"/>
      <c r="K100" s="292"/>
      <c r="L100" s="292"/>
      <c r="M100" s="292"/>
      <c r="N100" s="292"/>
      <c r="O100" s="292"/>
      <c r="P100" s="292"/>
      <c r="Q100" s="292"/>
      <c r="R100" s="292"/>
      <c r="S100" s="292"/>
      <c r="T100" s="292"/>
    </row>
    <row r="101" spans="1:20">
      <c r="A101" s="296"/>
      <c r="B101" s="296"/>
      <c r="C101" s="295" t="s">
        <v>1280</v>
      </c>
      <c r="D101" s="292"/>
      <c r="E101" s="292"/>
      <c r="F101" s="292"/>
      <c r="G101" s="292"/>
      <c r="H101" s="292"/>
      <c r="I101" s="292"/>
      <c r="J101" s="292"/>
      <c r="K101" s="292"/>
      <c r="L101" s="292"/>
      <c r="M101" s="292"/>
      <c r="N101" s="292"/>
      <c r="O101" s="292"/>
      <c r="P101" s="292"/>
      <c r="Q101" s="292"/>
      <c r="R101" s="292"/>
      <c r="S101" s="292"/>
      <c r="T101" s="292"/>
    </row>
    <row r="102" spans="1:20">
      <c r="A102" s="296"/>
      <c r="B102" s="296"/>
      <c r="C102" s="295" t="s">
        <v>1281</v>
      </c>
      <c r="D102" s="292"/>
      <c r="E102" s="292"/>
      <c r="F102" s="292"/>
      <c r="G102" s="292"/>
      <c r="H102" s="292"/>
      <c r="I102" s="292"/>
      <c r="J102" s="292"/>
      <c r="K102" s="292"/>
      <c r="L102" s="292"/>
      <c r="M102" s="292"/>
      <c r="N102" s="292"/>
      <c r="O102" s="292"/>
      <c r="P102" s="292"/>
      <c r="Q102" s="292"/>
      <c r="R102" s="292"/>
      <c r="S102" s="292"/>
      <c r="T102" s="292"/>
    </row>
    <row r="103" spans="1:20">
      <c r="A103" s="292"/>
      <c r="B103" s="292"/>
      <c r="C103" s="292"/>
      <c r="D103" s="292"/>
      <c r="E103" s="292"/>
      <c r="F103" s="292"/>
      <c r="G103" s="292"/>
      <c r="H103" s="292"/>
      <c r="I103" s="292"/>
      <c r="J103" s="292"/>
      <c r="K103" s="292"/>
      <c r="L103" s="292"/>
      <c r="M103" s="292"/>
      <c r="N103" s="292"/>
      <c r="O103" s="292"/>
      <c r="P103" s="292"/>
      <c r="Q103" s="292"/>
      <c r="R103" s="292"/>
      <c r="S103" s="292"/>
      <c r="T103" s="292"/>
    </row>
  </sheetData>
  <mergeCells count="1">
    <mergeCell ref="A2:C2"/>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41DAD-653C-4081-9E83-D5C3F96017C4}">
  <dimension ref="A1:F11"/>
  <sheetViews>
    <sheetView workbookViewId="0">
      <selection activeCell="AD45" sqref="AD45:AM46"/>
    </sheetView>
  </sheetViews>
  <sheetFormatPr defaultColWidth="3.6640625" defaultRowHeight="13.2"/>
  <cols>
    <col min="1" max="1" width="1.109375" customWidth="1"/>
    <col min="2" max="2" width="93.6640625" customWidth="1"/>
    <col min="4" max="4" width="16.88671875" customWidth="1"/>
    <col min="6" max="6" width="15.88671875" bestFit="1" customWidth="1"/>
  </cols>
  <sheetData>
    <row r="1" spans="1:6" s="466" customFormat="1" ht="15.6" thickBot="1">
      <c r="B1" s="324" t="s">
        <v>145</v>
      </c>
      <c r="C1" s="324"/>
      <c r="D1" s="324" t="s">
        <v>1390</v>
      </c>
      <c r="E1" s="324"/>
      <c r="F1" s="474" t="s">
        <v>1391</v>
      </c>
    </row>
    <row r="2" spans="1:6" s="467" customFormat="1" ht="37.200000000000003" customHeight="1" thickTop="1" thickBot="1">
      <c r="A2" s="471"/>
      <c r="B2" s="477" t="s">
        <v>1384</v>
      </c>
      <c r="D2" s="397"/>
      <c r="F2" s="473" t="str">
        <f>IF(入力画面!$H$22="1301","ゆうちょ銀行","ゆうちょ銀行以外")</f>
        <v>ゆうちょ銀行以外</v>
      </c>
    </row>
    <row r="3" spans="1:6" s="468" customFormat="1" ht="12" customHeight="1">
      <c r="A3" s="472"/>
      <c r="B3" s="478"/>
    </row>
    <row r="4" spans="1:6" s="468" customFormat="1" ht="18" customHeight="1">
      <c r="A4" s="472"/>
      <c r="B4" s="479" t="s">
        <v>1392</v>
      </c>
      <c r="C4" s="469"/>
      <c r="D4" s="469"/>
    </row>
    <row r="5" spans="1:6" s="468" customFormat="1" ht="18" customHeight="1">
      <c r="A5" s="472"/>
      <c r="B5" s="479" t="s">
        <v>1393</v>
      </c>
      <c r="C5" s="469"/>
      <c r="D5" s="469"/>
    </row>
    <row r="6" spans="1:6" s="468" customFormat="1" ht="9.6" customHeight="1">
      <c r="A6" s="472"/>
      <c r="B6" s="478"/>
    </row>
    <row r="7" spans="1:6" s="468" customFormat="1" ht="18" customHeight="1">
      <c r="A7" s="472"/>
      <c r="B7" s="478" t="s">
        <v>1394</v>
      </c>
      <c r="C7" s="469"/>
      <c r="D7" s="469"/>
    </row>
    <row r="8" spans="1:6" s="468" customFormat="1" ht="18" customHeight="1">
      <c r="A8" s="472"/>
      <c r="B8" s="480" t="s">
        <v>1395</v>
      </c>
      <c r="C8" s="470"/>
      <c r="D8" s="470"/>
    </row>
    <row r="9" spans="1:6" s="468" customFormat="1" ht="18" customHeight="1">
      <c r="A9" s="472"/>
      <c r="B9" s="480" t="s">
        <v>1396</v>
      </c>
      <c r="C9" s="470"/>
      <c r="D9" s="470"/>
    </row>
    <row r="10" spans="1:6" s="468" customFormat="1" ht="4.2" customHeight="1" thickBot="1">
      <c r="A10" s="472"/>
      <c r="B10" s="481"/>
    </row>
    <row r="11" spans="1:6" ht="13.8" thickTop="1"/>
  </sheetData>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DW442"/>
  <sheetViews>
    <sheetView showGridLines="0" showRowColHeaders="0" view="pageBreakPreview" zoomScaleNormal="100" zoomScaleSheetLayoutView="100" workbookViewId="0">
      <selection activeCell="AD45" sqref="AD45:AM46"/>
    </sheetView>
  </sheetViews>
  <sheetFormatPr defaultColWidth="1.6640625" defaultRowHeight="13.2"/>
  <cols>
    <col min="1" max="12" width="1.6640625" customWidth="1"/>
    <col min="13" max="13" width="1.6640625" style="1" customWidth="1"/>
    <col min="14" max="22" width="1.6640625" customWidth="1"/>
    <col min="23" max="23" width="1.6640625" style="1" customWidth="1"/>
    <col min="24" max="32" width="1.6640625" customWidth="1"/>
    <col min="33" max="33" width="1.6640625" style="1" customWidth="1"/>
    <col min="34" max="42" width="1.6640625" customWidth="1"/>
    <col min="43" max="43" width="1.6640625" style="1" customWidth="1"/>
    <col min="44" max="52" width="1.6640625" customWidth="1"/>
    <col min="53" max="53" width="1.6640625" style="1" customWidth="1"/>
    <col min="54" max="60" width="1.6640625" customWidth="1"/>
    <col min="61" max="61" width="1.77734375" customWidth="1"/>
    <col min="62" max="62" width="1.6640625" customWidth="1"/>
    <col min="63" max="63" width="1.6640625" style="1" customWidth="1"/>
    <col min="64" max="64" width="1.6640625" customWidth="1"/>
    <col min="65" max="65" width="1.6640625" style="1" customWidth="1"/>
  </cols>
  <sheetData>
    <row r="1" spans="1:86" ht="9.9" customHeight="1">
      <c r="A1" s="1"/>
      <c r="B1" s="1"/>
      <c r="C1" s="1"/>
      <c r="D1" s="1"/>
      <c r="E1" s="1"/>
      <c r="F1" s="1"/>
      <c r="G1" s="3"/>
      <c r="H1" s="3"/>
      <c r="I1" s="3"/>
      <c r="J1" s="3"/>
      <c r="K1" s="3"/>
      <c r="L1" s="3"/>
      <c r="M1" s="3"/>
      <c r="N1" s="3"/>
      <c r="O1" s="3"/>
      <c r="P1" s="3"/>
      <c r="Q1" s="1"/>
      <c r="R1" s="1"/>
      <c r="S1" s="1"/>
      <c r="T1" s="1"/>
      <c r="U1" s="1"/>
      <c r="V1" s="1"/>
      <c r="X1" s="1"/>
      <c r="Y1" s="1"/>
      <c r="Z1" s="1"/>
      <c r="AA1" s="1"/>
      <c r="AB1" s="1"/>
      <c r="AC1" s="1"/>
      <c r="AD1" s="1"/>
      <c r="AE1" s="1"/>
      <c r="AF1" s="1"/>
      <c r="AH1" s="1"/>
      <c r="AI1" s="1"/>
      <c r="AJ1" s="1"/>
      <c r="AK1" s="1"/>
      <c r="AL1" s="1"/>
      <c r="AM1" s="1"/>
      <c r="AN1" s="1"/>
      <c r="AO1" s="1"/>
      <c r="AP1" s="1"/>
      <c r="AQ1"/>
      <c r="AR1" s="3"/>
      <c r="AS1" s="3"/>
      <c r="AT1" s="3"/>
      <c r="AU1" s="3"/>
      <c r="AV1" s="3"/>
      <c r="AW1" s="3"/>
      <c r="AX1" s="3"/>
      <c r="AY1" s="3"/>
      <c r="AZ1" s="3"/>
      <c r="BA1" s="3"/>
      <c r="BB1" s="3"/>
      <c r="BC1" s="3"/>
      <c r="BD1" s="3"/>
      <c r="BE1" s="1"/>
      <c r="BF1" s="1"/>
      <c r="BG1" s="1"/>
      <c r="BH1" s="1"/>
      <c r="BI1" s="1"/>
      <c r="BJ1" s="1"/>
      <c r="BL1" s="1"/>
      <c r="BN1" s="1"/>
      <c r="BO1" s="1"/>
      <c r="BP1" s="1"/>
      <c r="BQ1" s="1"/>
      <c r="BR1" s="1"/>
      <c r="BS1" s="1"/>
      <c r="BT1" s="1"/>
      <c r="BU1" s="1"/>
      <c r="BV1" s="1"/>
      <c r="BW1" s="1"/>
      <c r="BX1" s="1"/>
      <c r="BY1" s="1"/>
      <c r="BZ1" s="1"/>
      <c r="CA1" s="1"/>
      <c r="CB1" s="1"/>
      <c r="CC1" s="1"/>
      <c r="CD1" s="1"/>
      <c r="CE1" s="1"/>
      <c r="CF1" s="1"/>
      <c r="CG1" s="1"/>
      <c r="CH1" s="1"/>
    </row>
    <row r="2" spans="1:86" ht="9.9" customHeight="1">
      <c r="A2" s="1"/>
      <c r="B2" s="1"/>
      <c r="C2" s="1"/>
      <c r="D2" s="1"/>
      <c r="E2" s="1"/>
      <c r="F2" s="1"/>
      <c r="G2" s="3"/>
      <c r="H2" s="3"/>
      <c r="I2" s="3"/>
      <c r="J2" s="3"/>
      <c r="K2" s="3"/>
      <c r="L2" s="3"/>
      <c r="M2" s="3"/>
      <c r="N2" s="3"/>
      <c r="O2" s="3"/>
      <c r="P2" s="3"/>
      <c r="Q2" s="1"/>
      <c r="R2" s="1"/>
      <c r="S2" s="1"/>
      <c r="T2" s="1"/>
      <c r="U2" s="1"/>
      <c r="V2" s="1"/>
      <c r="X2" s="1"/>
      <c r="Y2" s="1"/>
      <c r="Z2" s="1"/>
      <c r="AA2" s="1"/>
      <c r="AB2" s="1"/>
      <c r="AC2" s="1"/>
      <c r="AD2" s="1"/>
      <c r="AE2" s="1"/>
      <c r="AF2" s="1"/>
      <c r="AH2" s="1"/>
      <c r="AI2" s="1"/>
      <c r="AJ2" s="1"/>
      <c r="AK2" s="1"/>
      <c r="AL2" s="1"/>
      <c r="AM2" s="1"/>
      <c r="AN2" s="1"/>
      <c r="AO2" s="1"/>
      <c r="AP2" s="1"/>
      <c r="AQ2" s="3"/>
      <c r="AR2" s="3"/>
      <c r="AS2" s="3"/>
      <c r="AT2" s="3"/>
      <c r="AU2" s="3"/>
      <c r="AV2" s="3"/>
      <c r="AW2" s="3"/>
      <c r="AX2" s="3"/>
      <c r="AY2" s="3"/>
      <c r="AZ2" s="1038" t="s">
        <v>12</v>
      </c>
      <c r="BA2" s="1039"/>
      <c r="BB2" s="1039"/>
      <c r="BC2" s="1039"/>
      <c r="BD2" s="1039"/>
      <c r="BE2" s="1039"/>
      <c r="BF2" s="1039"/>
      <c r="BG2" s="1039"/>
      <c r="BH2" s="1039"/>
      <c r="BI2" s="1039"/>
      <c r="BJ2" s="1040"/>
      <c r="BL2" s="1"/>
      <c r="BN2" s="1"/>
      <c r="BO2" s="1"/>
      <c r="BP2" s="1"/>
      <c r="BQ2" s="1"/>
      <c r="BR2" s="1"/>
      <c r="BS2" s="1"/>
      <c r="BT2" s="1"/>
      <c r="BU2" s="1"/>
      <c r="BV2" s="1"/>
      <c r="BW2" s="1"/>
      <c r="BX2" s="1"/>
      <c r="BY2" s="1"/>
      <c r="BZ2" s="1"/>
      <c r="CA2" s="1"/>
      <c r="CB2" s="1"/>
      <c r="CC2" s="1"/>
      <c r="CD2" s="1"/>
      <c r="CE2" s="1"/>
      <c r="CF2" s="1"/>
      <c r="CG2" s="1"/>
      <c r="CH2" s="1"/>
    </row>
    <row r="3" spans="1:86" ht="9.9" customHeight="1">
      <c r="A3" s="1"/>
      <c r="B3" s="1"/>
      <c r="C3" s="1"/>
      <c r="D3" s="1"/>
      <c r="E3" s="1"/>
      <c r="F3" s="1"/>
      <c r="G3" s="3"/>
      <c r="H3" s="3"/>
      <c r="I3" s="3"/>
      <c r="J3" s="3"/>
      <c r="K3" s="3"/>
      <c r="L3" s="3"/>
      <c r="M3" s="3"/>
      <c r="N3" s="3"/>
      <c r="O3" s="3"/>
      <c r="Q3" s="1054" t="s">
        <v>257</v>
      </c>
      <c r="R3" s="1054"/>
      <c r="S3" s="1054"/>
      <c r="T3" s="1054"/>
      <c r="U3" s="1054"/>
      <c r="V3" s="1054"/>
      <c r="W3" s="1054"/>
      <c r="X3" s="1054"/>
      <c r="Y3" s="1054"/>
      <c r="Z3" s="1054"/>
      <c r="AA3" s="1055" t="str">
        <f>IF(入力画面!$H$24="","",入力画面!$H$24)</f>
        <v/>
      </c>
      <c r="AB3" s="1055"/>
      <c r="AC3" s="1055"/>
      <c r="AD3" s="1055"/>
      <c r="AE3" s="1055"/>
      <c r="AF3" s="1055"/>
      <c r="AG3" s="1055"/>
      <c r="AH3" s="1056" t="s">
        <v>258</v>
      </c>
      <c r="AI3" s="1056"/>
      <c r="AJ3" s="1056"/>
      <c r="AK3" s="1056"/>
      <c r="AL3" s="1056"/>
      <c r="AM3" s="1056"/>
      <c r="AN3" s="1056"/>
      <c r="AO3" s="1056"/>
      <c r="AP3" s="1056"/>
      <c r="AQ3" s="1056"/>
      <c r="AR3" s="1056"/>
      <c r="AS3" s="1056"/>
      <c r="AT3" s="1056"/>
      <c r="AU3" s="181"/>
      <c r="AV3" s="138"/>
      <c r="AW3" s="3"/>
      <c r="AX3" s="3"/>
      <c r="AY3" s="3"/>
      <c r="AZ3" s="1041"/>
      <c r="BA3" s="1042"/>
      <c r="BB3" s="1042"/>
      <c r="BC3" s="1042"/>
      <c r="BD3" s="1042"/>
      <c r="BE3" s="1042"/>
      <c r="BF3" s="1042"/>
      <c r="BG3" s="1042"/>
      <c r="BH3" s="1042"/>
      <c r="BI3" s="1042"/>
      <c r="BJ3" s="1043"/>
      <c r="BL3" s="1"/>
      <c r="BN3" s="1"/>
      <c r="BO3" s="1"/>
      <c r="BP3" s="1"/>
      <c r="BQ3" s="1"/>
      <c r="BR3" s="1"/>
      <c r="BS3" s="1"/>
      <c r="BT3" s="1"/>
      <c r="BU3" s="1"/>
      <c r="BV3" s="1"/>
      <c r="BW3" s="1"/>
      <c r="BX3" s="1"/>
      <c r="BY3" s="1"/>
      <c r="BZ3" s="1"/>
      <c r="CA3" s="1"/>
      <c r="CB3" s="1"/>
      <c r="CC3" s="1"/>
      <c r="CD3" s="1"/>
      <c r="CE3" s="1"/>
      <c r="CF3" s="1"/>
      <c r="CG3" s="1"/>
      <c r="CH3" s="1"/>
    </row>
    <row r="4" spans="1:86" ht="9.9" customHeight="1">
      <c r="A4" s="1"/>
      <c r="B4" s="1"/>
      <c r="C4" s="1"/>
      <c r="D4" s="1"/>
      <c r="E4" s="1"/>
      <c r="F4" s="1"/>
      <c r="G4" s="1"/>
      <c r="H4" s="1"/>
      <c r="I4" s="1"/>
      <c r="J4" s="1"/>
      <c r="K4" s="1"/>
      <c r="L4" s="1"/>
      <c r="N4" s="1"/>
      <c r="O4" s="1"/>
      <c r="P4" s="3"/>
      <c r="Q4" s="1054"/>
      <c r="R4" s="1054"/>
      <c r="S4" s="1054"/>
      <c r="T4" s="1054"/>
      <c r="U4" s="1054"/>
      <c r="V4" s="1054"/>
      <c r="W4" s="1054"/>
      <c r="X4" s="1054"/>
      <c r="Y4" s="1054"/>
      <c r="Z4" s="1054"/>
      <c r="AA4" s="1055"/>
      <c r="AB4" s="1055"/>
      <c r="AC4" s="1055"/>
      <c r="AD4" s="1055"/>
      <c r="AE4" s="1055"/>
      <c r="AF4" s="1055"/>
      <c r="AG4" s="1055"/>
      <c r="AH4" s="1056"/>
      <c r="AI4" s="1056"/>
      <c r="AJ4" s="1056"/>
      <c r="AK4" s="1056"/>
      <c r="AL4" s="1056"/>
      <c r="AM4" s="1056"/>
      <c r="AN4" s="1056"/>
      <c r="AO4" s="1056"/>
      <c r="AP4" s="1056"/>
      <c r="AQ4" s="1056"/>
      <c r="AR4" s="1056"/>
      <c r="AS4" s="1056"/>
      <c r="AT4" s="1056"/>
      <c r="AU4" s="181"/>
      <c r="AV4" s="138"/>
      <c r="AW4" s="1"/>
      <c r="AX4" s="1"/>
      <c r="AY4" s="1"/>
      <c r="AZ4" s="1"/>
      <c r="BB4" s="1"/>
      <c r="BC4" s="1"/>
      <c r="BD4" s="1"/>
      <c r="BE4" s="1"/>
      <c r="BF4" s="1"/>
      <c r="BG4" s="1"/>
      <c r="BH4" s="1"/>
      <c r="BI4" s="1"/>
      <c r="BJ4" s="1"/>
      <c r="BL4" s="1"/>
      <c r="BN4" s="1"/>
      <c r="BO4" s="1"/>
      <c r="BP4" s="1"/>
      <c r="BQ4" s="1"/>
      <c r="BR4" s="1"/>
      <c r="BS4" s="1"/>
      <c r="BT4" s="1"/>
      <c r="BU4" s="1"/>
      <c r="BV4" s="1"/>
      <c r="BW4" s="1"/>
      <c r="BX4" s="1"/>
      <c r="BY4" s="1"/>
      <c r="BZ4" s="1"/>
      <c r="CA4" s="1"/>
      <c r="CB4" s="1"/>
      <c r="CC4" s="1"/>
      <c r="CD4" s="1"/>
      <c r="CE4" s="1"/>
      <c r="CF4" s="1"/>
      <c r="CG4" s="1"/>
      <c r="CH4" s="1"/>
    </row>
    <row r="5" spans="1:86" ht="9.9" customHeight="1">
      <c r="A5" s="1"/>
      <c r="B5" s="1" t="s">
        <v>16</v>
      </c>
      <c r="C5" s="1044" t="s">
        <v>17</v>
      </c>
      <c r="D5" s="1045"/>
      <c r="E5" s="1045"/>
      <c r="F5" s="1045"/>
      <c r="G5" s="1045"/>
      <c r="H5" s="1045"/>
      <c r="I5" s="1045"/>
      <c r="J5" s="1045"/>
      <c r="K5" s="1046"/>
      <c r="L5" s="1"/>
      <c r="N5" s="1"/>
      <c r="O5" s="1"/>
      <c r="Q5" s="1057" t="s">
        <v>18</v>
      </c>
      <c r="R5" s="1057"/>
      <c r="S5" s="1057"/>
      <c r="T5" s="1057"/>
      <c r="U5" s="1057"/>
      <c r="V5" s="1057"/>
      <c r="W5" s="1057"/>
      <c r="X5" s="1057"/>
      <c r="Y5" s="1057"/>
      <c r="Z5" s="1057"/>
      <c r="AA5" s="1057"/>
      <c r="AB5" s="1057"/>
      <c r="AC5" s="1057"/>
      <c r="AD5" s="1057"/>
      <c r="AE5" s="1057"/>
      <c r="AF5" s="1057"/>
      <c r="AG5" s="1057"/>
      <c r="AH5" s="1057"/>
      <c r="AI5" s="1057"/>
      <c r="AJ5" s="1057"/>
      <c r="AK5" s="1057"/>
      <c r="AL5" s="1057"/>
      <c r="AM5" s="1057"/>
      <c r="AN5" s="1057"/>
      <c r="AO5" s="1057"/>
      <c r="AP5" s="1057"/>
      <c r="AQ5" s="1057"/>
      <c r="AR5" s="1057"/>
      <c r="AS5" s="1057"/>
      <c r="AT5" s="1057"/>
      <c r="AU5" s="180"/>
      <c r="AV5" s="139"/>
      <c r="AW5" s="1"/>
      <c r="AX5" s="1"/>
      <c r="BA5"/>
      <c r="BB5" s="1"/>
      <c r="BE5" s="1083" t="s">
        <v>15</v>
      </c>
      <c r="BF5" s="1084"/>
      <c r="BG5" s="1084"/>
      <c r="BH5" s="1084"/>
      <c r="BI5" s="1085"/>
      <c r="BJ5" s="2"/>
      <c r="BL5" s="1"/>
      <c r="BN5" s="1"/>
      <c r="BO5" s="1"/>
      <c r="BP5" s="1"/>
      <c r="BQ5" s="1"/>
      <c r="BR5" s="1"/>
      <c r="BS5" s="1"/>
      <c r="BT5" s="1"/>
      <c r="BU5" s="1"/>
      <c r="BV5" s="1"/>
      <c r="BW5" s="1"/>
      <c r="BX5" s="1"/>
      <c r="BY5" s="1"/>
      <c r="BZ5" s="1"/>
      <c r="CA5" s="1"/>
      <c r="CB5" s="1"/>
      <c r="CC5" s="1"/>
      <c r="CD5" s="1"/>
      <c r="CE5" s="1"/>
      <c r="CF5" s="1"/>
      <c r="CG5" s="1"/>
      <c r="CH5" s="1"/>
    </row>
    <row r="6" spans="1:86" ht="9.9" customHeight="1">
      <c r="A6" s="1"/>
      <c r="B6" s="1"/>
      <c r="C6" s="1047"/>
      <c r="D6" s="1048"/>
      <c r="E6" s="1048"/>
      <c r="F6" s="1048"/>
      <c r="G6" s="1048"/>
      <c r="H6" s="1048"/>
      <c r="I6" s="1048"/>
      <c r="J6" s="1048"/>
      <c r="K6" s="1049"/>
      <c r="L6" s="1"/>
      <c r="N6" s="1"/>
      <c r="O6" s="1"/>
      <c r="Q6" s="1057"/>
      <c r="R6" s="1057"/>
      <c r="S6" s="1057"/>
      <c r="T6" s="1057"/>
      <c r="U6" s="1057"/>
      <c r="V6" s="1057"/>
      <c r="W6" s="1057"/>
      <c r="X6" s="1057"/>
      <c r="Y6" s="1057"/>
      <c r="Z6" s="1057"/>
      <c r="AA6" s="1057"/>
      <c r="AB6" s="1057"/>
      <c r="AC6" s="1057"/>
      <c r="AD6" s="1057"/>
      <c r="AE6" s="1057"/>
      <c r="AF6" s="1057"/>
      <c r="AG6" s="1057"/>
      <c r="AH6" s="1057"/>
      <c r="AI6" s="1057"/>
      <c r="AJ6" s="1057"/>
      <c r="AK6" s="1057"/>
      <c r="AL6" s="1057"/>
      <c r="AM6" s="1057"/>
      <c r="AN6" s="1057"/>
      <c r="AO6" s="1057"/>
      <c r="AP6" s="1057"/>
      <c r="AQ6" s="1057"/>
      <c r="AR6" s="1057"/>
      <c r="AS6" s="1057"/>
      <c r="AT6" s="1057"/>
      <c r="AU6" s="180"/>
      <c r="AV6" s="139"/>
      <c r="AW6" s="1"/>
      <c r="AX6" s="1"/>
      <c r="BA6"/>
      <c r="BB6" s="1"/>
      <c r="BE6" s="1086"/>
      <c r="BF6" s="1087"/>
      <c r="BG6" s="1087"/>
      <c r="BH6" s="1087"/>
      <c r="BI6" s="1088"/>
      <c r="BJ6" s="2"/>
      <c r="BL6" s="1"/>
      <c r="BN6" s="1"/>
      <c r="BO6" s="1"/>
      <c r="BP6" s="1"/>
      <c r="BQ6" s="1"/>
      <c r="BR6" s="1"/>
      <c r="BS6" s="1"/>
      <c r="BT6" s="1"/>
      <c r="BU6" s="1"/>
      <c r="BV6" s="1"/>
      <c r="BW6" s="1"/>
      <c r="BX6" s="1"/>
      <c r="BY6" s="1"/>
      <c r="BZ6" s="1"/>
      <c r="CA6" s="1"/>
      <c r="CB6" s="1"/>
      <c r="CC6" s="1"/>
      <c r="CD6" s="1"/>
      <c r="CE6" s="1"/>
      <c r="CF6" s="1"/>
      <c r="CG6" s="1"/>
      <c r="CH6" s="1"/>
    </row>
    <row r="7" spans="1:86" ht="9.9" customHeight="1">
      <c r="A7" s="1"/>
      <c r="B7" s="1"/>
      <c r="C7" s="3"/>
      <c r="D7" s="3"/>
      <c r="E7" s="3"/>
      <c r="F7" s="3"/>
      <c r="G7" s="3"/>
      <c r="H7" s="3"/>
      <c r="I7" s="3"/>
      <c r="J7" s="1"/>
      <c r="K7" s="1"/>
      <c r="L7" s="1"/>
      <c r="N7" s="1"/>
      <c r="O7" s="1"/>
      <c r="P7" s="1"/>
      <c r="Q7" s="1"/>
      <c r="R7" s="1"/>
      <c r="U7" s="1"/>
      <c r="W7"/>
      <c r="AE7" s="1"/>
      <c r="AG7"/>
      <c r="AH7" s="1"/>
      <c r="AI7" s="1"/>
      <c r="AJ7" s="1"/>
      <c r="AK7" s="1"/>
      <c r="AL7" s="1"/>
      <c r="AM7" s="1"/>
      <c r="AN7" s="1"/>
      <c r="AO7" s="1"/>
      <c r="AP7" s="1"/>
      <c r="AR7" s="1"/>
      <c r="AS7" s="1"/>
      <c r="AT7" s="1"/>
      <c r="AU7" s="1"/>
      <c r="AV7" s="1"/>
      <c r="AW7" s="1"/>
      <c r="AX7" s="1"/>
      <c r="AY7" s="1"/>
      <c r="AZ7" s="1"/>
      <c r="BB7" s="1"/>
      <c r="BC7" s="1"/>
      <c r="BD7" s="1"/>
      <c r="BE7" s="1"/>
      <c r="BF7" s="1"/>
      <c r="BG7" s="1"/>
      <c r="BH7" s="1"/>
      <c r="BI7" s="1"/>
      <c r="BJ7" s="1"/>
      <c r="BL7" s="1"/>
      <c r="BN7" s="1"/>
      <c r="BO7" s="1"/>
      <c r="BP7" s="1"/>
      <c r="BQ7" s="1"/>
      <c r="BR7" s="1"/>
      <c r="BS7" s="1"/>
      <c r="BT7" s="1"/>
      <c r="BU7" s="1"/>
      <c r="BV7" s="1"/>
      <c r="BW7" s="1"/>
      <c r="BX7" s="1"/>
      <c r="BY7" s="1"/>
      <c r="BZ7" s="1"/>
      <c r="CA7" s="1"/>
      <c r="CB7" s="1"/>
      <c r="CC7" s="1"/>
      <c r="CD7" s="1"/>
      <c r="CE7" s="1"/>
      <c r="CF7" s="1"/>
      <c r="CG7" s="1"/>
      <c r="CH7" s="1"/>
    </row>
    <row r="8" spans="1:86" s="8" customFormat="1" ht="9.9" customHeight="1">
      <c r="A8" s="5"/>
      <c r="B8" s="5"/>
      <c r="C8" s="905" t="s">
        <v>11</v>
      </c>
      <c r="D8" s="1050"/>
      <c r="E8" s="1050"/>
      <c r="F8" s="1050"/>
      <c r="G8" s="1050"/>
      <c r="H8" s="1050"/>
      <c r="I8" s="1050"/>
      <c r="J8" s="1050"/>
      <c r="K8" s="1050"/>
      <c r="L8" s="1050"/>
      <c r="M8" s="1003" t="s">
        <v>56</v>
      </c>
      <c r="N8" s="818"/>
      <c r="O8" s="35"/>
      <c r="P8" s="20"/>
      <c r="Q8" s="1004" t="s">
        <v>31</v>
      </c>
      <c r="R8" s="1005"/>
      <c r="S8" s="21"/>
      <c r="T8" s="20"/>
      <c r="U8" s="1004" t="s">
        <v>32</v>
      </c>
      <c r="V8" s="1005"/>
      <c r="W8" s="21"/>
      <c r="X8" s="20"/>
      <c r="Y8" s="1053" t="s">
        <v>33</v>
      </c>
      <c r="Z8" s="818"/>
      <c r="AB8" s="5"/>
      <c r="AE8" s="5"/>
      <c r="AF8" s="5"/>
      <c r="AG8" s="5"/>
      <c r="AH8" s="5"/>
      <c r="AI8" s="5"/>
      <c r="AJ8" s="5"/>
      <c r="AK8" s="5"/>
      <c r="AL8" s="5"/>
      <c r="AM8" s="5"/>
      <c r="AN8" s="5"/>
      <c r="AO8" s="5"/>
      <c r="AP8" s="5"/>
      <c r="AQ8" s="5"/>
      <c r="AR8" s="5"/>
      <c r="AS8" s="5"/>
      <c r="AT8" s="5"/>
      <c r="AU8" s="5"/>
      <c r="AV8" s="5"/>
      <c r="AX8" s="188"/>
      <c r="AY8" s="189"/>
      <c r="AZ8" s="189"/>
      <c r="BA8" s="189"/>
      <c r="BB8" s="189"/>
      <c r="BC8" s="189"/>
      <c r="BD8" s="189"/>
      <c r="BE8" s="189"/>
      <c r="BF8" s="189"/>
      <c r="BG8" s="189"/>
      <c r="BH8" s="189"/>
      <c r="BI8" s="190"/>
      <c r="BJ8" s="5"/>
      <c r="BK8" s="5"/>
      <c r="BL8" s="5"/>
      <c r="BM8" s="5"/>
      <c r="BN8" s="5"/>
      <c r="BO8" s="5"/>
      <c r="BP8" s="5"/>
      <c r="BQ8" s="5"/>
      <c r="BR8" s="5"/>
      <c r="BS8" s="5"/>
      <c r="BT8" s="5"/>
      <c r="BU8" s="5"/>
      <c r="BV8" s="5"/>
      <c r="BW8" s="5"/>
      <c r="BX8" s="5"/>
      <c r="BY8" s="5"/>
      <c r="BZ8" s="5"/>
      <c r="CA8" s="5"/>
      <c r="CB8" s="5"/>
      <c r="CC8" s="5"/>
      <c r="CD8" s="5"/>
      <c r="CE8" s="5"/>
      <c r="CF8" s="5"/>
      <c r="CG8" s="5"/>
      <c r="CH8" s="5"/>
    </row>
    <row r="9" spans="1:86" s="8" customFormat="1" ht="9.9" customHeight="1">
      <c r="A9" s="5"/>
      <c r="B9" s="5"/>
      <c r="C9" s="907"/>
      <c r="D9" s="1051"/>
      <c r="E9" s="1051"/>
      <c r="F9" s="1051"/>
      <c r="G9" s="1051"/>
      <c r="H9" s="1051"/>
      <c r="I9" s="1051"/>
      <c r="J9" s="1051"/>
      <c r="K9" s="1051"/>
      <c r="L9" s="1051"/>
      <c r="M9" s="890" t="str">
        <f>入力画面!$B$45</f>
        <v>R</v>
      </c>
      <c r="N9" s="892"/>
      <c r="O9" s="890" t="str">
        <f ca="1">入力画面!$C$45</f>
        <v>0</v>
      </c>
      <c r="P9" s="1007"/>
      <c r="Q9" s="1006" t="str">
        <f ca="1">入力画面!$D$45</f>
        <v>7</v>
      </c>
      <c r="R9" s="1007"/>
      <c r="S9" s="1006" t="str">
        <f ca="1">入力画面!$E$45</f>
        <v>0</v>
      </c>
      <c r="T9" s="1007"/>
      <c r="U9" s="1006" t="str">
        <f ca="1">入力画面!$F$45</f>
        <v>3</v>
      </c>
      <c r="V9" s="1007"/>
      <c r="W9" s="1006" t="str">
        <f ca="1">入力画面!$G$45</f>
        <v>3</v>
      </c>
      <c r="X9" s="1007"/>
      <c r="Y9" s="1006" t="str">
        <f ca="1">入力画面!$H$45</f>
        <v>1</v>
      </c>
      <c r="Z9" s="892"/>
      <c r="AA9" s="5"/>
      <c r="AB9" s="5"/>
      <c r="AC9" s="5"/>
      <c r="AD9" s="5"/>
      <c r="AE9" s="5"/>
      <c r="AF9" s="5"/>
      <c r="AG9" s="5"/>
      <c r="AH9" s="5"/>
      <c r="AI9" s="5"/>
      <c r="AJ9" s="5"/>
      <c r="AK9" s="5"/>
      <c r="AL9" s="5"/>
      <c r="AM9" s="5"/>
      <c r="AN9" s="5"/>
      <c r="AO9" s="5"/>
      <c r="AP9" s="5"/>
      <c r="AQ9" s="5"/>
      <c r="AR9" s="5"/>
      <c r="AS9" s="5"/>
      <c r="AT9" s="5"/>
      <c r="AU9" s="5"/>
      <c r="AV9" s="5"/>
      <c r="AX9" s="191"/>
      <c r="AY9" s="192"/>
      <c r="AZ9" s="192"/>
      <c r="BA9" s="192"/>
      <c r="BB9" s="192"/>
      <c r="BC9" s="192"/>
      <c r="BD9" s="192"/>
      <c r="BE9" s="192"/>
      <c r="BF9" s="192"/>
      <c r="BG9" s="192"/>
      <c r="BH9" s="192"/>
      <c r="BI9" s="193"/>
      <c r="BJ9" s="5"/>
      <c r="BK9" s="5"/>
      <c r="BL9" s="5"/>
      <c r="BM9" s="5"/>
      <c r="BN9" s="5"/>
      <c r="BO9" s="5"/>
      <c r="BP9" s="5"/>
      <c r="BQ9" s="5"/>
      <c r="BR9" s="5"/>
      <c r="BS9" s="5"/>
      <c r="BT9" s="5"/>
      <c r="BU9" s="5"/>
      <c r="BV9" s="5"/>
      <c r="BW9" s="5"/>
      <c r="BX9" s="5"/>
      <c r="BY9" s="5"/>
      <c r="BZ9" s="5"/>
      <c r="CA9" s="5"/>
      <c r="CB9" s="5"/>
      <c r="CC9" s="5"/>
      <c r="CD9" s="5"/>
      <c r="CE9" s="5"/>
      <c r="CF9" s="5"/>
      <c r="CG9" s="5"/>
      <c r="CH9" s="5"/>
    </row>
    <row r="10" spans="1:86" s="5" customFormat="1" ht="9.9" customHeight="1">
      <c r="C10" s="909"/>
      <c r="D10" s="1052"/>
      <c r="E10" s="1052"/>
      <c r="F10" s="1052"/>
      <c r="G10" s="1052"/>
      <c r="H10" s="1052"/>
      <c r="I10" s="1052"/>
      <c r="J10" s="1052"/>
      <c r="K10" s="1052"/>
      <c r="L10" s="1052"/>
      <c r="M10" s="844"/>
      <c r="N10" s="846"/>
      <c r="O10" s="844"/>
      <c r="P10" s="1009"/>
      <c r="Q10" s="1008"/>
      <c r="R10" s="1009"/>
      <c r="S10" s="1008"/>
      <c r="T10" s="1009"/>
      <c r="U10" s="1008"/>
      <c r="V10" s="1009"/>
      <c r="W10" s="1008"/>
      <c r="X10" s="1009"/>
      <c r="Y10" s="1008"/>
      <c r="Z10" s="846"/>
      <c r="AX10" s="191"/>
      <c r="AY10" s="192"/>
      <c r="AZ10" s="192"/>
      <c r="BA10" s="192"/>
      <c r="BB10" s="192"/>
      <c r="BC10" s="192"/>
      <c r="BD10" s="192"/>
      <c r="BE10" s="192"/>
      <c r="BF10" s="192"/>
      <c r="BG10" s="192"/>
      <c r="BH10" s="192"/>
      <c r="BI10" s="193"/>
    </row>
    <row r="11" spans="1:86" s="8" customFormat="1" ht="9.9" customHeight="1">
      <c r="A11" s="5"/>
      <c r="B11" s="5"/>
      <c r="K11" s="5"/>
      <c r="U11" s="5"/>
      <c r="AD11" s="5"/>
      <c r="AE11" s="5"/>
      <c r="AF11" s="5"/>
      <c r="AG11" s="5"/>
      <c r="AH11" s="5"/>
      <c r="AI11" s="5"/>
      <c r="AJ11" s="5"/>
      <c r="AK11" s="5"/>
      <c r="AL11" s="5"/>
      <c r="AM11" s="5"/>
      <c r="AN11" s="5"/>
      <c r="AO11" s="5"/>
      <c r="AP11" s="5"/>
      <c r="AQ11" s="5"/>
      <c r="AR11" s="5"/>
      <c r="AS11" s="5"/>
      <c r="AT11" s="5"/>
      <c r="AU11" s="5"/>
      <c r="AV11" s="5"/>
      <c r="AX11" s="191"/>
      <c r="AY11" s="192"/>
      <c r="AZ11" s="192"/>
      <c r="BA11" s="192"/>
      <c r="BB11" s="192"/>
      <c r="BC11" s="192"/>
      <c r="BD11" s="192"/>
      <c r="BE11" s="192"/>
      <c r="BF11" s="192"/>
      <c r="BG11" s="192"/>
      <c r="BH11" s="192"/>
      <c r="BI11" s="193"/>
      <c r="BJ11" s="5"/>
      <c r="BK11" s="5"/>
      <c r="BL11" s="5"/>
      <c r="BM11" s="5"/>
      <c r="BN11" s="5"/>
      <c r="BO11" s="5"/>
    </row>
    <row r="12" spans="1:86" s="8" customFormat="1" ht="9.9" customHeight="1">
      <c r="A12" s="5"/>
      <c r="B12" s="5"/>
      <c r="C12" s="1089" t="s">
        <v>8</v>
      </c>
      <c r="D12" s="1090"/>
      <c r="E12" s="1090"/>
      <c r="F12" s="1090"/>
      <c r="G12" s="1090"/>
      <c r="H12" s="1090"/>
      <c r="I12" s="1090"/>
      <c r="J12" s="1091"/>
      <c r="K12" s="5"/>
      <c r="O12" s="41"/>
      <c r="P12" s="41"/>
      <c r="Q12" s="1030" t="s">
        <v>57</v>
      </c>
      <c r="R12" s="1030"/>
      <c r="S12" s="1030"/>
      <c r="T12" s="1030"/>
      <c r="U12" s="1030"/>
      <c r="V12" s="1030"/>
      <c r="W12" s="1030"/>
      <c r="X12" s="1030"/>
      <c r="Y12" s="1030"/>
      <c r="Z12" s="1030"/>
      <c r="AA12" s="1030"/>
      <c r="AB12" s="1030"/>
      <c r="AC12" s="1030"/>
      <c r="AD12" s="1030"/>
      <c r="AE12" s="1030"/>
      <c r="AF12" s="1030"/>
      <c r="AG12" s="1030"/>
      <c r="AH12" s="1030"/>
      <c r="AI12" s="1030"/>
      <c r="AJ12" s="1030"/>
      <c r="AK12" s="1030"/>
      <c r="AL12" s="1030"/>
      <c r="AM12" s="1030"/>
      <c r="AN12" s="1030"/>
      <c r="AO12" s="1030"/>
      <c r="AP12" s="1030"/>
      <c r="AQ12" s="1030"/>
      <c r="AR12" s="41"/>
      <c r="AS12" s="41"/>
      <c r="AT12" s="71"/>
      <c r="AU12" s="71"/>
      <c r="AV12" s="71"/>
      <c r="AX12" s="191"/>
      <c r="AY12" s="192"/>
      <c r="AZ12" s="192"/>
      <c r="BA12" s="192"/>
      <c r="BB12" s="192"/>
      <c r="BC12" s="192"/>
      <c r="BD12" s="192"/>
      <c r="BE12" s="192"/>
      <c r="BF12" s="192"/>
      <c r="BG12" s="192"/>
      <c r="BH12" s="192"/>
      <c r="BI12" s="193"/>
      <c r="BJ12" s="5"/>
      <c r="BK12" s="5"/>
      <c r="BL12" s="5"/>
      <c r="BM12" s="5"/>
      <c r="BN12" s="5"/>
      <c r="BO12" s="5"/>
    </row>
    <row r="13" spans="1:86" s="8" customFormat="1" ht="9.9" customHeight="1">
      <c r="A13" s="5"/>
      <c r="B13" s="5"/>
      <c r="C13" s="1067" t="s">
        <v>10</v>
      </c>
      <c r="D13" s="1067"/>
      <c r="E13" s="1067"/>
      <c r="F13" s="1067"/>
      <c r="G13" s="1067" t="s">
        <v>9</v>
      </c>
      <c r="H13" s="1067"/>
      <c r="I13" s="1067"/>
      <c r="J13" s="1067"/>
      <c r="K13" s="5"/>
      <c r="L13" s="5"/>
      <c r="M13" s="5"/>
      <c r="N13" s="41"/>
      <c r="O13" s="41"/>
      <c r="P13" s="41"/>
      <c r="Q13" s="1030"/>
      <c r="R13" s="1030"/>
      <c r="S13" s="1030"/>
      <c r="T13" s="1030"/>
      <c r="U13" s="1030"/>
      <c r="V13" s="1030"/>
      <c r="W13" s="1030"/>
      <c r="X13" s="1030"/>
      <c r="Y13" s="1030"/>
      <c r="Z13" s="1030"/>
      <c r="AA13" s="1030"/>
      <c r="AB13" s="1030"/>
      <c r="AC13" s="1030"/>
      <c r="AD13" s="1030"/>
      <c r="AE13" s="1030"/>
      <c r="AF13" s="1030"/>
      <c r="AG13" s="1030"/>
      <c r="AH13" s="1030"/>
      <c r="AI13" s="1030"/>
      <c r="AJ13" s="1030"/>
      <c r="AK13" s="1030"/>
      <c r="AL13" s="1030"/>
      <c r="AM13" s="1030"/>
      <c r="AN13" s="1030"/>
      <c r="AO13" s="1030"/>
      <c r="AP13" s="1030"/>
      <c r="AQ13" s="1030"/>
      <c r="AR13" s="41"/>
      <c r="AS13" s="41"/>
      <c r="AT13" s="71"/>
      <c r="AU13" s="71"/>
      <c r="AV13" s="71"/>
      <c r="AX13" s="191"/>
      <c r="AY13" s="192"/>
      <c r="AZ13" s="192"/>
      <c r="BA13" s="192"/>
      <c r="BB13" s="192"/>
      <c r="BC13" s="192"/>
      <c r="BD13" s="192"/>
      <c r="BE13" s="192"/>
      <c r="BF13" s="192"/>
      <c r="BG13" s="192"/>
      <c r="BH13" s="192"/>
      <c r="BI13" s="193"/>
      <c r="BJ13" s="5"/>
      <c r="BK13" s="5"/>
      <c r="BL13" s="5"/>
      <c r="BM13" s="5"/>
      <c r="BN13" s="5"/>
      <c r="BO13" s="5"/>
    </row>
    <row r="14" spans="1:86" s="8" customFormat="1" ht="9.9" customHeight="1">
      <c r="A14" s="5"/>
      <c r="B14" s="5"/>
      <c r="C14" s="1068"/>
      <c r="D14" s="1068"/>
      <c r="E14" s="1068"/>
      <c r="F14" s="1068"/>
      <c r="G14" s="1068"/>
      <c r="H14" s="1068"/>
      <c r="I14" s="1068"/>
      <c r="J14" s="1068"/>
      <c r="K14" s="5"/>
      <c r="L14" s="5"/>
      <c r="N14" s="41"/>
      <c r="O14" s="41"/>
      <c r="P14" s="41"/>
      <c r="Q14" s="1030"/>
      <c r="R14" s="1030"/>
      <c r="S14" s="1030"/>
      <c r="T14" s="1030"/>
      <c r="U14" s="1030"/>
      <c r="V14" s="1030"/>
      <c r="W14" s="1030"/>
      <c r="X14" s="1030"/>
      <c r="Y14" s="1030"/>
      <c r="Z14" s="1030"/>
      <c r="AA14" s="1030"/>
      <c r="AB14" s="1030"/>
      <c r="AC14" s="1030"/>
      <c r="AD14" s="1030"/>
      <c r="AE14" s="1030"/>
      <c r="AF14" s="1030"/>
      <c r="AG14" s="1030"/>
      <c r="AH14" s="1030"/>
      <c r="AI14" s="1030"/>
      <c r="AJ14" s="1030"/>
      <c r="AK14" s="1030"/>
      <c r="AL14" s="1030"/>
      <c r="AM14" s="1030"/>
      <c r="AN14" s="1030"/>
      <c r="AO14" s="1030"/>
      <c r="AP14" s="1030"/>
      <c r="AQ14" s="1030"/>
      <c r="AR14" s="41"/>
      <c r="AS14" s="41"/>
      <c r="AT14" s="71"/>
      <c r="AU14" s="71"/>
      <c r="AV14" s="71"/>
      <c r="AX14" s="194"/>
      <c r="AY14" s="195"/>
      <c r="AZ14" s="195"/>
      <c r="BA14" s="195"/>
      <c r="BB14" s="195"/>
      <c r="BC14" s="195"/>
      <c r="BD14" s="195"/>
      <c r="BE14" s="195"/>
      <c r="BF14" s="195"/>
      <c r="BG14" s="195"/>
      <c r="BH14" s="195"/>
      <c r="BI14" s="196"/>
      <c r="BJ14" s="5"/>
      <c r="BK14" s="5"/>
      <c r="BL14" s="5"/>
      <c r="BM14" s="5"/>
      <c r="BN14" s="5"/>
      <c r="BO14" s="5"/>
    </row>
    <row r="15" spans="1:86" s="8" customFormat="1" ht="9.9" customHeight="1">
      <c r="A15" s="5"/>
      <c r="B15" s="5"/>
      <c r="C15" s="1068"/>
      <c r="D15" s="1068"/>
      <c r="E15" s="1068"/>
      <c r="F15" s="1068"/>
      <c r="G15" s="1068"/>
      <c r="H15" s="1068"/>
      <c r="I15" s="1068"/>
      <c r="J15" s="1068"/>
      <c r="K15" s="5"/>
      <c r="L15" s="5"/>
      <c r="U15" s="13"/>
      <c r="V15" s="13"/>
      <c r="W15" s="5"/>
      <c r="X15" s="13"/>
      <c r="Y15" s="41"/>
      <c r="Z15" s="41"/>
      <c r="AA15" s="41"/>
      <c r="AB15" s="41"/>
      <c r="AC15" s="41"/>
      <c r="AD15" s="41"/>
      <c r="AE15" s="41"/>
      <c r="AF15" s="41"/>
      <c r="AG15" s="41"/>
      <c r="AH15" s="41"/>
      <c r="AI15" s="41"/>
      <c r="AJ15" s="41"/>
      <c r="AK15" s="41"/>
      <c r="AL15" s="5"/>
      <c r="AO15" s="5"/>
      <c r="AX15" s="1031" t="s">
        <v>52</v>
      </c>
      <c r="AY15" s="1031"/>
      <c r="AZ15" s="1031"/>
      <c r="BA15" s="1031"/>
      <c r="BB15" s="1031"/>
      <c r="BC15" s="1031"/>
      <c r="BD15" s="1031"/>
      <c r="BE15" s="1031"/>
      <c r="BF15" s="1031"/>
      <c r="BG15" s="1031"/>
      <c r="BH15" s="1031"/>
      <c r="BI15" s="1031"/>
      <c r="BL15" s="5"/>
      <c r="BM15" s="5"/>
      <c r="BN15" s="5"/>
      <c r="BO15" s="5"/>
    </row>
    <row r="16" spans="1:86" s="8" customFormat="1" ht="9.9" customHeight="1">
      <c r="A16" s="5"/>
      <c r="B16" s="5"/>
      <c r="C16" s="1068"/>
      <c r="D16" s="1068"/>
      <c r="E16" s="1068"/>
      <c r="F16" s="1068"/>
      <c r="G16" s="1068"/>
      <c r="H16" s="1068"/>
      <c r="I16" s="1068"/>
      <c r="J16" s="1068"/>
      <c r="K16" s="5"/>
      <c r="L16" s="5"/>
      <c r="U16" s="5"/>
      <c r="V16" s="5"/>
      <c r="W16" s="5"/>
      <c r="X16" s="41"/>
      <c r="Y16" s="41"/>
      <c r="Z16" s="41"/>
      <c r="AA16" s="41"/>
      <c r="AB16" s="41"/>
      <c r="AC16" s="41"/>
      <c r="AD16" s="41"/>
      <c r="AE16" s="41"/>
      <c r="AF16" s="41"/>
      <c r="AG16" s="41"/>
      <c r="AH16" s="41"/>
      <c r="AI16" s="41"/>
      <c r="AJ16" s="41"/>
      <c r="AK16" s="41"/>
      <c r="AL16" s="5"/>
      <c r="AO16" s="5"/>
      <c r="AX16" s="1032"/>
      <c r="AY16" s="1032"/>
      <c r="AZ16" s="1032"/>
      <c r="BA16" s="1032"/>
      <c r="BB16" s="1032"/>
      <c r="BC16" s="1032"/>
      <c r="BD16" s="1032"/>
      <c r="BE16" s="1032"/>
      <c r="BF16" s="1032"/>
      <c r="BG16" s="1032"/>
      <c r="BH16" s="1032"/>
      <c r="BI16" s="1032"/>
      <c r="BL16" s="5"/>
      <c r="BM16" s="5"/>
      <c r="BN16" s="5"/>
      <c r="BO16" s="5"/>
    </row>
    <row r="17" spans="1:127" s="8" customFormat="1" ht="9.9" customHeight="1">
      <c r="A17" s="5"/>
      <c r="B17" s="5"/>
      <c r="C17" s="1068"/>
      <c r="D17" s="1068"/>
      <c r="E17" s="1068"/>
      <c r="F17" s="1068"/>
      <c r="G17" s="1068"/>
      <c r="H17" s="1068"/>
      <c r="I17" s="1068"/>
      <c r="J17" s="1068"/>
      <c r="K17" s="5"/>
      <c r="L17" s="5"/>
      <c r="M17" s="54" t="s">
        <v>235</v>
      </c>
      <c r="U17" s="5"/>
      <c r="V17" s="5"/>
      <c r="W17" s="5"/>
      <c r="X17" s="41"/>
      <c r="Y17" s="41"/>
      <c r="Z17" s="41"/>
      <c r="AA17" s="41"/>
      <c r="AB17" s="41"/>
      <c r="AC17" s="41"/>
      <c r="AD17" s="41"/>
      <c r="AE17" s="41"/>
      <c r="AF17" s="41"/>
      <c r="AG17" s="41"/>
      <c r="AH17" s="41"/>
      <c r="AI17" s="41"/>
      <c r="AJ17" s="41"/>
      <c r="AK17" s="41"/>
      <c r="AL17" s="5"/>
      <c r="AO17" s="5"/>
      <c r="AX17" s="53"/>
      <c r="AY17" s="53"/>
      <c r="AZ17" s="53"/>
      <c r="BA17" s="53"/>
      <c r="BB17" s="53"/>
      <c r="BC17" s="53"/>
      <c r="BD17" s="53"/>
      <c r="BE17" s="53"/>
      <c r="BF17" s="53"/>
      <c r="BG17" s="53"/>
      <c r="BH17" s="53"/>
      <c r="BI17" s="53"/>
      <c r="BL17" s="5"/>
      <c r="BM17" s="5"/>
      <c r="BN17" s="5"/>
      <c r="BO17" s="5"/>
    </row>
    <row r="18" spans="1:127" s="8" customFormat="1" ht="9.9" customHeight="1">
      <c r="A18" s="5"/>
      <c r="B18" s="5"/>
      <c r="K18" s="5"/>
      <c r="L18" s="5"/>
      <c r="U18" s="5"/>
      <c r="V18" s="5"/>
      <c r="W18" s="5"/>
      <c r="X18" s="41"/>
      <c r="Y18" s="41"/>
      <c r="Z18" s="41"/>
      <c r="AA18" s="41"/>
      <c r="AB18" s="41"/>
      <c r="AC18" s="41"/>
      <c r="AD18" s="41"/>
      <c r="AE18" s="41"/>
      <c r="AF18" s="41"/>
      <c r="AG18" s="41"/>
      <c r="AH18" s="41"/>
      <c r="AI18" s="41"/>
      <c r="AJ18" s="41"/>
      <c r="AK18" s="41"/>
      <c r="AL18" s="5"/>
      <c r="AO18" s="5"/>
      <c r="BB18" s="5"/>
      <c r="BL18" s="5"/>
      <c r="BM18" s="5"/>
      <c r="BN18" s="5"/>
      <c r="BO18" s="5"/>
    </row>
    <row r="19" spans="1:127" s="8" customFormat="1" ht="9.9" customHeight="1">
      <c r="A19" s="5"/>
      <c r="B19" s="5"/>
      <c r="C19" s="1002" t="s">
        <v>242</v>
      </c>
      <c r="D19" s="796"/>
      <c r="E19" s="796"/>
      <c r="F19" s="796"/>
      <c r="G19" s="796"/>
      <c r="H19" s="796"/>
      <c r="I19" s="796"/>
      <c r="J19" s="796"/>
      <c r="K19" s="796"/>
      <c r="L19" s="797"/>
      <c r="M19" s="1010" t="s">
        <v>13</v>
      </c>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1"/>
      <c r="AM19" s="1011"/>
      <c r="AN19" s="1011"/>
      <c r="AO19" s="1011"/>
      <c r="AP19" s="1011"/>
      <c r="AQ19" s="1011"/>
      <c r="AR19" s="1011"/>
      <c r="AS19" s="1011"/>
      <c r="AT19" s="1011"/>
      <c r="AU19" s="1011"/>
      <c r="AV19" s="1011"/>
      <c r="AW19" s="1011"/>
      <c r="AX19" s="1011"/>
      <c r="AY19" s="1012"/>
      <c r="AZ19" s="1010" t="s">
        <v>59</v>
      </c>
      <c r="BA19" s="1011"/>
      <c r="BB19" s="1011"/>
      <c r="BC19" s="1011"/>
      <c r="BD19" s="1011"/>
      <c r="BE19" s="1011"/>
      <c r="BF19" s="1011"/>
      <c r="BG19" s="1011"/>
      <c r="BH19" s="1011"/>
      <c r="BI19" s="1012"/>
      <c r="BJ19" s="5"/>
      <c r="BK19" s="5"/>
      <c r="BL19" s="5"/>
      <c r="BM19" s="5"/>
      <c r="BN19" s="5"/>
      <c r="BO19" s="5"/>
      <c r="BP19" s="5"/>
      <c r="BQ19" s="5"/>
      <c r="BR19" s="5"/>
      <c r="BS19" s="5"/>
      <c r="BT19" s="5"/>
    </row>
    <row r="20" spans="1:127" s="5" customFormat="1" ht="9.9" customHeight="1">
      <c r="C20" s="870" t="str">
        <f>MID(入力画面!$H$10,1,1)</f>
        <v/>
      </c>
      <c r="D20" s="1025"/>
      <c r="E20" s="1026" t="str">
        <f>MID(入力画面!$H$10,2,1)</f>
        <v/>
      </c>
      <c r="F20" s="1025"/>
      <c r="G20" s="1026" t="str">
        <f>MID(入力画面!$H$10,3,1)</f>
        <v/>
      </c>
      <c r="H20" s="1025"/>
      <c r="I20" s="1026" t="str">
        <f>MID(入力画面!$H$10,4,1)</f>
        <v/>
      </c>
      <c r="J20" s="1025"/>
      <c r="K20" s="1026" t="str">
        <f>MID(入力画面!$H$10,5,1)</f>
        <v/>
      </c>
      <c r="L20" s="872"/>
      <c r="M20" s="873" t="str">
        <f>IF(入力画面!$H$10="","",入力画面!$H$11)</f>
        <v/>
      </c>
      <c r="N20" s="874"/>
      <c r="O20" s="874"/>
      <c r="P20" s="874"/>
      <c r="Q20" s="874"/>
      <c r="R20" s="874"/>
      <c r="S20" s="874"/>
      <c r="T20" s="874"/>
      <c r="U20" s="874"/>
      <c r="V20" s="874"/>
      <c r="W20" s="874"/>
      <c r="X20" s="874"/>
      <c r="Y20" s="874"/>
      <c r="Z20" s="874"/>
      <c r="AA20" s="874"/>
      <c r="AB20" s="874"/>
      <c r="AC20" s="874"/>
      <c r="AD20" s="874"/>
      <c r="AE20" s="874"/>
      <c r="AF20" s="874"/>
      <c r="AG20" s="874"/>
      <c r="AH20" s="874"/>
      <c r="AI20" s="874"/>
      <c r="AJ20" s="874"/>
      <c r="AK20" s="874"/>
      <c r="AL20" s="874"/>
      <c r="AM20" s="874"/>
      <c r="AN20" s="874"/>
      <c r="AO20" s="874"/>
      <c r="AP20" s="874"/>
      <c r="AQ20" s="874"/>
      <c r="AR20" s="874"/>
      <c r="AS20" s="874"/>
      <c r="AT20" s="874"/>
      <c r="AU20" s="874"/>
      <c r="AV20" s="874"/>
      <c r="AW20" s="874"/>
      <c r="AX20" s="874"/>
      <c r="AY20" s="875"/>
      <c r="AZ20" s="873" t="str">
        <f>IF(入力画面!$H$12="","",入力画面!$H$12)</f>
        <v/>
      </c>
      <c r="BA20" s="874"/>
      <c r="BB20" s="874"/>
      <c r="BC20" s="874"/>
      <c r="BD20" s="874"/>
      <c r="BE20" s="874"/>
      <c r="BF20" s="874"/>
      <c r="BG20" s="874"/>
      <c r="BH20" s="874"/>
      <c r="BI20" s="875"/>
    </row>
    <row r="21" spans="1:127" s="8" customFormat="1" ht="9.9" customHeight="1">
      <c r="A21" s="5"/>
      <c r="B21" s="5"/>
      <c r="C21" s="890"/>
      <c r="D21" s="1007"/>
      <c r="E21" s="1008"/>
      <c r="F21" s="1009"/>
      <c r="G21" s="1008"/>
      <c r="H21" s="1009"/>
      <c r="I21" s="1008"/>
      <c r="J21" s="1009"/>
      <c r="K21" s="1008"/>
      <c r="L21" s="846"/>
      <c r="M21" s="879"/>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0"/>
      <c r="AY21" s="881"/>
      <c r="AZ21" s="879"/>
      <c r="BA21" s="880"/>
      <c r="BB21" s="880"/>
      <c r="BC21" s="880"/>
      <c r="BD21" s="880"/>
      <c r="BE21" s="880"/>
      <c r="BF21" s="880"/>
      <c r="BG21" s="880"/>
      <c r="BH21" s="880"/>
      <c r="BI21" s="881"/>
      <c r="BJ21" s="5"/>
      <c r="BK21" s="5"/>
      <c r="BL21" s="5"/>
      <c r="BM21" s="5"/>
      <c r="BN21" s="5"/>
      <c r="BO21" s="5"/>
      <c r="BP21" s="5"/>
      <c r="BQ21" s="5"/>
      <c r="BR21" s="5"/>
      <c r="BS21" s="5"/>
      <c r="BT21" s="5"/>
    </row>
    <row r="22" spans="1:127" s="8" customFormat="1" ht="9.9" customHeight="1">
      <c r="A22" s="5"/>
      <c r="B22" s="5"/>
      <c r="C22" s="1002" t="s">
        <v>243</v>
      </c>
      <c r="D22" s="796"/>
      <c r="E22" s="796"/>
      <c r="F22" s="796"/>
      <c r="G22" s="796"/>
      <c r="H22" s="796"/>
      <c r="I22" s="796"/>
      <c r="J22" s="796"/>
      <c r="K22" s="796"/>
      <c r="L22" s="796"/>
      <c r="M22" s="796"/>
      <c r="N22" s="797"/>
      <c r="O22" s="1010" t="s">
        <v>237</v>
      </c>
      <c r="P22" s="1011"/>
      <c r="Q22" s="1011"/>
      <c r="R22" s="1011"/>
      <c r="S22" s="1011"/>
      <c r="T22" s="1011"/>
      <c r="U22" s="1011"/>
      <c r="V22" s="1011"/>
      <c r="W22" s="1011"/>
      <c r="X22" s="1011"/>
      <c r="Y22" s="1011"/>
      <c r="Z22" s="1011"/>
      <c r="AA22" s="1011"/>
      <c r="AB22" s="1011"/>
      <c r="AC22" s="1011"/>
      <c r="AD22" s="1011"/>
      <c r="AE22" s="1011"/>
      <c r="AF22" s="1011"/>
      <c r="AG22" s="1011"/>
      <c r="AH22" s="1011"/>
      <c r="AI22" s="1011"/>
      <c r="AJ22" s="1011"/>
      <c r="AK22" s="1011"/>
      <c r="AL22" s="1011"/>
      <c r="AM22" s="1011"/>
      <c r="AN22" s="1011"/>
      <c r="AO22" s="1011"/>
      <c r="AP22" s="1011"/>
      <c r="AQ22" s="1011"/>
      <c r="AR22" s="1011"/>
      <c r="AS22" s="1011"/>
      <c r="AT22" s="1011"/>
      <c r="AU22" s="1011"/>
      <c r="AV22" s="1011"/>
      <c r="AW22" s="1011"/>
      <c r="AX22" s="1011"/>
      <c r="AY22" s="1012"/>
      <c r="AZ22" s="1010" t="s">
        <v>59</v>
      </c>
      <c r="BA22" s="1011"/>
      <c r="BB22" s="1011"/>
      <c r="BC22" s="1011"/>
      <c r="BD22" s="1011"/>
      <c r="BE22" s="1011"/>
      <c r="BF22" s="1011"/>
      <c r="BG22" s="1011"/>
      <c r="BH22" s="1011"/>
      <c r="BI22" s="1012"/>
      <c r="BJ22" s="5"/>
      <c r="BK22" s="5"/>
      <c r="BL22" s="5"/>
      <c r="BM22" s="5"/>
      <c r="BN22" s="5"/>
      <c r="BO22" s="5"/>
      <c r="BP22" s="5"/>
      <c r="BQ22" s="5"/>
      <c r="BR22" s="5"/>
      <c r="BS22" s="5"/>
      <c r="BT22" s="5"/>
    </row>
    <row r="23" spans="1:127" s="8" customFormat="1" ht="9.9" customHeight="1">
      <c r="A23" s="5"/>
      <c r="B23" s="5"/>
      <c r="C23" s="870" t="str">
        <f>MID(入力画面!$H$13,1,1)</f>
        <v/>
      </c>
      <c r="D23" s="1025"/>
      <c r="E23" s="1026" t="str">
        <f>MID(入力画面!$H$13,2,1)</f>
        <v/>
      </c>
      <c r="F23" s="1025"/>
      <c r="G23" s="1026" t="str">
        <f>MID(入力画面!$H$13,3,1)</f>
        <v/>
      </c>
      <c r="H23" s="1025"/>
      <c r="I23" s="1026" t="str">
        <f>MID(入力画面!$H$13,4,1)</f>
        <v/>
      </c>
      <c r="J23" s="1025"/>
      <c r="K23" s="1026" t="str">
        <f>MID(入力画面!$H$13,5,1)</f>
        <v/>
      </c>
      <c r="L23" s="1025"/>
      <c r="M23" s="1026" t="str">
        <f>MID(入力画面!$H$13,6,1)</f>
        <v/>
      </c>
      <c r="N23" s="872"/>
      <c r="O23" s="182" t="s">
        <v>231</v>
      </c>
      <c r="P23" s="1029" t="str">
        <f>IF(入力画面!$H$14="","",入力画面!$H$14)</f>
        <v/>
      </c>
      <c r="Q23" s="1029"/>
      <c r="R23" s="1029"/>
      <c r="S23" s="183" t="s">
        <v>232</v>
      </c>
      <c r="T23" s="1029" t="str">
        <f>IF(入力画面!$L$14="","",入力画面!$L$14)</f>
        <v/>
      </c>
      <c r="U23" s="1029"/>
      <c r="V23" s="1029"/>
      <c r="W23" s="1029"/>
      <c r="X23" s="185"/>
      <c r="Y23" s="184"/>
      <c r="Z23" s="184"/>
      <c r="AA23" s="184"/>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873" t="str">
        <f>IF(入力画面!$H$16="","",入力画面!$H$16)</f>
        <v/>
      </c>
      <c r="BA23" s="874"/>
      <c r="BB23" s="874"/>
      <c r="BC23" s="874"/>
      <c r="BD23" s="874"/>
      <c r="BE23" s="874"/>
      <c r="BF23" s="874"/>
      <c r="BG23" s="874"/>
      <c r="BH23" s="874"/>
      <c r="BI23" s="875"/>
      <c r="BJ23" s="5"/>
      <c r="BK23" s="5"/>
      <c r="BL23" s="5"/>
      <c r="BM23" s="5"/>
      <c r="BN23" s="5"/>
      <c r="BO23" s="5"/>
      <c r="BP23" s="5"/>
      <c r="BQ23" s="5"/>
      <c r="BR23" s="5"/>
      <c r="BS23" s="5"/>
      <c r="BT23" s="5"/>
      <c r="BW23" s="19"/>
      <c r="BX23" s="19"/>
      <c r="BY23" s="19"/>
      <c r="BZ23" s="19"/>
      <c r="CA23" s="19"/>
      <c r="CB23" s="19"/>
      <c r="CC23" s="19"/>
      <c r="CD23" s="19"/>
      <c r="CE23" s="19"/>
      <c r="CF23" s="19"/>
      <c r="CG23" s="19"/>
      <c r="CH23" s="19"/>
      <c r="CI23" s="19"/>
      <c r="CJ23" s="19"/>
      <c r="CK23" s="19"/>
      <c r="CL23" s="19"/>
      <c r="CM23" s="19"/>
      <c r="CN23" s="19"/>
      <c r="CO23" s="19"/>
      <c r="CV23" s="5"/>
      <c r="DF23" s="5"/>
      <c r="DP23" s="5"/>
      <c r="DS23" s="5"/>
      <c r="DT23" s="5"/>
      <c r="DU23" s="5"/>
      <c r="DV23" s="5"/>
      <c r="DW23" s="5"/>
    </row>
    <row r="24" spans="1:127" s="8" customFormat="1" ht="9.9" customHeight="1">
      <c r="A24" s="5"/>
      <c r="B24" s="5"/>
      <c r="C24" s="890"/>
      <c r="D24" s="1007"/>
      <c r="E24" s="1006"/>
      <c r="F24" s="1007"/>
      <c r="G24" s="1006"/>
      <c r="H24" s="1007"/>
      <c r="I24" s="1006"/>
      <c r="J24" s="1007"/>
      <c r="K24" s="1006"/>
      <c r="L24" s="1007"/>
      <c r="M24" s="1006"/>
      <c r="N24" s="892"/>
      <c r="O24" s="876" t="str">
        <f>IF(入力画面!$H$15="","",入力画面!$H$15)</f>
        <v/>
      </c>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877"/>
      <c r="AS24" s="877"/>
      <c r="AT24" s="877"/>
      <c r="AU24" s="877"/>
      <c r="AV24" s="877"/>
      <c r="AW24" s="877"/>
      <c r="AX24" s="877"/>
      <c r="AY24" s="878"/>
      <c r="AZ24" s="876"/>
      <c r="BA24" s="877"/>
      <c r="BB24" s="877"/>
      <c r="BC24" s="877"/>
      <c r="BD24" s="877"/>
      <c r="BE24" s="877"/>
      <c r="BF24" s="877"/>
      <c r="BG24" s="877"/>
      <c r="BH24" s="877"/>
      <c r="BI24" s="878"/>
      <c r="BJ24" s="5"/>
      <c r="BK24" s="5"/>
      <c r="BL24" s="5"/>
      <c r="BM24" s="5"/>
      <c r="BN24" s="5"/>
      <c r="BO24" s="5"/>
      <c r="BP24" s="5"/>
      <c r="BQ24" s="5"/>
      <c r="BR24" s="5"/>
      <c r="BS24" s="5"/>
      <c r="BT24" s="5"/>
      <c r="CB24" s="5"/>
      <c r="CL24" s="5"/>
      <c r="CV24" s="5"/>
      <c r="DF24" s="5"/>
      <c r="DP24" s="5"/>
      <c r="DS24" s="5"/>
      <c r="DT24" s="5"/>
      <c r="DU24" s="5"/>
      <c r="DV24" s="5"/>
      <c r="DW24" s="5"/>
    </row>
    <row r="25" spans="1:127" s="8" customFormat="1" ht="9.9" customHeight="1">
      <c r="A25" s="5"/>
      <c r="B25" s="5"/>
      <c r="C25" s="844"/>
      <c r="D25" s="1009"/>
      <c r="E25" s="1008"/>
      <c r="F25" s="1009"/>
      <c r="G25" s="1008"/>
      <c r="H25" s="1009"/>
      <c r="I25" s="1008"/>
      <c r="J25" s="1009"/>
      <c r="K25" s="1008"/>
      <c r="L25" s="1009"/>
      <c r="M25" s="1008"/>
      <c r="N25" s="846"/>
      <c r="O25" s="879"/>
      <c r="P25" s="880"/>
      <c r="Q25" s="880"/>
      <c r="R25" s="880"/>
      <c r="S25" s="880"/>
      <c r="T25" s="880"/>
      <c r="U25" s="880"/>
      <c r="V25" s="880"/>
      <c r="W25" s="880"/>
      <c r="X25" s="880"/>
      <c r="Y25" s="880"/>
      <c r="Z25" s="880"/>
      <c r="AA25" s="880"/>
      <c r="AB25" s="880"/>
      <c r="AC25" s="880"/>
      <c r="AD25" s="880"/>
      <c r="AE25" s="880"/>
      <c r="AF25" s="880"/>
      <c r="AG25" s="880"/>
      <c r="AH25" s="880"/>
      <c r="AI25" s="880"/>
      <c r="AJ25" s="880"/>
      <c r="AK25" s="880"/>
      <c r="AL25" s="880"/>
      <c r="AM25" s="880"/>
      <c r="AN25" s="880"/>
      <c r="AO25" s="880"/>
      <c r="AP25" s="880"/>
      <c r="AQ25" s="880"/>
      <c r="AR25" s="880"/>
      <c r="AS25" s="880"/>
      <c r="AT25" s="880"/>
      <c r="AU25" s="880"/>
      <c r="AV25" s="880"/>
      <c r="AW25" s="880"/>
      <c r="AX25" s="880"/>
      <c r="AY25" s="881"/>
      <c r="AZ25" s="879"/>
      <c r="BA25" s="880"/>
      <c r="BB25" s="880"/>
      <c r="BC25" s="880"/>
      <c r="BD25" s="880"/>
      <c r="BE25" s="880"/>
      <c r="BF25" s="880"/>
      <c r="BG25" s="880"/>
      <c r="BH25" s="880"/>
      <c r="BI25" s="881"/>
      <c r="BJ25" s="5"/>
      <c r="BK25" s="5"/>
      <c r="BL25" s="5"/>
      <c r="BM25" s="5"/>
      <c r="BN25" s="5"/>
      <c r="BO25" s="5"/>
      <c r="BP25" s="5"/>
      <c r="BQ25" s="5"/>
      <c r="BR25" s="5"/>
      <c r="BS25" s="5"/>
      <c r="BT25" s="5"/>
      <c r="CB25" s="12"/>
      <c r="CC25" s="12"/>
      <c r="CD25" s="12"/>
      <c r="CE25" s="12"/>
      <c r="CF25" s="12"/>
      <c r="CG25" s="12"/>
      <c r="CH25" s="12"/>
      <c r="CI25" s="12"/>
      <c r="CJ25" s="12"/>
      <c r="CK25" s="12"/>
      <c r="CL25" s="12"/>
      <c r="CM25" s="12"/>
      <c r="CN25" s="12"/>
      <c r="CO25" s="12"/>
      <c r="CP25" s="12"/>
      <c r="CQ25" s="12"/>
      <c r="CR25" s="12"/>
      <c r="CS25" s="12"/>
      <c r="CT25" s="12"/>
      <c r="CU25" s="12"/>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row>
    <row r="26" spans="1:127" s="8" customFormat="1" ht="9.9" customHeight="1" thickBot="1">
      <c r="A26" s="5"/>
      <c r="B26" s="5"/>
      <c r="C26" s="1095" t="s">
        <v>224</v>
      </c>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7"/>
      <c r="AS26" s="1092" t="s">
        <v>4</v>
      </c>
      <c r="AT26" s="1093"/>
      <c r="AU26" s="1093"/>
      <c r="AV26" s="1093"/>
      <c r="AW26" s="1093"/>
      <c r="AX26" s="1093"/>
      <c r="AY26" s="1094"/>
      <c r="AZ26" s="1016" t="s">
        <v>53</v>
      </c>
      <c r="BA26" s="1017"/>
      <c r="BB26" s="1017"/>
      <c r="BC26" s="1017"/>
      <c r="BD26" s="1017"/>
      <c r="BE26" s="1017"/>
      <c r="BF26" s="1017"/>
      <c r="BG26" s="1017"/>
      <c r="BH26" s="1017"/>
      <c r="BI26" s="1018"/>
      <c r="BJ26" s="5"/>
      <c r="BK26" s="5"/>
      <c r="BL26" s="5"/>
      <c r="BM26" s="5"/>
      <c r="BN26" s="5"/>
      <c r="BO26" s="5"/>
      <c r="BP26" s="5"/>
      <c r="BQ26" s="5"/>
      <c r="BR26" s="5"/>
      <c r="BS26" s="5"/>
      <c r="BT26" s="5"/>
      <c r="CB26" s="12"/>
      <c r="CC26" s="12"/>
      <c r="CD26" s="12"/>
      <c r="CE26" s="12"/>
      <c r="CF26" s="12"/>
      <c r="CG26" s="12"/>
      <c r="CH26" s="12"/>
      <c r="CI26" s="12"/>
      <c r="CJ26" s="12"/>
      <c r="CK26" s="12"/>
      <c r="CL26" s="12"/>
      <c r="CM26" s="12"/>
      <c r="CN26" s="12"/>
      <c r="CO26" s="12"/>
      <c r="CP26" s="12"/>
      <c r="CQ26" s="12"/>
      <c r="CR26" s="12"/>
      <c r="CS26" s="12"/>
      <c r="CT26" s="12"/>
      <c r="CU26" s="12"/>
      <c r="CV26" s="5"/>
      <c r="DF26" s="5"/>
      <c r="DP26" s="5"/>
      <c r="DS26" s="5"/>
      <c r="DT26" s="5"/>
      <c r="DU26" s="5"/>
      <c r="DV26" s="5"/>
      <c r="DW26" s="5"/>
    </row>
    <row r="27" spans="1:127" s="8" customFormat="1" ht="9.9" customHeight="1">
      <c r="A27" s="5"/>
      <c r="B27" s="5"/>
      <c r="C27" s="1019" t="str">
        <f>MID(入力画面!$H$17,1,1)</f>
        <v/>
      </c>
      <c r="D27" s="1020"/>
      <c r="E27" s="1069" t="str">
        <f>MID(入力画面!$H$17,2,1)</f>
        <v/>
      </c>
      <c r="F27" s="1069"/>
      <c r="G27" s="1069" t="str">
        <f>MID(入力画面!$H$17,3,1)</f>
        <v/>
      </c>
      <c r="H27" s="1021"/>
      <c r="I27" s="1026" t="str">
        <f>MID(入力画面!$H$17,4,1)</f>
        <v/>
      </c>
      <c r="J27" s="1025"/>
      <c r="K27" s="1026" t="str">
        <f>MID(入力画面!$H$17,5,1)</f>
        <v/>
      </c>
      <c r="L27" s="1025"/>
      <c r="M27" s="1026" t="str">
        <f>MID(入力画面!$H$17,6,1)</f>
        <v/>
      </c>
      <c r="N27" s="1025"/>
      <c r="O27" s="1026" t="str">
        <f>MID(入力画面!$H$17,7,1)</f>
        <v/>
      </c>
      <c r="P27" s="1025"/>
      <c r="Q27" s="1026" t="str">
        <f>MID(入力画面!$H$17,8,1)</f>
        <v/>
      </c>
      <c r="R27" s="1025"/>
      <c r="S27" s="1026" t="str">
        <f>MID(入力画面!$H$17,9,1)</f>
        <v/>
      </c>
      <c r="T27" s="1025"/>
      <c r="U27" s="1026" t="str">
        <f>MID(入力画面!$H$17,10,1)</f>
        <v/>
      </c>
      <c r="V27" s="1025"/>
      <c r="W27" s="1026" t="str">
        <f>MID(入力画面!$H$17,11,1)</f>
        <v/>
      </c>
      <c r="X27" s="1025"/>
      <c r="Y27" s="1026" t="str">
        <f>MID(入力画面!$H$17,12,1)</f>
        <v/>
      </c>
      <c r="Z27" s="1025"/>
      <c r="AA27" s="1026" t="str">
        <f>MID(入力画面!$H$17,13,1)</f>
        <v/>
      </c>
      <c r="AB27" s="1025"/>
      <c r="AC27" s="1026" t="str">
        <f>MID(入力画面!$H$17,14,1)</f>
        <v/>
      </c>
      <c r="AD27" s="1025"/>
      <c r="AE27" s="1026" t="str">
        <f>MID(入力画面!$H$17,15,1)</f>
        <v/>
      </c>
      <c r="AF27" s="1025"/>
      <c r="AG27" s="1026" t="str">
        <f>MID(入力画面!$H$17,16,1)</f>
        <v/>
      </c>
      <c r="AH27" s="1025"/>
      <c r="AI27" s="1026" t="str">
        <f>MID(入力画面!$H$17,17,1)</f>
        <v/>
      </c>
      <c r="AJ27" s="1025"/>
      <c r="AK27" s="1026" t="str">
        <f>MID(入力画面!$H$17,18,1)</f>
        <v/>
      </c>
      <c r="AL27" s="1025"/>
      <c r="AM27" s="1026" t="str">
        <f>MID(入力画面!$H$17,19,1)</f>
        <v/>
      </c>
      <c r="AN27" s="1025"/>
      <c r="AO27" s="1026" t="str">
        <f>MID(入力画面!$H$17,20,1)</f>
        <v/>
      </c>
      <c r="AP27" s="1025"/>
      <c r="AQ27" s="1026" t="str">
        <f>MID(入力画面!$H$17,21,1)</f>
        <v/>
      </c>
      <c r="AR27" s="871"/>
      <c r="AS27" s="1072"/>
      <c r="AT27" s="1073"/>
      <c r="AU27" s="1073"/>
      <c r="AV27" s="1073"/>
      <c r="AW27" s="1073"/>
      <c r="AX27" s="1073"/>
      <c r="AY27" s="1074"/>
      <c r="AZ27" s="989" t="s">
        <v>55</v>
      </c>
      <c r="BA27" s="989"/>
      <c r="BB27" s="989"/>
      <c r="BC27" s="989"/>
      <c r="BD27" s="989"/>
      <c r="BE27" s="989"/>
      <c r="BF27" s="989"/>
      <c r="BG27" s="989"/>
      <c r="BH27" s="989"/>
      <c r="BI27" s="990"/>
      <c r="BJ27" s="5"/>
      <c r="BK27" s="5"/>
      <c r="BL27" s="5"/>
      <c r="BM27" s="5"/>
      <c r="BN27" s="5"/>
      <c r="BO27" s="5"/>
      <c r="BP27" s="5"/>
      <c r="BQ27" s="5"/>
      <c r="BR27" s="5"/>
      <c r="BS27" s="5"/>
      <c r="DO27" s="5"/>
      <c r="DR27" s="5"/>
      <c r="DS27" s="5"/>
      <c r="DT27" s="5"/>
      <c r="DU27" s="5"/>
      <c r="DV27" s="5"/>
      <c r="DW27" s="5"/>
    </row>
    <row r="28" spans="1:127" s="8" customFormat="1" ht="9.9" customHeight="1" thickBot="1">
      <c r="A28" s="5"/>
      <c r="B28" s="5"/>
      <c r="C28" s="1080"/>
      <c r="D28" s="1069"/>
      <c r="E28" s="1070"/>
      <c r="F28" s="1070"/>
      <c r="G28" s="1070"/>
      <c r="H28" s="1071"/>
      <c r="I28" s="1006"/>
      <c r="J28" s="1007"/>
      <c r="K28" s="1006"/>
      <c r="L28" s="1007"/>
      <c r="M28" s="1006"/>
      <c r="N28" s="1007"/>
      <c r="O28" s="1006"/>
      <c r="P28" s="1007"/>
      <c r="Q28" s="1006"/>
      <c r="R28" s="1007"/>
      <c r="S28" s="1006"/>
      <c r="T28" s="1007"/>
      <c r="U28" s="1006"/>
      <c r="V28" s="1007"/>
      <c r="W28" s="1006"/>
      <c r="X28" s="1007"/>
      <c r="Y28" s="1006"/>
      <c r="Z28" s="1007"/>
      <c r="AA28" s="1006"/>
      <c r="AB28" s="1007"/>
      <c r="AC28" s="1006"/>
      <c r="AD28" s="1007"/>
      <c r="AE28" s="1006"/>
      <c r="AF28" s="1007"/>
      <c r="AG28" s="1006"/>
      <c r="AH28" s="1007"/>
      <c r="AI28" s="1006"/>
      <c r="AJ28" s="1007"/>
      <c r="AK28" s="1006"/>
      <c r="AL28" s="1007"/>
      <c r="AM28" s="1006"/>
      <c r="AN28" s="1007"/>
      <c r="AO28" s="1006"/>
      <c r="AP28" s="1007"/>
      <c r="AQ28" s="1006"/>
      <c r="AR28" s="891"/>
      <c r="AS28" s="1075"/>
      <c r="AT28" s="983"/>
      <c r="AU28" s="983"/>
      <c r="AV28" s="983"/>
      <c r="AW28" s="983"/>
      <c r="AX28" s="983"/>
      <c r="AY28" s="1076"/>
      <c r="AZ28" s="989"/>
      <c r="BA28" s="989"/>
      <c r="BB28" s="989"/>
      <c r="BC28" s="989"/>
      <c r="BD28" s="989"/>
      <c r="BE28" s="989"/>
      <c r="BF28" s="989"/>
      <c r="BG28" s="989"/>
      <c r="BH28" s="989"/>
      <c r="BI28" s="990"/>
      <c r="BJ28" s="5"/>
      <c r="BK28" s="5"/>
      <c r="BL28" s="5"/>
      <c r="BM28" s="5"/>
      <c r="BN28" s="5"/>
      <c r="BO28" s="5"/>
      <c r="BP28" s="5"/>
      <c r="BQ28" s="5"/>
      <c r="BR28" s="5"/>
      <c r="BS28" s="5"/>
      <c r="DO28" s="5"/>
      <c r="DR28" s="5"/>
      <c r="DS28" s="5"/>
      <c r="DT28" s="5"/>
      <c r="DU28" s="5"/>
      <c r="DV28" s="5"/>
      <c r="DW28" s="5"/>
    </row>
    <row r="29" spans="1:127" s="8" customFormat="1" ht="9.9" customHeight="1">
      <c r="A29" s="5"/>
      <c r="B29" s="5"/>
      <c r="C29" s="1098"/>
      <c r="D29" s="1099"/>
      <c r="E29" s="1099"/>
      <c r="F29" s="1099"/>
      <c r="G29" s="1099"/>
      <c r="H29" s="1099"/>
      <c r="I29" s="1099"/>
      <c r="J29" s="1099"/>
      <c r="K29" s="1099"/>
      <c r="L29" s="1099"/>
      <c r="M29" s="1099"/>
      <c r="N29" s="1099"/>
      <c r="O29" s="1099"/>
      <c r="P29" s="1099"/>
      <c r="Q29" s="1099"/>
      <c r="R29" s="1099"/>
      <c r="S29" s="1099"/>
      <c r="T29" s="1099"/>
      <c r="U29" s="1099"/>
      <c r="V29" s="1099"/>
      <c r="W29" s="1099"/>
      <c r="X29" s="1099"/>
      <c r="Y29" s="1099"/>
      <c r="Z29" s="1099"/>
      <c r="AA29" s="1099"/>
      <c r="AB29" s="1099"/>
      <c r="AC29" s="1099"/>
      <c r="AD29" s="1099"/>
      <c r="AE29" s="1099"/>
      <c r="AF29" s="1099"/>
      <c r="AG29" s="1099"/>
      <c r="AH29" s="1099"/>
      <c r="AI29" s="1099"/>
      <c r="AJ29" s="1099"/>
      <c r="AK29" s="1099"/>
      <c r="AL29" s="1099"/>
      <c r="AM29" s="1099"/>
      <c r="AN29" s="1099"/>
      <c r="AO29" s="1099"/>
      <c r="AP29" s="1099"/>
      <c r="AQ29" s="1099"/>
      <c r="AR29" s="1100"/>
      <c r="AS29" s="1075"/>
      <c r="AT29" s="983"/>
      <c r="AU29" s="983"/>
      <c r="AV29" s="983"/>
      <c r="AW29" s="983"/>
      <c r="AX29" s="983"/>
      <c r="AY29" s="1076"/>
      <c r="AZ29" s="989"/>
      <c r="BA29" s="989"/>
      <c r="BB29" s="989"/>
      <c r="BC29" s="989"/>
      <c r="BD29" s="989"/>
      <c r="BE29" s="989"/>
      <c r="BF29" s="989"/>
      <c r="BG29" s="989"/>
      <c r="BH29" s="989"/>
      <c r="BI29" s="990"/>
      <c r="BJ29" s="5"/>
      <c r="BK29" s="5"/>
      <c r="BL29" s="5"/>
      <c r="BM29" s="5"/>
      <c r="BN29" s="5"/>
      <c r="BO29" s="5"/>
      <c r="BP29" s="5"/>
      <c r="BQ29" s="11"/>
      <c r="BR29" s="12"/>
      <c r="BS29" s="12"/>
      <c r="BT29" s="45"/>
      <c r="BU29" s="45"/>
      <c r="BV29" s="45"/>
      <c r="BW29" s="45"/>
      <c r="BX29" s="45"/>
      <c r="BY29" s="45"/>
      <c r="BZ29" s="45"/>
      <c r="CA29" s="12"/>
      <c r="CB29" s="12"/>
      <c r="CC29" s="12"/>
      <c r="CD29" s="12"/>
      <c r="CE29" s="12"/>
      <c r="CF29" s="12"/>
      <c r="CG29" s="12"/>
      <c r="CH29" s="12"/>
      <c r="CI29" s="12"/>
      <c r="CJ29" s="12"/>
      <c r="CK29" s="12"/>
      <c r="CL29" s="12"/>
      <c r="CM29" s="12"/>
      <c r="CN29" s="12"/>
      <c r="CO29" s="12"/>
      <c r="DO29" s="5"/>
      <c r="DR29" s="5"/>
      <c r="DS29" s="5"/>
      <c r="DT29" s="5"/>
      <c r="DU29" s="5"/>
      <c r="DV29" s="5"/>
      <c r="DW29" s="5"/>
    </row>
    <row r="30" spans="1:127" s="5" customFormat="1" ht="9.9" customHeight="1">
      <c r="C30" s="1101"/>
      <c r="D30" s="1102"/>
      <c r="E30" s="1102"/>
      <c r="F30" s="1102"/>
      <c r="G30" s="1102"/>
      <c r="H30" s="1102"/>
      <c r="I30" s="1102"/>
      <c r="J30" s="1102"/>
      <c r="K30" s="1102"/>
      <c r="L30" s="1102"/>
      <c r="M30" s="1102"/>
      <c r="N30" s="1102"/>
      <c r="O30" s="1102"/>
      <c r="P30" s="1102"/>
      <c r="Q30" s="1102"/>
      <c r="R30" s="1102"/>
      <c r="S30" s="1102"/>
      <c r="T30" s="1102"/>
      <c r="U30" s="1102"/>
      <c r="V30" s="1102"/>
      <c r="W30" s="1102"/>
      <c r="X30" s="1102"/>
      <c r="Y30" s="1102"/>
      <c r="Z30" s="1102"/>
      <c r="AA30" s="1102"/>
      <c r="AB30" s="1102"/>
      <c r="AC30" s="1102"/>
      <c r="AD30" s="1102"/>
      <c r="AE30" s="1102"/>
      <c r="AF30" s="1102"/>
      <c r="AG30" s="1102"/>
      <c r="AH30" s="1102"/>
      <c r="AI30" s="1102"/>
      <c r="AJ30" s="1102"/>
      <c r="AK30" s="1102"/>
      <c r="AL30" s="1102"/>
      <c r="AM30" s="1102"/>
      <c r="AN30" s="1102"/>
      <c r="AO30" s="1102"/>
      <c r="AP30" s="1102"/>
      <c r="AQ30" s="1102"/>
      <c r="AR30" s="1103"/>
      <c r="AS30" s="1075"/>
      <c r="AT30" s="983"/>
      <c r="AU30" s="983"/>
      <c r="AV30" s="983"/>
      <c r="AW30" s="983"/>
      <c r="AX30" s="983"/>
      <c r="AY30" s="1076"/>
      <c r="AZ30" s="989"/>
      <c r="BA30" s="989"/>
      <c r="BB30" s="989"/>
      <c r="BC30" s="989"/>
      <c r="BD30" s="989"/>
      <c r="BE30" s="989"/>
      <c r="BF30" s="989"/>
      <c r="BG30" s="989"/>
      <c r="BH30" s="989"/>
      <c r="BI30" s="990"/>
      <c r="CT30" s="8"/>
      <c r="CV30" s="8"/>
      <c r="CW30" s="8"/>
      <c r="CX30" s="8"/>
      <c r="CY30" s="8"/>
      <c r="CZ30" s="8"/>
      <c r="DA30" s="8"/>
      <c r="DB30" s="8"/>
      <c r="DC30" s="8"/>
      <c r="DD30" s="8"/>
      <c r="DF30" s="8"/>
      <c r="DG30" s="8"/>
      <c r="DH30" s="8"/>
      <c r="DI30" s="8"/>
      <c r="DJ30" s="8"/>
      <c r="DK30" s="8"/>
      <c r="DL30" s="8"/>
      <c r="DM30" s="8"/>
      <c r="DN30" s="8"/>
      <c r="DP30" s="8"/>
      <c r="DQ30" s="8"/>
    </row>
    <row r="31" spans="1:127" s="8" customFormat="1" ht="9.9" customHeight="1" thickBot="1">
      <c r="A31" s="5"/>
      <c r="B31" s="5"/>
      <c r="C31" s="1104"/>
      <c r="D31" s="1105"/>
      <c r="E31" s="1105"/>
      <c r="F31" s="1105"/>
      <c r="G31" s="1105"/>
      <c r="H31" s="1105"/>
      <c r="I31" s="1105"/>
      <c r="J31" s="1105"/>
      <c r="K31" s="1105"/>
      <c r="L31" s="1105"/>
      <c r="M31" s="1105"/>
      <c r="N31" s="1105"/>
      <c r="O31" s="1105"/>
      <c r="P31" s="1105"/>
      <c r="Q31" s="1105"/>
      <c r="R31" s="1105"/>
      <c r="S31" s="1105"/>
      <c r="T31" s="1105"/>
      <c r="U31" s="1105"/>
      <c r="V31" s="1105"/>
      <c r="W31" s="1105"/>
      <c r="X31" s="1105"/>
      <c r="Y31" s="1105"/>
      <c r="Z31" s="1105"/>
      <c r="AA31" s="1105"/>
      <c r="AB31" s="1105"/>
      <c r="AC31" s="1105"/>
      <c r="AD31" s="1105"/>
      <c r="AE31" s="1105"/>
      <c r="AF31" s="1105"/>
      <c r="AG31" s="1105"/>
      <c r="AH31" s="1105"/>
      <c r="AI31" s="1105"/>
      <c r="AJ31" s="1105"/>
      <c r="AK31" s="1105"/>
      <c r="AL31" s="1105"/>
      <c r="AM31" s="1105"/>
      <c r="AN31" s="1105"/>
      <c r="AO31" s="1105"/>
      <c r="AP31" s="1105"/>
      <c r="AQ31" s="1105"/>
      <c r="AR31" s="1106"/>
      <c r="AS31" s="1077"/>
      <c r="AT31" s="1078"/>
      <c r="AU31" s="1078"/>
      <c r="AV31" s="1078"/>
      <c r="AW31" s="1078"/>
      <c r="AX31" s="1078"/>
      <c r="AY31" s="1079"/>
      <c r="AZ31" s="992"/>
      <c r="BA31" s="992"/>
      <c r="BB31" s="992"/>
      <c r="BC31" s="992"/>
      <c r="BD31" s="992"/>
      <c r="BE31" s="992"/>
      <c r="BF31" s="992"/>
      <c r="BG31" s="992"/>
      <c r="BH31" s="992"/>
      <c r="BI31" s="993"/>
      <c r="BJ31" s="5"/>
      <c r="BK31" s="5"/>
      <c r="BL31" s="5"/>
      <c r="BM31" s="5"/>
      <c r="BN31" s="5"/>
      <c r="BO31" s="5"/>
      <c r="BP31" s="5"/>
      <c r="BQ31" s="5"/>
      <c r="BR31" s="5"/>
      <c r="CU31" s="5"/>
      <c r="DE31" s="5"/>
      <c r="DO31" s="5"/>
      <c r="DR31" s="5"/>
      <c r="DS31" s="5"/>
      <c r="DT31" s="5"/>
      <c r="DU31" s="5"/>
      <c r="DV31" s="5"/>
      <c r="DW31" s="5"/>
    </row>
    <row r="32" spans="1:127" s="8" customFormat="1" ht="9.9" customHeight="1">
      <c r="A32" s="5"/>
      <c r="B32" s="5"/>
      <c r="C32" s="1081" t="s">
        <v>3</v>
      </c>
      <c r="D32" s="1032"/>
      <c r="E32" s="1032"/>
      <c r="F32" s="1032"/>
      <c r="G32" s="1032"/>
      <c r="H32" s="1032"/>
      <c r="I32" s="1032"/>
      <c r="J32" s="1032"/>
      <c r="K32" s="1032"/>
      <c r="L32" s="1032"/>
      <c r="M32" s="1032"/>
      <c r="N32" s="1032"/>
      <c r="O32" s="1032"/>
      <c r="P32" s="1082"/>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158" t="s">
        <v>244</v>
      </c>
      <c r="AY32" s="5"/>
      <c r="AZ32" s="5"/>
      <c r="BA32" s="5"/>
      <c r="BB32" s="5"/>
      <c r="BC32" s="5"/>
      <c r="BD32" s="5"/>
      <c r="CG32" s="5"/>
      <c r="CP32" s="5"/>
      <c r="CZ32" s="5"/>
      <c r="DC32" s="5"/>
      <c r="DD32" s="5"/>
      <c r="DE32" s="5"/>
      <c r="DF32" s="5"/>
      <c r="DG32" s="5"/>
      <c r="DH32" s="5"/>
      <c r="DI32" s="5"/>
    </row>
    <row r="33" spans="1:119" s="8" customFormat="1" ht="9.9" customHeight="1">
      <c r="A33" s="5"/>
      <c r="B33" s="5"/>
      <c r="C33" s="1003" t="s">
        <v>56</v>
      </c>
      <c r="D33" s="818"/>
      <c r="E33" s="36"/>
      <c r="F33" s="20"/>
      <c r="G33" s="1004" t="s">
        <v>31</v>
      </c>
      <c r="H33" s="1005"/>
      <c r="I33" s="21"/>
      <c r="J33" s="20"/>
      <c r="K33" s="1004" t="s">
        <v>32</v>
      </c>
      <c r="L33" s="1005"/>
      <c r="M33" s="21"/>
      <c r="N33" s="20"/>
      <c r="O33" s="1004" t="s">
        <v>33</v>
      </c>
      <c r="P33" s="818"/>
      <c r="Q33" s="5"/>
      <c r="R33" s="5"/>
      <c r="S33" s="5"/>
      <c r="T33" s="12"/>
      <c r="U33" s="42"/>
      <c r="V33" s="42"/>
      <c r="W33" s="42"/>
      <c r="X33" s="42"/>
      <c r="Y33" s="42"/>
      <c r="Z33" s="42"/>
      <c r="AA33" s="42"/>
      <c r="AB33" s="42"/>
      <c r="AC33" s="42"/>
      <c r="AD33" s="42"/>
      <c r="AE33" s="42"/>
      <c r="AF33" s="42"/>
      <c r="AG33" s="42"/>
      <c r="AH33" s="42"/>
      <c r="AI33" s="42"/>
      <c r="AJ33" s="42"/>
      <c r="AL33" s="55"/>
      <c r="AM33" s="55"/>
      <c r="AN33" s="55"/>
      <c r="AO33" s="55"/>
      <c r="AP33" s="55"/>
      <c r="AQ33" s="55"/>
      <c r="AR33" s="55"/>
      <c r="AS33" s="55"/>
      <c r="AT33" s="55"/>
      <c r="AU33" s="55"/>
      <c r="AV33" s="55"/>
      <c r="AW33" s="55"/>
      <c r="AX33" s="5"/>
      <c r="AY33" s="5"/>
      <c r="AZ33" s="5"/>
      <c r="BA33" s="5"/>
      <c r="BB33" s="5"/>
      <c r="BC33" s="5"/>
      <c r="BD33" s="5"/>
      <c r="DF33" s="5"/>
      <c r="DG33" s="5"/>
      <c r="DH33" s="5"/>
      <c r="DI33" s="5"/>
    </row>
    <row r="34" spans="1:119" s="8" customFormat="1" ht="9.9" customHeight="1">
      <c r="A34" s="5"/>
      <c r="B34" s="5"/>
      <c r="C34" s="890" t="str">
        <f>IF(入力画面!$H$20="","",入力画面!$H$20)</f>
        <v/>
      </c>
      <c r="D34" s="892"/>
      <c r="E34" s="1006" t="str">
        <f>MID(入力画面!$I$20,1,1)</f>
        <v/>
      </c>
      <c r="F34" s="1007"/>
      <c r="G34" s="1006" t="str">
        <f>MID(入力画面!$I$20,2,1)</f>
        <v/>
      </c>
      <c r="H34" s="1007"/>
      <c r="I34" s="1006" t="str">
        <f>MID(入力画面!$K$20,1,1)</f>
        <v/>
      </c>
      <c r="J34" s="1007"/>
      <c r="K34" s="1006" t="str">
        <f>MID(入力画面!$K$20,2,1)</f>
        <v/>
      </c>
      <c r="L34" s="1007"/>
      <c r="M34" s="1006" t="str">
        <f>MID(入力画面!$N$20,1,1)</f>
        <v/>
      </c>
      <c r="N34" s="1007"/>
      <c r="O34" s="1006" t="str">
        <f>MID(入力画面!$N$20,2,1)</f>
        <v/>
      </c>
      <c r="P34" s="892"/>
      <c r="Q34" s="5"/>
      <c r="R34" s="5"/>
      <c r="S34" s="5"/>
      <c r="T34" s="12"/>
      <c r="U34" s="42"/>
      <c r="V34" s="42"/>
      <c r="W34" s="42"/>
      <c r="X34" s="42"/>
      <c r="Y34" s="42"/>
      <c r="Z34" s="42"/>
      <c r="AA34" s="42"/>
      <c r="AB34" s="42"/>
      <c r="AC34" s="42"/>
      <c r="AD34" s="42"/>
      <c r="AE34" s="42"/>
      <c r="AF34" s="42"/>
      <c r="AG34" s="42"/>
      <c r="AH34" s="42"/>
      <c r="AI34" s="42"/>
      <c r="AJ34" s="55"/>
      <c r="AK34" s="55"/>
      <c r="AL34" s="55"/>
      <c r="AM34" s="55"/>
      <c r="AN34" s="55"/>
      <c r="AO34" s="55"/>
      <c r="AP34" s="55"/>
      <c r="AQ34" s="55"/>
      <c r="AR34" s="55"/>
      <c r="AS34" s="55"/>
      <c r="AT34" s="55"/>
      <c r="AU34" s="55"/>
      <c r="AV34" s="55"/>
      <c r="AW34" s="55"/>
      <c r="AX34" s="55"/>
      <c r="AY34" s="55"/>
      <c r="AZ34" s="55"/>
      <c r="BA34" s="55"/>
      <c r="BB34" s="5"/>
      <c r="BC34" s="5"/>
      <c r="BD34" s="5"/>
      <c r="DF34" s="5"/>
      <c r="DG34" s="5"/>
      <c r="DH34" s="5"/>
      <c r="DI34" s="5"/>
    </row>
    <row r="35" spans="1:119" s="8" customFormat="1" ht="9.9" customHeight="1">
      <c r="A35" s="5"/>
      <c r="B35" s="5"/>
      <c r="C35" s="844"/>
      <c r="D35" s="846"/>
      <c r="E35" s="1008"/>
      <c r="F35" s="1009"/>
      <c r="G35" s="1008"/>
      <c r="H35" s="1009"/>
      <c r="I35" s="1008"/>
      <c r="J35" s="1009"/>
      <c r="K35" s="1008"/>
      <c r="L35" s="1009"/>
      <c r="M35" s="1008"/>
      <c r="N35" s="1009"/>
      <c r="O35" s="1008"/>
      <c r="P35" s="846"/>
      <c r="Q35" s="5"/>
      <c r="R35" s="5"/>
      <c r="S35" s="5"/>
      <c r="U35" s="42"/>
      <c r="V35" s="42"/>
      <c r="W35" s="42"/>
      <c r="X35" s="42"/>
      <c r="Y35" s="42"/>
      <c r="Z35" s="42"/>
      <c r="AA35" s="42"/>
      <c r="AB35" s="42"/>
      <c r="AC35" s="42"/>
      <c r="AD35" s="42"/>
      <c r="AE35" s="42"/>
      <c r="AF35" s="42"/>
      <c r="AG35" s="42"/>
      <c r="AH35" s="42"/>
      <c r="AI35" s="42"/>
      <c r="AK35" s="55"/>
      <c r="AL35" s="55"/>
      <c r="AM35" s="55"/>
      <c r="AN35" s="55"/>
      <c r="AO35" s="55"/>
      <c r="AP35" s="55"/>
      <c r="AQ35" s="55"/>
      <c r="AR35" s="55"/>
      <c r="AS35" s="55"/>
      <c r="AT35" s="55"/>
      <c r="AU35" s="55"/>
      <c r="AV35" s="55"/>
      <c r="AW35" s="55"/>
      <c r="AX35" s="55"/>
      <c r="AY35" s="55"/>
      <c r="AZ35" s="55"/>
      <c r="BA35" s="55"/>
      <c r="BB35" s="55"/>
      <c r="BC35" s="5"/>
      <c r="BD35" s="5"/>
      <c r="DF35" s="5"/>
      <c r="DG35" s="5"/>
      <c r="DH35" s="5"/>
      <c r="DI35" s="5"/>
    </row>
    <row r="36" spans="1:119" s="8" customFormat="1" ht="9.9"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CL36" s="5"/>
      <c r="DL36" s="5"/>
      <c r="DM36" s="5"/>
      <c r="DN36" s="5"/>
      <c r="DO36" s="5"/>
    </row>
    <row r="37" spans="1:119" s="8" customFormat="1" ht="9.9" customHeight="1">
      <c r="B37" s="11"/>
      <c r="D37" s="144"/>
      <c r="E37" s="934" t="s">
        <v>247</v>
      </c>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4"/>
      <c r="AO37" s="934"/>
      <c r="AP37" s="934"/>
      <c r="AQ37" s="934"/>
      <c r="AR37" s="934"/>
      <c r="AS37" s="934"/>
      <c r="AT37" s="934"/>
      <c r="AU37" s="934"/>
      <c r="AV37" s="934"/>
      <c r="AW37" s="934"/>
      <c r="AX37" s="934"/>
      <c r="AY37" s="934"/>
      <c r="AZ37" s="934"/>
      <c r="BA37" s="934"/>
      <c r="BB37" s="934"/>
      <c r="BC37" s="934"/>
      <c r="BD37" s="934"/>
      <c r="BE37" s="934"/>
      <c r="BF37" s="934"/>
      <c r="BG37" s="934"/>
      <c r="BH37" s="22"/>
      <c r="BI37" s="5"/>
      <c r="BJ37" s="5"/>
      <c r="CL37" s="5"/>
      <c r="DL37" s="5"/>
      <c r="DM37" s="5"/>
      <c r="DN37" s="5"/>
      <c r="DO37" s="5"/>
    </row>
    <row r="38" spans="1:119" s="8" customFormat="1" ht="9.9" customHeight="1">
      <c r="A38" s="11"/>
      <c r="B38" s="11"/>
      <c r="C38" s="144"/>
      <c r="D38" s="144"/>
      <c r="E38" s="934"/>
      <c r="F38" s="934"/>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4"/>
      <c r="AO38" s="934"/>
      <c r="AP38" s="934"/>
      <c r="AQ38" s="934"/>
      <c r="AR38" s="934"/>
      <c r="AS38" s="934"/>
      <c r="AT38" s="934"/>
      <c r="AU38" s="934"/>
      <c r="AV38" s="934"/>
      <c r="AW38" s="934"/>
      <c r="AX38" s="934"/>
      <c r="AY38" s="934"/>
      <c r="AZ38" s="934"/>
      <c r="BA38" s="934"/>
      <c r="BB38" s="934"/>
      <c r="BC38" s="934"/>
      <c r="BD38" s="934"/>
      <c r="BE38" s="934"/>
      <c r="BF38" s="934"/>
      <c r="BG38" s="934"/>
      <c r="BH38" s="22"/>
      <c r="BI38" s="5"/>
      <c r="BJ38" s="5"/>
      <c r="CL38" s="5"/>
      <c r="DL38" s="5"/>
      <c r="DM38" s="5"/>
      <c r="DN38" s="5"/>
      <c r="DO38" s="5"/>
    </row>
    <row r="39" spans="1:119" s="8" customFormat="1" ht="9.9" customHeight="1">
      <c r="A39" s="11"/>
      <c r="B39" s="1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935" t="s">
        <v>23</v>
      </c>
      <c r="AC39" s="935"/>
      <c r="AD39" s="935"/>
      <c r="AE39" s="935"/>
      <c r="AF39" s="935"/>
      <c r="AG39" s="45"/>
      <c r="AI39" s="42"/>
      <c r="AJ39" s="42"/>
      <c r="AK39" s="42"/>
      <c r="AL39" s="42"/>
      <c r="AM39" s="42"/>
      <c r="AN39" s="42"/>
      <c r="AO39" s="42"/>
      <c r="AP39" s="42"/>
      <c r="AQ39" s="42"/>
      <c r="AR39" s="42"/>
      <c r="AS39" s="42"/>
      <c r="AT39" s="42"/>
      <c r="AU39" s="42"/>
      <c r="AV39" s="42"/>
      <c r="AW39" s="42"/>
      <c r="AX39" s="42"/>
      <c r="AY39" s="42"/>
      <c r="AZ39" s="42"/>
      <c r="BA39" s="42"/>
      <c r="BB39" s="42"/>
      <c r="BC39" s="11"/>
      <c r="BD39" s="11"/>
      <c r="BE39" s="11"/>
      <c r="BF39" s="11"/>
      <c r="BG39" s="22"/>
      <c r="BH39" s="22"/>
      <c r="BI39" s="5"/>
      <c r="BJ39" s="5"/>
      <c r="CL39" s="13"/>
      <c r="DL39" s="5"/>
      <c r="DM39" s="5"/>
      <c r="DN39" s="5"/>
      <c r="DO39" s="5"/>
    </row>
    <row r="40" spans="1:119" s="8" customFormat="1" ht="9.9" customHeight="1">
      <c r="A40" s="11"/>
      <c r="B40" s="11"/>
      <c r="C40" s="882" t="s">
        <v>19</v>
      </c>
      <c r="D40" s="882"/>
      <c r="E40" s="882"/>
      <c r="F40" s="882"/>
      <c r="G40" s="882"/>
      <c r="H40" s="882"/>
      <c r="I40" s="12"/>
      <c r="J40" s="12"/>
      <c r="K40" s="12"/>
      <c r="L40" s="12"/>
      <c r="M40" s="12"/>
      <c r="N40" s="12"/>
      <c r="O40" s="12"/>
      <c r="P40" s="12"/>
      <c r="Q40" s="12"/>
      <c r="R40" s="12"/>
      <c r="S40" s="12"/>
      <c r="T40" s="12"/>
      <c r="U40" s="12"/>
      <c r="V40" s="12"/>
      <c r="W40" s="12"/>
      <c r="X40" s="12"/>
      <c r="Y40" s="12"/>
      <c r="Z40" s="12"/>
      <c r="AA40" s="12"/>
      <c r="AB40" s="935"/>
      <c r="AC40" s="935"/>
      <c r="AD40" s="935"/>
      <c r="AE40" s="935"/>
      <c r="AF40" s="935"/>
      <c r="AG40" s="85"/>
      <c r="AH40" s="12"/>
      <c r="AN40" s="5"/>
      <c r="AX40" s="5"/>
      <c r="BD40" s="11"/>
      <c r="BE40" s="11"/>
      <c r="BF40" s="11"/>
      <c r="BG40" s="22"/>
      <c r="BH40" s="22"/>
      <c r="BI40" s="5"/>
      <c r="BJ40" s="5"/>
      <c r="CL40" s="13"/>
      <c r="DL40" s="5"/>
      <c r="DM40" s="5"/>
      <c r="DN40" s="5"/>
      <c r="DO40" s="5"/>
    </row>
    <row r="41" spans="1:119" s="5" customFormat="1" ht="9.9" customHeight="1">
      <c r="A41" s="11"/>
      <c r="C41" s="883"/>
      <c r="D41" s="883"/>
      <c r="E41" s="883"/>
      <c r="F41" s="883"/>
      <c r="G41" s="883"/>
      <c r="H41" s="883"/>
      <c r="I41" s="45"/>
      <c r="J41" s="45"/>
      <c r="K41" s="45"/>
      <c r="AA41" s="12"/>
      <c r="AB41" s="1107" t="str">
        <f>IF(AND(OR(入力画面!$H$24="一般",入力画面!$H$24="住宅"),入力画面!$H$25="一部払戻"),"1　一部払戻","")</f>
        <v/>
      </c>
      <c r="AC41" s="1108"/>
      <c r="AD41" s="1108"/>
      <c r="AE41" s="1108"/>
      <c r="AF41" s="1108"/>
      <c r="AG41" s="1108"/>
      <c r="AH41" s="1108"/>
      <c r="AI41" s="1108"/>
      <c r="AJ41" s="1108"/>
      <c r="AK41" s="1108"/>
      <c r="AL41" s="1108"/>
      <c r="AM41" s="1109"/>
      <c r="AN41" s="8"/>
      <c r="AO41" s="8"/>
      <c r="AP41" s="8"/>
      <c r="AQ41" s="23" t="s">
        <v>24</v>
      </c>
      <c r="AR41" s="8"/>
      <c r="AS41" s="8"/>
      <c r="AU41" s="8"/>
      <c r="AV41" s="8"/>
      <c r="AW41" s="8"/>
      <c r="AX41" s="8"/>
      <c r="AY41" s="8"/>
      <c r="AZ41" s="8"/>
      <c r="BA41" s="8"/>
      <c r="BB41" s="11"/>
      <c r="BD41" s="11"/>
      <c r="BE41" s="11"/>
      <c r="BF41" s="11"/>
      <c r="BG41" s="22"/>
      <c r="BH41" s="22"/>
      <c r="CL41" s="13"/>
    </row>
    <row r="42" spans="1:119" s="8" customFormat="1" ht="9.9" customHeight="1">
      <c r="A42" s="5"/>
      <c r="C42" s="937" t="s">
        <v>1</v>
      </c>
      <c r="D42" s="938"/>
      <c r="E42" s="937" t="s">
        <v>0</v>
      </c>
      <c r="F42" s="938"/>
      <c r="G42" s="943" t="s">
        <v>2</v>
      </c>
      <c r="H42" s="944"/>
      <c r="I42" s="944"/>
      <c r="J42" s="944"/>
      <c r="K42" s="944"/>
      <c r="L42" s="944"/>
      <c r="M42" s="944"/>
      <c r="N42" s="945"/>
      <c r="O42" s="927" t="s">
        <v>20</v>
      </c>
      <c r="P42" s="928"/>
      <c r="Q42" s="928"/>
      <c r="R42" s="928"/>
      <c r="S42" s="928"/>
      <c r="T42" s="929"/>
      <c r="U42" s="37"/>
      <c r="V42" s="37"/>
      <c r="W42" s="37"/>
      <c r="X42" s="37"/>
      <c r="Y42" s="37"/>
      <c r="Z42" s="37"/>
      <c r="AA42" s="37"/>
      <c r="AB42" s="1110"/>
      <c r="AC42" s="1111"/>
      <c r="AD42" s="1111"/>
      <c r="AE42" s="1111"/>
      <c r="AF42" s="1111"/>
      <c r="AG42" s="1111"/>
      <c r="AH42" s="1111"/>
      <c r="AI42" s="1111"/>
      <c r="AJ42" s="1111"/>
      <c r="AK42" s="1111"/>
      <c r="AL42" s="1111"/>
      <c r="AM42" s="1112"/>
      <c r="AO42" s="5"/>
      <c r="AR42" s="79"/>
      <c r="AS42" s="150" t="s">
        <v>254</v>
      </c>
      <c r="AT42" s="177"/>
      <c r="AU42" s="174"/>
      <c r="AV42" s="178"/>
      <c r="AW42" s="179"/>
      <c r="AX42" s="174"/>
      <c r="AY42" s="150" t="s">
        <v>255</v>
      </c>
      <c r="AZ42" s="177"/>
      <c r="BA42" s="174"/>
      <c r="BB42" s="178"/>
      <c r="BC42" s="179"/>
      <c r="BD42" s="174"/>
      <c r="BE42" s="175" t="s">
        <v>14</v>
      </c>
      <c r="BF42" s="5"/>
      <c r="BG42" s="5"/>
      <c r="CI42" s="13"/>
      <c r="DI42" s="5"/>
      <c r="DJ42" s="5"/>
      <c r="DK42" s="5"/>
      <c r="DL42" s="5"/>
    </row>
    <row r="43" spans="1:119" s="8" customFormat="1" ht="9.9" customHeight="1">
      <c r="A43" s="5"/>
      <c r="C43" s="939"/>
      <c r="D43" s="940"/>
      <c r="E43" s="939"/>
      <c r="F43" s="940"/>
      <c r="G43" s="946"/>
      <c r="H43" s="947"/>
      <c r="I43" s="947"/>
      <c r="J43" s="947"/>
      <c r="K43" s="947"/>
      <c r="L43" s="947"/>
      <c r="M43" s="947"/>
      <c r="N43" s="948"/>
      <c r="O43" s="952"/>
      <c r="P43" s="953"/>
      <c r="Q43" s="953"/>
      <c r="R43" s="953"/>
      <c r="S43" s="953"/>
      <c r="T43" s="954"/>
      <c r="U43" s="37"/>
      <c r="V43" s="37"/>
      <c r="W43" s="37"/>
      <c r="X43" s="37"/>
      <c r="Y43" s="37"/>
      <c r="Z43" s="37"/>
      <c r="AA43" s="37"/>
      <c r="AB43" s="1107" t="str">
        <f>IF(AND(入力画面!$H$24="一般",入力画面!$H$25="全額払戻"),"2　全額払戻","")</f>
        <v/>
      </c>
      <c r="AC43" s="1108"/>
      <c r="AD43" s="1108"/>
      <c r="AE43" s="1108"/>
      <c r="AF43" s="1108"/>
      <c r="AG43" s="1108"/>
      <c r="AH43" s="1108"/>
      <c r="AI43" s="1108"/>
      <c r="AJ43" s="1108"/>
      <c r="AK43" s="1108"/>
      <c r="AL43" s="1108"/>
      <c r="AM43" s="1109"/>
      <c r="AR43" s="964" t="str">
        <f>IF(入力画面!$H$29="","",IF(OR(AND(入力画面!$H$24="一般",入力画面!$H$25="一部払戻"),AND(入力画面!$H$24="住宅",入力画面!$H$25="一部払戻")),入力画面!$H$29,""))</f>
        <v/>
      </c>
      <c r="AS43" s="965"/>
      <c r="AT43" s="964" t="str">
        <f>IF(入力画面!$I$29="","",IF(OR(AND(入力画面!$H$24="一般",入力画面!$H$25="一部払戻"),AND(入力画面!$H$24="住宅",入力画面!$H$25="一部払戻")),入力画面!$I$29,""))</f>
        <v/>
      </c>
      <c r="AU43" s="965"/>
      <c r="AV43" s="968" t="str">
        <f>IF(入力画面!$J$29="","",IF(OR(AND(入力画面!$H$24="一般",入力画面!$H$25="一部払戻"),AND(入力画面!$H$24="住宅",入力画面!$H$25="一部払戻")),入力画面!$J$29,""))</f>
        <v/>
      </c>
      <c r="AW43" s="969"/>
      <c r="AX43" s="965" t="str">
        <f>IF(入力画面!$K$29="","",IF(OR(AND(入力画面!$H$24="一般",入力画面!$H$25="一部払戻"),AND(入力画面!$H$24="住宅",入力画面!$H$25="一部払戻")),入力画面!$K$29,""))</f>
        <v/>
      </c>
      <c r="AY43" s="965"/>
      <c r="AZ43" s="972" t="str">
        <f>IF(入力画面!$K$29="","","0")</f>
        <v/>
      </c>
      <c r="BA43" s="973"/>
      <c r="BB43" s="976" t="str">
        <f>IF(入力画面!$K$29="","","0")</f>
        <v/>
      </c>
      <c r="BC43" s="977"/>
      <c r="BD43" s="973" t="str">
        <f>IF(入力画面!$K$29="","","0")</f>
        <v/>
      </c>
      <c r="BE43" s="980"/>
      <c r="BG43" s="5"/>
      <c r="CI43" s="12"/>
      <c r="DI43" s="5"/>
      <c r="DJ43" s="5"/>
      <c r="DK43" s="5"/>
      <c r="DL43" s="5"/>
    </row>
    <row r="44" spans="1:119" s="8" customFormat="1" ht="9.9" customHeight="1">
      <c r="A44" s="5"/>
      <c r="C44" s="941"/>
      <c r="D44" s="942"/>
      <c r="E44" s="941"/>
      <c r="F44" s="942"/>
      <c r="G44" s="949"/>
      <c r="H44" s="950"/>
      <c r="I44" s="950"/>
      <c r="J44" s="950"/>
      <c r="K44" s="950"/>
      <c r="L44" s="950"/>
      <c r="M44" s="950"/>
      <c r="N44" s="951"/>
      <c r="O44" s="930"/>
      <c r="P44" s="931"/>
      <c r="Q44" s="931"/>
      <c r="R44" s="931"/>
      <c r="S44" s="931"/>
      <c r="T44" s="932"/>
      <c r="U44" s="37"/>
      <c r="V44" s="24"/>
      <c r="W44" s="63"/>
      <c r="X44" s="63"/>
      <c r="Y44" s="63"/>
      <c r="Z44" s="63"/>
      <c r="AA44" s="37"/>
      <c r="AB44" s="1110"/>
      <c r="AC44" s="1111"/>
      <c r="AD44" s="1111"/>
      <c r="AE44" s="1111"/>
      <c r="AF44" s="1111"/>
      <c r="AG44" s="1111"/>
      <c r="AH44" s="1111"/>
      <c r="AI44" s="1111"/>
      <c r="AJ44" s="1111"/>
      <c r="AK44" s="1111"/>
      <c r="AL44" s="1111"/>
      <c r="AM44" s="1112"/>
      <c r="AR44" s="966"/>
      <c r="AS44" s="967"/>
      <c r="AT44" s="966"/>
      <c r="AU44" s="967"/>
      <c r="AV44" s="970"/>
      <c r="AW44" s="971"/>
      <c r="AX44" s="967"/>
      <c r="AY44" s="967"/>
      <c r="AZ44" s="974"/>
      <c r="BA44" s="975"/>
      <c r="BB44" s="978"/>
      <c r="BC44" s="979"/>
      <c r="BD44" s="975"/>
      <c r="BE44" s="981"/>
      <c r="BG44" s="5"/>
      <c r="CG44" s="12"/>
      <c r="CH44" s="12"/>
      <c r="CI44" s="12"/>
      <c r="DI44" s="5"/>
      <c r="DJ44" s="5"/>
      <c r="DK44" s="5"/>
      <c r="DL44" s="5"/>
    </row>
    <row r="45" spans="1:119" s="8" customFormat="1" ht="9.9" customHeight="1">
      <c r="A45" s="5"/>
      <c r="C45" s="1114" t="str">
        <f>IF(入力画面!$H$24="","",入力画面!$H$24)</f>
        <v/>
      </c>
      <c r="D45" s="1114"/>
      <c r="E45" s="1068">
        <v>2</v>
      </c>
      <c r="F45" s="1068"/>
      <c r="G45" s="1140" t="str">
        <f>MID(入力画面!$H$22,1,1)</f>
        <v/>
      </c>
      <c r="H45" s="1138"/>
      <c r="I45" s="1138" t="str">
        <f>MID(入力画面!$H$22,2,1)</f>
        <v/>
      </c>
      <c r="J45" s="1138"/>
      <c r="K45" s="1138" t="str">
        <f>MID(入力画面!$H$22,3,1)</f>
        <v/>
      </c>
      <c r="L45" s="1138"/>
      <c r="M45" s="1138" t="str">
        <f>MID(入力画面!$H$22,4,1)</f>
        <v/>
      </c>
      <c r="N45" s="1139"/>
      <c r="O45" s="917" t="str">
        <f>IF(入力画面!$H$25="","",入力画面!$H$25)</f>
        <v/>
      </c>
      <c r="P45" s="918"/>
      <c r="Q45" s="918"/>
      <c r="R45" s="918"/>
      <c r="S45" s="918"/>
      <c r="T45" s="919"/>
      <c r="U45" s="39"/>
      <c r="V45" s="39"/>
      <c r="W45" s="63"/>
      <c r="X45" s="63"/>
      <c r="Y45" s="63"/>
      <c r="Z45" s="63"/>
      <c r="AA45" s="25"/>
      <c r="AB45" s="1124" t="str">
        <f>IF(OR(入力画面!$H$25="解約",入力画面!$H$25="目的解約（住宅）",入力画面!$H$25="目的外解約（住宅）"),"3　解約","")</f>
        <v/>
      </c>
      <c r="AC45" s="1125"/>
      <c r="AD45" s="1118" t="str">
        <f>IF(AND($C$45="一般",$O$45="解約"),"一般財形","")</f>
        <v/>
      </c>
      <c r="AE45" s="1119"/>
      <c r="AF45" s="1119"/>
      <c r="AG45" s="1119"/>
      <c r="AH45" s="1119"/>
      <c r="AI45" s="1119"/>
      <c r="AJ45" s="1119"/>
      <c r="AK45" s="1119"/>
      <c r="AL45" s="1119"/>
      <c r="AM45" s="1120"/>
      <c r="AS45" s="5"/>
      <c r="BB45" s="5"/>
      <c r="BD45" s="5"/>
      <c r="BE45" s="5"/>
      <c r="BF45" s="5"/>
      <c r="BG45" s="5"/>
      <c r="BH45" s="5"/>
      <c r="BJ45" s="5"/>
      <c r="CJ45" s="44"/>
      <c r="CK45" s="44"/>
      <c r="CL45" s="44"/>
      <c r="DL45" s="5"/>
      <c r="DM45" s="5"/>
      <c r="DN45" s="5"/>
      <c r="DO45" s="5"/>
    </row>
    <row r="46" spans="1:119" s="8" customFormat="1" ht="9.9" customHeight="1">
      <c r="A46" s="5"/>
      <c r="C46" s="1114"/>
      <c r="D46" s="1114"/>
      <c r="E46" s="1068"/>
      <c r="F46" s="1068"/>
      <c r="G46" s="1140"/>
      <c r="H46" s="1138"/>
      <c r="I46" s="1138"/>
      <c r="J46" s="1138"/>
      <c r="K46" s="1138"/>
      <c r="L46" s="1138"/>
      <c r="M46" s="1138"/>
      <c r="N46" s="1139"/>
      <c r="O46" s="920"/>
      <c r="P46" s="921"/>
      <c r="Q46" s="921"/>
      <c r="R46" s="921"/>
      <c r="S46" s="921"/>
      <c r="T46" s="922"/>
      <c r="U46" s="39"/>
      <c r="V46" s="39"/>
      <c r="W46" s="63"/>
      <c r="X46" s="63"/>
      <c r="Y46" s="63"/>
      <c r="Z46" s="63"/>
      <c r="AA46" s="25"/>
      <c r="AB46" s="1126"/>
      <c r="AC46" s="1127"/>
      <c r="AD46" s="1121"/>
      <c r="AE46" s="1122"/>
      <c r="AF46" s="1122"/>
      <c r="AG46" s="1122"/>
      <c r="AH46" s="1122"/>
      <c r="AI46" s="1122"/>
      <c r="AJ46" s="1122"/>
      <c r="AK46" s="1122"/>
      <c r="AL46" s="1122"/>
      <c r="AM46" s="1123"/>
      <c r="AN46" s="5"/>
      <c r="AS46" s="5"/>
      <c r="BB46" s="5"/>
      <c r="BD46" s="5"/>
      <c r="BE46" s="5"/>
      <c r="BF46" s="5"/>
      <c r="BG46" s="5"/>
      <c r="BH46" s="5"/>
      <c r="BJ46" s="5"/>
      <c r="BP46" s="26"/>
      <c r="BQ46" s="26"/>
      <c r="BR46" s="26"/>
      <c r="BS46" s="26"/>
      <c r="BT46" s="26"/>
      <c r="BU46" s="26"/>
      <c r="BV46" s="26"/>
      <c r="BW46" s="26"/>
      <c r="BX46" s="26"/>
      <c r="BY46" s="26"/>
      <c r="BZ46" s="26"/>
      <c r="CA46" s="26"/>
      <c r="CB46" s="26"/>
      <c r="CC46" s="26"/>
      <c r="CD46" s="26"/>
      <c r="CE46" s="26"/>
      <c r="CF46" s="26"/>
      <c r="CG46" s="5"/>
      <c r="CJ46" s="44"/>
      <c r="CK46" s="44"/>
      <c r="CL46" s="44"/>
      <c r="DL46" s="5"/>
      <c r="DM46" s="5"/>
      <c r="DN46" s="5"/>
      <c r="DO46" s="5"/>
    </row>
    <row r="47" spans="1:119" s="8" customFormat="1" ht="9.9" customHeight="1">
      <c r="A47" s="5"/>
      <c r="C47" s="1115"/>
      <c r="D47" s="1115"/>
      <c r="E47" s="1116"/>
      <c r="F47" s="1116"/>
      <c r="G47" s="1140"/>
      <c r="H47" s="1138"/>
      <c r="I47" s="1138"/>
      <c r="J47" s="1138"/>
      <c r="K47" s="1138"/>
      <c r="L47" s="1138"/>
      <c r="M47" s="1138"/>
      <c r="N47" s="1139"/>
      <c r="O47" s="923"/>
      <c r="P47" s="924"/>
      <c r="Q47" s="924"/>
      <c r="R47" s="924"/>
      <c r="S47" s="924"/>
      <c r="T47" s="925"/>
      <c r="U47" s="39"/>
      <c r="V47" s="39"/>
      <c r="W47" s="64"/>
      <c r="X47" s="64"/>
      <c r="Y47" s="64"/>
      <c r="Z47" s="64"/>
      <c r="AA47" s="39"/>
      <c r="AB47" s="1126"/>
      <c r="AC47" s="1127"/>
      <c r="AD47" s="1118" t="str">
        <f>IF(AND($C$45="年金",$O$45="解約"),"年金財形","")</f>
        <v/>
      </c>
      <c r="AE47" s="1119"/>
      <c r="AF47" s="1119"/>
      <c r="AG47" s="1119"/>
      <c r="AH47" s="1119"/>
      <c r="AI47" s="1119"/>
      <c r="AJ47" s="1119"/>
      <c r="AK47" s="1119"/>
      <c r="AL47" s="1119"/>
      <c r="AM47" s="1120"/>
      <c r="AN47" s="5"/>
      <c r="AS47" s="5"/>
      <c r="BB47" s="5"/>
      <c r="BD47" s="5"/>
      <c r="BE47" s="5"/>
      <c r="BF47" s="5"/>
      <c r="BG47" s="5"/>
      <c r="BH47" s="5"/>
      <c r="BJ47" s="5"/>
      <c r="BO47" s="26"/>
      <c r="BP47" s="26"/>
      <c r="BQ47" s="26"/>
      <c r="BR47" s="26"/>
      <c r="BS47" s="26"/>
      <c r="BT47" s="26"/>
      <c r="BU47" s="26"/>
      <c r="BV47" s="26"/>
      <c r="BW47" s="26"/>
      <c r="BX47" s="26"/>
      <c r="BY47" s="26"/>
      <c r="BZ47" s="26"/>
      <c r="CA47" s="26"/>
      <c r="CB47" s="26"/>
      <c r="CC47" s="26"/>
      <c r="CD47" s="26"/>
      <c r="CE47" s="26"/>
      <c r="CF47" s="26"/>
      <c r="CG47" s="5"/>
      <c r="CJ47" s="44"/>
      <c r="CK47" s="44"/>
      <c r="CL47" s="44"/>
      <c r="DL47" s="5"/>
      <c r="DM47" s="5"/>
      <c r="DN47" s="5"/>
      <c r="DO47" s="5"/>
    </row>
    <row r="48" spans="1:119" s="8" customFormat="1" ht="9.9" customHeight="1">
      <c r="A48" s="5"/>
      <c r="C48" s="927" t="s">
        <v>63</v>
      </c>
      <c r="D48" s="928"/>
      <c r="E48" s="928"/>
      <c r="F48" s="928"/>
      <c r="G48" s="928"/>
      <c r="H48" s="928"/>
      <c r="I48" s="928"/>
      <c r="J48" s="928"/>
      <c r="K48" s="928"/>
      <c r="L48" s="928"/>
      <c r="M48" s="928"/>
      <c r="N48" s="928"/>
      <c r="O48" s="928"/>
      <c r="P48" s="928"/>
      <c r="Q48" s="928"/>
      <c r="R48" s="928"/>
      <c r="S48" s="928"/>
      <c r="T48" s="928"/>
      <c r="U48" s="928"/>
      <c r="V48" s="928"/>
      <c r="W48" s="928"/>
      <c r="X48" s="928"/>
      <c r="Y48" s="928"/>
      <c r="Z48" s="929"/>
      <c r="AA48" s="13"/>
      <c r="AB48" s="1126"/>
      <c r="AC48" s="1127"/>
      <c r="AD48" s="1121"/>
      <c r="AE48" s="1122"/>
      <c r="AF48" s="1122"/>
      <c r="AG48" s="1122"/>
      <c r="AH48" s="1122"/>
      <c r="AI48" s="1122"/>
      <c r="AJ48" s="1122"/>
      <c r="AK48" s="1122"/>
      <c r="AL48" s="1122"/>
      <c r="AM48" s="1123"/>
      <c r="AN48" s="5"/>
      <c r="AP48" s="1117" t="s">
        <v>60</v>
      </c>
      <c r="AQ48" s="1117"/>
      <c r="AR48" s="1117"/>
      <c r="AS48" s="1117"/>
      <c r="AT48" s="1117"/>
      <c r="AU48" s="1117"/>
      <c r="AV48" s="1117"/>
      <c r="AW48" s="1117"/>
      <c r="AX48" s="1117"/>
      <c r="BB48" s="5"/>
      <c r="BD48" s="5"/>
      <c r="BE48" s="5"/>
      <c r="BF48" s="5"/>
      <c r="BG48" s="5"/>
      <c r="BH48" s="5"/>
      <c r="BI48" s="27"/>
      <c r="BJ48" s="27"/>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44"/>
      <c r="CK48" s="44"/>
      <c r="CL48" s="44"/>
      <c r="DL48" s="5"/>
      <c r="DM48" s="5"/>
      <c r="DN48" s="5"/>
      <c r="DO48" s="5"/>
    </row>
    <row r="49" spans="1:119" s="8" customFormat="1" ht="9.9" customHeight="1">
      <c r="A49" s="5"/>
      <c r="C49" s="930"/>
      <c r="D49" s="931"/>
      <c r="E49" s="931"/>
      <c r="F49" s="931"/>
      <c r="G49" s="931"/>
      <c r="H49" s="931"/>
      <c r="I49" s="931"/>
      <c r="J49" s="931"/>
      <c r="K49" s="931"/>
      <c r="L49" s="931"/>
      <c r="M49" s="931"/>
      <c r="N49" s="931"/>
      <c r="O49" s="931"/>
      <c r="P49" s="931"/>
      <c r="Q49" s="931"/>
      <c r="R49" s="931"/>
      <c r="S49" s="931"/>
      <c r="T49" s="931"/>
      <c r="U49" s="931"/>
      <c r="V49" s="931"/>
      <c r="W49" s="931"/>
      <c r="X49" s="931"/>
      <c r="Y49" s="931"/>
      <c r="Z49" s="932"/>
      <c r="AA49" s="28"/>
      <c r="AB49" s="1126"/>
      <c r="AC49" s="1127"/>
      <c r="AD49" s="1118" t="str">
        <f>IF(AND($C$45="住宅",$O$45="目的解約（住宅）"),"住宅購入等（目的解約）","")</f>
        <v/>
      </c>
      <c r="AE49" s="1119"/>
      <c r="AF49" s="1119"/>
      <c r="AG49" s="1119"/>
      <c r="AH49" s="1119"/>
      <c r="AI49" s="1119"/>
      <c r="AJ49" s="1119"/>
      <c r="AK49" s="1119"/>
      <c r="AL49" s="1119"/>
      <c r="AM49" s="1120"/>
      <c r="AN49" s="5"/>
      <c r="AP49" s="1117"/>
      <c r="AQ49" s="1117"/>
      <c r="AR49" s="1117"/>
      <c r="AS49" s="1117"/>
      <c r="AT49" s="1117"/>
      <c r="AU49" s="1117"/>
      <c r="AV49" s="1117"/>
      <c r="AW49" s="1117"/>
      <c r="AX49" s="1117"/>
      <c r="BB49" s="5"/>
      <c r="BD49" s="5"/>
      <c r="BE49" s="5"/>
      <c r="BF49" s="5"/>
      <c r="BG49" s="5"/>
      <c r="BH49" s="5"/>
      <c r="BI49" s="27"/>
      <c r="BJ49" s="27"/>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12"/>
      <c r="CK49" s="12"/>
      <c r="CL49" s="12"/>
      <c r="CM49" s="12"/>
      <c r="CN49" s="12"/>
      <c r="CO49" s="12"/>
      <c r="CP49" s="12"/>
      <c r="CQ49" s="12"/>
      <c r="CR49" s="12"/>
      <c r="CS49" s="12"/>
      <c r="CT49" s="12"/>
      <c r="CU49" s="12"/>
      <c r="CV49" s="12"/>
      <c r="CW49" s="12"/>
      <c r="CX49" s="12"/>
      <c r="CY49" s="12"/>
      <c r="CZ49" s="12"/>
      <c r="DA49" s="12"/>
      <c r="DB49" s="12"/>
      <c r="DC49" s="12"/>
      <c r="DD49" s="12"/>
      <c r="DE49" s="12"/>
      <c r="DF49" s="5"/>
      <c r="DG49" s="5"/>
      <c r="DH49" s="5"/>
      <c r="DI49" s="5"/>
      <c r="DJ49" s="5"/>
      <c r="DK49" s="5"/>
      <c r="DL49" s="5"/>
      <c r="DM49" s="5"/>
      <c r="DN49" s="5"/>
      <c r="DO49" s="5"/>
    </row>
    <row r="50" spans="1:119" s="8" customFormat="1" ht="9.9" customHeight="1">
      <c r="A50" s="5"/>
      <c r="C50" s="873" t="str">
        <f>IF(入力画面!$H$22="","",入力画面!$H$23)</f>
        <v/>
      </c>
      <c r="D50" s="874"/>
      <c r="E50" s="874"/>
      <c r="F50" s="874"/>
      <c r="G50" s="874"/>
      <c r="H50" s="874"/>
      <c r="I50" s="874"/>
      <c r="J50" s="874"/>
      <c r="K50" s="874"/>
      <c r="L50" s="874"/>
      <c r="M50" s="874"/>
      <c r="N50" s="874"/>
      <c r="O50" s="874"/>
      <c r="P50" s="874"/>
      <c r="Q50" s="874"/>
      <c r="R50" s="874"/>
      <c r="S50" s="874"/>
      <c r="T50" s="874"/>
      <c r="U50" s="874"/>
      <c r="V50" s="874"/>
      <c r="W50" s="874"/>
      <c r="X50" s="874"/>
      <c r="Y50" s="874"/>
      <c r="Z50" s="875"/>
      <c r="AA50" s="38"/>
      <c r="AB50" s="1126"/>
      <c r="AC50" s="1127"/>
      <c r="AD50" s="1121"/>
      <c r="AE50" s="1122"/>
      <c r="AF50" s="1122"/>
      <c r="AG50" s="1122"/>
      <c r="AH50" s="1122"/>
      <c r="AI50" s="1122"/>
      <c r="AJ50" s="1122"/>
      <c r="AK50" s="1122"/>
      <c r="AL50" s="1122"/>
      <c r="AM50" s="1123"/>
      <c r="AN50" s="13"/>
      <c r="AP50" s="1117"/>
      <c r="AQ50" s="1117"/>
      <c r="AR50" s="1117"/>
      <c r="AS50" s="1117"/>
      <c r="AT50" s="1117"/>
      <c r="AU50" s="1117"/>
      <c r="AV50" s="1117"/>
      <c r="AW50" s="1117"/>
      <c r="AX50" s="1117"/>
      <c r="BB50" s="5"/>
      <c r="BD50" s="5"/>
      <c r="BE50" s="5"/>
      <c r="BF50" s="5"/>
      <c r="BG50" s="5"/>
      <c r="BH50" s="5"/>
      <c r="BI50" s="27"/>
      <c r="BJ50" s="27"/>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12"/>
      <c r="CK50" s="12"/>
      <c r="CL50" s="12"/>
      <c r="CM50" s="12"/>
      <c r="CN50" s="12"/>
      <c r="CO50" s="12"/>
      <c r="CP50" s="12"/>
      <c r="CQ50" s="12"/>
      <c r="CR50" s="12"/>
      <c r="CS50" s="12"/>
      <c r="CT50" s="12"/>
      <c r="CU50" s="12"/>
      <c r="CV50" s="12"/>
      <c r="CW50" s="12"/>
      <c r="CX50" s="12"/>
      <c r="CY50" s="12"/>
      <c r="CZ50" s="12"/>
      <c r="DA50" s="12"/>
      <c r="DB50" s="12"/>
      <c r="DC50" s="12"/>
      <c r="DD50" s="12"/>
      <c r="DE50" s="12"/>
      <c r="DF50" s="5"/>
      <c r="DG50" s="5"/>
      <c r="DH50" s="5"/>
      <c r="DI50" s="5"/>
      <c r="DJ50" s="5"/>
      <c r="DK50" s="5"/>
      <c r="DL50" s="5"/>
      <c r="DM50" s="5"/>
      <c r="DN50" s="5"/>
      <c r="DO50" s="5"/>
    </row>
    <row r="51" spans="1:119" s="5" customFormat="1" ht="9.9" customHeight="1">
      <c r="C51" s="876"/>
      <c r="D51" s="877"/>
      <c r="E51" s="877"/>
      <c r="F51" s="877"/>
      <c r="G51" s="877"/>
      <c r="H51" s="877"/>
      <c r="I51" s="877"/>
      <c r="J51" s="877"/>
      <c r="K51" s="877"/>
      <c r="L51" s="877"/>
      <c r="M51" s="877"/>
      <c r="N51" s="877"/>
      <c r="O51" s="877"/>
      <c r="P51" s="877"/>
      <c r="Q51" s="877"/>
      <c r="R51" s="877"/>
      <c r="S51" s="877"/>
      <c r="T51" s="877"/>
      <c r="U51" s="877"/>
      <c r="V51" s="877"/>
      <c r="W51" s="877"/>
      <c r="X51" s="877"/>
      <c r="Y51" s="877"/>
      <c r="Z51" s="878"/>
      <c r="AA51" s="38"/>
      <c r="AB51" s="1126"/>
      <c r="AC51" s="1127"/>
      <c r="AD51" s="1118" t="str">
        <f>IF(AND($C$45="住宅",$O$45="目的外解約（住宅）"),"その他（目的外解約）","")</f>
        <v/>
      </c>
      <c r="AE51" s="1119"/>
      <c r="AF51" s="1119"/>
      <c r="AG51" s="1119"/>
      <c r="AH51" s="1119"/>
      <c r="AI51" s="1119"/>
      <c r="AJ51" s="1119"/>
      <c r="AK51" s="1119"/>
      <c r="AL51" s="1119"/>
      <c r="AM51" s="1120"/>
      <c r="AN51" s="13"/>
      <c r="AO51" s="8"/>
      <c r="AP51" s="1117"/>
      <c r="AQ51" s="1117"/>
      <c r="AR51" s="1117"/>
      <c r="AS51" s="1117"/>
      <c r="AT51" s="1117"/>
      <c r="AU51" s="1117"/>
      <c r="AV51" s="1117"/>
      <c r="AW51" s="1117"/>
      <c r="AX51" s="1117"/>
      <c r="AY51" s="8"/>
      <c r="AZ51" s="8"/>
      <c r="BI51" s="27"/>
      <c r="BJ51" s="27"/>
      <c r="CJ51" s="12"/>
      <c r="CK51" s="12"/>
      <c r="CL51" s="12"/>
      <c r="CM51" s="12"/>
      <c r="CN51" s="12"/>
      <c r="CO51" s="12"/>
      <c r="CP51" s="12"/>
      <c r="CQ51" s="12"/>
      <c r="CR51" s="12"/>
      <c r="CS51" s="12"/>
      <c r="CT51" s="12"/>
      <c r="CU51" s="12"/>
      <c r="CV51" s="12"/>
      <c r="CW51" s="12"/>
      <c r="CX51" s="12"/>
      <c r="CY51" s="12"/>
      <c r="CZ51" s="12"/>
      <c r="DA51" s="12"/>
      <c r="DB51" s="12"/>
      <c r="DC51" s="12"/>
      <c r="DD51" s="12"/>
      <c r="DE51" s="12"/>
    </row>
    <row r="52" spans="1:119" s="8" customFormat="1" ht="9.9" customHeight="1">
      <c r="A52" s="5"/>
      <c r="C52" s="879"/>
      <c r="D52" s="880"/>
      <c r="E52" s="880"/>
      <c r="F52" s="880"/>
      <c r="G52" s="880"/>
      <c r="H52" s="880"/>
      <c r="I52" s="880"/>
      <c r="J52" s="880"/>
      <c r="K52" s="880"/>
      <c r="L52" s="880"/>
      <c r="M52" s="880"/>
      <c r="N52" s="880"/>
      <c r="O52" s="880"/>
      <c r="P52" s="880"/>
      <c r="Q52" s="880"/>
      <c r="R52" s="880"/>
      <c r="S52" s="880"/>
      <c r="T52" s="880"/>
      <c r="U52" s="880"/>
      <c r="V52" s="880"/>
      <c r="W52" s="880"/>
      <c r="X52" s="880"/>
      <c r="Y52" s="880"/>
      <c r="Z52" s="881"/>
      <c r="AA52" s="38"/>
      <c r="AB52" s="1128"/>
      <c r="AC52" s="1129"/>
      <c r="AD52" s="1121"/>
      <c r="AE52" s="1122"/>
      <c r="AF52" s="1122"/>
      <c r="AG52" s="1122"/>
      <c r="AH52" s="1122"/>
      <c r="AI52" s="1122"/>
      <c r="AJ52" s="1122"/>
      <c r="AK52" s="1122"/>
      <c r="AL52" s="1122"/>
      <c r="AM52" s="1123"/>
      <c r="AN52" s="13"/>
      <c r="AO52" s="5"/>
      <c r="AP52" s="13"/>
      <c r="AQ52" s="13"/>
      <c r="AR52" s="5"/>
      <c r="AS52" s="5"/>
      <c r="AT52" s="5"/>
      <c r="AU52" s="5"/>
      <c r="AV52" s="5"/>
      <c r="AW52" s="5"/>
      <c r="AX52" s="5"/>
      <c r="AY52" s="5"/>
      <c r="AZ52" s="5"/>
      <c r="BA52" s="13"/>
      <c r="BB52" s="5"/>
      <c r="BD52" s="5"/>
      <c r="BE52" s="5"/>
      <c r="BF52" s="5"/>
      <c r="BG52" s="5"/>
      <c r="BH52" s="5"/>
      <c r="BI52" s="27"/>
      <c r="BJ52" s="27"/>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row>
    <row r="53" spans="1:119" s="8" customFormat="1" ht="9.9" customHeight="1">
      <c r="A53" s="5"/>
      <c r="C53" s="61" t="s">
        <v>62</v>
      </c>
      <c r="D53" s="29"/>
      <c r="E53" s="29"/>
      <c r="F53" s="29"/>
      <c r="G53" s="29"/>
      <c r="H53" s="29"/>
      <c r="I53" s="29"/>
      <c r="J53" s="29"/>
      <c r="K53" s="29"/>
      <c r="L53" s="29"/>
      <c r="M53" s="29"/>
      <c r="N53" s="29"/>
      <c r="O53" s="29"/>
      <c r="P53" s="29"/>
      <c r="Q53" s="29"/>
      <c r="R53" s="29"/>
      <c r="S53" s="29"/>
      <c r="T53" s="29"/>
      <c r="U53" s="29"/>
      <c r="V53" s="29"/>
      <c r="W53" s="29"/>
      <c r="X53" s="29"/>
      <c r="Y53" s="29"/>
      <c r="Z53" s="29"/>
      <c r="AB53" s="1113" t="s">
        <v>248</v>
      </c>
      <c r="AC53" s="1113"/>
      <c r="AD53" s="1113"/>
      <c r="AE53" s="1113"/>
      <c r="AF53" s="1113"/>
      <c r="AG53" s="1113"/>
      <c r="AH53" s="1113"/>
      <c r="AI53" s="1113"/>
      <c r="AJ53" s="1113"/>
      <c r="AK53" s="1113"/>
      <c r="AL53" s="1113"/>
      <c r="AM53" s="1113"/>
      <c r="AN53" s="1113"/>
      <c r="AX53" s="5"/>
      <c r="BF53" s="5"/>
      <c r="BG53" s="5"/>
      <c r="BH53" s="5"/>
      <c r="BI53" s="27"/>
      <c r="BJ53" s="27"/>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row>
    <row r="54" spans="1:119" s="8" customFormat="1" ht="9.9" customHeight="1">
      <c r="B54" s="45"/>
      <c r="C54" s="45"/>
      <c r="D54" s="45"/>
      <c r="E54" s="45"/>
      <c r="H54" s="45"/>
      <c r="J54" s="5"/>
      <c r="T54" s="5"/>
      <c r="AB54" s="1113"/>
      <c r="AC54" s="1113"/>
      <c r="AD54" s="1113"/>
      <c r="AE54" s="1113"/>
      <c r="AF54" s="1113"/>
      <c r="AG54" s="1113"/>
      <c r="AH54" s="1113"/>
      <c r="AI54" s="1113"/>
      <c r="AJ54" s="1113"/>
      <c r="AK54" s="1113"/>
      <c r="AL54" s="1113"/>
      <c r="AM54" s="1113"/>
      <c r="AN54" s="1113"/>
      <c r="AX54" s="5"/>
      <c r="BF54" s="5"/>
      <c r="BG54" s="5"/>
      <c r="BH54" s="5"/>
      <c r="BI54" s="27"/>
      <c r="BJ54" s="27"/>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row>
    <row r="55" spans="1:119" s="8" customFormat="1" ht="9.9" customHeight="1">
      <c r="B55" s="143"/>
      <c r="C55" s="882" t="s">
        <v>246</v>
      </c>
      <c r="D55" s="882"/>
      <c r="E55" s="882"/>
      <c r="F55" s="882"/>
      <c r="G55" s="882"/>
      <c r="H55" s="882"/>
      <c r="I55" s="45"/>
      <c r="K55" s="5"/>
      <c r="U55" s="5"/>
      <c r="AC55" s="40"/>
      <c r="AD55" s="40"/>
      <c r="AE55" s="40"/>
      <c r="AF55" s="40"/>
      <c r="AG55" s="40"/>
      <c r="AH55" s="40"/>
      <c r="AI55" s="40"/>
      <c r="AJ55" s="40"/>
      <c r="AK55" s="40"/>
      <c r="AL55" s="40"/>
      <c r="AM55" s="40"/>
      <c r="AN55" s="40"/>
      <c r="AO55" s="40"/>
      <c r="AY55" s="5"/>
      <c r="BG55" s="5"/>
      <c r="BH55" s="5"/>
      <c r="BI55" s="5"/>
      <c r="BJ55" s="27"/>
      <c r="BK55" s="27"/>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row>
    <row r="56" spans="1:119" s="8" customFormat="1" ht="9.9" customHeight="1">
      <c r="B56" s="143"/>
      <c r="C56" s="883"/>
      <c r="D56" s="883"/>
      <c r="E56" s="883"/>
      <c r="F56" s="883"/>
      <c r="G56" s="883"/>
      <c r="H56" s="883"/>
      <c r="I56" s="26" t="s">
        <v>67</v>
      </c>
      <c r="K56" s="45"/>
      <c r="M56" s="5"/>
      <c r="R56" s="11"/>
      <c r="S56" s="11"/>
      <c r="T56" s="11"/>
      <c r="U56" s="11"/>
      <c r="V56" s="11"/>
      <c r="W56" s="11"/>
      <c r="X56" s="11"/>
      <c r="Y56" s="11"/>
      <c r="Z56" s="11"/>
      <c r="AA56" s="11"/>
      <c r="AB56" s="11"/>
      <c r="AC56" s="11"/>
      <c r="AF56" s="5"/>
      <c r="AG56" s="5"/>
      <c r="AQ56" s="5"/>
      <c r="BA56" s="5"/>
      <c r="BI56" s="5"/>
      <c r="BJ56" s="5"/>
      <c r="BK56" s="5"/>
      <c r="BL56" s="27"/>
      <c r="BM56" s="27"/>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row>
    <row r="57" spans="1:119" s="8" customFormat="1" ht="9.9" customHeight="1">
      <c r="B57" s="5"/>
      <c r="C57" s="884" t="s">
        <v>44</v>
      </c>
      <c r="D57" s="885"/>
      <c r="E57" s="870" t="str">
        <f>IF(入力画面!$H$31="","",入力画面!$H$31)</f>
        <v/>
      </c>
      <c r="F57" s="871"/>
      <c r="G57" s="871"/>
      <c r="H57" s="871"/>
      <c r="I57" s="871"/>
      <c r="J57" s="871"/>
      <c r="K57" s="871"/>
      <c r="L57" s="871"/>
      <c r="M57" s="871"/>
      <c r="N57" s="871"/>
      <c r="O57" s="871"/>
      <c r="P57" s="871" t="str">
        <f>IF(入力画面!$H$32="","",入力画面!$H$32&amp;入力画面!$N$32)</f>
        <v/>
      </c>
      <c r="Q57" s="871"/>
      <c r="R57" s="871"/>
      <c r="S57" s="871"/>
      <c r="T57" s="871"/>
      <c r="U57" s="871"/>
      <c r="V57" s="871"/>
      <c r="W57" s="871"/>
      <c r="X57" s="871"/>
      <c r="Y57" s="872"/>
      <c r="Z57" s="884" t="s">
        <v>65</v>
      </c>
      <c r="AA57" s="885"/>
      <c r="AB57" s="893" t="str">
        <f>IF(入力画面!$H$33="","",入力画面!$H$33)</f>
        <v/>
      </c>
      <c r="AC57" s="894"/>
      <c r="AD57" s="894"/>
      <c r="AE57" s="894"/>
      <c r="AF57" s="894"/>
      <c r="AG57" s="894"/>
      <c r="AH57" s="894"/>
      <c r="AI57" s="871" t="str">
        <f>IF(入力画面!$H$34="","",入力画面!$H$34)</f>
        <v/>
      </c>
      <c r="AJ57" s="871"/>
      <c r="AK57" s="871"/>
      <c r="AL57" s="871"/>
      <c r="AM57" s="871"/>
      <c r="AN57" s="871"/>
      <c r="AO57" s="871"/>
      <c r="AP57" s="871"/>
      <c r="AQ57" s="871"/>
      <c r="AR57" s="871"/>
      <c r="AS57" s="872"/>
      <c r="AT57" s="899" t="s">
        <v>27</v>
      </c>
      <c r="AU57" s="900"/>
      <c r="AV57" s="837" t="s">
        <v>28</v>
      </c>
      <c r="AW57" s="838"/>
      <c r="AX57" s="838"/>
      <c r="AY57" s="839" t="str">
        <f>入力画面!$H$35</f>
        <v/>
      </c>
      <c r="AZ57" s="839"/>
      <c r="BA57" s="839"/>
      <c r="BB57" s="839"/>
      <c r="BC57" s="839"/>
      <c r="BD57" s="839"/>
      <c r="BE57" s="839"/>
      <c r="BF57" s="839"/>
      <c r="BG57" s="839"/>
      <c r="BH57" s="839"/>
      <c r="BI57" s="839"/>
      <c r="BJ57" s="840"/>
      <c r="BK57" s="5"/>
      <c r="BL57" s="5"/>
      <c r="BM57" s="27"/>
      <c r="BN57" s="27"/>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row>
    <row r="58" spans="1:119" s="8" customFormat="1" ht="9.9" customHeight="1">
      <c r="B58" s="5"/>
      <c r="C58" s="886"/>
      <c r="D58" s="887"/>
      <c r="E58" s="890"/>
      <c r="F58" s="891"/>
      <c r="G58" s="891"/>
      <c r="H58" s="891"/>
      <c r="I58" s="891"/>
      <c r="J58" s="891"/>
      <c r="K58" s="891"/>
      <c r="L58" s="891"/>
      <c r="M58" s="891"/>
      <c r="N58" s="891"/>
      <c r="O58" s="891"/>
      <c r="P58" s="891"/>
      <c r="Q58" s="891"/>
      <c r="R58" s="891"/>
      <c r="S58" s="891"/>
      <c r="T58" s="891"/>
      <c r="U58" s="891"/>
      <c r="V58" s="891"/>
      <c r="W58" s="891"/>
      <c r="X58" s="891"/>
      <c r="Y58" s="892"/>
      <c r="Z58" s="886"/>
      <c r="AA58" s="887"/>
      <c r="AB58" s="895"/>
      <c r="AC58" s="896"/>
      <c r="AD58" s="896"/>
      <c r="AE58" s="896"/>
      <c r="AF58" s="896"/>
      <c r="AG58" s="896"/>
      <c r="AH58" s="896"/>
      <c r="AI58" s="891"/>
      <c r="AJ58" s="891"/>
      <c r="AK58" s="891"/>
      <c r="AL58" s="891"/>
      <c r="AM58" s="891"/>
      <c r="AN58" s="891"/>
      <c r="AO58" s="891"/>
      <c r="AP58" s="891"/>
      <c r="AQ58" s="891"/>
      <c r="AR58" s="891"/>
      <c r="AS58" s="892"/>
      <c r="AT58" s="901"/>
      <c r="AU58" s="902"/>
      <c r="AV58" s="841" t="str">
        <f>入力画面!$H$36</f>
        <v/>
      </c>
      <c r="AW58" s="842"/>
      <c r="AX58" s="842"/>
      <c r="AY58" s="842"/>
      <c r="AZ58" s="842"/>
      <c r="BA58" s="842"/>
      <c r="BB58" s="842"/>
      <c r="BC58" s="842"/>
      <c r="BD58" s="842"/>
      <c r="BE58" s="842"/>
      <c r="BF58" s="842"/>
      <c r="BG58" s="842"/>
      <c r="BH58" s="842"/>
      <c r="BI58" s="842"/>
      <c r="BJ58" s="843"/>
      <c r="BK58" s="5"/>
      <c r="BL58" s="5"/>
      <c r="BM58" s="44"/>
      <c r="BN58" s="5"/>
      <c r="BP58" s="44"/>
      <c r="BQ58" s="44"/>
      <c r="BR58" s="44"/>
      <c r="BS58" s="44"/>
      <c r="BT58" s="44"/>
      <c r="BU58" s="44"/>
      <c r="BV58" s="44"/>
      <c r="BW58" s="44"/>
      <c r="BX58" s="44"/>
      <c r="BY58" s="44"/>
      <c r="BZ58" s="44"/>
      <c r="CA58" s="44"/>
      <c r="CB58" s="44"/>
      <c r="CC58" s="44"/>
      <c r="CD58" s="44"/>
      <c r="CE58" s="44"/>
      <c r="CF58" s="44"/>
      <c r="CG58" s="44"/>
      <c r="CH58" s="44"/>
      <c r="CI58" s="44"/>
      <c r="CJ58" s="44"/>
      <c r="CK58" s="44"/>
    </row>
    <row r="59" spans="1:119" s="8" customFormat="1" ht="9.9" customHeight="1">
      <c r="B59" s="5"/>
      <c r="C59" s="888"/>
      <c r="D59" s="889"/>
      <c r="E59" s="844"/>
      <c r="F59" s="845"/>
      <c r="G59" s="845"/>
      <c r="H59" s="845"/>
      <c r="I59" s="845"/>
      <c r="J59" s="845"/>
      <c r="K59" s="845"/>
      <c r="L59" s="845"/>
      <c r="M59" s="845"/>
      <c r="N59" s="845"/>
      <c r="O59" s="845"/>
      <c r="P59" s="845"/>
      <c r="Q59" s="845"/>
      <c r="R59" s="845"/>
      <c r="S59" s="845"/>
      <c r="T59" s="845"/>
      <c r="U59" s="845"/>
      <c r="V59" s="845"/>
      <c r="W59" s="845"/>
      <c r="X59" s="845"/>
      <c r="Y59" s="846"/>
      <c r="Z59" s="888"/>
      <c r="AA59" s="889"/>
      <c r="AB59" s="897"/>
      <c r="AC59" s="898"/>
      <c r="AD59" s="898"/>
      <c r="AE59" s="898"/>
      <c r="AF59" s="898"/>
      <c r="AG59" s="898"/>
      <c r="AH59" s="898"/>
      <c r="AI59" s="845"/>
      <c r="AJ59" s="845"/>
      <c r="AK59" s="845"/>
      <c r="AL59" s="845"/>
      <c r="AM59" s="845"/>
      <c r="AN59" s="845"/>
      <c r="AO59" s="845"/>
      <c r="AP59" s="845"/>
      <c r="AQ59" s="845"/>
      <c r="AR59" s="845"/>
      <c r="AS59" s="846"/>
      <c r="AT59" s="903"/>
      <c r="AU59" s="904"/>
      <c r="AV59" s="844"/>
      <c r="AW59" s="845"/>
      <c r="AX59" s="845"/>
      <c r="AY59" s="845"/>
      <c r="AZ59" s="845"/>
      <c r="BA59" s="845"/>
      <c r="BB59" s="845"/>
      <c r="BC59" s="845"/>
      <c r="BD59" s="845"/>
      <c r="BE59" s="845"/>
      <c r="BF59" s="845"/>
      <c r="BG59" s="845"/>
      <c r="BH59" s="845"/>
      <c r="BI59" s="845"/>
      <c r="BJ59" s="846"/>
      <c r="BK59" s="5"/>
      <c r="BL59" s="5"/>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row>
    <row r="60" spans="1:119" s="8" customFormat="1" ht="9.9" customHeight="1">
      <c r="B60" s="5"/>
      <c r="C60" s="5"/>
      <c r="D60" s="5"/>
      <c r="E60" s="49"/>
      <c r="F60" s="49"/>
      <c r="G60" s="46"/>
      <c r="H60" s="46"/>
      <c r="I60" s="46"/>
      <c r="J60" s="46"/>
      <c r="K60" s="46"/>
      <c r="L60" s="46"/>
      <c r="M60" s="46"/>
      <c r="N60" s="46"/>
      <c r="O60" s="46"/>
      <c r="P60" s="46"/>
      <c r="Q60" s="46"/>
      <c r="R60" s="46"/>
      <c r="W60" s="5"/>
      <c r="AG60" s="5"/>
      <c r="AQ60" s="5"/>
      <c r="BA60" s="5"/>
      <c r="BD60" s="5"/>
      <c r="BE60" s="5"/>
      <c r="BF60" s="5"/>
      <c r="BG60" s="5"/>
      <c r="BH60" s="5"/>
      <c r="BI60" s="5"/>
      <c r="BJ60" s="5"/>
      <c r="BK60" s="5"/>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row>
    <row r="61" spans="1:119" s="8" customFormat="1" ht="9.9" customHeight="1">
      <c r="B61" s="5"/>
      <c r="C61" s="5"/>
      <c r="D61" s="5"/>
      <c r="E61" s="49"/>
      <c r="F61" s="49"/>
      <c r="G61" s="46"/>
      <c r="H61" s="46"/>
      <c r="I61" s="46"/>
      <c r="J61" s="46"/>
      <c r="K61" s="46"/>
      <c r="L61" s="46"/>
      <c r="M61" s="46"/>
      <c r="N61" s="46"/>
      <c r="O61" s="46"/>
      <c r="P61" s="46"/>
      <c r="Q61" s="46"/>
      <c r="R61" s="46"/>
      <c r="W61" s="5"/>
      <c r="AG61" s="5"/>
      <c r="AQ61" s="5"/>
      <c r="BA61" s="5"/>
      <c r="BD61" s="5"/>
      <c r="BE61" s="5"/>
      <c r="BF61" s="5"/>
      <c r="BG61" s="5"/>
      <c r="BH61" s="5"/>
      <c r="BI61" s="5"/>
      <c r="BJ61" s="5"/>
      <c r="BK61" s="5"/>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row>
    <row r="62" spans="1:119" s="8" customFormat="1" ht="9.9" customHeight="1">
      <c r="B62" s="5"/>
      <c r="C62" s="847" t="s">
        <v>71</v>
      </c>
      <c r="D62" s="847"/>
      <c r="E62" s="847"/>
      <c r="F62" s="847"/>
      <c r="G62" s="847"/>
      <c r="H62" s="847"/>
      <c r="I62" s="46"/>
      <c r="J62" s="46"/>
      <c r="K62" s="46"/>
      <c r="L62" s="46"/>
      <c r="M62" s="46"/>
      <c r="N62" s="46"/>
      <c r="O62" s="46"/>
      <c r="P62" s="46"/>
      <c r="Q62" s="46"/>
      <c r="R62" s="46"/>
      <c r="S62" s="30"/>
      <c r="T62" s="31"/>
      <c r="U62" s="31"/>
      <c r="V62" s="31"/>
      <c r="W62" s="31"/>
      <c r="X62" s="31"/>
      <c r="Y62" s="31"/>
      <c r="Z62" s="31"/>
      <c r="AA62" s="31"/>
      <c r="AB62" s="31"/>
      <c r="AC62" s="848" t="s">
        <v>45</v>
      </c>
      <c r="AD62" s="848"/>
      <c r="AE62" s="848"/>
      <c r="AF62" s="848"/>
      <c r="AG62" s="848"/>
      <c r="AH62" s="848"/>
      <c r="AI62" s="848"/>
      <c r="AJ62" s="848"/>
      <c r="AK62" s="848"/>
      <c r="AL62" s="848"/>
      <c r="AM62" s="848"/>
      <c r="AN62" s="848"/>
      <c r="AO62" s="848"/>
      <c r="AP62" s="848"/>
      <c r="AQ62" s="848"/>
      <c r="AR62" s="848"/>
      <c r="AS62" s="850" t="s">
        <v>46</v>
      </c>
      <c r="AT62" s="850"/>
      <c r="AU62" s="850"/>
      <c r="AV62" s="850"/>
      <c r="AW62" s="850"/>
      <c r="AX62" s="850"/>
      <c r="AY62" s="850"/>
      <c r="AZ62" s="850"/>
      <c r="BA62" s="32"/>
      <c r="BB62" s="32"/>
      <c r="BC62" s="32"/>
      <c r="BD62" s="31"/>
      <c r="BE62" s="31"/>
      <c r="BF62" s="31"/>
      <c r="BG62" s="31"/>
      <c r="BH62" s="31"/>
      <c r="BI62" s="31"/>
      <c r="BJ62" s="31"/>
      <c r="BK62" s="31"/>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row>
    <row r="63" spans="1:119" s="8" customFormat="1" ht="9.9" customHeight="1">
      <c r="B63" s="5"/>
      <c r="C63" s="847"/>
      <c r="D63" s="847"/>
      <c r="E63" s="847"/>
      <c r="F63" s="847"/>
      <c r="G63" s="847"/>
      <c r="H63" s="847"/>
      <c r="I63" s="47"/>
      <c r="J63" s="47"/>
      <c r="K63" s="47"/>
      <c r="L63" s="47"/>
      <c r="M63" s="47"/>
      <c r="N63" s="47"/>
      <c r="O63" s="47"/>
      <c r="P63" s="47"/>
      <c r="Q63" s="47"/>
      <c r="S63" s="15"/>
      <c r="T63" s="33"/>
      <c r="U63" s="33"/>
      <c r="V63" s="33"/>
      <c r="W63" s="13"/>
      <c r="X63" s="13"/>
      <c r="Y63" s="13"/>
      <c r="Z63" s="13"/>
      <c r="AA63" s="13"/>
      <c r="AB63" s="13"/>
      <c r="AC63" s="849"/>
      <c r="AD63" s="849"/>
      <c r="AE63" s="849"/>
      <c r="AF63" s="849"/>
      <c r="AG63" s="849"/>
      <c r="AH63" s="849"/>
      <c r="AI63" s="849"/>
      <c r="AJ63" s="849"/>
      <c r="AK63" s="849"/>
      <c r="AL63" s="849"/>
      <c r="AM63" s="849"/>
      <c r="AN63" s="849"/>
      <c r="AO63" s="849"/>
      <c r="AP63" s="849"/>
      <c r="AQ63" s="849"/>
      <c r="AR63" s="849"/>
      <c r="AS63" s="851"/>
      <c r="AT63" s="851"/>
      <c r="AU63" s="851"/>
      <c r="AV63" s="851"/>
      <c r="AW63" s="851"/>
      <c r="AX63" s="851"/>
      <c r="AY63" s="851"/>
      <c r="AZ63" s="851"/>
      <c r="BA63" s="34"/>
      <c r="BB63" s="34"/>
      <c r="BC63" s="34"/>
      <c r="BD63" s="5"/>
      <c r="BE63" s="5"/>
      <c r="BF63" s="5"/>
      <c r="BG63" s="5"/>
      <c r="BH63" s="5"/>
      <c r="BI63" s="5"/>
      <c r="BJ63" s="5"/>
      <c r="BK63" s="5"/>
      <c r="BL63" s="5"/>
      <c r="BM63" s="5"/>
    </row>
    <row r="64" spans="1:119" s="5" customFormat="1" ht="9.9" customHeight="1">
      <c r="A64" s="8"/>
      <c r="C64" s="47" t="s">
        <v>21</v>
      </c>
      <c r="D64" s="852" t="s">
        <v>30</v>
      </c>
      <c r="E64" s="852"/>
      <c r="F64" s="852"/>
      <c r="G64" s="852"/>
      <c r="H64" s="852"/>
      <c r="I64" s="852"/>
      <c r="J64" s="852"/>
      <c r="K64" s="852"/>
      <c r="L64" s="852"/>
      <c r="M64" s="852"/>
      <c r="N64" s="852"/>
      <c r="O64" s="852"/>
      <c r="P64" s="852"/>
      <c r="Q64" s="852"/>
      <c r="R64" s="8"/>
      <c r="S64" s="15"/>
      <c r="T64" s="33"/>
      <c r="U64" s="33"/>
      <c r="V64" s="33"/>
      <c r="W64" s="13"/>
      <c r="X64" s="13"/>
      <c r="Y64" s="13"/>
      <c r="Z64" s="13"/>
      <c r="AA64" s="13"/>
      <c r="AB64" s="13"/>
      <c r="AC64" s="849"/>
      <c r="AD64" s="849"/>
      <c r="AE64" s="849"/>
      <c r="AF64" s="849"/>
      <c r="AG64" s="849"/>
      <c r="AH64" s="849"/>
      <c r="AI64" s="849"/>
      <c r="AJ64" s="849"/>
      <c r="AK64" s="849"/>
      <c r="AL64" s="849"/>
      <c r="AM64" s="849"/>
      <c r="AN64" s="849"/>
      <c r="AO64" s="849"/>
      <c r="AP64" s="849"/>
      <c r="AQ64" s="849"/>
      <c r="AR64" s="849"/>
      <c r="AS64" s="851"/>
      <c r="AT64" s="851"/>
      <c r="AU64" s="851"/>
      <c r="AV64" s="851"/>
      <c r="AW64" s="851"/>
      <c r="AX64" s="851"/>
      <c r="AY64" s="851"/>
      <c r="AZ64" s="851"/>
      <c r="BA64" s="34"/>
      <c r="BB64" s="34"/>
      <c r="BC64" s="34"/>
    </row>
    <row r="65" spans="1:65" s="8" customFormat="1" ht="9.9" customHeight="1">
      <c r="B65" s="5"/>
      <c r="D65" s="852"/>
      <c r="E65" s="852"/>
      <c r="F65" s="852"/>
      <c r="G65" s="852"/>
      <c r="H65" s="852"/>
      <c r="I65" s="852"/>
      <c r="J65" s="852"/>
      <c r="K65" s="852"/>
      <c r="L65" s="852"/>
      <c r="M65" s="852"/>
      <c r="N65" s="852"/>
      <c r="O65" s="852"/>
      <c r="P65" s="852"/>
      <c r="Q65" s="852"/>
      <c r="S65" s="15"/>
      <c r="T65" s="6"/>
      <c r="U65" s="6"/>
      <c r="V65" s="7" t="s">
        <v>34</v>
      </c>
      <c r="W65" s="6"/>
      <c r="X65" s="6"/>
      <c r="Y65" s="6"/>
      <c r="Z65" s="6"/>
      <c r="AA65" s="7"/>
      <c r="AB65" s="6"/>
      <c r="AC65" s="6"/>
      <c r="AD65" s="37"/>
      <c r="AE65" s="37"/>
      <c r="AF65" s="37"/>
      <c r="AG65" s="37"/>
      <c r="AH65" s="37"/>
      <c r="AI65" s="37"/>
      <c r="AJ65" s="37"/>
      <c r="AK65" s="5"/>
      <c r="AL65" s="5"/>
      <c r="AM65" s="5"/>
      <c r="AN65" s="9"/>
      <c r="AO65" s="5"/>
      <c r="AP65" s="806" t="str">
        <f>IF(OR(AND($O$45="解約",$C$45="年金"),$O$45="目的解約（住宅）",$O$45="目的外解約（住宅）"),入力画面!$B$45,"")</f>
        <v/>
      </c>
      <c r="AQ65" s="806"/>
      <c r="AR65" s="806" t="str">
        <f>IF(OR(AND($O$45="解約",$C$45="年金"),$O$45="目的解約（住宅）",$O$45="目的外解約（住宅）"),MID(入力画面!$C$44,1,2),"")</f>
        <v/>
      </c>
      <c r="AS65" s="806"/>
      <c r="AT65" s="806"/>
      <c r="AU65" s="56" t="s">
        <v>166</v>
      </c>
      <c r="AV65" s="806" t="str">
        <f>IF(OR(AND($O$45="解約",$C$45="年金"),$O$45="目的解約（住宅）",$O$45="目的外解約（住宅）"),MID(入力画面!$E$44,1,2),"")</f>
        <v/>
      </c>
      <c r="AW65" s="806"/>
      <c r="AX65" s="806"/>
      <c r="AY65" s="56" t="s">
        <v>165</v>
      </c>
      <c r="AZ65" s="806" t="str">
        <f>IF(OR(AND($O$45="解約",$C$45="年金"),$O$45="目的解約（住宅）",$O$45="目的外解約（住宅）"),MID(入力画面!$G$44,1,2),"")</f>
        <v/>
      </c>
      <c r="BA65" s="806"/>
      <c r="BB65" s="806"/>
      <c r="BC65" s="56" t="s">
        <v>164</v>
      </c>
      <c r="BD65" s="5"/>
      <c r="BE65" s="5"/>
      <c r="BF65" s="5"/>
      <c r="BG65" s="5"/>
      <c r="BH65" s="5"/>
      <c r="BI65" s="5"/>
      <c r="BJ65" s="5"/>
      <c r="BK65" s="5"/>
      <c r="BL65" s="5"/>
      <c r="BM65" s="5"/>
    </row>
    <row r="66" spans="1:65" s="8" customFormat="1" ht="9.9" customHeight="1">
      <c r="A66" s="5"/>
      <c r="B66" s="5"/>
      <c r="C66" s="5"/>
      <c r="D66" s="852"/>
      <c r="E66" s="852"/>
      <c r="F66" s="852"/>
      <c r="G66" s="852"/>
      <c r="H66" s="852"/>
      <c r="I66" s="852"/>
      <c r="J66" s="852"/>
      <c r="K66" s="852"/>
      <c r="L66" s="852"/>
      <c r="M66" s="852"/>
      <c r="N66" s="852"/>
      <c r="O66" s="852"/>
      <c r="P66" s="852"/>
      <c r="Q66" s="852"/>
      <c r="R66" s="5"/>
      <c r="S66" s="15"/>
      <c r="T66" s="853" t="s">
        <v>35</v>
      </c>
      <c r="U66" s="853"/>
      <c r="V66" s="853"/>
      <c r="W66" s="853"/>
      <c r="X66" s="853"/>
      <c r="Y66" s="853"/>
      <c r="Z66" s="853"/>
      <c r="AA66" s="854" t="str">
        <f>IF(入力画面!$H$17="","",IF(OR(AND($O$45="解約",$C$45="年金"),AND($C$45="住宅",OR($O$45="目的解約（住宅）",$O$45="目的外解約（住宅）"))),入力画面!$H$17,""))</f>
        <v/>
      </c>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5"/>
      <c r="AY66" s="856"/>
      <c r="AZ66" s="857" t="s">
        <v>36</v>
      </c>
      <c r="BA66" s="858"/>
      <c r="BB66" s="858"/>
      <c r="BC66" s="859"/>
      <c r="BD66" s="5"/>
      <c r="BE66" s="5"/>
      <c r="BF66" s="5"/>
      <c r="BG66" s="5"/>
      <c r="BH66" s="5"/>
      <c r="BI66" s="5"/>
      <c r="BJ66" s="5"/>
      <c r="BK66" s="5"/>
      <c r="BL66" s="5"/>
      <c r="BM66" s="5"/>
    </row>
    <row r="67" spans="1:65" s="8" customFormat="1" ht="9.9" customHeight="1">
      <c r="B67" s="5"/>
      <c r="D67" s="50"/>
      <c r="E67" s="50"/>
      <c r="F67" s="50"/>
      <c r="G67" s="50"/>
      <c r="H67" s="50"/>
      <c r="I67" s="50"/>
      <c r="J67" s="50"/>
      <c r="K67" s="50"/>
      <c r="L67" s="50"/>
      <c r="M67" s="50"/>
      <c r="N67" s="50"/>
      <c r="O67" s="50"/>
      <c r="P67" s="50"/>
      <c r="Q67" s="50"/>
      <c r="S67" s="10"/>
      <c r="T67" s="862" t="s">
        <v>37</v>
      </c>
      <c r="U67" s="862"/>
      <c r="V67" s="862"/>
      <c r="W67" s="862"/>
      <c r="X67" s="862"/>
      <c r="Y67" s="862"/>
      <c r="Z67" s="781"/>
      <c r="AA67" s="907"/>
      <c r="AB67" s="1051"/>
      <c r="AC67" s="1051"/>
      <c r="AD67" s="1051"/>
      <c r="AE67" s="1051"/>
      <c r="AF67" s="1051"/>
      <c r="AG67" s="1051"/>
      <c r="AH67" s="1051"/>
      <c r="AI67" s="1051"/>
      <c r="AJ67" s="1051"/>
      <c r="AK67" s="1051"/>
      <c r="AL67" s="1051"/>
      <c r="AM67" s="1051"/>
      <c r="AN67" s="1051"/>
      <c r="AO67" s="1051"/>
      <c r="AP67" s="1051"/>
      <c r="AQ67" s="1051"/>
      <c r="AR67" s="1051"/>
      <c r="AS67" s="1051"/>
      <c r="AT67" s="1051"/>
      <c r="AU67" s="1051"/>
      <c r="AV67" s="1051"/>
      <c r="AW67" s="1051"/>
      <c r="AX67" s="1051"/>
      <c r="AY67" s="908"/>
      <c r="AZ67" s="829"/>
      <c r="BA67" s="829"/>
      <c r="BB67" s="829"/>
      <c r="BC67" s="835"/>
      <c r="BD67" s="5"/>
      <c r="BE67" s="5"/>
      <c r="BF67" s="5"/>
      <c r="BG67" s="5"/>
      <c r="BH67" s="5"/>
      <c r="BI67" s="5"/>
      <c r="BJ67" s="5"/>
      <c r="BK67" s="5"/>
      <c r="BL67" s="5"/>
      <c r="BM67" s="5"/>
    </row>
    <row r="68" spans="1:65" s="8" customFormat="1" ht="9.9" customHeight="1">
      <c r="B68" s="5"/>
      <c r="C68" s="23" t="s">
        <v>22</v>
      </c>
      <c r="D68" s="801" t="s">
        <v>75</v>
      </c>
      <c r="E68" s="801"/>
      <c r="F68" s="801"/>
      <c r="G68" s="801"/>
      <c r="H68" s="801"/>
      <c r="I68" s="801"/>
      <c r="J68" s="801"/>
      <c r="K68" s="801"/>
      <c r="L68" s="801"/>
      <c r="M68" s="801"/>
      <c r="N68" s="801"/>
      <c r="O68" s="801"/>
      <c r="P68" s="801"/>
      <c r="Q68" s="801"/>
      <c r="S68" s="15"/>
      <c r="T68" s="863"/>
      <c r="U68" s="863"/>
      <c r="V68" s="863"/>
      <c r="W68" s="863"/>
      <c r="X68" s="863"/>
      <c r="Y68" s="863"/>
      <c r="Z68" s="1062"/>
      <c r="AA68" s="909"/>
      <c r="AB68" s="1052"/>
      <c r="AC68" s="1052"/>
      <c r="AD68" s="1052"/>
      <c r="AE68" s="1052"/>
      <c r="AF68" s="1052"/>
      <c r="AG68" s="1052"/>
      <c r="AH68" s="1052"/>
      <c r="AI68" s="1052"/>
      <c r="AJ68" s="1052"/>
      <c r="AK68" s="1052"/>
      <c r="AL68" s="1052"/>
      <c r="AM68" s="1052"/>
      <c r="AN68" s="1052"/>
      <c r="AO68" s="1052"/>
      <c r="AP68" s="1052"/>
      <c r="AQ68" s="1052"/>
      <c r="AR68" s="1052"/>
      <c r="AS68" s="1052"/>
      <c r="AT68" s="1052"/>
      <c r="AU68" s="1052"/>
      <c r="AV68" s="1052"/>
      <c r="AW68" s="1052"/>
      <c r="AX68" s="1052"/>
      <c r="AY68" s="910"/>
      <c r="AZ68" s="830"/>
      <c r="BA68" s="830"/>
      <c r="BB68" s="830"/>
      <c r="BC68" s="836"/>
      <c r="BD68" s="5"/>
      <c r="BE68" s="5"/>
      <c r="BF68" s="5"/>
      <c r="BG68" s="5"/>
      <c r="BH68" s="5"/>
      <c r="BI68" s="5"/>
      <c r="BJ68" s="5"/>
      <c r="BK68" s="5"/>
      <c r="BL68" s="5"/>
      <c r="BM68" s="5"/>
    </row>
    <row r="69" spans="1:65" s="8" customFormat="1" ht="9.9" customHeight="1">
      <c r="B69" s="5"/>
      <c r="C69" s="43"/>
      <c r="D69" s="801"/>
      <c r="E69" s="801"/>
      <c r="F69" s="801"/>
      <c r="G69" s="801"/>
      <c r="H69" s="801"/>
      <c r="I69" s="801"/>
      <c r="J69" s="801"/>
      <c r="K69" s="801"/>
      <c r="L69" s="801"/>
      <c r="M69" s="801"/>
      <c r="N69" s="801"/>
      <c r="O69" s="801"/>
      <c r="P69" s="801"/>
      <c r="Q69" s="801"/>
      <c r="S69" s="15"/>
      <c r="T69" s="862" t="s">
        <v>38</v>
      </c>
      <c r="U69" s="862"/>
      <c r="V69" s="862"/>
      <c r="W69" s="862"/>
      <c r="X69" s="862"/>
      <c r="Y69" s="862"/>
      <c r="Z69" s="862"/>
      <c r="AA69" s="890" t="str">
        <f>IF(入力画面!$H$15="","",IF(OR(AND($O$45="解約",$C$45="年金"),AND($C$45="住宅",OR($O$45="目的解約（住宅）",$O$45="目的外解約（住宅）"))),入力画面!$H$15,""))</f>
        <v/>
      </c>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871"/>
      <c r="BA69" s="871"/>
      <c r="BB69" s="871"/>
      <c r="BC69" s="872"/>
      <c r="BD69" s="5"/>
      <c r="BE69" s="5"/>
      <c r="BF69" s="5"/>
      <c r="BG69" s="5"/>
      <c r="BH69" s="5"/>
      <c r="BI69" s="5"/>
      <c r="BJ69" s="5"/>
      <c r="BK69" s="5"/>
      <c r="BL69" s="5"/>
      <c r="BM69" s="5"/>
    </row>
    <row r="70" spans="1:65" s="8" customFormat="1" ht="9.9" customHeight="1">
      <c r="C70" s="43"/>
      <c r="D70" s="801"/>
      <c r="E70" s="801"/>
      <c r="F70" s="801"/>
      <c r="G70" s="801"/>
      <c r="H70" s="801"/>
      <c r="I70" s="801"/>
      <c r="J70" s="801"/>
      <c r="K70" s="801"/>
      <c r="L70" s="801"/>
      <c r="M70" s="801"/>
      <c r="N70" s="801"/>
      <c r="O70" s="801"/>
      <c r="P70" s="801"/>
      <c r="Q70" s="801"/>
      <c r="S70" s="15"/>
      <c r="T70" s="863"/>
      <c r="U70" s="863"/>
      <c r="V70" s="863"/>
      <c r="W70" s="863"/>
      <c r="X70" s="863"/>
      <c r="Y70" s="863"/>
      <c r="Z70" s="863"/>
      <c r="AA70" s="844"/>
      <c r="AB70" s="845"/>
      <c r="AC70" s="845"/>
      <c r="AD70" s="845"/>
      <c r="AE70" s="845"/>
      <c r="AF70" s="845"/>
      <c r="AG70" s="845"/>
      <c r="AH70" s="845"/>
      <c r="AI70" s="845"/>
      <c r="AJ70" s="845"/>
      <c r="AK70" s="845"/>
      <c r="AL70" s="845"/>
      <c r="AM70" s="845"/>
      <c r="AN70" s="845"/>
      <c r="AO70" s="845"/>
      <c r="AP70" s="845"/>
      <c r="AQ70" s="845"/>
      <c r="AR70" s="845"/>
      <c r="AS70" s="845"/>
      <c r="AT70" s="845"/>
      <c r="AU70" s="845"/>
      <c r="AV70" s="845"/>
      <c r="AW70" s="845"/>
      <c r="AX70" s="845"/>
      <c r="AY70" s="845"/>
      <c r="AZ70" s="845"/>
      <c r="BA70" s="845"/>
      <c r="BB70" s="845"/>
      <c r="BC70" s="846"/>
      <c r="BD70" s="5"/>
      <c r="BE70" s="5"/>
      <c r="BF70" s="5"/>
      <c r="BG70" s="5"/>
      <c r="BH70" s="5"/>
      <c r="BI70" s="5"/>
      <c r="BJ70" s="5"/>
      <c r="BK70" s="5"/>
      <c r="BL70" s="5"/>
      <c r="BM70" s="5"/>
    </row>
    <row r="71" spans="1:65" s="8" customFormat="1" ht="9.9" customHeight="1">
      <c r="C71" s="48"/>
      <c r="D71" s="62"/>
      <c r="E71" s="62"/>
      <c r="F71" s="62"/>
      <c r="G71" s="62"/>
      <c r="H71" s="62"/>
      <c r="I71" s="62"/>
      <c r="J71" s="62"/>
      <c r="K71" s="62"/>
      <c r="L71" s="62"/>
      <c r="M71" s="62"/>
      <c r="N71" s="62"/>
      <c r="O71" s="62"/>
      <c r="P71" s="62"/>
      <c r="Q71" s="62"/>
      <c r="S71" s="15"/>
      <c r="T71" s="808" t="s">
        <v>39</v>
      </c>
      <c r="U71" s="808"/>
      <c r="V71" s="808"/>
      <c r="W71" s="57" t="s">
        <v>48</v>
      </c>
      <c r="X71" s="58"/>
      <c r="Y71" s="58"/>
      <c r="Z71" s="58"/>
      <c r="AA71" s="58"/>
      <c r="AB71" s="58"/>
      <c r="AC71" s="58"/>
      <c r="AD71" s="58"/>
      <c r="AE71" s="58"/>
      <c r="AF71" s="58"/>
      <c r="AG71" s="58"/>
      <c r="AH71" s="58"/>
      <c r="AI71" s="58"/>
      <c r="AJ71" s="58"/>
      <c r="AK71" s="58"/>
      <c r="AL71" s="58"/>
      <c r="AM71" s="58"/>
      <c r="AN71" s="810" t="s">
        <v>61</v>
      </c>
      <c r="AO71" s="810"/>
      <c r="AP71" s="810"/>
      <c r="AQ71" s="810"/>
      <c r="AR71" s="810"/>
      <c r="AS71" s="810"/>
      <c r="AT71" s="810"/>
      <c r="AU71" s="810"/>
      <c r="AV71" s="810"/>
      <c r="AW71" s="810"/>
      <c r="AX71" s="810"/>
      <c r="AY71" s="810"/>
      <c r="AZ71" s="810"/>
      <c r="BA71" s="810"/>
      <c r="BB71" s="810"/>
      <c r="BC71" s="810"/>
      <c r="BD71" s="810"/>
      <c r="BE71" s="810"/>
      <c r="BG71" s="5"/>
      <c r="BH71" s="5"/>
      <c r="BI71" s="5"/>
      <c r="BJ71" s="5"/>
    </row>
    <row r="72" spans="1:65" s="8" customFormat="1" ht="9.9" customHeight="1">
      <c r="C72" s="23" t="s">
        <v>21</v>
      </c>
      <c r="D72" s="801" t="s">
        <v>72</v>
      </c>
      <c r="E72" s="801"/>
      <c r="F72" s="801"/>
      <c r="G72" s="801"/>
      <c r="H72" s="801"/>
      <c r="I72" s="801"/>
      <c r="J72" s="801"/>
      <c r="K72" s="801"/>
      <c r="L72" s="801"/>
      <c r="M72" s="801"/>
      <c r="N72" s="801"/>
      <c r="O72" s="801"/>
      <c r="P72" s="801"/>
      <c r="Q72" s="801"/>
      <c r="S72" s="60"/>
      <c r="T72" s="809"/>
      <c r="U72" s="809"/>
      <c r="V72" s="809"/>
      <c r="W72" s="57" t="s">
        <v>49</v>
      </c>
      <c r="X72" s="59"/>
      <c r="Y72" s="59"/>
      <c r="Z72" s="59"/>
      <c r="AA72" s="59"/>
      <c r="AB72" s="59"/>
      <c r="AC72" s="59"/>
      <c r="AD72" s="59"/>
      <c r="AE72" s="59"/>
      <c r="AF72" s="59"/>
      <c r="AG72" s="59"/>
      <c r="AH72" s="59"/>
      <c r="AI72" s="59"/>
      <c r="AJ72" s="59"/>
      <c r="AK72" s="58"/>
      <c r="AL72" s="58"/>
      <c r="AM72" s="58"/>
      <c r="AN72" s="810"/>
      <c r="AO72" s="810"/>
      <c r="AP72" s="810"/>
      <c r="AQ72" s="810"/>
      <c r="AR72" s="810"/>
      <c r="AS72" s="810"/>
      <c r="AT72" s="810"/>
      <c r="AU72" s="810"/>
      <c r="AV72" s="810"/>
      <c r="AW72" s="810"/>
      <c r="AX72" s="810"/>
      <c r="AY72" s="810"/>
      <c r="AZ72" s="810"/>
      <c r="BA72" s="810"/>
      <c r="BB72" s="810"/>
      <c r="BC72" s="810"/>
      <c r="BD72" s="810"/>
      <c r="BE72" s="810"/>
      <c r="BG72" s="5"/>
      <c r="BH72" s="5"/>
      <c r="BI72" s="5"/>
      <c r="BJ72" s="5"/>
    </row>
    <row r="73" spans="1:65" s="8" customFormat="1" ht="9.9" customHeight="1">
      <c r="D73" s="801"/>
      <c r="E73" s="801"/>
      <c r="F73" s="801"/>
      <c r="G73" s="801"/>
      <c r="H73" s="801"/>
      <c r="I73" s="801"/>
      <c r="J73" s="801"/>
      <c r="K73" s="801"/>
      <c r="L73" s="801"/>
      <c r="M73" s="801"/>
      <c r="N73" s="801"/>
      <c r="O73" s="801"/>
      <c r="P73" s="801"/>
      <c r="Q73" s="801"/>
      <c r="S73" s="15"/>
      <c r="T73" s="769" t="s">
        <v>50</v>
      </c>
      <c r="U73" s="770"/>
      <c r="V73" s="770"/>
      <c r="W73" s="770"/>
      <c r="X73" s="770"/>
      <c r="Y73" s="770"/>
      <c r="Z73" s="771"/>
      <c r="AA73" s="811" t="s">
        <v>51</v>
      </c>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12"/>
      <c r="BA73" s="812"/>
      <c r="BB73" s="812"/>
      <c r="BC73" s="813"/>
      <c r="BD73" s="5"/>
      <c r="BE73" s="5"/>
      <c r="BF73" s="5"/>
      <c r="BG73" s="5"/>
      <c r="BH73" s="5"/>
      <c r="BI73" s="5"/>
      <c r="BJ73" s="5"/>
      <c r="BK73" s="5"/>
      <c r="BM73" s="5"/>
    </row>
    <row r="74" spans="1:65" s="5" customFormat="1" ht="9.9" customHeight="1">
      <c r="A74" s="8"/>
      <c r="C74" s="8"/>
      <c r="D74" s="801"/>
      <c r="E74" s="801"/>
      <c r="F74" s="801"/>
      <c r="G74" s="801"/>
      <c r="H74" s="801"/>
      <c r="I74" s="801"/>
      <c r="J74" s="801"/>
      <c r="K74" s="801"/>
      <c r="L74" s="801"/>
      <c r="M74" s="801"/>
      <c r="N74" s="801"/>
      <c r="O74" s="801"/>
      <c r="P74" s="801"/>
      <c r="Q74" s="801"/>
      <c r="R74" s="8"/>
      <c r="S74" s="15"/>
      <c r="T74" s="775"/>
      <c r="U74" s="776"/>
      <c r="V74" s="776"/>
      <c r="W74" s="776"/>
      <c r="X74" s="776"/>
      <c r="Y74" s="776"/>
      <c r="Z74" s="777"/>
      <c r="AA74" s="814"/>
      <c r="AB74" s="815"/>
      <c r="AC74" s="815"/>
      <c r="AD74" s="815"/>
      <c r="AE74" s="815"/>
      <c r="AF74" s="815"/>
      <c r="AG74" s="815"/>
      <c r="AH74" s="815"/>
      <c r="AI74" s="815"/>
      <c r="AJ74" s="815"/>
      <c r="AK74" s="815"/>
      <c r="AL74" s="815"/>
      <c r="AM74" s="815"/>
      <c r="AN74" s="815"/>
      <c r="AO74" s="815"/>
      <c r="AP74" s="815"/>
      <c r="AQ74" s="815"/>
      <c r="AR74" s="815"/>
      <c r="AS74" s="815"/>
      <c r="AT74" s="815"/>
      <c r="AU74" s="815"/>
      <c r="AV74" s="815"/>
      <c r="AW74" s="815"/>
      <c r="AX74" s="815"/>
      <c r="AY74" s="815"/>
      <c r="AZ74" s="815"/>
      <c r="BA74" s="815"/>
      <c r="BB74" s="815"/>
      <c r="BC74" s="816"/>
      <c r="BD74" s="12"/>
      <c r="BE74" s="12"/>
      <c r="BF74" s="12"/>
      <c r="BG74" s="12"/>
      <c r="BH74" s="12"/>
      <c r="BI74" s="12"/>
      <c r="BJ74" s="12"/>
      <c r="BK74" s="12"/>
    </row>
    <row r="75" spans="1:65" s="8" customFormat="1" ht="9.9" customHeight="1">
      <c r="B75" s="5"/>
      <c r="D75" s="48"/>
      <c r="E75" s="48"/>
      <c r="F75" s="48"/>
      <c r="G75" s="48"/>
      <c r="H75" s="48"/>
      <c r="I75" s="48"/>
      <c r="J75" s="48"/>
      <c r="K75" s="48"/>
      <c r="L75" s="48"/>
      <c r="M75" s="48"/>
      <c r="N75" s="48"/>
      <c r="O75" s="48"/>
      <c r="P75" s="48"/>
      <c r="Q75" s="48"/>
      <c r="S75" s="15"/>
      <c r="T75" s="769" t="s">
        <v>40</v>
      </c>
      <c r="U75" s="770"/>
      <c r="V75" s="770"/>
      <c r="W75" s="770"/>
      <c r="X75" s="770"/>
      <c r="Y75" s="770"/>
      <c r="Z75" s="771"/>
      <c r="AA75" s="169"/>
      <c r="AB75" s="171" t="s">
        <v>249</v>
      </c>
      <c r="AC75" s="169"/>
      <c r="AD75" s="170"/>
      <c r="AE75" s="172"/>
      <c r="AF75" s="170"/>
      <c r="AG75" s="172"/>
      <c r="AH75" s="171" t="s">
        <v>250</v>
      </c>
      <c r="AI75" s="169"/>
      <c r="AJ75" s="173"/>
      <c r="AK75" s="172"/>
      <c r="AL75" s="173"/>
      <c r="AM75" s="817" t="s">
        <v>14</v>
      </c>
      <c r="AN75" s="818"/>
      <c r="AO75" s="18"/>
      <c r="AP75" s="18"/>
      <c r="AQ75" s="18"/>
      <c r="AR75" s="18"/>
      <c r="AS75" s="18"/>
      <c r="AT75" s="18"/>
      <c r="AU75" s="18"/>
      <c r="AV75" s="18"/>
      <c r="AX75" s="5"/>
    </row>
    <row r="76" spans="1:65" s="8" customFormat="1" ht="9.9" customHeight="1">
      <c r="B76" s="5"/>
      <c r="C76" s="23" t="s">
        <v>21</v>
      </c>
      <c r="D76" s="801" t="s">
        <v>73</v>
      </c>
      <c r="E76" s="801"/>
      <c r="F76" s="801"/>
      <c r="G76" s="801"/>
      <c r="H76" s="801"/>
      <c r="I76" s="801"/>
      <c r="J76" s="801"/>
      <c r="K76" s="801"/>
      <c r="L76" s="801"/>
      <c r="M76" s="801"/>
      <c r="N76" s="801"/>
      <c r="O76" s="801"/>
      <c r="P76" s="801"/>
      <c r="Q76" s="801"/>
      <c r="S76" s="15"/>
      <c r="T76" s="772"/>
      <c r="U76" s="773"/>
      <c r="V76" s="773"/>
      <c r="W76" s="773"/>
      <c r="X76" s="773"/>
      <c r="Y76" s="773"/>
      <c r="Z76" s="774"/>
      <c r="AA76" s="819" t="str">
        <f>IF(入力画面!$H$27="","",IF(OR((入力画面!$H$24="年金"),(AND(入力画面!$H$24="住宅",OR(入力画面!$H$25="目的解約（住宅）",入力画面!$H$25="目的外解約（住宅）")))),入力画面!$H$27,""))</f>
        <v/>
      </c>
      <c r="AB76" s="820"/>
      <c r="AC76" s="823" t="str">
        <f>IF(入力画面!$I$27="","",IF(OR((入力画面!$H$24="年金"),(AND(入力画面!$H$24="住宅",OR(入力画面!$H$25="目的解約（住宅）",入力画面!$H$25="目的外解約（住宅）")))),入力画面!$I$27,""))</f>
        <v/>
      </c>
      <c r="AD76" s="824"/>
      <c r="AE76" s="827" t="str">
        <f>IF(入力画面!$J$27="","",IF(OR((入力画面!$H$24="年金"),(AND(入力画面!$H$24="住宅",OR(入力画面!$H$25="目的解約（住宅）",入力画面!$H$25="目的外解約（住宅）")))),入力画面!$J$27,""))</f>
        <v/>
      </c>
      <c r="AF76" s="827"/>
      <c r="AG76" s="829">
        <v>0</v>
      </c>
      <c r="AH76" s="829"/>
      <c r="AI76" s="831">
        <v>0</v>
      </c>
      <c r="AJ76" s="832"/>
      <c r="AK76" s="832">
        <v>0</v>
      </c>
      <c r="AL76" s="832"/>
      <c r="AM76" s="829">
        <v>0</v>
      </c>
      <c r="AN76" s="835"/>
      <c r="AO76" s="18"/>
      <c r="AP76" s="18"/>
      <c r="AQ76" s="18"/>
      <c r="AR76" s="18"/>
      <c r="AS76" s="18"/>
      <c r="AT76" s="18"/>
      <c r="AU76" s="18"/>
      <c r="AV76" s="18"/>
      <c r="AX76" s="5"/>
    </row>
    <row r="77" spans="1:65" s="8" customFormat="1" ht="9.9" customHeight="1">
      <c r="B77" s="5"/>
      <c r="D77" s="801"/>
      <c r="E77" s="801"/>
      <c r="F77" s="801"/>
      <c r="G77" s="801"/>
      <c r="H77" s="801"/>
      <c r="I77" s="801"/>
      <c r="J77" s="801"/>
      <c r="K77" s="801"/>
      <c r="L77" s="801"/>
      <c r="M77" s="801"/>
      <c r="N77" s="801"/>
      <c r="O77" s="801"/>
      <c r="P77" s="801"/>
      <c r="Q77" s="801"/>
      <c r="S77" s="15"/>
      <c r="T77" s="775"/>
      <c r="U77" s="776"/>
      <c r="V77" s="776"/>
      <c r="W77" s="776"/>
      <c r="X77" s="776"/>
      <c r="Y77" s="776"/>
      <c r="Z77" s="777"/>
      <c r="AA77" s="821"/>
      <c r="AB77" s="822"/>
      <c r="AC77" s="825"/>
      <c r="AD77" s="826"/>
      <c r="AE77" s="828"/>
      <c r="AF77" s="828"/>
      <c r="AG77" s="830"/>
      <c r="AH77" s="830"/>
      <c r="AI77" s="833"/>
      <c r="AJ77" s="834"/>
      <c r="AK77" s="834"/>
      <c r="AL77" s="834"/>
      <c r="AM77" s="830"/>
      <c r="AN77" s="836"/>
      <c r="AO77" s="18"/>
      <c r="AP77" s="18"/>
      <c r="AQ77" s="18"/>
      <c r="AR77" s="18"/>
      <c r="AS77" s="18"/>
      <c r="AT77" s="18"/>
      <c r="AU77" s="18"/>
      <c r="AV77" s="18"/>
      <c r="AX77" s="5"/>
    </row>
    <row r="78" spans="1:65" s="8" customFormat="1" ht="9.9" customHeight="1">
      <c r="A78" s="5"/>
      <c r="B78" s="5"/>
      <c r="D78" s="48"/>
      <c r="E78" s="48"/>
      <c r="F78" s="48"/>
      <c r="G78" s="48"/>
      <c r="H78" s="48"/>
      <c r="I78" s="48"/>
      <c r="J78" s="48"/>
      <c r="K78" s="48"/>
      <c r="L78" s="48"/>
      <c r="M78" s="48"/>
      <c r="N78" s="48"/>
      <c r="O78" s="48"/>
      <c r="P78" s="48"/>
      <c r="Q78" s="48"/>
      <c r="R78" s="5"/>
      <c r="S78" s="15"/>
      <c r="T78" s="769" t="s">
        <v>47</v>
      </c>
      <c r="U78" s="770"/>
      <c r="V78" s="770"/>
      <c r="W78" s="770"/>
      <c r="X78" s="770"/>
      <c r="Y78" s="770"/>
      <c r="Z78" s="771"/>
      <c r="AA78" s="778" t="s">
        <v>41</v>
      </c>
      <c r="AB78" s="779"/>
      <c r="AC78" s="779"/>
      <c r="AD78" s="780"/>
      <c r="AE78" s="784"/>
      <c r="AF78" s="784"/>
      <c r="AG78" s="784"/>
      <c r="AH78" s="784"/>
      <c r="AI78" s="784"/>
      <c r="AJ78" s="784"/>
      <c r="AK78" s="784"/>
      <c r="AL78" s="784"/>
      <c r="AM78" s="784"/>
      <c r="AN78" s="784"/>
      <c r="AO78" s="784"/>
      <c r="AP78" s="784"/>
      <c r="AQ78" s="784"/>
      <c r="AR78" s="784"/>
      <c r="AS78" s="784"/>
      <c r="AT78" s="784"/>
      <c r="AU78" s="784"/>
      <c r="AV78" s="784"/>
      <c r="AW78" s="784"/>
      <c r="AX78" s="784"/>
      <c r="AY78" s="784"/>
      <c r="AZ78" s="784"/>
      <c r="BA78" s="784"/>
      <c r="BB78" s="784"/>
      <c r="BC78" s="784"/>
      <c r="BD78" s="14"/>
      <c r="BE78" s="14"/>
      <c r="BF78" s="14"/>
      <c r="BG78" s="14"/>
      <c r="BH78" s="14"/>
      <c r="BI78" s="14"/>
      <c r="BJ78" s="14"/>
      <c r="BK78" s="14"/>
      <c r="BM78" s="5"/>
    </row>
    <row r="79" spans="1:65" s="8" customFormat="1" ht="9.9" customHeight="1">
      <c r="B79" s="5"/>
      <c r="C79" s="23" t="s">
        <v>22</v>
      </c>
      <c r="D79" s="801" t="s">
        <v>74</v>
      </c>
      <c r="E79" s="801"/>
      <c r="F79" s="801"/>
      <c r="G79" s="801"/>
      <c r="H79" s="801"/>
      <c r="I79" s="801"/>
      <c r="J79" s="801"/>
      <c r="K79" s="801"/>
      <c r="L79" s="801"/>
      <c r="M79" s="801"/>
      <c r="N79" s="801"/>
      <c r="O79" s="801"/>
      <c r="P79" s="801"/>
      <c r="Q79" s="801"/>
      <c r="S79" s="15"/>
      <c r="T79" s="772"/>
      <c r="U79" s="773"/>
      <c r="V79" s="773"/>
      <c r="W79" s="773"/>
      <c r="X79" s="773"/>
      <c r="Y79" s="773"/>
      <c r="Z79" s="774"/>
      <c r="AA79" s="781"/>
      <c r="AB79" s="782"/>
      <c r="AC79" s="782"/>
      <c r="AD79" s="783"/>
      <c r="AE79" s="784"/>
      <c r="AF79" s="784"/>
      <c r="AG79" s="784"/>
      <c r="AH79" s="784"/>
      <c r="AI79" s="784"/>
      <c r="AJ79" s="784"/>
      <c r="AK79" s="784"/>
      <c r="AL79" s="784"/>
      <c r="AM79" s="784"/>
      <c r="AN79" s="784"/>
      <c r="AO79" s="784"/>
      <c r="AP79" s="784"/>
      <c r="AQ79" s="784"/>
      <c r="AR79" s="784"/>
      <c r="AS79" s="784"/>
      <c r="AT79" s="784"/>
      <c r="AU79" s="784"/>
      <c r="AV79" s="784"/>
      <c r="AW79" s="784"/>
      <c r="AX79" s="784"/>
      <c r="AY79" s="784"/>
      <c r="AZ79" s="784"/>
      <c r="BA79" s="784"/>
      <c r="BB79" s="784"/>
      <c r="BC79" s="784"/>
      <c r="BD79" s="5"/>
      <c r="BE79" s="5"/>
      <c r="BF79" s="5"/>
      <c r="BG79" s="5"/>
      <c r="BH79" s="5"/>
      <c r="BI79" s="5"/>
      <c r="BJ79" s="5"/>
      <c r="BK79" s="5"/>
      <c r="BM79" s="5"/>
    </row>
    <row r="80" spans="1:65" s="8" customFormat="1" ht="9.9" customHeight="1">
      <c r="B80" s="5"/>
      <c r="D80" s="801"/>
      <c r="E80" s="801"/>
      <c r="F80" s="801"/>
      <c r="G80" s="801"/>
      <c r="H80" s="801"/>
      <c r="I80" s="801"/>
      <c r="J80" s="801"/>
      <c r="K80" s="801"/>
      <c r="L80" s="801"/>
      <c r="M80" s="801"/>
      <c r="N80" s="801"/>
      <c r="O80" s="801"/>
      <c r="P80" s="801"/>
      <c r="Q80" s="801"/>
      <c r="S80" s="15"/>
      <c r="T80" s="772"/>
      <c r="U80" s="773"/>
      <c r="V80" s="773"/>
      <c r="W80" s="773"/>
      <c r="X80" s="773"/>
      <c r="Y80" s="773"/>
      <c r="Z80" s="774"/>
      <c r="AA80" s="778" t="s">
        <v>68</v>
      </c>
      <c r="AB80" s="779"/>
      <c r="AC80" s="779"/>
      <c r="AD80" s="780"/>
      <c r="AE80" s="802" t="str">
        <f>IF(入力画面!$H$22="","",IF(OR(AND($O$45="解約",$C$45="年金"),AND($C$45="住宅",OR($O$45="目的解約（住宅）",$O$45="目的外解約（住宅）"))),入力画面!$H$23,""))</f>
        <v/>
      </c>
      <c r="AF80" s="803"/>
      <c r="AG80" s="803"/>
      <c r="AH80" s="803"/>
      <c r="AI80" s="803"/>
      <c r="AJ80" s="803"/>
      <c r="AK80" s="803"/>
      <c r="AL80" s="803"/>
      <c r="AM80" s="803"/>
      <c r="AN80" s="803"/>
      <c r="AO80" s="803"/>
      <c r="AP80" s="803"/>
      <c r="AQ80" s="804"/>
      <c r="AR80" s="791" t="s">
        <v>64</v>
      </c>
      <c r="AS80" s="792"/>
      <c r="AT80" s="778"/>
      <c r="AU80" s="779"/>
      <c r="AV80" s="779"/>
      <c r="AW80" s="779"/>
      <c r="AX80" s="779"/>
      <c r="AY80" s="779"/>
      <c r="AZ80" s="779"/>
      <c r="BA80" s="779"/>
      <c r="BB80" s="779"/>
      <c r="BC80" s="780"/>
      <c r="BD80" s="5"/>
      <c r="BE80" s="5"/>
      <c r="BF80" s="1130" t="s">
        <v>66</v>
      </c>
      <c r="BG80" s="1130"/>
      <c r="BH80" s="1130"/>
      <c r="BI80" s="1130"/>
      <c r="BJ80" s="1130"/>
      <c r="BK80" s="1130"/>
      <c r="BM80" s="5"/>
    </row>
    <row r="81" spans="1:86" s="8" customFormat="1" ht="9.9" customHeight="1">
      <c r="B81" s="5"/>
      <c r="C81" s="23"/>
      <c r="D81" s="801"/>
      <c r="E81" s="801"/>
      <c r="F81" s="801"/>
      <c r="G81" s="801"/>
      <c r="H81" s="801"/>
      <c r="I81" s="801"/>
      <c r="J81" s="801"/>
      <c r="K81" s="801"/>
      <c r="L81" s="801"/>
      <c r="M81" s="801"/>
      <c r="N81" s="801"/>
      <c r="O81" s="801"/>
      <c r="P81" s="801"/>
      <c r="Q81" s="801"/>
      <c r="S81" s="15"/>
      <c r="T81" s="775"/>
      <c r="U81" s="776"/>
      <c r="V81" s="776"/>
      <c r="W81" s="776"/>
      <c r="X81" s="776"/>
      <c r="Y81" s="776"/>
      <c r="Z81" s="777"/>
      <c r="AA81" s="781"/>
      <c r="AB81" s="782"/>
      <c r="AC81" s="782"/>
      <c r="AD81" s="783"/>
      <c r="AE81" s="805"/>
      <c r="AF81" s="806"/>
      <c r="AG81" s="806"/>
      <c r="AH81" s="806"/>
      <c r="AI81" s="806"/>
      <c r="AJ81" s="806"/>
      <c r="AK81" s="806"/>
      <c r="AL81" s="806"/>
      <c r="AM81" s="806"/>
      <c r="AN81" s="806"/>
      <c r="AO81" s="806"/>
      <c r="AP81" s="806"/>
      <c r="AQ81" s="807"/>
      <c r="AR81" s="793"/>
      <c r="AS81" s="794"/>
      <c r="AT81" s="781"/>
      <c r="AU81" s="782"/>
      <c r="AV81" s="782"/>
      <c r="AW81" s="782"/>
      <c r="AX81" s="782"/>
      <c r="AY81" s="782"/>
      <c r="AZ81" s="782"/>
      <c r="BA81" s="782"/>
      <c r="BB81" s="782"/>
      <c r="BC81" s="783"/>
      <c r="BD81" s="5"/>
      <c r="BE81" s="5"/>
      <c r="BF81" s="1130"/>
      <c r="BG81" s="1130"/>
      <c r="BH81" s="1130"/>
      <c r="BI81" s="1130"/>
      <c r="BJ81" s="1130"/>
      <c r="BK81" s="1130"/>
      <c r="BM81" s="5"/>
    </row>
    <row r="82" spans="1:86" s="8" customFormat="1" ht="9.9" customHeight="1">
      <c r="B82" s="5"/>
      <c r="D82" s="801"/>
      <c r="E82" s="801"/>
      <c r="F82" s="801"/>
      <c r="G82" s="801"/>
      <c r="H82" s="801"/>
      <c r="I82" s="801"/>
      <c r="J82" s="801"/>
      <c r="K82" s="801"/>
      <c r="L82" s="801"/>
      <c r="M82" s="801"/>
      <c r="N82" s="801"/>
      <c r="O82" s="801"/>
      <c r="P82" s="801"/>
      <c r="Q82" s="801"/>
      <c r="S82" s="15"/>
      <c r="T82" s="769" t="s">
        <v>42</v>
      </c>
      <c r="U82" s="770"/>
      <c r="V82" s="770"/>
      <c r="W82" s="770"/>
      <c r="X82" s="770"/>
      <c r="Y82" s="770"/>
      <c r="Z82" s="771"/>
      <c r="AA82" s="778" t="s">
        <v>41</v>
      </c>
      <c r="AB82" s="779"/>
      <c r="AC82" s="779"/>
      <c r="AD82" s="780"/>
      <c r="AE82" s="784" t="s">
        <v>69</v>
      </c>
      <c r="AF82" s="784"/>
      <c r="AG82" s="784"/>
      <c r="AH82" s="784"/>
      <c r="AI82" s="784"/>
      <c r="AJ82" s="784"/>
      <c r="AK82" s="784"/>
      <c r="AL82" s="784"/>
      <c r="AM82" s="784"/>
      <c r="AN82" s="784"/>
      <c r="AO82" s="784"/>
      <c r="AP82" s="784"/>
      <c r="AQ82" s="784"/>
      <c r="AR82" s="784"/>
      <c r="AS82" s="784"/>
      <c r="AT82" s="784"/>
      <c r="AU82" s="784"/>
      <c r="AV82" s="784"/>
      <c r="AW82" s="784"/>
      <c r="AX82" s="784"/>
      <c r="AY82" s="784"/>
      <c r="AZ82" s="784"/>
      <c r="BA82" s="784"/>
      <c r="BB82" s="784"/>
      <c r="BC82" s="784"/>
      <c r="BD82" s="5"/>
      <c r="BE82" s="5"/>
      <c r="BF82" s="5"/>
      <c r="BG82" s="5"/>
      <c r="BH82" s="5"/>
      <c r="BI82" s="5"/>
      <c r="BJ82" s="5"/>
      <c r="BK82" s="5"/>
      <c r="BM82" s="5"/>
    </row>
    <row r="83" spans="1:86" s="8" customFormat="1" ht="9.9" customHeight="1">
      <c r="B83" s="5"/>
      <c r="D83" s="801"/>
      <c r="E83" s="801"/>
      <c r="F83" s="801"/>
      <c r="G83" s="801"/>
      <c r="H83" s="801"/>
      <c r="I83" s="801"/>
      <c r="J83" s="801"/>
      <c r="K83" s="801"/>
      <c r="L83" s="801"/>
      <c r="M83" s="801"/>
      <c r="N83" s="801"/>
      <c r="O83" s="801"/>
      <c r="P83" s="801"/>
      <c r="Q83" s="801"/>
      <c r="S83" s="15"/>
      <c r="T83" s="772"/>
      <c r="U83" s="773"/>
      <c r="V83" s="773"/>
      <c r="W83" s="773"/>
      <c r="X83" s="773"/>
      <c r="Y83" s="773"/>
      <c r="Z83" s="774"/>
      <c r="AA83" s="781"/>
      <c r="AB83" s="782"/>
      <c r="AC83" s="782"/>
      <c r="AD83" s="783"/>
      <c r="AE83" s="784"/>
      <c r="AF83" s="784"/>
      <c r="AG83" s="784"/>
      <c r="AH83" s="784"/>
      <c r="AI83" s="784"/>
      <c r="AJ83" s="784"/>
      <c r="AK83" s="784"/>
      <c r="AL83" s="784"/>
      <c r="AM83" s="784"/>
      <c r="AN83" s="784"/>
      <c r="AO83" s="784"/>
      <c r="AP83" s="784"/>
      <c r="AQ83" s="784"/>
      <c r="AR83" s="784"/>
      <c r="AS83" s="784"/>
      <c r="AT83" s="784"/>
      <c r="AU83" s="784"/>
      <c r="AV83" s="784"/>
      <c r="AW83" s="784"/>
      <c r="AX83" s="784"/>
      <c r="AY83" s="784"/>
      <c r="AZ83" s="784"/>
      <c r="BA83" s="784"/>
      <c r="BB83" s="784"/>
      <c r="BC83" s="784"/>
      <c r="BD83" s="5"/>
      <c r="BE83" s="5"/>
      <c r="BF83" s="5"/>
      <c r="BG83" s="5"/>
      <c r="BH83" s="5"/>
      <c r="BI83" s="5"/>
      <c r="BJ83" s="5"/>
      <c r="BK83" s="5"/>
      <c r="BM83" s="5"/>
    </row>
    <row r="84" spans="1:86" s="8" customFormat="1" ht="9.9" customHeight="1">
      <c r="B84" s="5"/>
      <c r="D84" s="801"/>
      <c r="E84" s="801"/>
      <c r="F84" s="801"/>
      <c r="G84" s="801"/>
      <c r="H84" s="801"/>
      <c r="I84" s="801"/>
      <c r="J84" s="801"/>
      <c r="K84" s="801"/>
      <c r="L84" s="801"/>
      <c r="M84" s="801"/>
      <c r="N84" s="801"/>
      <c r="O84" s="801"/>
      <c r="P84" s="801"/>
      <c r="Q84" s="801"/>
      <c r="S84" s="15"/>
      <c r="T84" s="772"/>
      <c r="U84" s="773"/>
      <c r="V84" s="773"/>
      <c r="W84" s="773"/>
      <c r="X84" s="773"/>
      <c r="Y84" s="773"/>
      <c r="Z84" s="774"/>
      <c r="AA84" s="778" t="s">
        <v>68</v>
      </c>
      <c r="AB84" s="779"/>
      <c r="AC84" s="779"/>
      <c r="AD84" s="780"/>
      <c r="AE84" s="784" t="s">
        <v>70</v>
      </c>
      <c r="AF84" s="784"/>
      <c r="AG84" s="784"/>
      <c r="AH84" s="784"/>
      <c r="AI84" s="784"/>
      <c r="AJ84" s="784"/>
      <c r="AK84" s="784"/>
      <c r="AL84" s="784"/>
      <c r="AM84" s="784"/>
      <c r="AN84" s="784"/>
      <c r="AO84" s="784"/>
      <c r="AP84" s="784"/>
      <c r="AQ84" s="784"/>
      <c r="AR84" s="784"/>
      <c r="AS84" s="784"/>
      <c r="AT84" s="784"/>
      <c r="AU84" s="784"/>
      <c r="AV84" s="784"/>
      <c r="AW84" s="784"/>
      <c r="AX84" s="784"/>
      <c r="AY84" s="784"/>
      <c r="AZ84" s="784"/>
      <c r="BA84" s="784"/>
      <c r="BB84" s="784"/>
      <c r="BC84" s="784"/>
      <c r="BD84" s="5"/>
      <c r="BE84" s="5"/>
      <c r="BF84" s="5"/>
      <c r="BG84" s="5"/>
      <c r="BH84" s="5"/>
      <c r="BI84" s="5"/>
      <c r="BJ84" s="5"/>
      <c r="BK84" s="5"/>
      <c r="BM84" s="5"/>
    </row>
    <row r="85" spans="1:86" s="8" customFormat="1" ht="9.9" customHeight="1">
      <c r="B85" s="5"/>
      <c r="M85" s="5"/>
      <c r="S85" s="15"/>
      <c r="T85" s="775"/>
      <c r="U85" s="776"/>
      <c r="V85" s="776"/>
      <c r="W85" s="776"/>
      <c r="X85" s="776"/>
      <c r="Y85" s="776"/>
      <c r="Z85" s="777"/>
      <c r="AA85" s="781"/>
      <c r="AB85" s="782"/>
      <c r="AC85" s="782"/>
      <c r="AD85" s="783"/>
      <c r="AE85" s="784"/>
      <c r="AF85" s="784"/>
      <c r="AG85" s="784"/>
      <c r="AH85" s="784"/>
      <c r="AI85" s="784"/>
      <c r="AJ85" s="784"/>
      <c r="AK85" s="784"/>
      <c r="AL85" s="784"/>
      <c r="AM85" s="784"/>
      <c r="AN85" s="784"/>
      <c r="AO85" s="784"/>
      <c r="AP85" s="784"/>
      <c r="AQ85" s="784"/>
      <c r="AR85" s="784"/>
      <c r="AS85" s="784"/>
      <c r="AT85" s="784"/>
      <c r="AU85" s="784"/>
      <c r="AV85" s="784"/>
      <c r="AW85" s="784"/>
      <c r="AX85" s="784"/>
      <c r="AY85" s="784"/>
      <c r="AZ85" s="784"/>
      <c r="BA85" s="784"/>
      <c r="BB85" s="784"/>
      <c r="BC85" s="784"/>
      <c r="BD85" s="5"/>
      <c r="BE85" s="5"/>
      <c r="BF85" s="5"/>
      <c r="BG85" s="5"/>
      <c r="BH85" s="5"/>
      <c r="BI85" s="5"/>
      <c r="BJ85" s="5"/>
      <c r="BK85" s="5"/>
      <c r="BM85" s="5"/>
    </row>
    <row r="86" spans="1:86" s="8" customFormat="1" ht="9.9" customHeight="1">
      <c r="B86" s="5"/>
      <c r="C86" s="23" t="s">
        <v>21</v>
      </c>
      <c r="D86" s="768" t="s">
        <v>259</v>
      </c>
      <c r="E86" s="768"/>
      <c r="F86" s="768"/>
      <c r="G86" s="768"/>
      <c r="H86" s="768"/>
      <c r="I86" s="768"/>
      <c r="J86" s="768"/>
      <c r="K86" s="768"/>
      <c r="L86" s="768"/>
      <c r="M86" s="768"/>
      <c r="N86" s="768"/>
      <c r="O86" s="768"/>
      <c r="P86" s="768"/>
      <c r="Q86" s="768"/>
      <c r="S86" s="15"/>
      <c r="T86" s="769" t="s">
        <v>43</v>
      </c>
      <c r="U86" s="770"/>
      <c r="V86" s="770"/>
      <c r="W86" s="770"/>
      <c r="X86" s="770"/>
      <c r="Y86" s="770"/>
      <c r="Z86" s="771"/>
      <c r="AA86" s="778" t="s">
        <v>41</v>
      </c>
      <c r="AB86" s="779"/>
      <c r="AC86" s="779"/>
      <c r="AD86" s="780"/>
      <c r="AE86" s="784" t="s">
        <v>69</v>
      </c>
      <c r="AF86" s="784"/>
      <c r="AG86" s="784"/>
      <c r="AH86" s="784"/>
      <c r="AI86" s="784"/>
      <c r="AJ86" s="784"/>
      <c r="AK86" s="784"/>
      <c r="AL86" s="784"/>
      <c r="AM86" s="784"/>
      <c r="AN86" s="784"/>
      <c r="AO86" s="784"/>
      <c r="AP86" s="784"/>
      <c r="AQ86" s="784"/>
      <c r="AR86" s="784"/>
      <c r="AS86" s="784"/>
      <c r="AT86" s="784"/>
      <c r="AU86" s="784"/>
      <c r="AV86" s="784"/>
      <c r="AW86" s="784"/>
      <c r="AX86" s="784"/>
      <c r="AY86" s="784"/>
      <c r="AZ86" s="784"/>
      <c r="BA86" s="784"/>
      <c r="BB86" s="784"/>
      <c r="BC86" s="784"/>
      <c r="BD86" s="5"/>
      <c r="BE86" s="5"/>
      <c r="BF86" s="5"/>
      <c r="BG86" s="5"/>
      <c r="BH86" s="5"/>
      <c r="BI86" s="5"/>
      <c r="BJ86" s="5"/>
      <c r="BK86" s="5"/>
      <c r="BM86" s="5"/>
    </row>
    <row r="87" spans="1:86" s="8" customFormat="1" ht="9.9" customHeight="1">
      <c r="B87" s="5"/>
      <c r="D87" s="768"/>
      <c r="E87" s="768"/>
      <c r="F87" s="768"/>
      <c r="G87" s="768"/>
      <c r="H87" s="768"/>
      <c r="I87" s="768"/>
      <c r="J87" s="768"/>
      <c r="K87" s="768"/>
      <c r="L87" s="768"/>
      <c r="M87" s="768"/>
      <c r="N87" s="768"/>
      <c r="O87" s="768"/>
      <c r="P87" s="768"/>
      <c r="Q87" s="768"/>
      <c r="S87" s="16"/>
      <c r="T87" s="772"/>
      <c r="U87" s="773"/>
      <c r="V87" s="773"/>
      <c r="W87" s="773"/>
      <c r="X87" s="773"/>
      <c r="Y87" s="773"/>
      <c r="Z87" s="774"/>
      <c r="AA87" s="781"/>
      <c r="AB87" s="782"/>
      <c r="AC87" s="782"/>
      <c r="AD87" s="783"/>
      <c r="AE87" s="784"/>
      <c r="AF87" s="784"/>
      <c r="AG87" s="784"/>
      <c r="AH87" s="784"/>
      <c r="AI87" s="784"/>
      <c r="AJ87" s="784"/>
      <c r="AK87" s="784"/>
      <c r="AL87" s="784"/>
      <c r="AM87" s="784"/>
      <c r="AN87" s="784"/>
      <c r="AO87" s="784"/>
      <c r="AP87" s="784"/>
      <c r="AQ87" s="784"/>
      <c r="AR87" s="784"/>
      <c r="AS87" s="784"/>
      <c r="AT87" s="784"/>
      <c r="AU87" s="784"/>
      <c r="AV87" s="784"/>
      <c r="AW87" s="784"/>
      <c r="AX87" s="784"/>
      <c r="AY87" s="784"/>
      <c r="AZ87" s="784"/>
      <c r="BA87" s="784"/>
      <c r="BB87" s="784"/>
      <c r="BC87" s="784"/>
      <c r="BD87" s="5"/>
      <c r="BE87" s="5"/>
      <c r="BF87" s="5"/>
      <c r="BG87" s="5"/>
      <c r="BH87" s="5"/>
      <c r="BI87" s="5"/>
      <c r="BJ87" s="5"/>
      <c r="BK87" s="5"/>
      <c r="BM87" s="5"/>
    </row>
    <row r="88" spans="1:86" s="8" customFormat="1" ht="9.9" customHeight="1">
      <c r="B88" s="5"/>
      <c r="M88" s="5"/>
      <c r="S88" s="16"/>
      <c r="T88" s="772"/>
      <c r="U88" s="773"/>
      <c r="V88" s="773"/>
      <c r="W88" s="773"/>
      <c r="X88" s="773"/>
      <c r="Y88" s="773"/>
      <c r="Z88" s="774"/>
      <c r="AA88" s="778" t="s">
        <v>68</v>
      </c>
      <c r="AB88" s="779"/>
      <c r="AC88" s="779"/>
      <c r="AD88" s="780"/>
      <c r="AE88" s="785" t="s">
        <v>70</v>
      </c>
      <c r="AF88" s="786"/>
      <c r="AG88" s="786"/>
      <c r="AH88" s="786"/>
      <c r="AI88" s="786"/>
      <c r="AJ88" s="786"/>
      <c r="AK88" s="786"/>
      <c r="AL88" s="786"/>
      <c r="AM88" s="786"/>
      <c r="AN88" s="786"/>
      <c r="AO88" s="786"/>
      <c r="AP88" s="786"/>
      <c r="AQ88" s="787"/>
      <c r="AR88" s="791" t="s">
        <v>64</v>
      </c>
      <c r="AS88" s="792"/>
      <c r="AT88" s="795" t="s">
        <v>54</v>
      </c>
      <c r="AU88" s="796"/>
      <c r="AV88" s="796"/>
      <c r="AW88" s="796"/>
      <c r="AX88" s="796"/>
      <c r="AY88" s="796"/>
      <c r="AZ88" s="796"/>
      <c r="BA88" s="796"/>
      <c r="BB88" s="796"/>
      <c r="BC88" s="797"/>
      <c r="BD88" s="5"/>
      <c r="BE88" s="5"/>
      <c r="BF88" s="5"/>
      <c r="BG88" s="5"/>
      <c r="BH88" s="5"/>
      <c r="BI88" s="5"/>
      <c r="BJ88" s="5"/>
      <c r="BK88" s="5"/>
      <c r="BM88" s="5"/>
    </row>
    <row r="89" spans="1:86" s="8" customFormat="1" ht="9.9" customHeight="1">
      <c r="B89" s="5"/>
      <c r="M89" s="5"/>
      <c r="S89" s="17"/>
      <c r="T89" s="775"/>
      <c r="U89" s="776"/>
      <c r="V89" s="776"/>
      <c r="W89" s="776"/>
      <c r="X89" s="776"/>
      <c r="Y89" s="776"/>
      <c r="Z89" s="777"/>
      <c r="AA89" s="781"/>
      <c r="AB89" s="782"/>
      <c r="AC89" s="782"/>
      <c r="AD89" s="783"/>
      <c r="AE89" s="788"/>
      <c r="AF89" s="789"/>
      <c r="AG89" s="789"/>
      <c r="AH89" s="789"/>
      <c r="AI89" s="789"/>
      <c r="AJ89" s="789"/>
      <c r="AK89" s="789"/>
      <c r="AL89" s="789"/>
      <c r="AM89" s="789"/>
      <c r="AN89" s="789"/>
      <c r="AO89" s="789"/>
      <c r="AP89" s="789"/>
      <c r="AQ89" s="790"/>
      <c r="AR89" s="793"/>
      <c r="AS89" s="794"/>
      <c r="AT89" s="798"/>
      <c r="AU89" s="799"/>
      <c r="AV89" s="799"/>
      <c r="AW89" s="799"/>
      <c r="AX89" s="799"/>
      <c r="AY89" s="799"/>
      <c r="AZ89" s="799"/>
      <c r="BA89" s="799"/>
      <c r="BB89" s="799"/>
      <c r="BC89" s="800"/>
      <c r="BD89" s="5"/>
      <c r="BE89" s="5"/>
      <c r="BF89" s="5"/>
      <c r="BG89" s="5"/>
      <c r="BH89" s="5"/>
      <c r="BI89" s="5"/>
      <c r="BJ89" s="5"/>
      <c r="BK89" s="5"/>
      <c r="BL89" s="5"/>
      <c r="BM89" s="5"/>
    </row>
    <row r="90" spans="1:86" ht="9.9" customHeight="1">
      <c r="A90" s="1"/>
      <c r="B90" s="1"/>
      <c r="C90" s="1"/>
      <c r="D90" s="1"/>
      <c r="E90" s="1"/>
      <c r="F90" s="1"/>
      <c r="G90" s="3"/>
      <c r="H90" s="3"/>
      <c r="I90" s="3"/>
      <c r="J90" s="3"/>
      <c r="K90" s="3"/>
      <c r="L90" s="3"/>
      <c r="M90" s="3"/>
      <c r="N90" s="3"/>
      <c r="O90" s="3"/>
      <c r="P90" s="3"/>
      <c r="Q90" s="3"/>
      <c r="R90" s="1"/>
      <c r="S90" s="1"/>
      <c r="T90" s="1"/>
      <c r="U90" s="1"/>
      <c r="V90" s="1"/>
      <c r="X90" s="1"/>
      <c r="Y90" s="1"/>
      <c r="Z90" s="1"/>
      <c r="AA90" s="1"/>
      <c r="AB90" s="1"/>
      <c r="AC90" s="1"/>
      <c r="AD90" s="1"/>
      <c r="AE90" s="1"/>
      <c r="AF90" s="1"/>
      <c r="AH90" s="1"/>
      <c r="AI90" s="1"/>
      <c r="AJ90" s="1"/>
      <c r="AK90" s="1"/>
      <c r="AL90" s="1"/>
      <c r="AM90" s="1"/>
      <c r="AN90" s="1"/>
      <c r="AO90" s="1"/>
      <c r="AP90" s="1"/>
      <c r="AR90" s="1"/>
      <c r="AT90" s="3"/>
      <c r="AU90" s="3"/>
      <c r="AV90" s="3"/>
      <c r="AW90" s="3"/>
      <c r="AX90" s="3"/>
      <c r="AY90" s="3"/>
      <c r="AZ90" s="3"/>
      <c r="BA90" s="3"/>
      <c r="BB90" s="3"/>
      <c r="BC90" s="3"/>
      <c r="BD90" s="3"/>
      <c r="BE90" s="1"/>
      <c r="BF90" s="1"/>
      <c r="BG90" s="1"/>
      <c r="BH90" s="1"/>
      <c r="BI90" s="1"/>
      <c r="BJ90" s="1"/>
      <c r="BL90" s="1"/>
      <c r="BN90" s="1"/>
      <c r="BO90" s="1"/>
      <c r="BP90" s="1"/>
      <c r="BQ90" s="1"/>
      <c r="BR90" s="1"/>
      <c r="BS90" s="1"/>
      <c r="BT90" s="1"/>
      <c r="BU90" s="1"/>
      <c r="BV90" s="1"/>
      <c r="BW90" s="1"/>
      <c r="BX90" s="1"/>
      <c r="BY90" s="1"/>
      <c r="BZ90" s="1"/>
      <c r="CA90" s="1"/>
      <c r="CB90" s="1"/>
      <c r="CC90" s="1"/>
      <c r="CD90" s="1"/>
      <c r="CE90" s="1"/>
      <c r="CF90" s="1"/>
      <c r="CG90" s="1"/>
      <c r="CH90" s="1"/>
    </row>
    <row r="91" spans="1:86" ht="9.9" customHeight="1">
      <c r="A91" s="1"/>
      <c r="B91" s="1"/>
      <c r="C91" s="1"/>
      <c r="D91" s="1"/>
      <c r="E91" s="1"/>
      <c r="F91" s="1"/>
      <c r="G91" s="3"/>
      <c r="H91" s="3"/>
      <c r="I91" s="3"/>
      <c r="J91" s="3"/>
      <c r="K91" s="3"/>
      <c r="L91" s="3"/>
      <c r="M91" s="3"/>
      <c r="N91" s="3"/>
      <c r="O91" s="3"/>
      <c r="P91" s="3"/>
      <c r="Q91" s="3"/>
      <c r="R91" s="1"/>
      <c r="S91" s="1"/>
      <c r="T91" s="1"/>
      <c r="U91" s="1"/>
      <c r="V91" s="1"/>
      <c r="X91" s="1"/>
      <c r="Y91" s="1"/>
      <c r="Z91" s="1"/>
      <c r="AA91" s="1"/>
      <c r="AB91" s="1"/>
      <c r="AC91" s="1"/>
      <c r="AD91" s="1"/>
      <c r="AE91" s="1"/>
      <c r="AF91" s="1"/>
      <c r="AH91" s="1"/>
      <c r="AI91" s="1"/>
      <c r="AJ91" s="1"/>
      <c r="AK91" s="1"/>
      <c r="AL91" s="1"/>
      <c r="AM91" s="1"/>
      <c r="AN91" s="1"/>
      <c r="AO91" s="1"/>
      <c r="AP91" s="1"/>
      <c r="AR91" s="1"/>
      <c r="AS91" s="3"/>
      <c r="AT91" s="3"/>
      <c r="AU91" s="3"/>
      <c r="AV91" s="3"/>
      <c r="AW91" s="3"/>
      <c r="AX91" s="3"/>
      <c r="AY91" s="3"/>
      <c r="AZ91" s="1038" t="s">
        <v>202</v>
      </c>
      <c r="BA91" s="1039"/>
      <c r="BB91" s="1039"/>
      <c r="BC91" s="1039"/>
      <c r="BD91" s="1039"/>
      <c r="BE91" s="1039"/>
      <c r="BF91" s="1039"/>
      <c r="BG91" s="1039"/>
      <c r="BH91" s="1039"/>
      <c r="BI91" s="1039"/>
      <c r="BJ91" s="1040"/>
      <c r="BL91" s="1"/>
      <c r="BN91" s="1"/>
      <c r="BO91" s="1"/>
      <c r="BP91" s="1"/>
      <c r="BQ91" s="1"/>
      <c r="BR91" s="1"/>
      <c r="BS91" s="1"/>
      <c r="BT91" s="1"/>
      <c r="BU91" s="1"/>
      <c r="BV91" s="1"/>
      <c r="BW91" s="1"/>
      <c r="BX91" s="1"/>
      <c r="BY91" s="1"/>
      <c r="BZ91" s="1"/>
      <c r="CA91" s="1"/>
      <c r="CB91" s="1"/>
      <c r="CC91" s="1"/>
      <c r="CD91" s="1"/>
      <c r="CE91" s="1"/>
      <c r="CF91" s="1"/>
      <c r="CG91" s="1"/>
      <c r="CH91" s="1"/>
    </row>
    <row r="92" spans="1:86" ht="9.9" customHeight="1">
      <c r="A92" s="1"/>
      <c r="B92" s="1"/>
      <c r="C92" s="1"/>
      <c r="D92" s="1"/>
      <c r="E92" s="1"/>
      <c r="F92" s="1"/>
      <c r="G92" s="3"/>
      <c r="H92" s="3"/>
      <c r="I92" s="3"/>
      <c r="J92" s="3"/>
      <c r="K92" s="3"/>
      <c r="L92" s="3"/>
      <c r="M92" s="3"/>
      <c r="N92" s="3"/>
      <c r="O92" s="3"/>
      <c r="P92" s="3"/>
      <c r="Q92" s="1054" t="s">
        <v>257</v>
      </c>
      <c r="R92" s="1054"/>
      <c r="S92" s="1054"/>
      <c r="T92" s="1054"/>
      <c r="U92" s="1054"/>
      <c r="V92" s="1054"/>
      <c r="W92" s="1054"/>
      <c r="X92" s="1054"/>
      <c r="Y92" s="1054"/>
      <c r="Z92" s="1054"/>
      <c r="AA92" s="1055" t="str">
        <f>$AA$3</f>
        <v/>
      </c>
      <c r="AB92" s="1055"/>
      <c r="AC92" s="1055"/>
      <c r="AD92" s="1055"/>
      <c r="AE92" s="1055"/>
      <c r="AF92" s="1055"/>
      <c r="AG92" s="1055"/>
      <c r="AH92" s="1056" t="s">
        <v>258</v>
      </c>
      <c r="AI92" s="1056"/>
      <c r="AJ92" s="1056"/>
      <c r="AK92" s="1056"/>
      <c r="AL92" s="1056"/>
      <c r="AM92" s="1056"/>
      <c r="AN92" s="1056"/>
      <c r="AO92" s="1056"/>
      <c r="AP92" s="1056"/>
      <c r="AQ92" s="1056"/>
      <c r="AR92" s="1056"/>
      <c r="AS92" s="1056"/>
      <c r="AT92" s="1056"/>
      <c r="AU92" s="3"/>
      <c r="AV92" s="138"/>
      <c r="AW92" s="3"/>
      <c r="AX92" s="3"/>
      <c r="AY92" s="3"/>
      <c r="AZ92" s="1041"/>
      <c r="BA92" s="1042"/>
      <c r="BB92" s="1042"/>
      <c r="BC92" s="1042"/>
      <c r="BD92" s="1042"/>
      <c r="BE92" s="1042"/>
      <c r="BF92" s="1042"/>
      <c r="BG92" s="1042"/>
      <c r="BH92" s="1042"/>
      <c r="BI92" s="1042"/>
      <c r="BJ92" s="1043"/>
      <c r="BL92" s="1"/>
      <c r="BN92" s="1"/>
      <c r="BO92" s="1"/>
      <c r="BP92" s="1"/>
      <c r="BQ92" s="1"/>
      <c r="BR92" s="1"/>
      <c r="BS92" s="1"/>
      <c r="BT92" s="1"/>
      <c r="BU92" s="1"/>
      <c r="BV92" s="1"/>
      <c r="BW92" s="1"/>
      <c r="BX92" s="1"/>
      <c r="BY92" s="1"/>
      <c r="BZ92" s="1"/>
      <c r="CA92" s="1"/>
      <c r="CB92" s="1"/>
      <c r="CC92" s="1"/>
      <c r="CD92" s="1"/>
      <c r="CE92" s="1"/>
      <c r="CF92" s="1"/>
      <c r="CG92" s="1"/>
      <c r="CH92" s="1"/>
    </row>
    <row r="93" spans="1:86" ht="9.9" customHeight="1">
      <c r="A93" s="1"/>
      <c r="B93" s="1"/>
      <c r="C93" s="1"/>
      <c r="D93" s="1"/>
      <c r="E93" s="1"/>
      <c r="F93" s="1"/>
      <c r="G93" s="1"/>
      <c r="H93" s="1"/>
      <c r="I93" s="1"/>
      <c r="J93" s="1"/>
      <c r="K93" s="1"/>
      <c r="L93" s="1"/>
      <c r="N93" s="1"/>
      <c r="O93" s="1"/>
      <c r="P93" s="3"/>
      <c r="Q93" s="1054"/>
      <c r="R93" s="1054"/>
      <c r="S93" s="1054"/>
      <c r="T93" s="1054"/>
      <c r="U93" s="1054"/>
      <c r="V93" s="1054"/>
      <c r="W93" s="1054"/>
      <c r="X93" s="1054"/>
      <c r="Y93" s="1054"/>
      <c r="Z93" s="1054"/>
      <c r="AA93" s="1055"/>
      <c r="AB93" s="1055"/>
      <c r="AC93" s="1055"/>
      <c r="AD93" s="1055"/>
      <c r="AE93" s="1055"/>
      <c r="AF93" s="1055"/>
      <c r="AG93" s="1055"/>
      <c r="AH93" s="1056"/>
      <c r="AI93" s="1056"/>
      <c r="AJ93" s="1056"/>
      <c r="AK93" s="1056"/>
      <c r="AL93" s="1056"/>
      <c r="AM93" s="1056"/>
      <c r="AN93" s="1056"/>
      <c r="AO93" s="1056"/>
      <c r="AP93" s="1056"/>
      <c r="AQ93" s="1056"/>
      <c r="AR93" s="1056"/>
      <c r="AS93" s="1056"/>
      <c r="AT93" s="1056"/>
      <c r="AU93" s="3"/>
      <c r="AV93" s="138"/>
      <c r="AW93" s="1"/>
      <c r="AX93" s="1"/>
      <c r="AY93" s="1"/>
      <c r="AZ93" s="1"/>
      <c r="BB93" s="1"/>
      <c r="BC93" s="1"/>
      <c r="BD93" s="1"/>
      <c r="BE93" s="1"/>
      <c r="BF93" s="1"/>
      <c r="BG93" s="1"/>
      <c r="BH93" s="1"/>
      <c r="BI93" s="1"/>
      <c r="BJ93" s="1"/>
      <c r="BL93" s="1"/>
      <c r="BN93" s="1"/>
      <c r="BO93" s="1"/>
      <c r="BP93" s="1"/>
      <c r="BQ93" s="1"/>
      <c r="BR93" s="1"/>
      <c r="BS93" s="1"/>
      <c r="BT93" s="1"/>
      <c r="BU93" s="1"/>
      <c r="BV93" s="1"/>
      <c r="BW93" s="1"/>
      <c r="BX93" s="1"/>
      <c r="BY93" s="1"/>
      <c r="BZ93" s="1"/>
      <c r="CA93" s="1"/>
      <c r="CB93" s="1"/>
      <c r="CC93" s="1"/>
      <c r="CD93" s="1"/>
      <c r="CE93" s="1"/>
      <c r="CF93" s="1"/>
      <c r="CG93" s="1"/>
      <c r="CH93" s="1"/>
    </row>
    <row r="94" spans="1:86" ht="9.9" customHeight="1">
      <c r="A94" s="1"/>
      <c r="B94" s="1" t="s">
        <v>16</v>
      </c>
      <c r="C94" s="1044" t="s">
        <v>17</v>
      </c>
      <c r="D94" s="1045"/>
      <c r="E94" s="1045"/>
      <c r="F94" s="1045"/>
      <c r="G94" s="1045"/>
      <c r="H94" s="1045"/>
      <c r="I94" s="1045"/>
      <c r="J94" s="1045"/>
      <c r="K94" s="1046"/>
      <c r="L94" s="1"/>
      <c r="N94" s="1"/>
      <c r="O94" s="1"/>
      <c r="Q94" s="1057" t="s">
        <v>18</v>
      </c>
      <c r="R94" s="1057"/>
      <c r="S94" s="1057"/>
      <c r="T94" s="1057"/>
      <c r="U94" s="1057"/>
      <c r="V94" s="1057"/>
      <c r="W94" s="1057"/>
      <c r="X94" s="1057"/>
      <c r="Y94" s="1057"/>
      <c r="Z94" s="1057"/>
      <c r="AA94" s="1057"/>
      <c r="AB94" s="1057"/>
      <c r="AC94" s="1057"/>
      <c r="AD94" s="1057"/>
      <c r="AE94" s="1057"/>
      <c r="AF94" s="1057"/>
      <c r="AG94" s="1057"/>
      <c r="AH94" s="1057"/>
      <c r="AI94" s="1057"/>
      <c r="AJ94" s="1057"/>
      <c r="AK94" s="1057"/>
      <c r="AL94" s="1057"/>
      <c r="AM94" s="1057"/>
      <c r="AN94" s="1057"/>
      <c r="AO94" s="1057"/>
      <c r="AP94" s="1057"/>
      <c r="AQ94" s="1057"/>
      <c r="AR94" s="1057"/>
      <c r="AS94" s="1057"/>
      <c r="AT94" s="1057"/>
      <c r="AU94" s="3"/>
      <c r="AV94" s="139"/>
      <c r="AW94" s="1"/>
      <c r="AX94" s="1"/>
      <c r="BA94"/>
      <c r="BB94" s="1"/>
      <c r="BE94" s="1083" t="s">
        <v>15</v>
      </c>
      <c r="BF94" s="1084"/>
      <c r="BG94" s="1084"/>
      <c r="BH94" s="1084"/>
      <c r="BI94" s="1085"/>
      <c r="BJ94" s="2"/>
      <c r="BL94" s="1"/>
      <c r="BN94" s="1"/>
      <c r="BO94" s="1"/>
      <c r="BP94" s="1"/>
      <c r="BQ94" s="1"/>
      <c r="BR94" s="1"/>
      <c r="BS94" s="1"/>
      <c r="BT94" s="1"/>
      <c r="BU94" s="1"/>
      <c r="BV94" s="1"/>
      <c r="BW94" s="1"/>
      <c r="BX94" s="1"/>
      <c r="BY94" s="1"/>
      <c r="BZ94" s="1"/>
      <c r="CA94" s="1"/>
      <c r="CB94" s="1"/>
      <c r="CC94" s="1"/>
      <c r="CD94" s="1"/>
      <c r="CE94" s="1"/>
      <c r="CF94" s="1"/>
      <c r="CG94" s="1"/>
      <c r="CH94" s="1"/>
    </row>
    <row r="95" spans="1:86" ht="9.9" customHeight="1">
      <c r="A95" s="1"/>
      <c r="B95" s="1"/>
      <c r="C95" s="1047"/>
      <c r="D95" s="1048"/>
      <c r="E95" s="1048"/>
      <c r="F95" s="1048"/>
      <c r="G95" s="1048"/>
      <c r="H95" s="1048"/>
      <c r="I95" s="1048"/>
      <c r="J95" s="1048"/>
      <c r="K95" s="1049"/>
      <c r="L95" s="1"/>
      <c r="N95" s="1"/>
      <c r="O95" s="1"/>
      <c r="Q95" s="1057"/>
      <c r="R95" s="1057"/>
      <c r="S95" s="1057"/>
      <c r="T95" s="1057"/>
      <c r="U95" s="1057"/>
      <c r="V95" s="1057"/>
      <c r="W95" s="1057"/>
      <c r="X95" s="1057"/>
      <c r="Y95" s="1057"/>
      <c r="Z95" s="1057"/>
      <c r="AA95" s="1057"/>
      <c r="AB95" s="1057"/>
      <c r="AC95" s="1057"/>
      <c r="AD95" s="1057"/>
      <c r="AE95" s="1057"/>
      <c r="AF95" s="1057"/>
      <c r="AG95" s="1057"/>
      <c r="AH95" s="1057"/>
      <c r="AI95" s="1057"/>
      <c r="AJ95" s="1057"/>
      <c r="AK95" s="1057"/>
      <c r="AL95" s="1057"/>
      <c r="AM95" s="1057"/>
      <c r="AN95" s="1057"/>
      <c r="AO95" s="1057"/>
      <c r="AP95" s="1057"/>
      <c r="AQ95" s="1057"/>
      <c r="AR95" s="1057"/>
      <c r="AS95" s="1057"/>
      <c r="AT95" s="1057"/>
      <c r="AU95" s="3"/>
      <c r="AV95" s="139"/>
      <c r="AW95" s="1"/>
      <c r="AX95" s="1"/>
      <c r="BA95"/>
      <c r="BB95" s="1"/>
      <c r="BE95" s="1086"/>
      <c r="BF95" s="1087"/>
      <c r="BG95" s="1087"/>
      <c r="BH95" s="1087"/>
      <c r="BI95" s="1088"/>
      <c r="BJ95" s="2"/>
      <c r="BL95" s="1"/>
      <c r="BN95" s="1"/>
      <c r="BO95" s="1"/>
      <c r="BP95" s="1"/>
      <c r="BQ95" s="1"/>
      <c r="BR95" s="1"/>
      <c r="BS95" s="1"/>
      <c r="BT95" s="1"/>
      <c r="BU95" s="1"/>
      <c r="BV95" s="1"/>
      <c r="BW95" s="1"/>
      <c r="BX95" s="1"/>
      <c r="BY95" s="1"/>
      <c r="BZ95" s="1"/>
      <c r="CA95" s="1"/>
      <c r="CB95" s="1"/>
      <c r="CC95" s="1"/>
      <c r="CD95" s="1"/>
      <c r="CE95" s="1"/>
      <c r="CF95" s="1"/>
      <c r="CG95" s="1"/>
      <c r="CH95" s="1"/>
    </row>
    <row r="96" spans="1:86" ht="9.9" customHeight="1">
      <c r="A96" s="1"/>
      <c r="B96" s="1"/>
      <c r="C96" s="3"/>
      <c r="D96" s="3"/>
      <c r="E96" s="3"/>
      <c r="F96" s="3"/>
      <c r="G96" s="3"/>
      <c r="H96" s="3"/>
      <c r="I96" s="3"/>
      <c r="J96" s="1"/>
      <c r="K96" s="1"/>
      <c r="L96" s="1"/>
      <c r="N96" s="1"/>
      <c r="O96" s="1"/>
      <c r="P96" s="1"/>
      <c r="Q96" s="1"/>
      <c r="R96" s="1"/>
      <c r="S96" s="1"/>
      <c r="T96" s="1"/>
      <c r="AJ96" s="1"/>
      <c r="AK96" s="1"/>
      <c r="AL96" s="1"/>
      <c r="AM96" s="1"/>
      <c r="AN96" s="1"/>
      <c r="AO96" s="1"/>
      <c r="AP96" s="1"/>
      <c r="AR96" s="1"/>
      <c r="AS96" s="1"/>
      <c r="AT96" s="1"/>
      <c r="AU96" s="1"/>
      <c r="AV96" s="1"/>
      <c r="AW96" s="1"/>
      <c r="AX96" s="1"/>
      <c r="AY96" s="1"/>
      <c r="AZ96" s="1"/>
      <c r="BB96" s="1"/>
      <c r="BC96" s="1"/>
      <c r="BD96" s="1"/>
      <c r="BE96" s="1"/>
      <c r="BF96" s="1"/>
      <c r="BG96" s="1"/>
      <c r="BH96" s="1"/>
      <c r="BI96" s="1"/>
      <c r="BJ96" s="1"/>
      <c r="BL96" s="1"/>
      <c r="BN96" s="1"/>
      <c r="BO96" s="1"/>
      <c r="BP96" s="1"/>
      <c r="BQ96" s="1"/>
      <c r="BR96" s="1"/>
      <c r="BS96" s="1"/>
      <c r="BT96" s="1"/>
      <c r="BU96" s="1"/>
      <c r="BV96" s="1"/>
      <c r="BW96" s="1"/>
      <c r="BX96" s="1"/>
      <c r="BY96" s="1"/>
      <c r="BZ96" s="1"/>
      <c r="CA96" s="1"/>
      <c r="CB96" s="1"/>
      <c r="CC96" s="1"/>
      <c r="CD96" s="1"/>
      <c r="CE96" s="1"/>
      <c r="CF96" s="1"/>
      <c r="CG96" s="1"/>
      <c r="CH96" s="1"/>
    </row>
    <row r="97" spans="1:127" s="8" customFormat="1" ht="9.9" customHeight="1">
      <c r="A97" s="5"/>
      <c r="B97" s="5"/>
      <c r="C97" s="905" t="s">
        <v>11</v>
      </c>
      <c r="D97" s="1050"/>
      <c r="E97" s="1050"/>
      <c r="F97" s="1050"/>
      <c r="G97" s="1050"/>
      <c r="H97" s="1050"/>
      <c r="I97" s="1050"/>
      <c r="J97" s="1050"/>
      <c r="K97" s="1050"/>
      <c r="L97" s="1050"/>
      <c r="M97" s="1003" t="s">
        <v>56</v>
      </c>
      <c r="N97" s="818"/>
      <c r="O97" s="35"/>
      <c r="P97" s="20"/>
      <c r="Q97" s="1004" t="s">
        <v>31</v>
      </c>
      <c r="R97" s="1005"/>
      <c r="S97" s="21"/>
      <c r="T97" s="20"/>
      <c r="U97" s="1004" t="s">
        <v>32</v>
      </c>
      <c r="V97" s="1005"/>
      <c r="W97" s="21"/>
      <c r="X97" s="20"/>
      <c r="Y97" s="1053" t="s">
        <v>33</v>
      </c>
      <c r="Z97" s="818"/>
      <c r="AB97" s="5"/>
      <c r="AE97" s="5"/>
      <c r="AF97" s="5"/>
      <c r="AG97" s="5"/>
      <c r="AH97" s="5"/>
      <c r="AI97" s="5"/>
      <c r="AJ97" s="5"/>
      <c r="AK97" s="5"/>
      <c r="AL97" s="5"/>
      <c r="AM97" s="5"/>
      <c r="AN97" s="5"/>
      <c r="AO97" s="5"/>
      <c r="AP97" s="5"/>
      <c r="AQ97" s="5"/>
      <c r="AR97" s="5"/>
      <c r="AS97" s="5"/>
      <c r="AT97" s="5"/>
      <c r="AU97" s="5"/>
      <c r="AV97" s="5"/>
      <c r="AX97" s="188"/>
      <c r="AY97" s="189"/>
      <c r="AZ97" s="189"/>
      <c r="BA97" s="189"/>
      <c r="BB97" s="189"/>
      <c r="BC97" s="189"/>
      <c r="BD97" s="189"/>
      <c r="BE97" s="189"/>
      <c r="BF97" s="189"/>
      <c r="BG97" s="189"/>
      <c r="BH97" s="189"/>
      <c r="BI97" s="190"/>
      <c r="BJ97" s="5"/>
      <c r="BK97" s="5"/>
      <c r="BL97" s="5"/>
      <c r="BM97" s="5"/>
      <c r="BN97" s="5"/>
      <c r="BO97" s="5"/>
      <c r="BP97" s="5"/>
      <c r="BQ97" s="5"/>
      <c r="BR97" s="5"/>
      <c r="BS97" s="5"/>
      <c r="BT97" s="5"/>
      <c r="BU97" s="5"/>
      <c r="BV97" s="5"/>
      <c r="BW97" s="5"/>
      <c r="BX97" s="5"/>
      <c r="BY97" s="5"/>
      <c r="BZ97" s="5"/>
      <c r="CA97" s="5"/>
      <c r="CB97" s="5"/>
      <c r="CC97" s="5"/>
      <c r="CD97" s="5"/>
      <c r="CE97" s="5"/>
      <c r="CF97" s="5"/>
      <c r="CG97" s="5"/>
      <c r="CH97" s="5"/>
    </row>
    <row r="98" spans="1:127" s="8" customFormat="1" ht="9.9" customHeight="1">
      <c r="A98" s="5"/>
      <c r="B98" s="5"/>
      <c r="C98" s="907"/>
      <c r="D98" s="1051"/>
      <c r="E98" s="1051"/>
      <c r="F98" s="1051"/>
      <c r="G98" s="1051"/>
      <c r="H98" s="1051"/>
      <c r="I98" s="1051"/>
      <c r="J98" s="1051"/>
      <c r="K98" s="1051"/>
      <c r="L98" s="1051"/>
      <c r="M98" s="890" t="str">
        <f>$M$9</f>
        <v>R</v>
      </c>
      <c r="N98" s="892"/>
      <c r="O98" s="1006" t="str">
        <f ca="1">$O$9</f>
        <v>0</v>
      </c>
      <c r="P98" s="1007"/>
      <c r="Q98" s="1006" t="str">
        <f ca="1">$Q$9</f>
        <v>7</v>
      </c>
      <c r="R98" s="1007"/>
      <c r="S98" s="1006" t="str">
        <f ca="1">$S$9</f>
        <v>0</v>
      </c>
      <c r="T98" s="1007"/>
      <c r="U98" s="1006" t="str">
        <f ca="1">$U$9</f>
        <v>3</v>
      </c>
      <c r="V98" s="1007"/>
      <c r="W98" s="1006" t="str">
        <f ca="1">$W$9</f>
        <v>3</v>
      </c>
      <c r="X98" s="1007"/>
      <c r="Y98" s="1006" t="str">
        <f ca="1">$Y$9</f>
        <v>1</v>
      </c>
      <c r="Z98" s="892"/>
      <c r="AA98" s="5"/>
      <c r="AB98" s="5"/>
      <c r="AC98" s="5"/>
      <c r="AD98" s="5"/>
      <c r="AE98" s="5"/>
      <c r="AF98" s="5"/>
      <c r="AG98" s="5"/>
      <c r="AH98" s="5"/>
      <c r="AI98" s="5"/>
      <c r="AJ98" s="5"/>
      <c r="AK98" s="5"/>
      <c r="AL98" s="5"/>
      <c r="AM98" s="5"/>
      <c r="AN98" s="5"/>
      <c r="AO98" s="5"/>
      <c r="AP98" s="5"/>
      <c r="AQ98" s="5"/>
      <c r="AR98" s="5"/>
      <c r="AS98" s="5"/>
      <c r="AT98" s="5"/>
      <c r="AU98" s="5"/>
      <c r="AV98" s="5"/>
      <c r="AX98" s="191"/>
      <c r="AY98" s="192"/>
      <c r="AZ98" s="192"/>
      <c r="BA98" s="192"/>
      <c r="BB98" s="192"/>
      <c r="BC98" s="192"/>
      <c r="BD98" s="192"/>
      <c r="BE98" s="192"/>
      <c r="BF98" s="192"/>
      <c r="BG98" s="192"/>
      <c r="BH98" s="192"/>
      <c r="BI98" s="193"/>
      <c r="BJ98" s="5"/>
      <c r="BK98" s="5"/>
      <c r="BL98" s="5"/>
      <c r="BM98" s="5"/>
      <c r="BN98" s="5"/>
      <c r="BO98" s="5"/>
      <c r="BP98" s="5"/>
      <c r="BQ98" s="5"/>
      <c r="BR98" s="5"/>
      <c r="BS98" s="5"/>
      <c r="BT98" s="5"/>
      <c r="BU98" s="5"/>
      <c r="BV98" s="5"/>
      <c r="BW98" s="5"/>
      <c r="BX98" s="5"/>
      <c r="BY98" s="5"/>
      <c r="BZ98" s="5"/>
      <c r="CA98" s="5"/>
      <c r="CB98" s="5"/>
      <c r="CC98" s="5"/>
      <c r="CD98" s="5"/>
      <c r="CE98" s="5"/>
      <c r="CF98" s="5"/>
      <c r="CG98" s="5"/>
      <c r="CH98" s="5"/>
    </row>
    <row r="99" spans="1:127" s="5" customFormat="1" ht="9.9" customHeight="1">
      <c r="C99" s="909"/>
      <c r="D99" s="1052"/>
      <c r="E99" s="1052"/>
      <c r="F99" s="1052"/>
      <c r="G99" s="1052"/>
      <c r="H99" s="1052"/>
      <c r="I99" s="1052"/>
      <c r="J99" s="1052"/>
      <c r="K99" s="1052"/>
      <c r="L99" s="1052"/>
      <c r="M99" s="844"/>
      <c r="N99" s="846"/>
      <c r="O99" s="1008"/>
      <c r="P99" s="1009"/>
      <c r="Q99" s="1008"/>
      <c r="R99" s="1009"/>
      <c r="S99" s="1008"/>
      <c r="T99" s="1009"/>
      <c r="U99" s="1008"/>
      <c r="V99" s="1009"/>
      <c r="W99" s="1008"/>
      <c r="X99" s="1009"/>
      <c r="Y99" s="1008"/>
      <c r="Z99" s="846"/>
      <c r="AX99" s="191"/>
      <c r="AY99" s="192"/>
      <c r="AZ99" s="192"/>
      <c r="BA99" s="192"/>
      <c r="BB99" s="192"/>
      <c r="BC99" s="192"/>
      <c r="BD99" s="192"/>
      <c r="BE99" s="192"/>
      <c r="BF99" s="192"/>
      <c r="BG99" s="192"/>
      <c r="BH99" s="192"/>
      <c r="BI99" s="193"/>
    </row>
    <row r="100" spans="1:127" s="8" customFormat="1" ht="9.9" customHeight="1">
      <c r="A100" s="5"/>
      <c r="B100" s="5"/>
      <c r="K100" s="5"/>
      <c r="U100" s="5"/>
      <c r="AD100" s="5"/>
      <c r="AE100" s="5"/>
      <c r="AF100" s="5"/>
      <c r="AG100" s="5"/>
      <c r="AH100" s="5"/>
      <c r="AI100" s="5"/>
      <c r="AJ100" s="5"/>
      <c r="AK100" s="5"/>
      <c r="AL100" s="5"/>
      <c r="AM100" s="5"/>
      <c r="AN100" s="5"/>
      <c r="AO100" s="5"/>
      <c r="AP100" s="5"/>
      <c r="AQ100" s="5"/>
      <c r="AR100" s="5"/>
      <c r="AS100" s="5"/>
      <c r="AT100" s="5"/>
      <c r="AU100" s="5"/>
      <c r="AV100" s="5"/>
      <c r="AX100" s="191"/>
      <c r="AY100" s="192"/>
      <c r="AZ100" s="192"/>
      <c r="BA100" s="192"/>
      <c r="BB100" s="192"/>
      <c r="BC100" s="192"/>
      <c r="BD100" s="192"/>
      <c r="BE100" s="192"/>
      <c r="BF100" s="192"/>
      <c r="BG100" s="192"/>
      <c r="BH100" s="192"/>
      <c r="BI100" s="193"/>
      <c r="BJ100" s="5"/>
      <c r="BK100" s="5"/>
      <c r="BL100" s="5"/>
      <c r="BM100" s="5"/>
      <c r="BN100" s="5"/>
      <c r="BO100" s="5"/>
    </row>
    <row r="101" spans="1:127" s="8" customFormat="1" ht="9.9" customHeight="1">
      <c r="A101" s="5"/>
      <c r="B101" s="5"/>
      <c r="C101" s="33"/>
      <c r="D101" s="33"/>
      <c r="E101" s="33"/>
      <c r="F101" s="33"/>
      <c r="G101" s="33"/>
      <c r="H101" s="33"/>
      <c r="I101" s="33"/>
      <c r="J101" s="33"/>
      <c r="K101" s="5"/>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X101" s="191"/>
      <c r="AY101" s="192"/>
      <c r="AZ101" s="192"/>
      <c r="BA101" s="192"/>
      <c r="BB101" s="192"/>
      <c r="BC101" s="192"/>
      <c r="BD101" s="192"/>
      <c r="BE101" s="192"/>
      <c r="BF101" s="192"/>
      <c r="BG101" s="192"/>
      <c r="BH101" s="192"/>
      <c r="BI101" s="193"/>
      <c r="BJ101" s="5"/>
      <c r="BK101" s="5"/>
      <c r="BL101" s="5"/>
      <c r="BM101" s="5"/>
      <c r="BN101" s="5"/>
      <c r="BO101" s="5"/>
    </row>
    <row r="102" spans="1:127" s="8" customFormat="1" ht="9.9" customHeight="1">
      <c r="A102" s="5"/>
      <c r="B102" s="5"/>
      <c r="C102" s="33"/>
      <c r="D102" s="33"/>
      <c r="E102" s="33"/>
      <c r="F102" s="33"/>
      <c r="G102" s="33"/>
      <c r="H102" s="33"/>
      <c r="I102" s="33"/>
      <c r="J102" s="33"/>
      <c r="K102" s="5"/>
      <c r="L102" s="5"/>
      <c r="M102" s="5"/>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X102" s="191"/>
      <c r="AY102" s="192"/>
      <c r="AZ102" s="192"/>
      <c r="BA102" s="192"/>
      <c r="BB102" s="192"/>
      <c r="BC102" s="192"/>
      <c r="BD102" s="192"/>
      <c r="BE102" s="192"/>
      <c r="BF102" s="192"/>
      <c r="BG102" s="192"/>
      <c r="BH102" s="192"/>
      <c r="BI102" s="193"/>
      <c r="BJ102" s="5"/>
      <c r="BK102" s="5"/>
      <c r="BL102" s="5"/>
      <c r="BM102" s="5"/>
      <c r="BN102" s="5"/>
      <c r="BO102" s="5"/>
    </row>
    <row r="103" spans="1:127" s="8" customFormat="1" ht="9.9" customHeight="1">
      <c r="A103" s="5"/>
      <c r="B103" s="5"/>
      <c r="C103" s="37"/>
      <c r="D103" s="37"/>
      <c r="E103" s="37"/>
      <c r="F103" s="37"/>
      <c r="G103" s="37"/>
      <c r="H103" s="37"/>
      <c r="I103" s="37"/>
      <c r="J103" s="37"/>
      <c r="K103" s="5"/>
      <c r="L103" s="5"/>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X103" s="194"/>
      <c r="AY103" s="195"/>
      <c r="AZ103" s="195"/>
      <c r="BA103" s="195"/>
      <c r="BB103" s="195"/>
      <c r="BC103" s="195"/>
      <c r="BD103" s="195"/>
      <c r="BE103" s="195"/>
      <c r="BF103" s="195"/>
      <c r="BG103" s="195"/>
      <c r="BH103" s="195"/>
      <c r="BI103" s="196"/>
      <c r="BJ103" s="5"/>
      <c r="BK103" s="5"/>
      <c r="BL103" s="5"/>
      <c r="BM103" s="5"/>
      <c r="BN103" s="5"/>
      <c r="BO103" s="5"/>
    </row>
    <row r="104" spans="1:127" s="8" customFormat="1" ht="9.9" customHeight="1">
      <c r="A104" s="5"/>
      <c r="B104" s="5"/>
      <c r="C104" s="1145" t="s">
        <v>205</v>
      </c>
      <c r="D104" s="1145"/>
      <c r="E104" s="1145"/>
      <c r="F104" s="863">
        <v>1</v>
      </c>
      <c r="G104" s="1062"/>
      <c r="H104" s="1061">
        <v>2</v>
      </c>
      <c r="I104" s="1061"/>
      <c r="J104" s="1061">
        <v>3</v>
      </c>
      <c r="K104" s="1061"/>
      <c r="L104" s="1061">
        <v>4</v>
      </c>
      <c r="M104" s="1061"/>
      <c r="N104" s="1064">
        <v>5</v>
      </c>
      <c r="O104" s="863"/>
      <c r="U104" s="13"/>
      <c r="V104" s="13"/>
      <c r="W104" s="5"/>
      <c r="X104" s="13"/>
      <c r="Y104" s="71"/>
      <c r="Z104" s="71"/>
      <c r="AA104" s="71"/>
      <c r="AB104" s="71"/>
      <c r="AC104" s="71"/>
      <c r="AD104" s="71"/>
      <c r="AE104" s="71"/>
      <c r="AF104" s="71"/>
      <c r="AG104" s="71"/>
      <c r="AH104" s="71"/>
      <c r="AI104" s="71"/>
      <c r="AJ104" s="71"/>
      <c r="AK104" s="71"/>
      <c r="AL104" s="5"/>
      <c r="AO104" s="5"/>
      <c r="AX104" s="1031" t="s">
        <v>52</v>
      </c>
      <c r="AY104" s="1031"/>
      <c r="AZ104" s="1031"/>
      <c r="BA104" s="1031"/>
      <c r="BB104" s="1031"/>
      <c r="BC104" s="1031"/>
      <c r="BD104" s="1031"/>
      <c r="BE104" s="1031"/>
      <c r="BF104" s="1031"/>
      <c r="BG104" s="1031"/>
      <c r="BH104" s="1031"/>
      <c r="BI104" s="1031"/>
      <c r="BL104" s="5"/>
      <c r="BM104" s="5"/>
      <c r="BN104" s="5"/>
      <c r="BO104" s="5"/>
    </row>
    <row r="105" spans="1:127" s="8" customFormat="1" ht="9.9" customHeight="1">
      <c r="A105" s="5"/>
      <c r="B105" s="5"/>
      <c r="C105" s="1145"/>
      <c r="D105" s="1145"/>
      <c r="E105" s="1145"/>
      <c r="F105" s="1068" t="s">
        <v>206</v>
      </c>
      <c r="G105" s="1137"/>
      <c r="H105" s="1146" t="s">
        <v>207</v>
      </c>
      <c r="I105" s="1146"/>
      <c r="J105" s="1147">
        <v>0</v>
      </c>
      <c r="K105" s="1148"/>
      <c r="L105" s="1146">
        <v>2</v>
      </c>
      <c r="M105" s="1146"/>
      <c r="N105" s="1150">
        <v>2</v>
      </c>
      <c r="O105" s="1068"/>
      <c r="U105" s="5"/>
      <c r="V105" s="5"/>
      <c r="W105" s="5"/>
      <c r="X105" s="71"/>
      <c r="Y105" s="98"/>
      <c r="Z105" s="71"/>
      <c r="AA105" s="71"/>
      <c r="AB105" s="71"/>
      <c r="AC105" s="71"/>
      <c r="AD105" s="71"/>
      <c r="AE105" s="71"/>
      <c r="AF105" s="71"/>
      <c r="AG105" s="71"/>
      <c r="AH105" s="71"/>
      <c r="AI105" s="71"/>
      <c r="AJ105" s="71"/>
      <c r="AK105" s="71"/>
      <c r="AL105" s="5"/>
      <c r="AO105" s="5"/>
      <c r="AX105" s="1032"/>
      <c r="AY105" s="1032"/>
      <c r="AZ105" s="1032"/>
      <c r="BA105" s="1032"/>
      <c r="BB105" s="1032"/>
      <c r="BC105" s="1032"/>
      <c r="BD105" s="1032"/>
      <c r="BE105" s="1032"/>
      <c r="BF105" s="1032"/>
      <c r="BG105" s="1032"/>
      <c r="BH105" s="1032"/>
      <c r="BI105" s="1032"/>
      <c r="BL105" s="5"/>
      <c r="BM105" s="5"/>
      <c r="BN105" s="5"/>
      <c r="BO105" s="5"/>
    </row>
    <row r="106" spans="1:127" s="8" customFormat="1" ht="9.9" customHeight="1">
      <c r="A106" s="5"/>
      <c r="B106" s="5"/>
      <c r="C106" s="1145"/>
      <c r="D106" s="1145"/>
      <c r="E106" s="1145"/>
      <c r="F106" s="1068"/>
      <c r="G106" s="1137"/>
      <c r="H106" s="1146"/>
      <c r="I106" s="1146"/>
      <c r="J106" s="1147"/>
      <c r="K106" s="1148"/>
      <c r="L106" s="1146"/>
      <c r="M106" s="1149"/>
      <c r="N106" s="906"/>
      <c r="O106" s="1116"/>
      <c r="U106" s="5"/>
      <c r="V106" s="5"/>
      <c r="W106" s="5"/>
      <c r="X106" s="71"/>
      <c r="Y106" s="71"/>
      <c r="Z106" s="71"/>
      <c r="AA106" s="71"/>
      <c r="AB106" s="71"/>
      <c r="AC106" s="71"/>
      <c r="AD106" s="71"/>
      <c r="AE106" s="71"/>
      <c r="AF106" s="71"/>
      <c r="AG106" s="71"/>
      <c r="AH106" s="71"/>
      <c r="AI106" s="71"/>
      <c r="AJ106" s="71"/>
      <c r="AK106" s="71"/>
      <c r="AL106" s="5"/>
      <c r="AO106" s="5"/>
      <c r="AX106" s="53"/>
      <c r="AY106" s="53"/>
      <c r="AZ106" s="53"/>
      <c r="BA106" s="53"/>
      <c r="BB106" s="53"/>
      <c r="BC106" s="53"/>
      <c r="BD106" s="53"/>
      <c r="BE106" s="53"/>
      <c r="BF106" s="53"/>
      <c r="BG106" s="53"/>
      <c r="BH106" s="53"/>
      <c r="BI106" s="53"/>
      <c r="BL106" s="5"/>
      <c r="BM106" s="5"/>
      <c r="BN106" s="5"/>
      <c r="BO106" s="5"/>
    </row>
    <row r="107" spans="1:127" s="8" customFormat="1" ht="9.9" customHeight="1">
      <c r="A107" s="5"/>
      <c r="B107" s="5"/>
      <c r="C107" s="1062" t="s">
        <v>204</v>
      </c>
      <c r="D107" s="1063"/>
      <c r="E107" s="1063"/>
      <c r="F107" s="1063"/>
      <c r="G107" s="1063"/>
      <c r="H107" s="1063"/>
      <c r="I107" s="1063"/>
      <c r="J107" s="1063"/>
      <c r="K107" s="1063"/>
      <c r="L107" s="1064"/>
      <c r="M107" s="1002" t="s">
        <v>13</v>
      </c>
      <c r="N107" s="796"/>
      <c r="O107" s="796"/>
      <c r="P107" s="796"/>
      <c r="Q107" s="796"/>
      <c r="R107" s="796"/>
      <c r="S107" s="796"/>
      <c r="T107" s="796"/>
      <c r="U107" s="796"/>
      <c r="V107" s="796"/>
      <c r="W107" s="796"/>
      <c r="X107" s="796"/>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6"/>
      <c r="AY107" s="797"/>
      <c r="AZ107" s="1002" t="s">
        <v>59</v>
      </c>
      <c r="BA107" s="796"/>
      <c r="BB107" s="796"/>
      <c r="BC107" s="796"/>
      <c r="BD107" s="796"/>
      <c r="BE107" s="796"/>
      <c r="BF107" s="796"/>
      <c r="BG107" s="796"/>
      <c r="BH107" s="796"/>
      <c r="BI107" s="797"/>
      <c r="BQ107" s="5"/>
      <c r="BR107" s="5"/>
      <c r="BS107" s="5"/>
      <c r="BT107" s="5"/>
    </row>
    <row r="108" spans="1:127" s="8" customFormat="1" ht="9.9" customHeight="1">
      <c r="A108" s="5"/>
      <c r="B108" s="5"/>
      <c r="C108" s="1060">
        <v>6</v>
      </c>
      <c r="D108" s="1061"/>
      <c r="E108" s="1061">
        <v>7</v>
      </c>
      <c r="F108" s="1061"/>
      <c r="G108" s="1061">
        <v>8</v>
      </c>
      <c r="H108" s="1061"/>
      <c r="I108" s="1061">
        <v>9</v>
      </c>
      <c r="J108" s="1061"/>
      <c r="K108" s="1061">
        <v>10</v>
      </c>
      <c r="L108" s="1136"/>
      <c r="M108" s="798"/>
      <c r="N108" s="799"/>
      <c r="O108" s="799"/>
      <c r="P108" s="799"/>
      <c r="Q108" s="799"/>
      <c r="R108" s="799"/>
      <c r="S108" s="799"/>
      <c r="T108" s="799"/>
      <c r="U108" s="799"/>
      <c r="V108" s="799"/>
      <c r="W108" s="799"/>
      <c r="X108" s="799"/>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799"/>
      <c r="AY108" s="800"/>
      <c r="AZ108" s="798"/>
      <c r="BA108" s="799"/>
      <c r="BB108" s="799"/>
      <c r="BC108" s="799"/>
      <c r="BD108" s="799"/>
      <c r="BE108" s="799"/>
      <c r="BF108" s="799"/>
      <c r="BG108" s="799"/>
      <c r="BH108" s="799"/>
      <c r="BI108" s="800"/>
      <c r="BJ108" s="5"/>
      <c r="BK108" s="5"/>
      <c r="BL108" s="5"/>
      <c r="BM108" s="5"/>
      <c r="BN108" s="5"/>
      <c r="BO108" s="5"/>
      <c r="BP108" s="5"/>
      <c r="BQ108" s="5"/>
      <c r="BR108" s="5"/>
      <c r="BS108" s="5"/>
      <c r="BT108" s="5"/>
    </row>
    <row r="109" spans="1:127" s="5" customFormat="1" ht="9.9" customHeight="1">
      <c r="C109" s="870" t="str">
        <f>$C$20</f>
        <v/>
      </c>
      <c r="D109" s="1025"/>
      <c r="E109" s="1026" t="str">
        <f>$E$20</f>
        <v/>
      </c>
      <c r="F109" s="1025"/>
      <c r="G109" s="1026" t="str">
        <f>$G$20</f>
        <v/>
      </c>
      <c r="H109" s="1025"/>
      <c r="I109" s="1026" t="str">
        <f>$I$20</f>
        <v/>
      </c>
      <c r="J109" s="1025"/>
      <c r="K109" s="1026" t="str">
        <f>$K$20</f>
        <v/>
      </c>
      <c r="L109" s="872"/>
      <c r="M109" s="873" t="str">
        <f>$M$20</f>
        <v/>
      </c>
      <c r="N109" s="874"/>
      <c r="O109" s="874"/>
      <c r="P109" s="874"/>
      <c r="Q109" s="874"/>
      <c r="R109" s="874"/>
      <c r="S109" s="874"/>
      <c r="T109" s="874"/>
      <c r="U109" s="874"/>
      <c r="V109" s="874"/>
      <c r="W109" s="874"/>
      <c r="X109" s="874"/>
      <c r="Y109" s="874"/>
      <c r="Z109" s="874"/>
      <c r="AA109" s="874"/>
      <c r="AB109" s="874"/>
      <c r="AC109" s="874"/>
      <c r="AD109" s="874"/>
      <c r="AE109" s="874"/>
      <c r="AF109" s="874"/>
      <c r="AG109" s="874"/>
      <c r="AH109" s="874"/>
      <c r="AI109" s="874"/>
      <c r="AJ109" s="874"/>
      <c r="AK109" s="874"/>
      <c r="AL109" s="874"/>
      <c r="AM109" s="874"/>
      <c r="AN109" s="874"/>
      <c r="AO109" s="874"/>
      <c r="AP109" s="874"/>
      <c r="AQ109" s="874"/>
      <c r="AR109" s="874"/>
      <c r="AS109" s="874"/>
      <c r="AT109" s="874"/>
      <c r="AU109" s="874"/>
      <c r="AV109" s="874"/>
      <c r="AW109" s="874"/>
      <c r="AX109" s="874"/>
      <c r="AY109" s="875"/>
      <c r="AZ109" s="1027" t="str">
        <f>$AZ$20</f>
        <v/>
      </c>
      <c r="BA109" s="1033"/>
      <c r="BB109" s="1033"/>
      <c r="BC109" s="1033"/>
      <c r="BD109" s="1033"/>
      <c r="BE109" s="1033"/>
      <c r="BF109" s="1033"/>
      <c r="BG109" s="1033"/>
      <c r="BH109" s="1033"/>
      <c r="BI109" s="1034"/>
    </row>
    <row r="110" spans="1:127" s="8" customFormat="1" ht="9.9" customHeight="1">
      <c r="A110" s="5"/>
      <c r="B110" s="5"/>
      <c r="C110" s="890"/>
      <c r="D110" s="1007"/>
      <c r="E110" s="1008"/>
      <c r="F110" s="1009"/>
      <c r="G110" s="1008"/>
      <c r="H110" s="1009"/>
      <c r="I110" s="1008"/>
      <c r="J110" s="1009"/>
      <c r="K110" s="1008"/>
      <c r="L110" s="846"/>
      <c r="M110" s="879"/>
      <c r="N110" s="880"/>
      <c r="O110" s="880"/>
      <c r="P110" s="880"/>
      <c r="Q110" s="880"/>
      <c r="R110" s="880"/>
      <c r="S110" s="880"/>
      <c r="T110" s="880"/>
      <c r="U110" s="880"/>
      <c r="V110" s="880"/>
      <c r="W110" s="880"/>
      <c r="X110" s="880"/>
      <c r="Y110" s="880"/>
      <c r="Z110" s="880"/>
      <c r="AA110" s="880"/>
      <c r="AB110" s="880"/>
      <c r="AC110" s="880"/>
      <c r="AD110" s="880"/>
      <c r="AE110" s="880"/>
      <c r="AF110" s="880"/>
      <c r="AG110" s="880"/>
      <c r="AH110" s="880"/>
      <c r="AI110" s="880"/>
      <c r="AJ110" s="880"/>
      <c r="AK110" s="880"/>
      <c r="AL110" s="880"/>
      <c r="AM110" s="880"/>
      <c r="AN110" s="880"/>
      <c r="AO110" s="880"/>
      <c r="AP110" s="880"/>
      <c r="AQ110" s="880"/>
      <c r="AR110" s="880"/>
      <c r="AS110" s="880"/>
      <c r="AT110" s="880"/>
      <c r="AU110" s="880"/>
      <c r="AV110" s="880"/>
      <c r="AW110" s="880"/>
      <c r="AX110" s="880"/>
      <c r="AY110" s="881"/>
      <c r="AZ110" s="1035"/>
      <c r="BA110" s="1036"/>
      <c r="BB110" s="1036"/>
      <c r="BC110" s="1036"/>
      <c r="BD110" s="1036"/>
      <c r="BE110" s="1036"/>
      <c r="BF110" s="1036"/>
      <c r="BG110" s="1036"/>
      <c r="BH110" s="1036"/>
      <c r="BI110" s="1037"/>
      <c r="BJ110" s="5"/>
      <c r="BK110" s="5"/>
      <c r="BL110" s="5"/>
      <c r="BM110" s="5"/>
      <c r="BN110" s="5"/>
      <c r="BO110" s="5"/>
      <c r="BP110" s="5"/>
      <c r="BQ110" s="5"/>
      <c r="BR110" s="5"/>
      <c r="BS110" s="5"/>
      <c r="BT110" s="5"/>
    </row>
    <row r="111" spans="1:127" s="8" customFormat="1" ht="9.9" customHeight="1">
      <c r="A111" s="5"/>
      <c r="B111" s="5"/>
      <c r="C111" s="1002" t="s">
        <v>5</v>
      </c>
      <c r="D111" s="796"/>
      <c r="E111" s="796"/>
      <c r="F111" s="796"/>
      <c r="G111" s="796"/>
      <c r="H111" s="796"/>
      <c r="I111" s="796"/>
      <c r="J111" s="796"/>
      <c r="K111" s="796"/>
      <c r="L111" s="796"/>
      <c r="M111" s="796"/>
      <c r="N111" s="797"/>
      <c r="O111" s="1010" t="s">
        <v>237</v>
      </c>
      <c r="P111" s="1011"/>
      <c r="Q111" s="1011"/>
      <c r="R111" s="1011"/>
      <c r="S111" s="1011"/>
      <c r="T111" s="1011"/>
      <c r="U111" s="1011"/>
      <c r="V111" s="1011"/>
      <c r="W111" s="1011"/>
      <c r="X111" s="1011"/>
      <c r="Y111" s="1011"/>
      <c r="Z111" s="1011"/>
      <c r="AA111" s="1011"/>
      <c r="AB111" s="1011"/>
      <c r="AC111" s="1011"/>
      <c r="AD111" s="1011"/>
      <c r="AE111" s="1011"/>
      <c r="AF111" s="1011"/>
      <c r="AG111" s="1011"/>
      <c r="AH111" s="1011"/>
      <c r="AI111" s="1011"/>
      <c r="AJ111" s="1011"/>
      <c r="AK111" s="1011"/>
      <c r="AL111" s="1011"/>
      <c r="AM111" s="1011"/>
      <c r="AN111" s="1011"/>
      <c r="AO111" s="1011"/>
      <c r="AP111" s="1011"/>
      <c r="AQ111" s="1011"/>
      <c r="AR111" s="1011"/>
      <c r="AS111" s="1011"/>
      <c r="AT111" s="1011"/>
      <c r="AU111" s="1011"/>
      <c r="AV111" s="1011"/>
      <c r="AW111" s="1011"/>
      <c r="AX111" s="1011"/>
      <c r="AY111" s="1012"/>
      <c r="AZ111" s="1010" t="s">
        <v>59</v>
      </c>
      <c r="BA111" s="1011"/>
      <c r="BB111" s="1011"/>
      <c r="BC111" s="1011"/>
      <c r="BD111" s="1011"/>
      <c r="BE111" s="1011"/>
      <c r="BF111" s="1011"/>
      <c r="BG111" s="1011"/>
      <c r="BH111" s="1011"/>
      <c r="BI111" s="1012"/>
      <c r="BJ111" s="5"/>
      <c r="BK111" s="5"/>
      <c r="BL111" s="5"/>
      <c r="BM111" s="5"/>
      <c r="BN111" s="5"/>
      <c r="BO111" s="5"/>
      <c r="BP111" s="5"/>
      <c r="BQ111" s="5"/>
      <c r="BR111" s="5"/>
      <c r="BS111" s="5"/>
      <c r="BT111" s="5"/>
    </row>
    <row r="112" spans="1:127" s="8" customFormat="1" ht="9.9" customHeight="1">
      <c r="A112" s="5"/>
      <c r="B112" s="5"/>
      <c r="C112" s="1062">
        <v>11</v>
      </c>
      <c r="D112" s="1059"/>
      <c r="E112" s="1058">
        <v>12</v>
      </c>
      <c r="F112" s="1059"/>
      <c r="G112" s="1058">
        <v>13</v>
      </c>
      <c r="H112" s="1059"/>
      <c r="I112" s="1058">
        <v>14</v>
      </c>
      <c r="J112" s="1059"/>
      <c r="K112" s="1058">
        <v>15</v>
      </c>
      <c r="L112" s="1059"/>
      <c r="M112" s="1058">
        <v>16</v>
      </c>
      <c r="N112" s="1064"/>
      <c r="O112" s="182" t="s">
        <v>231</v>
      </c>
      <c r="P112" s="1028" t="str">
        <f>$P$23</f>
        <v/>
      </c>
      <c r="Q112" s="1029"/>
      <c r="R112" s="1029"/>
      <c r="S112" s="187" t="s">
        <v>232</v>
      </c>
      <c r="T112" s="1028" t="str">
        <f>$T$23</f>
        <v/>
      </c>
      <c r="U112" s="1029"/>
      <c r="V112" s="1029"/>
      <c r="W112" s="1029"/>
      <c r="X112" s="135"/>
      <c r="Y112" s="136"/>
      <c r="Z112" s="136"/>
      <c r="AA112" s="136"/>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027" t="str">
        <f>$AZ$23</f>
        <v/>
      </c>
      <c r="BA112" s="874"/>
      <c r="BB112" s="874"/>
      <c r="BC112" s="874"/>
      <c r="BD112" s="874"/>
      <c r="BE112" s="874"/>
      <c r="BF112" s="874"/>
      <c r="BG112" s="874"/>
      <c r="BH112" s="874"/>
      <c r="BI112" s="875"/>
      <c r="BJ112" s="5"/>
      <c r="BK112" s="5"/>
      <c r="BL112" s="5"/>
      <c r="BM112" s="5"/>
      <c r="BN112" s="5"/>
      <c r="BO112" s="5"/>
      <c r="BP112" s="5"/>
      <c r="BQ112" s="5"/>
      <c r="BR112" s="5"/>
      <c r="BS112" s="5"/>
      <c r="BT112" s="5"/>
      <c r="BW112" s="19"/>
      <c r="BX112" s="19"/>
      <c r="BY112" s="19"/>
      <c r="BZ112" s="19"/>
      <c r="CA112" s="19"/>
      <c r="CB112" s="19"/>
      <c r="CC112" s="19"/>
      <c r="CD112" s="19"/>
      <c r="CE112" s="19"/>
      <c r="CF112" s="19"/>
      <c r="CG112" s="19"/>
      <c r="CH112" s="19"/>
      <c r="CI112" s="19"/>
      <c r="CJ112" s="19"/>
      <c r="CK112" s="19"/>
      <c r="CL112" s="19"/>
      <c r="CM112" s="19"/>
      <c r="CN112" s="19"/>
      <c r="CO112" s="19"/>
      <c r="CV112" s="5"/>
      <c r="DF112" s="5"/>
      <c r="DP112" s="5"/>
      <c r="DS112" s="5"/>
      <c r="DT112" s="5"/>
      <c r="DU112" s="5"/>
      <c r="DV112" s="5"/>
      <c r="DW112" s="5"/>
    </row>
    <row r="113" spans="1:127" s="8" customFormat="1" ht="9.9" customHeight="1">
      <c r="A113" s="5"/>
      <c r="B113" s="5"/>
      <c r="C113" s="870" t="str">
        <f>$C$23</f>
        <v/>
      </c>
      <c r="D113" s="1025"/>
      <c r="E113" s="1026" t="str">
        <f>$E$23</f>
        <v/>
      </c>
      <c r="F113" s="1025"/>
      <c r="G113" s="1026" t="str">
        <f>$G$23</f>
        <v/>
      </c>
      <c r="H113" s="1025"/>
      <c r="I113" s="1026" t="str">
        <f>$I$23</f>
        <v/>
      </c>
      <c r="J113" s="1025"/>
      <c r="K113" s="1026" t="str">
        <f>$K$23</f>
        <v/>
      </c>
      <c r="L113" s="1025"/>
      <c r="M113" s="1026" t="str">
        <f>$M$23</f>
        <v/>
      </c>
      <c r="N113" s="872"/>
      <c r="O113" s="876" t="str">
        <f>$O$24</f>
        <v/>
      </c>
      <c r="P113" s="877"/>
      <c r="Q113" s="877"/>
      <c r="R113" s="877"/>
      <c r="S113" s="877"/>
      <c r="T113" s="877"/>
      <c r="U113" s="877"/>
      <c r="V113" s="877"/>
      <c r="W113" s="877"/>
      <c r="X113" s="877"/>
      <c r="Y113" s="877"/>
      <c r="Z113" s="877"/>
      <c r="AA113" s="877"/>
      <c r="AB113" s="877"/>
      <c r="AC113" s="877"/>
      <c r="AD113" s="877"/>
      <c r="AE113" s="877"/>
      <c r="AF113" s="877"/>
      <c r="AG113" s="877"/>
      <c r="AH113" s="877"/>
      <c r="AI113" s="877"/>
      <c r="AJ113" s="877"/>
      <c r="AK113" s="877"/>
      <c r="AL113" s="877"/>
      <c r="AM113" s="877"/>
      <c r="AN113" s="877"/>
      <c r="AO113" s="877"/>
      <c r="AP113" s="877"/>
      <c r="AQ113" s="877"/>
      <c r="AR113" s="877"/>
      <c r="AS113" s="877"/>
      <c r="AT113" s="877"/>
      <c r="AU113" s="877"/>
      <c r="AV113" s="877"/>
      <c r="AW113" s="877"/>
      <c r="AX113" s="877"/>
      <c r="AY113" s="878"/>
      <c r="AZ113" s="876"/>
      <c r="BA113" s="877"/>
      <c r="BB113" s="877"/>
      <c r="BC113" s="877"/>
      <c r="BD113" s="877"/>
      <c r="BE113" s="877"/>
      <c r="BF113" s="877"/>
      <c r="BG113" s="877"/>
      <c r="BH113" s="877"/>
      <c r="BI113" s="878"/>
      <c r="BJ113" s="5"/>
      <c r="BK113" s="5"/>
      <c r="BL113" s="5"/>
      <c r="BM113" s="5"/>
      <c r="BN113" s="5"/>
      <c r="BO113" s="5"/>
      <c r="BP113" s="5"/>
      <c r="BQ113" s="5"/>
      <c r="BR113" s="5"/>
      <c r="BS113" s="5"/>
      <c r="BT113" s="5"/>
      <c r="CB113" s="5"/>
      <c r="CL113" s="5"/>
      <c r="CV113" s="5"/>
      <c r="DF113" s="5"/>
      <c r="DP113" s="5"/>
      <c r="DS113" s="5"/>
      <c r="DT113" s="5"/>
      <c r="DU113" s="5"/>
      <c r="DV113" s="5"/>
      <c r="DW113" s="5"/>
    </row>
    <row r="114" spans="1:127" s="8" customFormat="1" ht="9.9" customHeight="1" thickBot="1">
      <c r="A114" s="5"/>
      <c r="B114" s="5"/>
      <c r="C114" s="890"/>
      <c r="D114" s="1007"/>
      <c r="E114" s="1006"/>
      <c r="F114" s="1007"/>
      <c r="G114" s="1006"/>
      <c r="H114" s="1007"/>
      <c r="I114" s="1008"/>
      <c r="J114" s="1009"/>
      <c r="K114" s="1008"/>
      <c r="L114" s="1009"/>
      <c r="M114" s="1008"/>
      <c r="N114" s="846"/>
      <c r="O114" s="879"/>
      <c r="P114" s="880"/>
      <c r="Q114" s="880"/>
      <c r="R114" s="880"/>
      <c r="S114" s="880"/>
      <c r="T114" s="880"/>
      <c r="U114" s="880"/>
      <c r="V114" s="880"/>
      <c r="W114" s="880"/>
      <c r="X114" s="880"/>
      <c r="Y114" s="880"/>
      <c r="Z114" s="880"/>
      <c r="AA114" s="880"/>
      <c r="AB114" s="880"/>
      <c r="AC114" s="880"/>
      <c r="AD114" s="880"/>
      <c r="AE114" s="880"/>
      <c r="AF114" s="880"/>
      <c r="AG114" s="880"/>
      <c r="AH114" s="880"/>
      <c r="AI114" s="880"/>
      <c r="AJ114" s="880"/>
      <c r="AK114" s="880"/>
      <c r="AL114" s="880"/>
      <c r="AM114" s="880"/>
      <c r="AN114" s="880"/>
      <c r="AO114" s="880"/>
      <c r="AP114" s="880"/>
      <c r="AQ114" s="880"/>
      <c r="AR114" s="880"/>
      <c r="AS114" s="880"/>
      <c r="AT114" s="880"/>
      <c r="AU114" s="880"/>
      <c r="AV114" s="880"/>
      <c r="AW114" s="880"/>
      <c r="AX114" s="880"/>
      <c r="AY114" s="881"/>
      <c r="AZ114" s="879"/>
      <c r="BA114" s="880"/>
      <c r="BB114" s="880"/>
      <c r="BC114" s="880"/>
      <c r="BD114" s="880"/>
      <c r="BE114" s="880"/>
      <c r="BF114" s="880"/>
      <c r="BG114" s="880"/>
      <c r="BH114" s="880"/>
      <c r="BI114" s="881"/>
      <c r="BJ114" s="5"/>
      <c r="BK114" s="5"/>
      <c r="BL114" s="5"/>
      <c r="BM114" s="5"/>
      <c r="BN114" s="5"/>
      <c r="BO114" s="5"/>
      <c r="BP114" s="5"/>
      <c r="BQ114" s="5"/>
      <c r="BR114" s="5"/>
      <c r="BS114" s="5"/>
      <c r="BT114" s="5"/>
      <c r="CB114" s="12"/>
      <c r="CC114" s="12"/>
      <c r="CD114" s="12"/>
      <c r="CE114" s="12"/>
      <c r="CF114" s="12"/>
      <c r="CG114" s="12"/>
      <c r="CH114" s="12"/>
      <c r="CI114" s="12"/>
      <c r="CJ114" s="12"/>
      <c r="CK114" s="12"/>
      <c r="CL114" s="12"/>
      <c r="CM114" s="12"/>
      <c r="CN114" s="12"/>
      <c r="CO114" s="12"/>
      <c r="CP114" s="12"/>
      <c r="CQ114" s="12"/>
      <c r="CR114" s="12"/>
      <c r="CS114" s="12"/>
      <c r="CT114" s="12"/>
      <c r="CU114" s="12"/>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row>
    <row r="115" spans="1:127" s="8" customFormat="1" ht="9.9" customHeight="1">
      <c r="A115" s="5"/>
      <c r="B115" s="5"/>
      <c r="C115" s="1131">
        <v>17</v>
      </c>
      <c r="D115" s="1132"/>
      <c r="E115" s="1134">
        <v>18</v>
      </c>
      <c r="F115" s="1135"/>
      <c r="G115" s="1132">
        <v>19</v>
      </c>
      <c r="H115" s="1133"/>
      <c r="I115" s="1158" t="s">
        <v>208</v>
      </c>
      <c r="J115" s="1096"/>
      <c r="K115" s="1096"/>
      <c r="L115" s="1096"/>
      <c r="M115" s="1096"/>
      <c r="N115" s="1096"/>
      <c r="O115" s="1096"/>
      <c r="P115" s="1096"/>
      <c r="Q115" s="1096"/>
      <c r="R115" s="1096"/>
      <c r="S115" s="1096"/>
      <c r="T115" s="1096"/>
      <c r="U115" s="1096"/>
      <c r="V115" s="1096"/>
      <c r="W115" s="1096"/>
      <c r="X115" s="1096"/>
      <c r="Y115" s="1096"/>
      <c r="Z115" s="1096"/>
      <c r="AA115" s="1096"/>
      <c r="AB115" s="1096"/>
      <c r="AC115" s="1096"/>
      <c r="AD115" s="1096"/>
      <c r="AE115" s="1096"/>
      <c r="AF115" s="1096"/>
      <c r="AG115" s="1096"/>
      <c r="AH115" s="1096"/>
      <c r="AI115" s="1096"/>
      <c r="AJ115" s="1096"/>
      <c r="AK115" s="1096"/>
      <c r="AL115" s="1096"/>
      <c r="AM115" s="1096"/>
      <c r="AN115" s="1096"/>
      <c r="AO115" s="1096"/>
      <c r="AP115" s="1096"/>
      <c r="AQ115" s="1096"/>
      <c r="AR115" s="1097"/>
      <c r="AS115" s="33"/>
      <c r="AT115" s="33"/>
      <c r="AU115" s="33"/>
      <c r="AV115" s="33"/>
      <c r="AW115" s="33"/>
      <c r="AX115" s="33"/>
      <c r="AY115" s="33"/>
      <c r="AZ115" s="9"/>
      <c r="BA115" s="9"/>
      <c r="BB115" s="9"/>
      <c r="BC115" s="9"/>
      <c r="BD115" s="9"/>
      <c r="BE115" s="9"/>
      <c r="BF115" s="9"/>
      <c r="BG115" s="9"/>
      <c r="BH115" s="9"/>
      <c r="BI115" s="9"/>
      <c r="BJ115" s="5"/>
      <c r="BK115" s="5"/>
      <c r="BL115" s="5"/>
      <c r="BM115" s="5"/>
      <c r="BN115" s="5"/>
      <c r="BO115" s="5"/>
      <c r="BP115" s="5"/>
      <c r="BQ115" s="5"/>
      <c r="BR115" s="5"/>
      <c r="BS115" s="5"/>
      <c r="BT115" s="5"/>
      <c r="CB115" s="12"/>
      <c r="CC115" s="12"/>
      <c r="CD115" s="12"/>
      <c r="CE115" s="12"/>
      <c r="CF115" s="12"/>
      <c r="CG115" s="12"/>
      <c r="CH115" s="12"/>
      <c r="CI115" s="12"/>
      <c r="CJ115" s="12"/>
      <c r="CK115" s="12"/>
      <c r="CL115" s="12"/>
      <c r="CM115" s="12"/>
      <c r="CN115" s="12"/>
      <c r="CO115" s="12"/>
      <c r="CP115" s="12"/>
      <c r="CQ115" s="12"/>
      <c r="CR115" s="12"/>
      <c r="CS115" s="12"/>
      <c r="CT115" s="12"/>
      <c r="CU115" s="12"/>
      <c r="CV115" s="5"/>
      <c r="DF115" s="5"/>
      <c r="DP115" s="5"/>
      <c r="DS115" s="5"/>
      <c r="DT115" s="5"/>
      <c r="DU115" s="5"/>
      <c r="DV115" s="5"/>
      <c r="DW115" s="5"/>
    </row>
    <row r="116" spans="1:127" s="8" customFormat="1" ht="9.9" customHeight="1">
      <c r="A116" s="5"/>
      <c r="B116" s="5"/>
      <c r="C116" s="1176" t="str">
        <f>$C$27</f>
        <v/>
      </c>
      <c r="D116" s="1020"/>
      <c r="E116" s="1021" t="str">
        <f>$E$27</f>
        <v/>
      </c>
      <c r="F116" s="1022"/>
      <c r="G116" s="1021" t="str">
        <f>$G$27</f>
        <v/>
      </c>
      <c r="H116" s="1143"/>
      <c r="I116" s="871" t="str">
        <f>$I$27</f>
        <v/>
      </c>
      <c r="J116" s="1025"/>
      <c r="K116" s="1026" t="str">
        <f>$K$27</f>
        <v/>
      </c>
      <c r="L116" s="1025"/>
      <c r="M116" s="1026" t="str">
        <f>$M$27</f>
        <v/>
      </c>
      <c r="N116" s="1025"/>
      <c r="O116" s="1026" t="str">
        <f>$O$27</f>
        <v/>
      </c>
      <c r="P116" s="1025"/>
      <c r="Q116" s="1026" t="str">
        <f>$Q$27</f>
        <v/>
      </c>
      <c r="R116" s="1025"/>
      <c r="S116" s="1026" t="str">
        <f>$S$27</f>
        <v/>
      </c>
      <c r="T116" s="1025"/>
      <c r="U116" s="1026" t="str">
        <f>$U$27</f>
        <v/>
      </c>
      <c r="V116" s="1025"/>
      <c r="W116" s="1026" t="str">
        <f>$W$27</f>
        <v/>
      </c>
      <c r="X116" s="1025"/>
      <c r="Y116" s="1026" t="str">
        <f>$Y$27</f>
        <v/>
      </c>
      <c r="Z116" s="1025"/>
      <c r="AA116" s="1026" t="str">
        <f>$AA$27</f>
        <v/>
      </c>
      <c r="AB116" s="1025"/>
      <c r="AC116" s="1026" t="str">
        <f>$AC$27</f>
        <v/>
      </c>
      <c r="AD116" s="1025"/>
      <c r="AE116" s="1026" t="str">
        <f>$AE$27</f>
        <v/>
      </c>
      <c r="AF116" s="1025"/>
      <c r="AG116" s="1026" t="str">
        <f>$AG$27</f>
        <v/>
      </c>
      <c r="AH116" s="1025"/>
      <c r="AI116" s="1026" t="str">
        <f>$AI$27</f>
        <v/>
      </c>
      <c r="AJ116" s="1025"/>
      <c r="AK116" s="1026" t="str">
        <f>$AK$27</f>
        <v/>
      </c>
      <c r="AL116" s="1025"/>
      <c r="AM116" s="1026" t="str">
        <f>$AM$27</f>
        <v/>
      </c>
      <c r="AN116" s="1025"/>
      <c r="AO116" s="1026" t="str">
        <f>$AO$27</f>
        <v/>
      </c>
      <c r="AP116" s="1025"/>
      <c r="AQ116" s="1026" t="str">
        <f>$AQ$27</f>
        <v/>
      </c>
      <c r="AR116" s="872"/>
      <c r="AS116" s="37"/>
      <c r="AT116" s="37"/>
      <c r="AU116" s="37"/>
      <c r="AV116" s="37"/>
      <c r="AW116" s="37"/>
      <c r="AX116" s="37"/>
      <c r="AY116" s="37"/>
      <c r="AZ116" s="99"/>
      <c r="BA116" s="99"/>
      <c r="BB116" s="99"/>
      <c r="BC116" s="99"/>
      <c r="BD116" s="99"/>
      <c r="BE116" s="99"/>
      <c r="BF116" s="99"/>
      <c r="BG116" s="99"/>
      <c r="BH116" s="99"/>
      <c r="BI116" s="99"/>
      <c r="BJ116" s="5"/>
      <c r="BK116" s="5"/>
      <c r="BL116" s="5"/>
      <c r="BM116" s="5"/>
      <c r="BN116" s="5"/>
      <c r="BO116" s="5"/>
      <c r="BP116" s="5"/>
      <c r="BQ116" s="5"/>
      <c r="BR116" s="5"/>
      <c r="BS116" s="5"/>
      <c r="DO116" s="5"/>
      <c r="DR116" s="5"/>
      <c r="DS116" s="5"/>
      <c r="DT116" s="5"/>
      <c r="DU116" s="5"/>
      <c r="DV116" s="5"/>
      <c r="DW116" s="5"/>
    </row>
    <row r="117" spans="1:127" s="8" customFormat="1" ht="9.9" customHeight="1" thickBot="1">
      <c r="A117" s="5"/>
      <c r="B117" s="5"/>
      <c r="C117" s="1177"/>
      <c r="D117" s="1178"/>
      <c r="E117" s="1141"/>
      <c r="F117" s="1142"/>
      <c r="G117" s="1141"/>
      <c r="H117" s="1144"/>
      <c r="I117" s="845"/>
      <c r="J117" s="1009"/>
      <c r="K117" s="1008"/>
      <c r="L117" s="1009"/>
      <c r="M117" s="1008"/>
      <c r="N117" s="1009"/>
      <c r="O117" s="1008"/>
      <c r="P117" s="1009"/>
      <c r="Q117" s="1008"/>
      <c r="R117" s="1009"/>
      <c r="S117" s="1008"/>
      <c r="T117" s="1009"/>
      <c r="U117" s="1008"/>
      <c r="V117" s="1009"/>
      <c r="W117" s="1008"/>
      <c r="X117" s="1009"/>
      <c r="Y117" s="1008"/>
      <c r="Z117" s="1009"/>
      <c r="AA117" s="1008"/>
      <c r="AB117" s="1009"/>
      <c r="AC117" s="1008"/>
      <c r="AD117" s="1009"/>
      <c r="AE117" s="1008"/>
      <c r="AF117" s="1009"/>
      <c r="AG117" s="1008"/>
      <c r="AH117" s="1009"/>
      <c r="AI117" s="1008"/>
      <c r="AJ117" s="1009"/>
      <c r="AK117" s="1008"/>
      <c r="AL117" s="1009"/>
      <c r="AM117" s="1008"/>
      <c r="AN117" s="1009"/>
      <c r="AO117" s="1008"/>
      <c r="AP117" s="1009"/>
      <c r="AQ117" s="1008"/>
      <c r="AR117" s="846"/>
      <c r="AS117" s="37"/>
      <c r="AT117" s="37"/>
      <c r="AU117" s="37"/>
      <c r="AV117" s="37"/>
      <c r="AW117" s="37"/>
      <c r="AX117" s="37"/>
      <c r="AY117" s="37"/>
      <c r="AZ117" s="99"/>
      <c r="BA117" s="99"/>
      <c r="BB117" s="99"/>
      <c r="BC117" s="99"/>
      <c r="BD117" s="99"/>
      <c r="BE117" s="99"/>
      <c r="BF117" s="99"/>
      <c r="BG117" s="99"/>
      <c r="BH117" s="99"/>
      <c r="BI117" s="99"/>
      <c r="BJ117" s="5"/>
      <c r="BK117" s="5"/>
      <c r="BL117" s="5"/>
      <c r="BM117" s="5"/>
      <c r="BN117" s="5"/>
      <c r="BO117" s="5"/>
      <c r="BP117" s="5"/>
      <c r="BQ117" s="5"/>
      <c r="BR117" s="5"/>
      <c r="BS117" s="5"/>
      <c r="DO117" s="5"/>
      <c r="DR117" s="5"/>
      <c r="DS117" s="5"/>
      <c r="DT117" s="5"/>
      <c r="DU117" s="5"/>
      <c r="DV117" s="5"/>
      <c r="DW117" s="5"/>
    </row>
    <row r="118" spans="1:127" s="8" customFormat="1" ht="9.9" customHeight="1">
      <c r="A118" s="5"/>
      <c r="B118" s="5"/>
      <c r="C118" s="994" t="str">
        <f>IF(入力画面!$H$18="","",入力画面!$H$18)</f>
        <v/>
      </c>
      <c r="D118" s="995"/>
      <c r="E118" s="995"/>
      <c r="F118" s="995"/>
      <c r="G118" s="995"/>
      <c r="H118" s="995"/>
      <c r="I118" s="995"/>
      <c r="J118" s="995"/>
      <c r="K118" s="995"/>
      <c r="L118" s="995"/>
      <c r="M118" s="995"/>
      <c r="N118" s="995"/>
      <c r="O118" s="995"/>
      <c r="P118" s="995"/>
      <c r="Q118" s="995"/>
      <c r="R118" s="995"/>
      <c r="S118" s="995"/>
      <c r="T118" s="995"/>
      <c r="U118" s="995"/>
      <c r="V118" s="995"/>
      <c r="W118" s="995"/>
      <c r="X118" s="995"/>
      <c r="Y118" s="995"/>
      <c r="Z118" s="995"/>
      <c r="AA118" s="995"/>
      <c r="AB118" s="995"/>
      <c r="AC118" s="995"/>
      <c r="AD118" s="995"/>
      <c r="AE118" s="995"/>
      <c r="AF118" s="995"/>
      <c r="AG118" s="995"/>
      <c r="AH118" s="995"/>
      <c r="AI118" s="995"/>
      <c r="AJ118" s="995"/>
      <c r="AK118" s="995"/>
      <c r="AL118" s="995"/>
      <c r="AM118" s="995"/>
      <c r="AN118" s="995"/>
      <c r="AO118" s="995"/>
      <c r="AP118" s="995"/>
      <c r="AQ118" s="995"/>
      <c r="AR118" s="998"/>
      <c r="AS118" s="37"/>
      <c r="AT118" s="37"/>
      <c r="AU118" s="37"/>
      <c r="AV118" s="37"/>
      <c r="AW118" s="37"/>
      <c r="AX118" s="37"/>
      <c r="AY118" s="37"/>
      <c r="AZ118" s="99"/>
      <c r="BA118" s="99"/>
      <c r="BB118" s="99"/>
      <c r="BC118" s="99"/>
      <c r="BD118" s="99"/>
      <c r="BE118" s="99"/>
      <c r="BF118" s="99"/>
      <c r="BG118" s="99"/>
      <c r="BH118" s="99"/>
      <c r="BI118" s="99"/>
      <c r="BJ118" s="5"/>
      <c r="BK118" s="5"/>
      <c r="BL118" s="5"/>
      <c r="BM118" s="5"/>
      <c r="BN118" s="5"/>
      <c r="BO118" s="5"/>
      <c r="BP118" s="5"/>
      <c r="BQ118" s="11"/>
      <c r="BR118" s="12"/>
      <c r="BS118" s="12"/>
      <c r="BT118" s="65"/>
      <c r="BU118" s="65"/>
      <c r="BV118" s="65"/>
      <c r="BW118" s="65"/>
      <c r="BX118" s="65"/>
      <c r="BY118" s="65"/>
      <c r="BZ118" s="65"/>
      <c r="CA118" s="12"/>
      <c r="CB118" s="12"/>
      <c r="CC118" s="12"/>
      <c r="CD118" s="12"/>
      <c r="CE118" s="12"/>
      <c r="CF118" s="12"/>
      <c r="CG118" s="12"/>
      <c r="CH118" s="12"/>
      <c r="CI118" s="12"/>
      <c r="CJ118" s="12"/>
      <c r="CK118" s="12"/>
      <c r="CL118" s="12"/>
      <c r="CM118" s="12"/>
      <c r="CN118" s="12"/>
      <c r="CO118" s="12"/>
      <c r="DO118" s="5"/>
      <c r="DR118" s="5"/>
      <c r="DS118" s="5"/>
      <c r="DT118" s="5"/>
      <c r="DU118" s="5"/>
      <c r="DV118" s="5"/>
      <c r="DW118" s="5"/>
    </row>
    <row r="119" spans="1:127" s="5" customFormat="1" ht="9.9" customHeight="1">
      <c r="C119" s="994"/>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5"/>
      <c r="AA119" s="995"/>
      <c r="AB119" s="995"/>
      <c r="AC119" s="995"/>
      <c r="AD119" s="995"/>
      <c r="AE119" s="995"/>
      <c r="AF119" s="995"/>
      <c r="AG119" s="995"/>
      <c r="AH119" s="995"/>
      <c r="AI119" s="995"/>
      <c r="AJ119" s="995"/>
      <c r="AK119" s="995"/>
      <c r="AL119" s="995"/>
      <c r="AM119" s="995"/>
      <c r="AN119" s="995"/>
      <c r="AO119" s="995"/>
      <c r="AP119" s="995"/>
      <c r="AQ119" s="995"/>
      <c r="AR119" s="998"/>
      <c r="AS119" s="37"/>
      <c r="AT119" s="37"/>
      <c r="AU119" s="37"/>
      <c r="AV119" s="37"/>
      <c r="AW119" s="37"/>
      <c r="AX119" s="37"/>
      <c r="AY119" s="37"/>
      <c r="AZ119" s="99"/>
      <c r="BA119" s="99"/>
      <c r="BB119" s="99"/>
      <c r="BC119" s="99"/>
      <c r="BD119" s="99"/>
      <c r="BE119" s="99"/>
      <c r="BF119" s="99"/>
      <c r="BG119" s="99"/>
      <c r="BH119" s="99"/>
      <c r="BI119" s="99"/>
      <c r="CT119" s="8"/>
      <c r="CV119" s="8"/>
      <c r="CW119" s="8"/>
      <c r="CX119" s="8"/>
      <c r="CY119" s="8"/>
      <c r="CZ119" s="8"/>
      <c r="DA119" s="8"/>
      <c r="DB119" s="8"/>
      <c r="DC119" s="8"/>
      <c r="DD119" s="8"/>
      <c r="DF119" s="8"/>
      <c r="DG119" s="8"/>
      <c r="DH119" s="8"/>
      <c r="DI119" s="8"/>
      <c r="DJ119" s="8"/>
      <c r="DK119" s="8"/>
      <c r="DL119" s="8"/>
      <c r="DM119" s="8"/>
      <c r="DN119" s="8"/>
      <c r="DP119" s="8"/>
      <c r="DQ119" s="8"/>
    </row>
    <row r="120" spans="1:127" s="8" customFormat="1" ht="9.9" customHeight="1">
      <c r="A120" s="5"/>
      <c r="B120" s="5"/>
      <c r="C120" s="999"/>
      <c r="D120" s="1000"/>
      <c r="E120" s="1000"/>
      <c r="F120" s="1000"/>
      <c r="G120" s="1000"/>
      <c r="H120" s="1000"/>
      <c r="I120" s="1000"/>
      <c r="J120" s="1000"/>
      <c r="K120" s="1000"/>
      <c r="L120" s="1000"/>
      <c r="M120" s="1000"/>
      <c r="N120" s="1000"/>
      <c r="O120" s="1000"/>
      <c r="P120" s="1000"/>
      <c r="Q120" s="1000"/>
      <c r="R120" s="1000"/>
      <c r="S120" s="1000"/>
      <c r="T120" s="1000"/>
      <c r="U120" s="1000"/>
      <c r="V120" s="1000"/>
      <c r="W120" s="1000"/>
      <c r="X120" s="1000"/>
      <c r="Y120" s="1000"/>
      <c r="Z120" s="1000"/>
      <c r="AA120" s="1000"/>
      <c r="AB120" s="1000"/>
      <c r="AC120" s="1000"/>
      <c r="AD120" s="1000"/>
      <c r="AE120" s="1000"/>
      <c r="AF120" s="1000"/>
      <c r="AG120" s="1000"/>
      <c r="AH120" s="1000"/>
      <c r="AI120" s="1000"/>
      <c r="AJ120" s="1000"/>
      <c r="AK120" s="1000"/>
      <c r="AL120" s="1000"/>
      <c r="AM120" s="1000"/>
      <c r="AN120" s="1000"/>
      <c r="AO120" s="1000"/>
      <c r="AP120" s="1000"/>
      <c r="AQ120" s="1000"/>
      <c r="AR120" s="1001"/>
      <c r="AS120" s="37"/>
      <c r="AT120" s="37"/>
      <c r="AU120" s="37"/>
      <c r="AV120" s="37"/>
      <c r="AW120" s="37"/>
      <c r="AX120" s="37"/>
      <c r="AY120" s="37"/>
      <c r="AZ120" s="99"/>
      <c r="BA120" s="99"/>
      <c r="BB120" s="99"/>
      <c r="BC120" s="99"/>
      <c r="BD120" s="99"/>
      <c r="BE120" s="99"/>
      <c r="BF120" s="99"/>
      <c r="BG120" s="99"/>
      <c r="BH120" s="99"/>
      <c r="BI120" s="99"/>
      <c r="BJ120" s="5"/>
      <c r="BK120" s="5"/>
      <c r="BL120" s="5"/>
      <c r="BM120" s="5"/>
      <c r="BN120" s="5"/>
      <c r="BO120" s="5"/>
      <c r="BP120" s="5"/>
      <c r="BQ120" s="5"/>
      <c r="BR120" s="5"/>
      <c r="CU120" s="5"/>
      <c r="DE120" s="5"/>
      <c r="DO120" s="5"/>
      <c r="DR120" s="5"/>
      <c r="DS120" s="5"/>
      <c r="DT120" s="5"/>
      <c r="DU120" s="5"/>
      <c r="DV120" s="5"/>
      <c r="DW120" s="5"/>
    </row>
    <row r="121" spans="1:127" s="8" customFormat="1" ht="9.9" customHeight="1">
      <c r="A121" s="5"/>
      <c r="B121" s="5"/>
      <c r="C121" s="1002" t="s">
        <v>3</v>
      </c>
      <c r="D121" s="796"/>
      <c r="E121" s="796"/>
      <c r="F121" s="796"/>
      <c r="G121" s="796"/>
      <c r="H121" s="796"/>
      <c r="I121" s="796"/>
      <c r="J121" s="796"/>
      <c r="K121" s="796"/>
      <c r="L121" s="796"/>
      <c r="M121" s="796"/>
      <c r="N121" s="796"/>
      <c r="O121" s="796"/>
      <c r="P121" s="797"/>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CG121" s="5"/>
      <c r="CP121" s="5"/>
      <c r="CZ121" s="5"/>
      <c r="DC121" s="5"/>
      <c r="DD121" s="5"/>
      <c r="DE121" s="5"/>
      <c r="DF121" s="5"/>
      <c r="DG121" s="5"/>
      <c r="DH121" s="5"/>
      <c r="DI121" s="5"/>
    </row>
    <row r="122" spans="1:127" s="8" customFormat="1" ht="9.9" customHeight="1">
      <c r="A122" s="5"/>
      <c r="B122" s="5"/>
      <c r="C122" s="1175">
        <v>30</v>
      </c>
      <c r="D122" s="1066"/>
      <c r="E122" s="1062">
        <v>31</v>
      </c>
      <c r="F122" s="1059"/>
      <c r="G122" s="1153">
        <v>32</v>
      </c>
      <c r="H122" s="1154"/>
      <c r="I122" s="1058">
        <v>33</v>
      </c>
      <c r="J122" s="1059"/>
      <c r="K122" s="1153">
        <v>34</v>
      </c>
      <c r="L122" s="1154"/>
      <c r="M122" s="1058">
        <v>35</v>
      </c>
      <c r="N122" s="1059"/>
      <c r="O122" s="1065">
        <v>36</v>
      </c>
      <c r="P122" s="1066"/>
      <c r="Q122" s="5"/>
      <c r="R122" s="5"/>
      <c r="S122" s="5"/>
      <c r="T122" s="12"/>
      <c r="U122" s="66"/>
      <c r="V122" s="66"/>
      <c r="W122" s="66"/>
      <c r="X122" s="66"/>
      <c r="Y122" s="66"/>
      <c r="Z122" s="66"/>
      <c r="AA122" s="66"/>
      <c r="AB122" s="66"/>
      <c r="AC122" s="66"/>
      <c r="AD122" s="66"/>
      <c r="AE122" s="66"/>
      <c r="AF122" s="66"/>
      <c r="AG122" s="66"/>
      <c r="AH122" s="66"/>
      <c r="AI122" s="66"/>
      <c r="AJ122" s="66"/>
      <c r="AL122" s="55"/>
      <c r="AM122" s="55"/>
      <c r="AN122" s="55"/>
      <c r="AO122" s="55"/>
      <c r="AP122" s="55"/>
      <c r="AQ122" s="55"/>
      <c r="AR122" s="55"/>
      <c r="AS122" s="55"/>
      <c r="AT122" s="55"/>
      <c r="AU122" s="55"/>
      <c r="AV122" s="55"/>
      <c r="AW122" s="55"/>
      <c r="AX122" s="5"/>
      <c r="AY122" s="5"/>
      <c r="AZ122" s="5"/>
      <c r="BA122" s="5"/>
      <c r="BB122" s="5"/>
      <c r="BC122" s="5"/>
      <c r="BD122" s="5"/>
      <c r="DF122" s="5"/>
      <c r="DG122" s="5"/>
      <c r="DH122" s="5"/>
      <c r="DI122" s="5"/>
    </row>
    <row r="123" spans="1:127" s="8" customFormat="1" ht="9.9" customHeight="1">
      <c r="A123" s="5"/>
      <c r="B123" s="5"/>
      <c r="C123" s="159"/>
      <c r="D123" s="167" t="s">
        <v>167</v>
      </c>
      <c r="E123" s="161"/>
      <c r="F123" s="162"/>
      <c r="G123" s="163"/>
      <c r="H123" s="164" t="s">
        <v>166</v>
      </c>
      <c r="I123" s="165"/>
      <c r="J123" s="162"/>
      <c r="K123" s="163"/>
      <c r="L123" s="164" t="s">
        <v>165</v>
      </c>
      <c r="M123" s="165"/>
      <c r="N123" s="162"/>
      <c r="O123" s="166"/>
      <c r="P123" s="160" t="s">
        <v>164</v>
      </c>
      <c r="Q123" s="5"/>
      <c r="R123" s="5"/>
      <c r="S123" s="5"/>
      <c r="T123" s="12"/>
      <c r="U123" s="144"/>
      <c r="V123" s="144"/>
      <c r="W123" s="144"/>
      <c r="X123" s="144"/>
      <c r="Y123" s="144"/>
      <c r="Z123" s="144"/>
      <c r="AA123" s="144"/>
      <c r="AB123" s="144"/>
      <c r="AC123" s="144"/>
      <c r="AD123" s="144"/>
      <c r="AE123" s="144"/>
      <c r="AF123" s="144"/>
      <c r="AG123" s="144"/>
      <c r="AH123" s="144"/>
      <c r="AI123" s="144"/>
      <c r="AJ123" s="144"/>
      <c r="AL123" s="55"/>
      <c r="AM123" s="55"/>
      <c r="AN123" s="55"/>
      <c r="AO123" s="55"/>
      <c r="AP123" s="55"/>
      <c r="AQ123" s="55"/>
      <c r="AR123" s="55"/>
      <c r="AS123" s="55"/>
      <c r="AT123" s="55"/>
      <c r="AU123" s="55"/>
      <c r="AV123" s="55"/>
      <c r="AW123" s="55"/>
      <c r="AX123" s="5"/>
      <c r="AY123" s="5"/>
      <c r="AZ123" s="5"/>
      <c r="BA123" s="5"/>
      <c r="BB123" s="5"/>
      <c r="BC123" s="5"/>
      <c r="BD123" s="5"/>
      <c r="DF123" s="5"/>
      <c r="DG123" s="5"/>
      <c r="DH123" s="5"/>
      <c r="DI123" s="5"/>
    </row>
    <row r="124" spans="1:127" s="8" customFormat="1" ht="9.9" customHeight="1">
      <c r="A124" s="5"/>
      <c r="B124" s="5"/>
      <c r="C124" s="890" t="str">
        <f>$C$34</f>
        <v/>
      </c>
      <c r="D124" s="892"/>
      <c r="E124" s="1006" t="str">
        <f>$E$34</f>
        <v/>
      </c>
      <c r="F124" s="1007"/>
      <c r="G124" s="1006" t="str">
        <f>$G$34</f>
        <v/>
      </c>
      <c r="H124" s="1007"/>
      <c r="I124" s="1006" t="str">
        <f>$I$34</f>
        <v/>
      </c>
      <c r="J124" s="1007"/>
      <c r="K124" s="1006" t="str">
        <f>$K$34</f>
        <v/>
      </c>
      <c r="L124" s="1007"/>
      <c r="M124" s="1006" t="str">
        <f>$M$34</f>
        <v/>
      </c>
      <c r="N124" s="1007"/>
      <c r="O124" s="1006" t="str">
        <f>$O$34</f>
        <v/>
      </c>
      <c r="P124" s="892"/>
      <c r="Q124" s="5"/>
      <c r="R124" s="5"/>
      <c r="S124" s="5"/>
      <c r="T124" s="12"/>
      <c r="U124" s="66"/>
      <c r="V124" s="66"/>
      <c r="W124" s="66"/>
      <c r="X124" s="66"/>
      <c r="Y124" s="66"/>
      <c r="Z124" s="66"/>
      <c r="AA124" s="66"/>
      <c r="AB124" s="66"/>
      <c r="AC124" s="66"/>
      <c r="AD124" s="66"/>
      <c r="AE124" s="66"/>
      <c r="AF124" s="66"/>
      <c r="AG124" s="66"/>
      <c r="AH124" s="66"/>
      <c r="AI124" s="66"/>
      <c r="AJ124" s="55"/>
      <c r="AK124" s="55"/>
      <c r="AL124" s="55"/>
      <c r="AM124" s="55"/>
      <c r="AN124" s="55"/>
      <c r="AO124" s="55"/>
      <c r="AP124" s="55"/>
      <c r="AQ124" s="55"/>
      <c r="AR124" s="55"/>
      <c r="AS124" s="55"/>
      <c r="AT124" s="55"/>
      <c r="AU124" s="55"/>
      <c r="AV124" s="55"/>
      <c r="AW124" s="55"/>
      <c r="AX124" s="55"/>
      <c r="AY124" s="55"/>
      <c r="AZ124" s="55"/>
      <c r="BA124" s="55"/>
      <c r="BB124" s="5"/>
      <c r="BC124" s="5"/>
      <c r="BD124" s="5"/>
      <c r="DF124" s="5"/>
      <c r="DG124" s="5"/>
      <c r="DH124" s="5"/>
      <c r="DI124" s="5"/>
    </row>
    <row r="125" spans="1:127" s="8" customFormat="1" ht="9.9" customHeight="1">
      <c r="A125" s="5"/>
      <c r="B125" s="5"/>
      <c r="C125" s="844"/>
      <c r="D125" s="846"/>
      <c r="E125" s="1008"/>
      <c r="F125" s="1009"/>
      <c r="G125" s="1008"/>
      <c r="H125" s="1009"/>
      <c r="I125" s="1008"/>
      <c r="J125" s="1009"/>
      <c r="K125" s="1008"/>
      <c r="L125" s="1009"/>
      <c r="M125" s="1008"/>
      <c r="N125" s="1009"/>
      <c r="O125" s="1008"/>
      <c r="P125" s="846"/>
      <c r="Q125" s="5"/>
      <c r="R125" s="5"/>
      <c r="S125" s="5"/>
      <c r="U125" s="66"/>
      <c r="V125" s="66"/>
      <c r="W125" s="66"/>
      <c r="X125" s="66"/>
      <c r="Y125" s="66"/>
      <c r="Z125" s="66"/>
      <c r="AA125" s="66"/>
      <c r="AB125" s="66"/>
      <c r="AC125" s="66"/>
      <c r="AD125" s="66"/>
      <c r="AE125" s="66"/>
      <c r="AF125" s="66"/>
      <c r="AG125" s="66"/>
      <c r="AH125" s="66"/>
      <c r="AI125" s="66"/>
      <c r="AK125" s="55"/>
      <c r="AL125" s="55"/>
      <c r="AM125" s="55"/>
      <c r="AN125" s="55"/>
      <c r="AO125" s="55"/>
      <c r="AP125" s="55"/>
      <c r="AQ125" s="55"/>
      <c r="AR125" s="55"/>
      <c r="AS125" s="55"/>
      <c r="AT125" s="55"/>
      <c r="AU125" s="55"/>
      <c r="AV125" s="55"/>
      <c r="AW125" s="55"/>
      <c r="AX125" s="55"/>
      <c r="AY125" s="55"/>
      <c r="AZ125" s="55"/>
      <c r="BA125" s="55"/>
      <c r="BB125" s="55"/>
      <c r="BC125" s="5"/>
      <c r="BD125" s="5"/>
      <c r="DF125" s="5"/>
      <c r="DG125" s="5"/>
      <c r="DH125" s="5"/>
      <c r="DI125" s="5"/>
    </row>
    <row r="126" spans="1:127" s="8" customFormat="1" ht="9.9" customHeight="1">
      <c r="B126" s="11"/>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11"/>
      <c r="BC126" s="11"/>
      <c r="BD126" s="11"/>
      <c r="BE126" s="11"/>
      <c r="BF126" s="11"/>
      <c r="BG126" s="22"/>
      <c r="BH126" s="22"/>
      <c r="BI126" s="5"/>
      <c r="BJ126" s="5"/>
      <c r="CL126" s="5"/>
      <c r="DL126" s="5"/>
      <c r="DM126" s="5"/>
      <c r="DN126" s="5"/>
      <c r="DO126" s="5"/>
    </row>
    <row r="127" spans="1:127" s="8" customFormat="1" ht="9.9" customHeight="1">
      <c r="A127" s="11"/>
      <c r="B127" s="11"/>
      <c r="D127" s="934" t="s">
        <v>245</v>
      </c>
      <c r="E127" s="934"/>
      <c r="F127" s="934"/>
      <c r="G127" s="934"/>
      <c r="H127" s="934"/>
      <c r="I127" s="934"/>
      <c r="J127" s="934"/>
      <c r="K127" s="934"/>
      <c r="L127" s="934"/>
      <c r="M127" s="934"/>
      <c r="N127" s="934"/>
      <c r="O127" s="934"/>
      <c r="P127" s="934"/>
      <c r="Q127" s="934"/>
      <c r="R127" s="934"/>
      <c r="S127" s="934"/>
      <c r="T127" s="934"/>
      <c r="U127" s="934"/>
      <c r="V127" s="934"/>
      <c r="W127" s="934"/>
      <c r="X127" s="934"/>
      <c r="Y127" s="934"/>
      <c r="Z127" s="934"/>
      <c r="AA127" s="934"/>
      <c r="AB127" s="934"/>
      <c r="AC127" s="934"/>
      <c r="AD127" s="934"/>
      <c r="AE127" s="934"/>
      <c r="AF127" s="934"/>
      <c r="AG127" s="934"/>
      <c r="AH127" s="934"/>
      <c r="AI127" s="934"/>
      <c r="AJ127" s="934"/>
      <c r="AK127" s="934"/>
      <c r="AL127" s="934"/>
      <c r="AM127" s="934"/>
      <c r="AN127" s="934"/>
      <c r="AO127" s="934"/>
      <c r="AP127" s="934"/>
      <c r="AQ127" s="934"/>
      <c r="AR127" s="934"/>
      <c r="AS127" s="934"/>
      <c r="AT127" s="934"/>
      <c r="AU127" s="934"/>
      <c r="AV127" s="934"/>
      <c r="AW127" s="934"/>
      <c r="AX127" s="934"/>
      <c r="AY127" s="934"/>
      <c r="AZ127" s="934"/>
      <c r="BA127" s="934"/>
      <c r="BB127" s="934"/>
      <c r="BC127" s="934"/>
      <c r="BD127" s="934"/>
      <c r="BE127" s="934"/>
      <c r="BF127" s="934"/>
      <c r="BG127" s="934"/>
      <c r="BH127" s="22"/>
      <c r="BI127" s="5"/>
      <c r="BJ127" s="5"/>
      <c r="CL127" s="5"/>
      <c r="DL127" s="5"/>
      <c r="DM127" s="5"/>
      <c r="DN127" s="5"/>
      <c r="DO127" s="5"/>
    </row>
    <row r="128" spans="1:127" s="8" customFormat="1" ht="9.9" customHeight="1">
      <c r="A128" s="11"/>
      <c r="B128" s="11"/>
      <c r="C128" s="144"/>
      <c r="D128" s="934"/>
      <c r="E128" s="934"/>
      <c r="F128" s="934"/>
      <c r="G128" s="934"/>
      <c r="H128" s="934"/>
      <c r="I128" s="934"/>
      <c r="J128" s="934"/>
      <c r="K128" s="934"/>
      <c r="L128" s="934"/>
      <c r="M128" s="934"/>
      <c r="N128" s="934"/>
      <c r="O128" s="934"/>
      <c r="P128" s="934"/>
      <c r="Q128" s="934"/>
      <c r="R128" s="934"/>
      <c r="S128" s="934"/>
      <c r="T128" s="934"/>
      <c r="U128" s="934"/>
      <c r="V128" s="934"/>
      <c r="W128" s="934"/>
      <c r="X128" s="934"/>
      <c r="Y128" s="934"/>
      <c r="Z128" s="934"/>
      <c r="AA128" s="934"/>
      <c r="AB128" s="934"/>
      <c r="AC128" s="934"/>
      <c r="AD128" s="934"/>
      <c r="AE128" s="934"/>
      <c r="AF128" s="934"/>
      <c r="AG128" s="934"/>
      <c r="AH128" s="934"/>
      <c r="AI128" s="934"/>
      <c r="AJ128" s="934"/>
      <c r="AK128" s="934"/>
      <c r="AL128" s="934"/>
      <c r="AM128" s="934"/>
      <c r="AN128" s="934"/>
      <c r="AO128" s="934"/>
      <c r="AP128" s="934"/>
      <c r="AQ128" s="934"/>
      <c r="AR128" s="934"/>
      <c r="AS128" s="934"/>
      <c r="AT128" s="934"/>
      <c r="AU128" s="934"/>
      <c r="AV128" s="934"/>
      <c r="AW128" s="934"/>
      <c r="AX128" s="934"/>
      <c r="AY128" s="934"/>
      <c r="AZ128" s="934"/>
      <c r="BA128" s="934"/>
      <c r="BB128" s="934"/>
      <c r="BC128" s="934"/>
      <c r="BD128" s="934"/>
      <c r="BE128" s="934"/>
      <c r="BF128" s="934"/>
      <c r="BG128" s="934"/>
      <c r="BH128" s="84"/>
      <c r="BI128" s="5"/>
      <c r="BJ128" s="5"/>
      <c r="CL128" s="13"/>
      <c r="DL128" s="5"/>
      <c r="DM128" s="5"/>
      <c r="DN128" s="5"/>
      <c r="DO128" s="5"/>
    </row>
    <row r="129" spans="1:119" s="8" customFormat="1" ht="9.9" customHeight="1">
      <c r="A129" s="11"/>
      <c r="B129" s="11"/>
      <c r="C129" s="1151" t="s">
        <v>19</v>
      </c>
      <c r="D129" s="1151"/>
      <c r="E129" s="1151"/>
      <c r="F129" s="1151"/>
      <c r="G129" s="1151"/>
      <c r="H129" s="1151"/>
      <c r="I129" s="12"/>
      <c r="J129" s="12"/>
      <c r="K129" s="12"/>
      <c r="L129" s="12"/>
      <c r="M129" s="12"/>
      <c r="N129" s="12"/>
      <c r="O129" s="12"/>
      <c r="P129" s="12"/>
      <c r="Q129" s="12"/>
      <c r="R129" s="12"/>
      <c r="S129" s="12"/>
      <c r="T129" s="12"/>
      <c r="U129" s="12"/>
      <c r="V129" s="12"/>
      <c r="W129" s="12"/>
      <c r="X129" s="12"/>
      <c r="Y129" s="12"/>
      <c r="Z129" s="12"/>
      <c r="AA129" s="12"/>
      <c r="AB129" s="80"/>
      <c r="AC129" s="80"/>
      <c r="AD129" s="80"/>
      <c r="AE129" s="80"/>
      <c r="AF129" s="80"/>
      <c r="AG129" s="85"/>
      <c r="AH129" s="85"/>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3"/>
      <c r="BE129" s="83"/>
      <c r="BF129" s="83"/>
      <c r="BG129" s="84"/>
      <c r="BH129" s="84"/>
      <c r="BI129" s="5"/>
      <c r="BJ129" s="5"/>
      <c r="CL129" s="13"/>
      <c r="DL129" s="5"/>
      <c r="DM129" s="5"/>
      <c r="DN129" s="5"/>
      <c r="DO129" s="5"/>
    </row>
    <row r="130" spans="1:119" s="5" customFormat="1" ht="9.9" customHeight="1">
      <c r="A130" s="11"/>
      <c r="C130" s="1152"/>
      <c r="D130" s="1152"/>
      <c r="E130" s="1152"/>
      <c r="F130" s="1152"/>
      <c r="G130" s="1152"/>
      <c r="H130" s="1152"/>
      <c r="I130" s="65"/>
      <c r="J130" s="65"/>
      <c r="K130" s="65"/>
      <c r="AA130" s="12"/>
      <c r="AB130" s="86"/>
      <c r="AC130" s="86"/>
      <c r="AD130" s="87"/>
      <c r="AE130" s="87"/>
      <c r="AF130" s="87"/>
      <c r="AG130" s="87"/>
      <c r="AH130" s="87"/>
      <c r="AI130" s="87"/>
      <c r="AJ130" s="87"/>
      <c r="AK130" s="87"/>
      <c r="AL130" s="87"/>
      <c r="AM130" s="87"/>
      <c r="AN130" s="81"/>
      <c r="AO130" s="81"/>
      <c r="AP130" s="81"/>
      <c r="AQ130" s="88"/>
      <c r="AR130" s="81"/>
      <c r="AS130" s="81"/>
      <c r="AT130" s="81"/>
      <c r="AU130" s="81"/>
      <c r="AV130" s="81"/>
      <c r="AW130" s="81"/>
      <c r="AX130" s="81"/>
      <c r="AY130" s="81"/>
      <c r="AZ130" s="81"/>
      <c r="BA130" s="81"/>
      <c r="BB130" s="83"/>
      <c r="BC130" s="81"/>
      <c r="BD130" s="83"/>
      <c r="BE130" s="83"/>
      <c r="BF130" s="83"/>
      <c r="BG130" s="84"/>
      <c r="BH130" s="84"/>
      <c r="CL130" s="13"/>
    </row>
    <row r="131" spans="1:119" s="8" customFormat="1" ht="9.9" customHeight="1">
      <c r="A131" s="5"/>
      <c r="C131" s="937" t="s">
        <v>209</v>
      </c>
      <c r="D131" s="938"/>
      <c r="E131" s="937" t="s">
        <v>210</v>
      </c>
      <c r="F131" s="938"/>
      <c r="G131" s="1184" t="s">
        <v>2</v>
      </c>
      <c r="H131" s="1185"/>
      <c r="I131" s="1185"/>
      <c r="J131" s="1185"/>
      <c r="K131" s="1185"/>
      <c r="L131" s="1185"/>
      <c r="M131" s="1185"/>
      <c r="N131" s="1186"/>
      <c r="O131" s="1002" t="s">
        <v>20</v>
      </c>
      <c r="P131" s="796"/>
      <c r="Q131" s="796"/>
      <c r="R131" s="796"/>
      <c r="S131" s="796"/>
      <c r="T131" s="797"/>
      <c r="U131" s="937" t="s">
        <v>211</v>
      </c>
      <c r="V131" s="938"/>
      <c r="W131" s="937" t="s">
        <v>212</v>
      </c>
      <c r="X131" s="938"/>
      <c r="Y131" s="37"/>
      <c r="Z131" s="37"/>
      <c r="AA131" s="37"/>
      <c r="AB131" s="86"/>
      <c r="AC131" s="86"/>
      <c r="AD131" s="87"/>
      <c r="AE131" s="87"/>
      <c r="AF131" s="87"/>
      <c r="AG131" s="87"/>
      <c r="AH131" s="87"/>
      <c r="AI131" s="87"/>
      <c r="AJ131" s="87"/>
      <c r="AK131" s="87"/>
      <c r="AL131" s="87"/>
      <c r="AM131" s="87"/>
      <c r="AN131" s="81"/>
      <c r="AO131" s="81"/>
      <c r="AP131" s="81"/>
      <c r="AQ131" s="81"/>
      <c r="AR131" s="89"/>
      <c r="AS131" s="89"/>
      <c r="AT131" s="90"/>
      <c r="AU131" s="90"/>
      <c r="AV131" s="91"/>
      <c r="AW131" s="91"/>
      <c r="AX131" s="92"/>
      <c r="AY131" s="92"/>
      <c r="AZ131" s="90"/>
      <c r="BA131" s="90"/>
      <c r="BB131" s="91"/>
      <c r="BC131" s="91"/>
      <c r="BD131" s="92"/>
      <c r="BE131" s="92"/>
      <c r="BF131" s="81"/>
      <c r="BG131" s="81"/>
      <c r="BH131" s="81"/>
      <c r="BI131" s="5"/>
      <c r="BJ131" s="5"/>
      <c r="CL131" s="13"/>
      <c r="DL131" s="5"/>
      <c r="DM131" s="5"/>
      <c r="DN131" s="5"/>
      <c r="DO131" s="5"/>
    </row>
    <row r="132" spans="1:119" s="8" customFormat="1" ht="9.9" customHeight="1">
      <c r="A132" s="5"/>
      <c r="C132" s="941"/>
      <c r="D132" s="942"/>
      <c r="E132" s="941"/>
      <c r="F132" s="942"/>
      <c r="G132" s="1187"/>
      <c r="H132" s="1188"/>
      <c r="I132" s="1188"/>
      <c r="J132" s="1188"/>
      <c r="K132" s="1188"/>
      <c r="L132" s="1188"/>
      <c r="M132" s="1188"/>
      <c r="N132" s="1189"/>
      <c r="O132" s="798"/>
      <c r="P132" s="799"/>
      <c r="Q132" s="799"/>
      <c r="R132" s="799"/>
      <c r="S132" s="799"/>
      <c r="T132" s="800"/>
      <c r="U132" s="941"/>
      <c r="V132" s="942"/>
      <c r="W132" s="941"/>
      <c r="X132" s="942"/>
      <c r="Y132" s="37"/>
      <c r="Z132" s="37"/>
      <c r="AA132" s="37"/>
      <c r="AB132" s="86"/>
      <c r="AC132" s="86"/>
      <c r="AD132" s="87"/>
      <c r="AE132" s="87"/>
      <c r="AF132" s="87"/>
      <c r="AG132" s="87"/>
      <c r="AH132" s="87"/>
      <c r="AI132" s="87"/>
      <c r="AJ132" s="87"/>
      <c r="AK132" s="87"/>
      <c r="AL132" s="87"/>
      <c r="AM132" s="87"/>
      <c r="AN132" s="81"/>
      <c r="AO132" s="81"/>
      <c r="AP132" s="81"/>
      <c r="AQ132" s="81"/>
      <c r="AR132" s="89"/>
      <c r="AS132" s="89"/>
      <c r="AT132" s="90"/>
      <c r="AU132" s="90"/>
      <c r="AV132" s="91"/>
      <c r="AW132" s="91"/>
      <c r="AX132" s="92"/>
      <c r="AY132" s="92"/>
      <c r="AZ132" s="90"/>
      <c r="BA132" s="90"/>
      <c r="BB132" s="91"/>
      <c r="BC132" s="91"/>
      <c r="BD132" s="92"/>
      <c r="BE132" s="92"/>
      <c r="BF132" s="81"/>
      <c r="BG132" s="81"/>
      <c r="BH132" s="81"/>
      <c r="BJ132" s="5"/>
      <c r="CL132" s="12"/>
      <c r="DL132" s="5"/>
      <c r="DM132" s="5"/>
      <c r="DN132" s="5"/>
      <c r="DO132" s="5"/>
    </row>
    <row r="133" spans="1:119" s="8" customFormat="1" ht="9.9" customHeight="1">
      <c r="A133" s="5"/>
      <c r="C133" s="1155">
        <v>20</v>
      </c>
      <c r="D133" s="1156"/>
      <c r="E133" s="1062">
        <v>21</v>
      </c>
      <c r="F133" s="1064"/>
      <c r="G133" s="1062">
        <v>22</v>
      </c>
      <c r="H133" s="1063"/>
      <c r="I133" s="1061">
        <v>23</v>
      </c>
      <c r="J133" s="1061"/>
      <c r="K133" s="1061">
        <v>24</v>
      </c>
      <c r="L133" s="1061"/>
      <c r="M133" s="1063">
        <v>25</v>
      </c>
      <c r="N133" s="1064"/>
      <c r="O133" s="1062">
        <v>87</v>
      </c>
      <c r="P133" s="1063"/>
      <c r="Q133" s="1063"/>
      <c r="R133" s="1063"/>
      <c r="S133" s="1063"/>
      <c r="T133" s="1064"/>
      <c r="U133" s="863">
        <v>29</v>
      </c>
      <c r="V133" s="863"/>
      <c r="W133" s="1157">
        <v>150</v>
      </c>
      <c r="X133" s="1157"/>
      <c r="Y133" s="67"/>
      <c r="Z133" s="67"/>
      <c r="AA133" s="37"/>
      <c r="AB133" s="86"/>
      <c r="AC133" s="86"/>
      <c r="AD133" s="87"/>
      <c r="AE133" s="87"/>
      <c r="AF133" s="87"/>
      <c r="AG133" s="87"/>
      <c r="AH133" s="87"/>
      <c r="AI133" s="87"/>
      <c r="AJ133" s="87"/>
      <c r="AK133" s="87"/>
      <c r="AL133" s="87"/>
      <c r="AM133" s="87"/>
      <c r="AN133" s="81"/>
      <c r="AO133" s="81"/>
      <c r="AP133" s="81"/>
      <c r="AQ133" s="81"/>
      <c r="AR133" s="89"/>
      <c r="AS133" s="89"/>
      <c r="AT133" s="90"/>
      <c r="AU133" s="90"/>
      <c r="AV133" s="91"/>
      <c r="AW133" s="91"/>
      <c r="AX133" s="92"/>
      <c r="AY133" s="92"/>
      <c r="AZ133" s="90"/>
      <c r="BA133" s="90"/>
      <c r="BB133" s="91"/>
      <c r="BC133" s="91"/>
      <c r="BD133" s="92"/>
      <c r="BE133" s="92"/>
      <c r="BF133" s="81"/>
      <c r="BG133" s="81"/>
      <c r="BH133" s="81"/>
      <c r="BJ133" s="5"/>
      <c r="CJ133" s="12"/>
      <c r="CK133" s="12"/>
      <c r="CL133" s="12"/>
      <c r="DL133" s="5"/>
      <c r="DM133" s="5"/>
      <c r="DN133" s="5"/>
      <c r="DO133" s="5"/>
    </row>
    <row r="134" spans="1:119" s="8" customFormat="1" ht="9.9" customHeight="1">
      <c r="A134" s="5"/>
      <c r="C134" s="1179" t="str">
        <f>IF($C$45="","",IF($C$45="一般","0",IF($C$45="住宅","8","9")))</f>
        <v/>
      </c>
      <c r="D134" s="1179"/>
      <c r="E134" s="1068">
        <v>2</v>
      </c>
      <c r="F134" s="1068"/>
      <c r="G134" s="1181" t="str">
        <f>$G$45</f>
        <v/>
      </c>
      <c r="H134" s="1182"/>
      <c r="I134" s="1182" t="str">
        <f>$I$45</f>
        <v/>
      </c>
      <c r="J134" s="1182"/>
      <c r="K134" s="1182" t="str">
        <f>$K$45</f>
        <v/>
      </c>
      <c r="L134" s="1182"/>
      <c r="M134" s="1182" t="str">
        <f>$M$45</f>
        <v/>
      </c>
      <c r="N134" s="1183"/>
      <c r="O134" s="1168" t="str">
        <f>IF(OR(入力画面!$H$25="解約",入力画面!$H$25="目的解約（住宅）",入力画面!$H$25="目的外解約（住宅）"),"１","")</f>
        <v/>
      </c>
      <c r="P134" s="1169"/>
      <c r="Q134" s="1168" t="str">
        <f>IF(入力画面!$H$25="全額払戻","２","")</f>
        <v/>
      </c>
      <c r="R134" s="1169"/>
      <c r="S134" s="1168" t="str">
        <f>IF(入力画面!$H$25="一部払戻","３","")</f>
        <v/>
      </c>
      <c r="T134" s="1169"/>
      <c r="U134" s="1167" t="s">
        <v>213</v>
      </c>
      <c r="V134" s="1167"/>
      <c r="W134" s="1174"/>
      <c r="X134" s="1174"/>
      <c r="Y134" s="67"/>
      <c r="Z134" s="67"/>
      <c r="AA134" s="25"/>
      <c r="AB134" s="93"/>
      <c r="AC134" s="93"/>
      <c r="AD134" s="87"/>
      <c r="AE134" s="87"/>
      <c r="AF134" s="87"/>
      <c r="AG134" s="87"/>
      <c r="AH134" s="87"/>
      <c r="AI134" s="87"/>
      <c r="AJ134" s="87"/>
      <c r="AK134" s="87"/>
      <c r="AL134" s="87"/>
      <c r="AM134" s="87"/>
      <c r="AN134" s="81"/>
      <c r="AO134" s="81"/>
      <c r="AP134" s="81"/>
      <c r="AQ134" s="81"/>
      <c r="AR134" s="81"/>
      <c r="AS134" s="81"/>
      <c r="AT134" s="81"/>
      <c r="AU134" s="81"/>
      <c r="AV134" s="81"/>
      <c r="AW134" s="81"/>
      <c r="AX134" s="81"/>
      <c r="AY134" s="81"/>
      <c r="AZ134" s="81"/>
      <c r="BA134" s="81"/>
      <c r="BB134" s="81"/>
      <c r="BC134" s="81"/>
      <c r="BD134" s="81"/>
      <c r="BE134" s="81"/>
      <c r="BF134" s="81"/>
      <c r="BG134" s="81"/>
      <c r="BH134" s="81"/>
      <c r="BJ134" s="5"/>
      <c r="CJ134" s="69"/>
      <c r="CK134" s="69"/>
      <c r="CL134" s="69"/>
      <c r="DL134" s="5"/>
      <c r="DM134" s="5"/>
      <c r="DN134" s="5"/>
      <c r="DO134" s="5"/>
    </row>
    <row r="135" spans="1:119" s="8" customFormat="1" ht="9.9" customHeight="1">
      <c r="A135" s="5"/>
      <c r="C135" s="1179"/>
      <c r="D135" s="1179"/>
      <c r="E135" s="1068"/>
      <c r="F135" s="1068"/>
      <c r="G135" s="1181"/>
      <c r="H135" s="1182"/>
      <c r="I135" s="1182"/>
      <c r="J135" s="1182"/>
      <c r="K135" s="1182"/>
      <c r="L135" s="1182"/>
      <c r="M135" s="1182"/>
      <c r="N135" s="1183"/>
      <c r="O135" s="1170"/>
      <c r="P135" s="1171"/>
      <c r="Q135" s="1170"/>
      <c r="R135" s="1171"/>
      <c r="S135" s="1170"/>
      <c r="T135" s="1171"/>
      <c r="U135" s="1167"/>
      <c r="V135" s="1167"/>
      <c r="W135" s="1174"/>
      <c r="X135" s="1174"/>
      <c r="Y135" s="67"/>
      <c r="Z135" s="67"/>
      <c r="AA135" s="25"/>
      <c r="AB135" s="93"/>
      <c r="AC135" s="93"/>
      <c r="AD135" s="87"/>
      <c r="AE135" s="87"/>
      <c r="AF135" s="87"/>
      <c r="AG135" s="87"/>
      <c r="AH135" s="87"/>
      <c r="AI135" s="87"/>
      <c r="AJ135" s="87"/>
      <c r="AK135" s="87"/>
      <c r="AL135" s="87"/>
      <c r="AM135" s="87"/>
      <c r="AN135" s="81"/>
      <c r="AO135" s="81"/>
      <c r="AP135" s="81"/>
      <c r="AQ135" s="81"/>
      <c r="AR135" s="81"/>
      <c r="AS135" s="81"/>
      <c r="AT135" s="81"/>
      <c r="AU135" s="81"/>
      <c r="AV135" s="81"/>
      <c r="AW135" s="81"/>
      <c r="AX135" s="81"/>
      <c r="AY135" s="81"/>
      <c r="AZ135" s="81"/>
      <c r="BA135" s="81"/>
      <c r="BB135" s="81"/>
      <c r="BC135" s="81"/>
      <c r="BD135" s="81"/>
      <c r="BE135" s="81"/>
      <c r="BF135" s="81"/>
      <c r="BG135" s="81"/>
      <c r="BH135" s="81"/>
      <c r="BJ135" s="5"/>
      <c r="BP135" s="26"/>
      <c r="BQ135" s="26"/>
      <c r="BR135" s="26"/>
      <c r="BS135" s="26"/>
      <c r="BT135" s="26"/>
      <c r="BU135" s="26"/>
      <c r="BV135" s="26"/>
      <c r="BW135" s="26"/>
      <c r="BX135" s="26"/>
      <c r="BY135" s="26"/>
      <c r="BZ135" s="26"/>
      <c r="CA135" s="26"/>
      <c r="CB135" s="26"/>
      <c r="CC135" s="26"/>
      <c r="CD135" s="26"/>
      <c r="CE135" s="26"/>
      <c r="CF135" s="26"/>
      <c r="CG135" s="5"/>
      <c r="CJ135" s="69"/>
      <c r="CK135" s="69"/>
      <c r="CL135" s="69"/>
      <c r="DL135" s="5"/>
      <c r="DM135" s="5"/>
      <c r="DN135" s="5"/>
      <c r="DO135" s="5"/>
    </row>
    <row r="136" spans="1:119" s="8" customFormat="1" ht="9.9" customHeight="1">
      <c r="A136" s="5"/>
      <c r="C136" s="1180"/>
      <c r="D136" s="1180"/>
      <c r="E136" s="1116"/>
      <c r="F136" s="1116"/>
      <c r="G136" s="1181"/>
      <c r="H136" s="1182"/>
      <c r="I136" s="1182"/>
      <c r="J136" s="1182"/>
      <c r="K136" s="1182"/>
      <c r="L136" s="1182"/>
      <c r="M136" s="1182"/>
      <c r="N136" s="1183"/>
      <c r="O136" s="1172"/>
      <c r="P136" s="1173"/>
      <c r="Q136" s="1172"/>
      <c r="R136" s="1173"/>
      <c r="S136" s="1172"/>
      <c r="T136" s="1173"/>
      <c r="U136" s="1167"/>
      <c r="V136" s="1167"/>
      <c r="W136" s="1174"/>
      <c r="X136" s="1174"/>
      <c r="Y136" s="68"/>
      <c r="Z136" s="68"/>
      <c r="AA136" s="52"/>
      <c r="AB136" s="93"/>
      <c r="AC136" s="93"/>
      <c r="AD136" s="94"/>
      <c r="AE136" s="94"/>
      <c r="AF136" s="87"/>
      <c r="AG136" s="87"/>
      <c r="AH136" s="95"/>
      <c r="AI136" s="95"/>
      <c r="AJ136" s="95"/>
      <c r="AK136" s="95"/>
      <c r="AL136" s="95"/>
      <c r="AM136" s="95"/>
      <c r="AN136" s="81"/>
      <c r="AO136" s="81"/>
      <c r="AP136" s="81"/>
      <c r="AQ136" s="81"/>
      <c r="AR136" s="81"/>
      <c r="AS136" s="81"/>
      <c r="AT136" s="81"/>
      <c r="AU136" s="81"/>
      <c r="AV136" s="81"/>
      <c r="AW136" s="81"/>
      <c r="AX136" s="81"/>
      <c r="AY136" s="81"/>
      <c r="AZ136" s="81"/>
      <c r="BA136" s="81"/>
      <c r="BB136" s="81"/>
      <c r="BC136" s="81"/>
      <c r="BD136" s="81"/>
      <c r="BE136" s="81"/>
      <c r="BF136" s="81"/>
      <c r="BG136" s="81"/>
      <c r="BH136" s="81"/>
      <c r="BJ136" s="5"/>
      <c r="BO136" s="26"/>
      <c r="BP136" s="26"/>
      <c r="BQ136" s="26"/>
      <c r="BR136" s="26"/>
      <c r="BS136" s="26"/>
      <c r="BT136" s="26"/>
      <c r="BU136" s="26"/>
      <c r="BV136" s="26"/>
      <c r="BW136" s="26"/>
      <c r="BX136" s="26"/>
      <c r="BY136" s="26"/>
      <c r="BZ136" s="26"/>
      <c r="CA136" s="26"/>
      <c r="CB136" s="26"/>
      <c r="CC136" s="26"/>
      <c r="CD136" s="26"/>
      <c r="CE136" s="26"/>
      <c r="CF136" s="26"/>
      <c r="CG136" s="5"/>
      <c r="CJ136" s="69"/>
      <c r="CK136" s="69"/>
      <c r="CL136" s="69"/>
      <c r="DL136" s="5"/>
      <c r="DM136" s="5"/>
      <c r="DN136" s="5"/>
      <c r="DO136" s="5"/>
    </row>
    <row r="137" spans="1:119" s="8" customFormat="1" ht="9.9" customHeight="1">
      <c r="A137" s="5"/>
      <c r="C137" s="927" t="s">
        <v>63</v>
      </c>
      <c r="D137" s="928"/>
      <c r="E137" s="928"/>
      <c r="F137" s="928"/>
      <c r="G137" s="928"/>
      <c r="H137" s="928"/>
      <c r="I137" s="928"/>
      <c r="J137" s="928"/>
      <c r="K137" s="928"/>
      <c r="L137" s="928"/>
      <c r="M137" s="928"/>
      <c r="N137" s="928"/>
      <c r="O137" s="928"/>
      <c r="P137" s="928"/>
      <c r="Q137" s="928"/>
      <c r="R137" s="928"/>
      <c r="S137" s="928"/>
      <c r="T137" s="928"/>
      <c r="U137" s="928"/>
      <c r="V137" s="928"/>
      <c r="W137" s="928"/>
      <c r="X137" s="928"/>
      <c r="Y137" s="928"/>
      <c r="Z137" s="929"/>
      <c r="AA137" s="13"/>
      <c r="AB137" s="93"/>
      <c r="AC137" s="93"/>
      <c r="AD137" s="94"/>
      <c r="AE137" s="94"/>
      <c r="AF137" s="87"/>
      <c r="AG137" s="87"/>
      <c r="AH137" s="95"/>
      <c r="AI137" s="95"/>
      <c r="AJ137" s="95"/>
      <c r="AK137" s="95"/>
      <c r="AL137" s="95"/>
      <c r="AM137" s="95"/>
      <c r="AN137" s="81"/>
      <c r="AO137" s="81"/>
      <c r="AP137" s="82"/>
      <c r="AQ137" s="82"/>
      <c r="AR137" s="82"/>
      <c r="AS137" s="82"/>
      <c r="AT137" s="82"/>
      <c r="AU137" s="82"/>
      <c r="AV137" s="82"/>
      <c r="AW137" s="82"/>
      <c r="AX137" s="82"/>
      <c r="AY137" s="81"/>
      <c r="AZ137" s="81"/>
      <c r="BA137" s="81"/>
      <c r="BB137" s="81"/>
      <c r="BC137" s="81"/>
      <c r="BD137" s="81"/>
      <c r="BE137" s="81"/>
      <c r="BF137" s="81"/>
      <c r="BG137" s="81"/>
      <c r="BH137" s="81"/>
      <c r="BI137" s="27"/>
      <c r="BJ137" s="27"/>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69"/>
      <c r="CK137" s="69"/>
      <c r="CL137" s="69"/>
      <c r="DL137" s="5"/>
      <c r="DM137" s="5"/>
      <c r="DN137" s="5"/>
      <c r="DO137" s="5"/>
    </row>
    <row r="138" spans="1:119" s="8" customFormat="1" ht="9.9" customHeight="1">
      <c r="A138" s="5"/>
      <c r="C138" s="930"/>
      <c r="D138" s="931"/>
      <c r="E138" s="931"/>
      <c r="F138" s="931"/>
      <c r="G138" s="931"/>
      <c r="H138" s="931"/>
      <c r="I138" s="931"/>
      <c r="J138" s="931"/>
      <c r="K138" s="931"/>
      <c r="L138" s="931"/>
      <c r="M138" s="931"/>
      <c r="N138" s="931"/>
      <c r="O138" s="931"/>
      <c r="P138" s="931"/>
      <c r="Q138" s="931"/>
      <c r="R138" s="931"/>
      <c r="S138" s="931"/>
      <c r="T138" s="931"/>
      <c r="U138" s="931"/>
      <c r="V138" s="931"/>
      <c r="W138" s="931"/>
      <c r="X138" s="931"/>
      <c r="Y138" s="931"/>
      <c r="Z138" s="932"/>
      <c r="AA138" s="28"/>
      <c r="AB138" s="93"/>
      <c r="AC138" s="93"/>
      <c r="AD138" s="94"/>
      <c r="AE138" s="94"/>
      <c r="AF138" s="87"/>
      <c r="AG138" s="87"/>
      <c r="AH138" s="95"/>
      <c r="AI138" s="95"/>
      <c r="AJ138" s="95"/>
      <c r="AK138" s="95"/>
      <c r="AL138" s="95"/>
      <c r="AM138" s="95"/>
      <c r="AN138" s="81"/>
      <c r="AO138" s="81"/>
      <c r="AP138" s="82"/>
      <c r="AQ138" s="82"/>
      <c r="AR138" s="82"/>
      <c r="AS138" s="82"/>
      <c r="AT138" s="82"/>
      <c r="AU138" s="82"/>
      <c r="AV138" s="82"/>
      <c r="AW138" s="82"/>
      <c r="AX138" s="82"/>
      <c r="AY138" s="81"/>
      <c r="AZ138" s="81"/>
      <c r="BA138" s="81"/>
      <c r="BB138" s="81"/>
      <c r="BC138" s="81"/>
      <c r="BD138" s="81"/>
      <c r="BE138" s="81"/>
      <c r="BF138" s="81"/>
      <c r="BG138" s="81"/>
      <c r="BH138" s="81"/>
      <c r="BI138" s="27"/>
      <c r="BJ138" s="27"/>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5"/>
      <c r="DG138" s="5"/>
      <c r="DH138" s="5"/>
      <c r="DI138" s="5"/>
      <c r="DJ138" s="5"/>
      <c r="DK138" s="5"/>
      <c r="DL138" s="5"/>
      <c r="DM138" s="5"/>
      <c r="DN138" s="5"/>
      <c r="DO138" s="5"/>
    </row>
    <row r="139" spans="1:119" s="8" customFormat="1" ht="9.9" customHeight="1">
      <c r="A139" s="5"/>
      <c r="C139" s="873" t="str">
        <f>$C$50</f>
        <v/>
      </c>
      <c r="D139" s="874"/>
      <c r="E139" s="874"/>
      <c r="F139" s="874"/>
      <c r="G139" s="874"/>
      <c r="H139" s="874"/>
      <c r="I139" s="874"/>
      <c r="J139" s="874"/>
      <c r="K139" s="874"/>
      <c r="L139" s="874"/>
      <c r="M139" s="874"/>
      <c r="N139" s="874"/>
      <c r="O139" s="874"/>
      <c r="P139" s="874"/>
      <c r="Q139" s="874"/>
      <c r="R139" s="874"/>
      <c r="S139" s="874"/>
      <c r="T139" s="874"/>
      <c r="U139" s="874"/>
      <c r="V139" s="874"/>
      <c r="W139" s="874"/>
      <c r="X139" s="874"/>
      <c r="Y139" s="874"/>
      <c r="Z139" s="875"/>
      <c r="AA139" s="51"/>
      <c r="AB139" s="93"/>
      <c r="AC139" s="93"/>
      <c r="AD139" s="94"/>
      <c r="AE139" s="94"/>
      <c r="AF139" s="87"/>
      <c r="AG139" s="87"/>
      <c r="AH139" s="95"/>
      <c r="AI139" s="95"/>
      <c r="AJ139" s="95"/>
      <c r="AK139" s="95"/>
      <c r="AL139" s="95"/>
      <c r="AM139" s="95"/>
      <c r="AN139" s="96"/>
      <c r="AO139" s="81"/>
      <c r="AP139" s="82"/>
      <c r="AQ139" s="82"/>
      <c r="AR139" s="82"/>
      <c r="AS139" s="82"/>
      <c r="AT139" s="82"/>
      <c r="AU139" s="82"/>
      <c r="AV139" s="82"/>
      <c r="AW139" s="82"/>
      <c r="AX139" s="82"/>
      <c r="AY139" s="81"/>
      <c r="AZ139" s="81"/>
      <c r="BA139" s="81"/>
      <c r="BB139" s="81"/>
      <c r="BC139" s="81"/>
      <c r="BD139" s="81"/>
      <c r="BE139" s="81"/>
      <c r="BF139" s="81"/>
      <c r="BG139" s="81"/>
      <c r="BH139" s="81"/>
      <c r="BI139" s="27"/>
      <c r="BJ139" s="27"/>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5"/>
      <c r="DG139" s="5"/>
      <c r="DH139" s="5"/>
      <c r="DI139" s="5"/>
      <c r="DJ139" s="5"/>
      <c r="DK139" s="5"/>
      <c r="DL139" s="5"/>
      <c r="DM139" s="5"/>
      <c r="DN139" s="5"/>
      <c r="DO139" s="5"/>
    </row>
    <row r="140" spans="1:119" s="5" customFormat="1" ht="9.9" customHeight="1">
      <c r="C140" s="876"/>
      <c r="D140" s="877"/>
      <c r="E140" s="877"/>
      <c r="F140" s="877"/>
      <c r="G140" s="877"/>
      <c r="H140" s="877"/>
      <c r="I140" s="877"/>
      <c r="J140" s="877"/>
      <c r="K140" s="877"/>
      <c r="L140" s="877"/>
      <c r="M140" s="877"/>
      <c r="N140" s="877"/>
      <c r="O140" s="877"/>
      <c r="P140" s="877"/>
      <c r="Q140" s="877"/>
      <c r="R140" s="877"/>
      <c r="S140" s="877"/>
      <c r="T140" s="877"/>
      <c r="U140" s="877"/>
      <c r="V140" s="877"/>
      <c r="W140" s="877"/>
      <c r="X140" s="877"/>
      <c r="Y140" s="877"/>
      <c r="Z140" s="878"/>
      <c r="AA140" s="51"/>
      <c r="AB140" s="93"/>
      <c r="AC140" s="93"/>
      <c r="AD140" s="87"/>
      <c r="AE140" s="87"/>
      <c r="AF140" s="87"/>
      <c r="AG140" s="87"/>
      <c r="AH140" s="87"/>
      <c r="AI140" s="87"/>
      <c r="AJ140" s="87"/>
      <c r="AK140" s="87"/>
      <c r="AL140" s="87"/>
      <c r="AM140" s="87"/>
      <c r="AN140" s="96"/>
      <c r="AO140" s="81"/>
      <c r="AP140" s="82"/>
      <c r="AQ140" s="82"/>
      <c r="AR140" s="82"/>
      <c r="AS140" s="82"/>
      <c r="AT140" s="82"/>
      <c r="AU140" s="82"/>
      <c r="AV140" s="82"/>
      <c r="AW140" s="82"/>
      <c r="AX140" s="82"/>
      <c r="AY140" s="81"/>
      <c r="AZ140" s="81"/>
      <c r="BA140" s="81"/>
      <c r="BB140" s="81"/>
      <c r="BC140" s="81"/>
      <c r="BD140" s="81"/>
      <c r="BE140" s="81"/>
      <c r="BF140" s="81"/>
      <c r="BG140" s="81"/>
      <c r="BH140" s="81"/>
      <c r="BI140" s="27"/>
      <c r="BJ140" s="27"/>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row>
    <row r="141" spans="1:119" s="8" customFormat="1" ht="9.9" customHeight="1">
      <c r="A141" s="5"/>
      <c r="C141" s="879"/>
      <c r="D141" s="880"/>
      <c r="E141" s="880"/>
      <c r="F141" s="880"/>
      <c r="G141" s="880"/>
      <c r="H141" s="880"/>
      <c r="I141" s="880"/>
      <c r="J141" s="880"/>
      <c r="K141" s="880"/>
      <c r="L141" s="880"/>
      <c r="M141" s="880"/>
      <c r="N141" s="880"/>
      <c r="O141" s="880"/>
      <c r="P141" s="880"/>
      <c r="Q141" s="880"/>
      <c r="R141" s="880"/>
      <c r="S141" s="880"/>
      <c r="T141" s="880"/>
      <c r="U141" s="880"/>
      <c r="V141" s="880"/>
      <c r="W141" s="880"/>
      <c r="X141" s="880"/>
      <c r="Y141" s="880"/>
      <c r="Z141" s="881"/>
      <c r="AA141" s="51"/>
      <c r="AB141" s="93"/>
      <c r="AC141" s="93"/>
      <c r="AD141" s="87"/>
      <c r="AE141" s="87"/>
      <c r="AF141" s="87"/>
      <c r="AG141" s="87"/>
      <c r="AH141" s="87"/>
      <c r="AI141" s="87"/>
      <c r="AJ141" s="87"/>
      <c r="AK141" s="87"/>
      <c r="AL141" s="87"/>
      <c r="AM141" s="87"/>
      <c r="AN141" s="96"/>
      <c r="AO141" s="81"/>
      <c r="AP141" s="96"/>
      <c r="AQ141" s="96"/>
      <c r="AR141" s="81"/>
      <c r="AS141" s="81"/>
      <c r="AT141" s="81"/>
      <c r="AU141" s="81"/>
      <c r="AV141" s="81"/>
      <c r="AW141" s="81"/>
      <c r="AX141" s="81"/>
      <c r="AY141" s="81"/>
      <c r="AZ141" s="81"/>
      <c r="BA141" s="96"/>
      <c r="BB141" s="81"/>
      <c r="BC141" s="81"/>
      <c r="BD141" s="81"/>
      <c r="BE141" s="81"/>
      <c r="BF141" s="81"/>
      <c r="BG141" s="81"/>
      <c r="BH141" s="81"/>
      <c r="BI141" s="27"/>
      <c r="BJ141" s="27"/>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row>
    <row r="142" spans="1:119" s="8" customFormat="1" ht="9.9" customHeight="1">
      <c r="A142" s="5"/>
      <c r="C142" s="61"/>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B142" s="97"/>
      <c r="AC142" s="97"/>
      <c r="AD142" s="97"/>
      <c r="AE142" s="97"/>
      <c r="AF142" s="97"/>
      <c r="AG142" s="97"/>
      <c r="AH142" s="97"/>
      <c r="AI142" s="97"/>
      <c r="AJ142" s="97"/>
      <c r="AK142" s="97"/>
      <c r="AL142" s="97"/>
      <c r="AM142" s="97"/>
      <c r="AN142" s="97"/>
      <c r="AO142" s="81"/>
      <c r="AP142" s="81"/>
      <c r="AQ142" s="81"/>
      <c r="AR142" s="81"/>
      <c r="AS142" s="81"/>
      <c r="AT142" s="81"/>
      <c r="AU142" s="81"/>
      <c r="AV142" s="81"/>
      <c r="AW142" s="81"/>
      <c r="AX142" s="81"/>
      <c r="AY142" s="81"/>
      <c r="AZ142" s="81"/>
      <c r="BA142" s="81"/>
      <c r="BB142" s="81"/>
      <c r="BC142" s="81"/>
      <c r="BD142" s="81"/>
      <c r="BE142" s="81"/>
      <c r="BF142" s="81"/>
      <c r="BG142" s="81"/>
      <c r="BH142" s="81"/>
      <c r="BI142" s="27"/>
      <c r="BJ142" s="27"/>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row>
    <row r="143" spans="1:119" ht="9.9" customHeight="1">
      <c r="A143" s="1"/>
      <c r="B143" s="1"/>
      <c r="C143" s="1"/>
      <c r="D143" s="1"/>
      <c r="E143" s="1"/>
      <c r="F143" s="1"/>
      <c r="G143" s="3"/>
      <c r="H143" s="3"/>
      <c r="I143" s="3"/>
      <c r="J143" s="3"/>
      <c r="K143" s="3"/>
      <c r="L143" s="3"/>
      <c r="M143" s="3"/>
      <c r="N143" s="3"/>
      <c r="O143" s="3"/>
      <c r="P143" s="3"/>
      <c r="Q143" s="3"/>
      <c r="R143" s="1"/>
      <c r="S143" s="1"/>
      <c r="T143" s="1"/>
      <c r="U143" s="1"/>
      <c r="V143" s="1"/>
      <c r="X143" s="1"/>
      <c r="Y143" s="1"/>
      <c r="Z143" s="1"/>
      <c r="AA143" s="1"/>
      <c r="AB143" s="1"/>
      <c r="AC143" s="1"/>
      <c r="AD143" s="1"/>
      <c r="AE143" s="1"/>
      <c r="AF143" s="1"/>
      <c r="AH143" s="1"/>
      <c r="AI143" s="1"/>
      <c r="AJ143" s="1"/>
      <c r="AK143" s="1"/>
      <c r="AL143" s="1"/>
      <c r="AM143" s="1"/>
      <c r="AN143" s="1"/>
      <c r="AO143" s="1"/>
      <c r="AP143" s="1"/>
      <c r="AR143" s="1"/>
      <c r="AT143" s="3"/>
      <c r="AU143" s="3"/>
      <c r="AV143" s="3"/>
      <c r="AW143" s="3"/>
      <c r="AX143" s="3"/>
      <c r="AY143" s="3"/>
      <c r="AZ143" s="3"/>
      <c r="BA143" s="3"/>
      <c r="BB143" s="3"/>
      <c r="BC143" s="3"/>
      <c r="BD143" s="3"/>
      <c r="BE143" s="1"/>
      <c r="BF143" s="1"/>
      <c r="BG143" s="1"/>
      <c r="BH143" s="1"/>
      <c r="BI143" s="1"/>
      <c r="BJ143" s="1"/>
      <c r="BL143" s="1"/>
      <c r="BN143" s="1"/>
      <c r="BO143" s="1"/>
      <c r="BP143" s="1"/>
      <c r="BQ143" s="1"/>
      <c r="BR143" s="1"/>
      <c r="BS143" s="1"/>
      <c r="BT143" s="1"/>
      <c r="BU143" s="1"/>
      <c r="BV143" s="1"/>
      <c r="BW143" s="1"/>
      <c r="BX143" s="1"/>
      <c r="BY143" s="1"/>
      <c r="BZ143" s="1"/>
      <c r="CA143" s="1"/>
      <c r="CB143" s="1"/>
      <c r="CC143" s="1"/>
      <c r="CD143" s="1"/>
      <c r="CE143" s="1"/>
      <c r="CF143" s="1"/>
      <c r="CG143" s="1"/>
      <c r="CH143" s="1"/>
    </row>
    <row r="144" spans="1:119" ht="9.9" customHeight="1">
      <c r="A144" s="1"/>
      <c r="B144" s="1"/>
      <c r="C144" s="1"/>
      <c r="D144" s="1"/>
      <c r="E144" s="1"/>
      <c r="F144" s="1"/>
      <c r="G144" s="3"/>
      <c r="H144" s="3"/>
      <c r="I144" s="3"/>
      <c r="J144" s="3"/>
      <c r="K144" s="3"/>
      <c r="L144" s="3"/>
      <c r="M144" s="3"/>
      <c r="N144" s="3"/>
      <c r="O144" s="3"/>
      <c r="P144" s="3"/>
      <c r="Q144" s="3"/>
      <c r="R144" s="1"/>
      <c r="S144" s="1"/>
      <c r="T144" s="1"/>
      <c r="U144" s="1"/>
      <c r="V144" s="1"/>
      <c r="X144" s="1"/>
      <c r="Y144" s="1"/>
      <c r="Z144" s="1"/>
      <c r="AA144" s="1"/>
      <c r="AB144" s="1"/>
      <c r="AC144" s="1"/>
      <c r="AD144" s="1"/>
      <c r="AE144" s="1"/>
      <c r="AF144" s="1"/>
      <c r="AH144" s="1"/>
      <c r="AI144" s="1"/>
      <c r="AJ144" s="1"/>
      <c r="AK144" s="1"/>
      <c r="AL144" s="1"/>
      <c r="AM144" s="1"/>
      <c r="AN144" s="1"/>
      <c r="AO144" s="1"/>
      <c r="AP144" s="1"/>
      <c r="AR144" s="1"/>
      <c r="AS144" s="3"/>
      <c r="AT144" s="3"/>
      <c r="AU144" s="3"/>
      <c r="AV144" s="3"/>
      <c r="AW144" s="3"/>
      <c r="AX144" s="3"/>
      <c r="AY144" s="3"/>
      <c r="AZ144" s="1038" t="s">
        <v>203</v>
      </c>
      <c r="BA144" s="1039"/>
      <c r="BB144" s="1039"/>
      <c r="BC144" s="1039"/>
      <c r="BD144" s="1039"/>
      <c r="BE144" s="1039"/>
      <c r="BF144" s="1039"/>
      <c r="BG144" s="1039"/>
      <c r="BH144" s="1039"/>
      <c r="BI144" s="1039"/>
      <c r="BJ144" s="1040"/>
      <c r="BL144" s="1"/>
      <c r="BN144" s="1"/>
      <c r="BO144" s="1"/>
      <c r="BP144" s="1"/>
      <c r="BQ144" s="1"/>
      <c r="BR144" s="1"/>
      <c r="BS144" s="1"/>
      <c r="BT144" s="1"/>
      <c r="BU144" s="1"/>
      <c r="BV144" s="1"/>
      <c r="BW144" s="1"/>
      <c r="BX144" s="1"/>
      <c r="BY144" s="1"/>
      <c r="BZ144" s="1"/>
      <c r="CA144" s="1"/>
      <c r="CB144" s="1"/>
      <c r="CC144" s="1"/>
      <c r="CD144" s="1"/>
      <c r="CE144" s="1"/>
      <c r="CF144" s="1"/>
      <c r="CG144" s="1"/>
      <c r="CH144" s="1"/>
    </row>
    <row r="145" spans="1:86" ht="9.9" customHeight="1">
      <c r="A145" s="1"/>
      <c r="B145" s="1"/>
      <c r="C145" s="1"/>
      <c r="D145" s="1"/>
      <c r="E145" s="1"/>
      <c r="F145" s="1"/>
      <c r="G145" s="3"/>
      <c r="H145" s="3"/>
      <c r="I145" s="3"/>
      <c r="J145" s="3"/>
      <c r="K145" s="3"/>
      <c r="L145" s="3"/>
      <c r="M145" s="3"/>
      <c r="N145" s="3"/>
      <c r="O145" s="3"/>
      <c r="P145" s="3"/>
      <c r="Q145" s="1054" t="s">
        <v>257</v>
      </c>
      <c r="R145" s="1054"/>
      <c r="S145" s="1054"/>
      <c r="T145" s="1054"/>
      <c r="U145" s="1054"/>
      <c r="V145" s="1054"/>
      <c r="W145" s="1054"/>
      <c r="X145" s="1054"/>
      <c r="Y145" s="1054"/>
      <c r="Z145" s="1054"/>
      <c r="AA145" s="1055" t="str">
        <f>$AA$3</f>
        <v/>
      </c>
      <c r="AB145" s="1055"/>
      <c r="AC145" s="1055"/>
      <c r="AD145" s="1055"/>
      <c r="AE145" s="1055"/>
      <c r="AF145" s="1055"/>
      <c r="AG145" s="1055"/>
      <c r="AH145" s="1056" t="s">
        <v>258</v>
      </c>
      <c r="AI145" s="1056"/>
      <c r="AJ145" s="1056"/>
      <c r="AK145" s="1056"/>
      <c r="AL145" s="1056"/>
      <c r="AM145" s="1056"/>
      <c r="AN145" s="1056"/>
      <c r="AO145" s="1056"/>
      <c r="AP145" s="1056"/>
      <c r="AQ145" s="1056"/>
      <c r="AR145" s="1056"/>
      <c r="AS145" s="1056"/>
      <c r="AT145" s="1056"/>
      <c r="AU145" s="3"/>
      <c r="AV145" s="138"/>
      <c r="AW145" s="3"/>
      <c r="AX145" s="3"/>
      <c r="AY145" s="3"/>
      <c r="AZ145" s="1041"/>
      <c r="BA145" s="1042"/>
      <c r="BB145" s="1042"/>
      <c r="BC145" s="1042"/>
      <c r="BD145" s="1042"/>
      <c r="BE145" s="1042"/>
      <c r="BF145" s="1042"/>
      <c r="BG145" s="1042"/>
      <c r="BH145" s="1042"/>
      <c r="BI145" s="1042"/>
      <c r="BJ145" s="1043"/>
      <c r="BL145" s="1"/>
      <c r="BN145" s="1"/>
      <c r="BO145" s="1"/>
      <c r="BP145" s="1"/>
      <c r="BQ145" s="1"/>
      <c r="BR145" s="1"/>
      <c r="BS145" s="1"/>
      <c r="BT145" s="1"/>
      <c r="BU145" s="1"/>
      <c r="BV145" s="1"/>
      <c r="BW145" s="1"/>
      <c r="BX145" s="1"/>
      <c r="BY145" s="1"/>
      <c r="BZ145" s="1"/>
      <c r="CA145" s="1"/>
      <c r="CB145" s="1"/>
      <c r="CC145" s="1"/>
      <c r="CD145" s="1"/>
      <c r="CE145" s="1"/>
      <c r="CF145" s="1"/>
      <c r="CG145" s="1"/>
      <c r="CH145" s="1"/>
    </row>
    <row r="146" spans="1:86" ht="9.9" customHeight="1">
      <c r="A146" s="1"/>
      <c r="B146" s="1"/>
      <c r="C146" s="1"/>
      <c r="D146" s="1"/>
      <c r="E146" s="1"/>
      <c r="F146" s="1"/>
      <c r="G146" s="1"/>
      <c r="H146" s="1"/>
      <c r="I146" s="1"/>
      <c r="J146" s="1"/>
      <c r="K146" s="1"/>
      <c r="L146" s="1"/>
      <c r="N146" s="1"/>
      <c r="O146" s="1"/>
      <c r="P146" s="3"/>
      <c r="Q146" s="1054"/>
      <c r="R146" s="1054"/>
      <c r="S146" s="1054"/>
      <c r="T146" s="1054"/>
      <c r="U146" s="1054"/>
      <c r="V146" s="1054"/>
      <c r="W146" s="1054"/>
      <c r="X146" s="1054"/>
      <c r="Y146" s="1054"/>
      <c r="Z146" s="1054"/>
      <c r="AA146" s="1055"/>
      <c r="AB146" s="1055"/>
      <c r="AC146" s="1055"/>
      <c r="AD146" s="1055"/>
      <c r="AE146" s="1055"/>
      <c r="AF146" s="1055"/>
      <c r="AG146" s="1055"/>
      <c r="AH146" s="1056"/>
      <c r="AI146" s="1056"/>
      <c r="AJ146" s="1056"/>
      <c r="AK146" s="1056"/>
      <c r="AL146" s="1056"/>
      <c r="AM146" s="1056"/>
      <c r="AN146" s="1056"/>
      <c r="AO146" s="1056"/>
      <c r="AP146" s="1056"/>
      <c r="AQ146" s="1056"/>
      <c r="AR146" s="1056"/>
      <c r="AS146" s="1056"/>
      <c r="AT146" s="1056"/>
      <c r="AU146" s="3"/>
      <c r="AV146" s="138"/>
      <c r="AW146" s="1"/>
      <c r="AX146" s="1"/>
      <c r="AY146" s="1"/>
      <c r="AZ146" s="1"/>
      <c r="BB146" s="1"/>
      <c r="BC146" s="1"/>
      <c r="BD146" s="1"/>
      <c r="BE146" s="1"/>
      <c r="BF146" s="1"/>
      <c r="BG146" s="1"/>
      <c r="BH146" s="1"/>
      <c r="BI146" s="1"/>
      <c r="BJ146" s="1"/>
      <c r="BL146" s="1"/>
      <c r="BN146" s="1"/>
      <c r="BO146" s="1"/>
      <c r="BP146" s="1"/>
      <c r="BQ146" s="1"/>
      <c r="BR146" s="1"/>
      <c r="BS146" s="1"/>
      <c r="BT146" s="1"/>
      <c r="BU146" s="1"/>
      <c r="BV146" s="1"/>
      <c r="BW146" s="1"/>
      <c r="BX146" s="1"/>
      <c r="BY146" s="1"/>
      <c r="BZ146" s="1"/>
      <c r="CA146" s="1"/>
      <c r="CB146" s="1"/>
      <c r="CC146" s="1"/>
      <c r="CD146" s="1"/>
      <c r="CE146" s="1"/>
      <c r="CF146" s="1"/>
      <c r="CG146" s="1"/>
      <c r="CH146" s="1"/>
    </row>
    <row r="147" spans="1:86" ht="9.9" customHeight="1">
      <c r="A147" s="1"/>
      <c r="B147" s="1" t="s">
        <v>16</v>
      </c>
      <c r="C147" s="1044" t="s">
        <v>17</v>
      </c>
      <c r="D147" s="1045"/>
      <c r="E147" s="1045"/>
      <c r="F147" s="1045"/>
      <c r="G147" s="1045"/>
      <c r="H147" s="1045"/>
      <c r="I147" s="1045"/>
      <c r="J147" s="1045"/>
      <c r="K147" s="1046"/>
      <c r="L147" s="1"/>
      <c r="N147" s="1"/>
      <c r="O147" s="1"/>
      <c r="Q147" s="1057" t="s">
        <v>18</v>
      </c>
      <c r="R147" s="1057"/>
      <c r="S147" s="1057"/>
      <c r="T147" s="1057"/>
      <c r="U147" s="1057"/>
      <c r="V147" s="1057"/>
      <c r="W147" s="1057"/>
      <c r="X147" s="1057"/>
      <c r="Y147" s="1057"/>
      <c r="Z147" s="1057"/>
      <c r="AA147" s="1057"/>
      <c r="AB147" s="1057"/>
      <c r="AC147" s="1057"/>
      <c r="AD147" s="1057"/>
      <c r="AE147" s="1057"/>
      <c r="AF147" s="1057"/>
      <c r="AG147" s="1057"/>
      <c r="AH147" s="1057"/>
      <c r="AI147" s="1057"/>
      <c r="AJ147" s="1057"/>
      <c r="AK147" s="1057"/>
      <c r="AL147" s="1057"/>
      <c r="AM147" s="1057"/>
      <c r="AN147" s="1057"/>
      <c r="AO147" s="1057"/>
      <c r="AP147" s="1057"/>
      <c r="AQ147" s="1057"/>
      <c r="AR147" s="1057"/>
      <c r="AS147" s="1057"/>
      <c r="AT147" s="1057"/>
      <c r="AU147" s="3"/>
      <c r="AV147" s="139"/>
      <c r="AW147" s="1"/>
      <c r="AX147" s="1"/>
      <c r="BA147"/>
      <c r="BB147" s="1"/>
      <c r="BE147" s="4"/>
      <c r="BF147" s="4"/>
      <c r="BG147" s="4"/>
      <c r="BH147" s="4"/>
      <c r="BI147" s="4"/>
      <c r="BJ147" s="4"/>
      <c r="BL147" s="1"/>
      <c r="BN147" s="1"/>
      <c r="BO147" s="1"/>
      <c r="BP147" s="1"/>
      <c r="BQ147" s="1"/>
      <c r="BR147" s="1"/>
      <c r="BS147" s="1"/>
      <c r="BT147" s="1"/>
      <c r="BU147" s="1"/>
      <c r="BV147" s="1"/>
      <c r="BW147" s="1"/>
      <c r="BX147" s="1"/>
      <c r="BY147" s="1"/>
      <c r="BZ147" s="1"/>
      <c r="CA147" s="1"/>
      <c r="CB147" s="1"/>
      <c r="CC147" s="1"/>
      <c r="CD147" s="1"/>
      <c r="CE147" s="1"/>
      <c r="CF147" s="1"/>
      <c r="CG147" s="1"/>
      <c r="CH147" s="1"/>
    </row>
    <row r="148" spans="1:86" ht="9.9" customHeight="1">
      <c r="A148" s="1"/>
      <c r="B148" s="1"/>
      <c r="C148" s="1047"/>
      <c r="D148" s="1048"/>
      <c r="E148" s="1048"/>
      <c r="F148" s="1048"/>
      <c r="G148" s="1048"/>
      <c r="H148" s="1048"/>
      <c r="I148" s="1048"/>
      <c r="J148" s="1048"/>
      <c r="K148" s="1049"/>
      <c r="L148" s="1"/>
      <c r="N148" s="1"/>
      <c r="O148" s="1"/>
      <c r="Q148" s="1057"/>
      <c r="R148" s="1057"/>
      <c r="S148" s="1057"/>
      <c r="T148" s="1057"/>
      <c r="U148" s="1057"/>
      <c r="V148" s="1057"/>
      <c r="W148" s="1057"/>
      <c r="X148" s="1057"/>
      <c r="Y148" s="1057"/>
      <c r="Z148" s="1057"/>
      <c r="AA148" s="1057"/>
      <c r="AB148" s="1057"/>
      <c r="AC148" s="1057"/>
      <c r="AD148" s="1057"/>
      <c r="AE148" s="1057"/>
      <c r="AF148" s="1057"/>
      <c r="AG148" s="1057"/>
      <c r="AH148" s="1057"/>
      <c r="AI148" s="1057"/>
      <c r="AJ148" s="1057"/>
      <c r="AK148" s="1057"/>
      <c r="AL148" s="1057"/>
      <c r="AM148" s="1057"/>
      <c r="AN148" s="1057"/>
      <c r="AO148" s="1057"/>
      <c r="AP148" s="1057"/>
      <c r="AQ148" s="1057"/>
      <c r="AR148" s="1057"/>
      <c r="AS148" s="1057"/>
      <c r="AT148" s="1057"/>
      <c r="AU148" s="3"/>
      <c r="AV148" s="139"/>
      <c r="AW148" s="1"/>
      <c r="AX148" s="1"/>
      <c r="BA148"/>
      <c r="BB148" s="1"/>
      <c r="BE148" s="4"/>
      <c r="BF148" s="4"/>
      <c r="BG148" s="4"/>
      <c r="BH148" s="4"/>
      <c r="BI148" s="4"/>
      <c r="BJ148" s="4"/>
      <c r="BL148" s="1"/>
      <c r="BN148" s="1"/>
      <c r="BO148" s="1"/>
      <c r="BP148" s="1"/>
      <c r="BQ148" s="1"/>
      <c r="BR148" s="1"/>
      <c r="BS148" s="1"/>
      <c r="BT148" s="1"/>
      <c r="BU148" s="1"/>
      <c r="BV148" s="1"/>
      <c r="BW148" s="1"/>
      <c r="BX148" s="1"/>
      <c r="BY148" s="1"/>
      <c r="BZ148" s="1"/>
      <c r="CA148" s="1"/>
      <c r="CB148" s="1"/>
      <c r="CC148" s="1"/>
      <c r="CD148" s="1"/>
      <c r="CE148" s="1"/>
      <c r="CF148" s="1"/>
      <c r="CG148" s="1"/>
      <c r="CH148" s="1"/>
    </row>
    <row r="149" spans="1:86" ht="9.9" customHeight="1">
      <c r="A149" s="1"/>
      <c r="B149" s="1"/>
      <c r="C149" s="3"/>
      <c r="D149" s="3"/>
      <c r="E149" s="3"/>
      <c r="F149" s="3"/>
      <c r="G149" s="3"/>
      <c r="H149" s="3"/>
      <c r="I149" s="3"/>
      <c r="J149" s="1"/>
      <c r="K149" s="1"/>
      <c r="L149" s="1"/>
      <c r="N149" s="1"/>
      <c r="O149" s="1"/>
      <c r="P149" s="1"/>
      <c r="Q149" s="1"/>
      <c r="R149" s="1"/>
      <c r="S149" s="1"/>
      <c r="T149" s="1"/>
      <c r="AJ149" s="1"/>
      <c r="AK149" s="1"/>
      <c r="AL149" s="1"/>
      <c r="AM149" s="1"/>
      <c r="AN149" s="1"/>
      <c r="AO149" s="1"/>
      <c r="AP149" s="1"/>
      <c r="AR149" s="1"/>
      <c r="AS149" s="1"/>
      <c r="AT149" s="1"/>
      <c r="AU149" s="1"/>
      <c r="AV149" s="1"/>
      <c r="AW149" s="1"/>
      <c r="AX149" s="1"/>
      <c r="AY149" s="1"/>
      <c r="AZ149" s="1"/>
      <c r="BB149" s="1"/>
      <c r="BC149" s="1"/>
      <c r="BD149" s="1"/>
      <c r="BE149" s="1"/>
      <c r="BF149" s="1"/>
      <c r="BG149" s="1"/>
      <c r="BH149" s="1"/>
      <c r="BI149" s="1"/>
      <c r="BJ149" s="1"/>
      <c r="BL149" s="1"/>
      <c r="BN149" s="1"/>
      <c r="BO149" s="1"/>
      <c r="BP149" s="1"/>
      <c r="BQ149" s="1"/>
      <c r="BR149" s="1"/>
      <c r="BS149" s="1"/>
      <c r="BT149" s="1"/>
      <c r="BU149" s="1"/>
      <c r="BV149" s="1"/>
      <c r="BW149" s="1"/>
      <c r="BX149" s="1"/>
      <c r="BY149" s="1"/>
      <c r="BZ149" s="1"/>
      <c r="CA149" s="1"/>
      <c r="CB149" s="1"/>
      <c r="CC149" s="1"/>
      <c r="CD149" s="1"/>
      <c r="CE149" s="1"/>
      <c r="CF149" s="1"/>
      <c r="CG149" s="1"/>
      <c r="CH149" s="1"/>
    </row>
    <row r="150" spans="1:86" s="8" customFormat="1" ht="9.9" customHeight="1">
      <c r="A150" s="5"/>
      <c r="B150" s="5"/>
      <c r="C150" s="905" t="s">
        <v>11</v>
      </c>
      <c r="D150" s="1050"/>
      <c r="E150" s="1050"/>
      <c r="F150" s="1050"/>
      <c r="G150" s="1050"/>
      <c r="H150" s="1050"/>
      <c r="I150" s="1050"/>
      <c r="J150" s="1050"/>
      <c r="K150" s="1050"/>
      <c r="L150" s="1050"/>
      <c r="M150" s="1003" t="s">
        <v>56</v>
      </c>
      <c r="N150" s="818"/>
      <c r="O150" s="35"/>
      <c r="P150" s="20"/>
      <c r="Q150" s="1004" t="s">
        <v>31</v>
      </c>
      <c r="R150" s="1005"/>
      <c r="S150" s="21"/>
      <c r="T150" s="20"/>
      <c r="U150" s="1004" t="s">
        <v>32</v>
      </c>
      <c r="V150" s="1005"/>
      <c r="W150" s="21"/>
      <c r="X150" s="20"/>
      <c r="Y150" s="1053" t="s">
        <v>33</v>
      </c>
      <c r="Z150" s="818"/>
      <c r="AB150" s="5"/>
      <c r="AE150" s="5"/>
      <c r="AF150" s="5"/>
      <c r="AG150" s="5"/>
      <c r="AH150" s="5"/>
      <c r="AI150" s="5"/>
      <c r="AJ150" s="5"/>
      <c r="AK150" s="5"/>
      <c r="AL150" s="5"/>
      <c r="AM150" s="5"/>
      <c r="AN150" s="5"/>
      <c r="AO150" s="5"/>
      <c r="AP150" s="5"/>
      <c r="AQ150" s="5"/>
      <c r="AR150" s="5"/>
      <c r="AS150" s="5"/>
      <c r="AT150" s="5"/>
      <c r="AU150" s="5"/>
      <c r="AV150" s="5"/>
      <c r="AX150" s="188"/>
      <c r="AY150" s="189"/>
      <c r="AZ150" s="189"/>
      <c r="BA150" s="189"/>
      <c r="BB150" s="189"/>
      <c r="BC150" s="189"/>
      <c r="BD150" s="189"/>
      <c r="BE150" s="189"/>
      <c r="BF150" s="189"/>
      <c r="BG150" s="189"/>
      <c r="BH150" s="189"/>
      <c r="BI150" s="190"/>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row>
    <row r="151" spans="1:86" s="8" customFormat="1" ht="9.9" customHeight="1">
      <c r="A151" s="5"/>
      <c r="B151" s="5"/>
      <c r="C151" s="907"/>
      <c r="D151" s="1051"/>
      <c r="E151" s="1051"/>
      <c r="F151" s="1051"/>
      <c r="G151" s="1051"/>
      <c r="H151" s="1051"/>
      <c r="I151" s="1051"/>
      <c r="J151" s="1051"/>
      <c r="K151" s="1051"/>
      <c r="L151" s="1051"/>
      <c r="M151" s="890" t="str">
        <f>$M$9</f>
        <v>R</v>
      </c>
      <c r="N151" s="892"/>
      <c r="O151" s="1006" t="str">
        <f ca="1">$O$9</f>
        <v>0</v>
      </c>
      <c r="P151" s="1007"/>
      <c r="Q151" s="1006" t="str">
        <f ca="1">$Q$9</f>
        <v>7</v>
      </c>
      <c r="R151" s="1007"/>
      <c r="S151" s="1006" t="str">
        <f ca="1">$S$9</f>
        <v>0</v>
      </c>
      <c r="T151" s="1007"/>
      <c r="U151" s="1006" t="str">
        <f ca="1">$U$9</f>
        <v>3</v>
      </c>
      <c r="V151" s="1007"/>
      <c r="W151" s="1006" t="str">
        <f ca="1">$W$9</f>
        <v>3</v>
      </c>
      <c r="X151" s="1007"/>
      <c r="Y151" s="1006" t="str">
        <f ca="1">$Y$9</f>
        <v>1</v>
      </c>
      <c r="Z151" s="892"/>
      <c r="AA151" s="5"/>
      <c r="AB151" s="5"/>
      <c r="AC151" s="5"/>
      <c r="AD151" s="5"/>
      <c r="AE151" s="5"/>
      <c r="AF151" s="5"/>
      <c r="AG151" s="5"/>
      <c r="AH151" s="5"/>
      <c r="AI151" s="5"/>
      <c r="AJ151" s="5"/>
      <c r="AK151" s="5"/>
      <c r="AL151" s="5"/>
      <c r="AM151" s="5"/>
      <c r="AN151" s="5"/>
      <c r="AO151" s="5"/>
      <c r="AP151" s="5"/>
      <c r="AQ151" s="5"/>
      <c r="AR151" s="5"/>
      <c r="AS151" s="5"/>
      <c r="AT151" s="5"/>
      <c r="AU151" s="5"/>
      <c r="AV151" s="5"/>
      <c r="AX151" s="191"/>
      <c r="AY151" s="192"/>
      <c r="AZ151" s="192"/>
      <c r="BA151" s="192"/>
      <c r="BB151" s="192"/>
      <c r="BC151" s="192"/>
      <c r="BD151" s="192"/>
      <c r="BE151" s="192"/>
      <c r="BF151" s="192"/>
      <c r="BG151" s="192"/>
      <c r="BH151" s="192"/>
      <c r="BI151" s="193"/>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row>
    <row r="152" spans="1:86" s="5" customFormat="1" ht="9.9" customHeight="1">
      <c r="C152" s="909"/>
      <c r="D152" s="1052"/>
      <c r="E152" s="1052"/>
      <c r="F152" s="1052"/>
      <c r="G152" s="1052"/>
      <c r="H152" s="1052"/>
      <c r="I152" s="1052"/>
      <c r="J152" s="1052"/>
      <c r="K152" s="1052"/>
      <c r="L152" s="1052"/>
      <c r="M152" s="844"/>
      <c r="N152" s="846"/>
      <c r="O152" s="1008"/>
      <c r="P152" s="1009"/>
      <c r="Q152" s="1008"/>
      <c r="R152" s="1009"/>
      <c r="S152" s="1008"/>
      <c r="T152" s="1009"/>
      <c r="U152" s="1008"/>
      <c r="V152" s="1009"/>
      <c r="W152" s="1008"/>
      <c r="X152" s="1009"/>
      <c r="Y152" s="1008"/>
      <c r="Z152" s="846"/>
      <c r="AX152" s="191"/>
      <c r="AY152" s="192"/>
      <c r="AZ152" s="192"/>
      <c r="BA152" s="192"/>
      <c r="BB152" s="192"/>
      <c r="BC152" s="192"/>
      <c r="BD152" s="192"/>
      <c r="BE152" s="192"/>
      <c r="BF152" s="192"/>
      <c r="BG152" s="192"/>
      <c r="BH152" s="192"/>
      <c r="BI152" s="193"/>
    </row>
    <row r="153" spans="1:86" s="8" customFormat="1" ht="9.9" customHeight="1">
      <c r="A153" s="5"/>
      <c r="B153" s="5"/>
      <c r="K153" s="5"/>
      <c r="U153" s="5"/>
      <c r="AD153" s="5"/>
      <c r="AE153" s="5"/>
      <c r="AF153" s="5"/>
      <c r="AG153" s="5"/>
      <c r="AH153" s="5"/>
      <c r="AI153" s="5"/>
      <c r="AJ153" s="5"/>
      <c r="AK153" s="5"/>
      <c r="AL153" s="5"/>
      <c r="AM153" s="5"/>
      <c r="AN153" s="5"/>
      <c r="AO153" s="5"/>
      <c r="AP153" s="5"/>
      <c r="AQ153" s="5"/>
      <c r="AR153" s="5"/>
      <c r="AS153" s="5"/>
      <c r="AT153" s="5"/>
      <c r="AU153" s="5"/>
      <c r="AV153" s="5"/>
      <c r="AX153" s="191"/>
      <c r="AY153" s="192"/>
      <c r="AZ153" s="192"/>
      <c r="BA153" s="192"/>
      <c r="BB153" s="192"/>
      <c r="BC153" s="192"/>
      <c r="BD153" s="192"/>
      <c r="BE153" s="192"/>
      <c r="BF153" s="192"/>
      <c r="BG153" s="192"/>
      <c r="BH153" s="192"/>
      <c r="BI153" s="193"/>
      <c r="BJ153" s="5"/>
      <c r="BK153" s="5"/>
      <c r="BL153" s="5"/>
      <c r="BM153" s="5"/>
      <c r="BN153" s="5"/>
      <c r="BO153" s="5"/>
    </row>
    <row r="154" spans="1:86" s="8" customFormat="1" ht="9.9" customHeight="1">
      <c r="A154" s="5"/>
      <c r="B154" s="5"/>
      <c r="C154" s="33"/>
      <c r="D154" s="33"/>
      <c r="E154" s="33"/>
      <c r="F154" s="33"/>
      <c r="G154" s="33"/>
      <c r="H154" s="33"/>
      <c r="I154" s="33"/>
      <c r="J154" s="33"/>
      <c r="K154" s="5"/>
      <c r="O154" s="71"/>
      <c r="P154" s="71"/>
      <c r="Q154" s="1030" t="s">
        <v>57</v>
      </c>
      <c r="R154" s="1030"/>
      <c r="S154" s="1030"/>
      <c r="T154" s="1030"/>
      <c r="U154" s="1030"/>
      <c r="V154" s="1030"/>
      <c r="W154" s="1030"/>
      <c r="X154" s="1030"/>
      <c r="Y154" s="1030"/>
      <c r="Z154" s="1030"/>
      <c r="AA154" s="1030"/>
      <c r="AB154" s="1030"/>
      <c r="AC154" s="1030"/>
      <c r="AD154" s="1030"/>
      <c r="AE154" s="1030"/>
      <c r="AF154" s="1030"/>
      <c r="AG154" s="1030"/>
      <c r="AH154" s="1030"/>
      <c r="AI154" s="1030"/>
      <c r="AJ154" s="1030"/>
      <c r="AK154" s="1030"/>
      <c r="AL154" s="1030"/>
      <c r="AM154" s="1030"/>
      <c r="AN154" s="1030"/>
      <c r="AO154" s="1030"/>
      <c r="AP154" s="1030"/>
      <c r="AQ154" s="1030"/>
      <c r="AR154" s="71"/>
      <c r="AS154" s="71"/>
      <c r="AT154" s="71"/>
      <c r="AU154" s="71"/>
      <c r="AV154" s="71"/>
      <c r="AX154" s="191"/>
      <c r="AY154" s="192"/>
      <c r="AZ154" s="192"/>
      <c r="BA154" s="192"/>
      <c r="BB154" s="192"/>
      <c r="BC154" s="192"/>
      <c r="BD154" s="192"/>
      <c r="BE154" s="192"/>
      <c r="BF154" s="192"/>
      <c r="BG154" s="192"/>
      <c r="BH154" s="192"/>
      <c r="BI154" s="193"/>
      <c r="BJ154" s="5"/>
      <c r="BK154" s="5"/>
      <c r="BL154" s="5"/>
      <c r="BM154" s="5"/>
      <c r="BN154" s="5"/>
      <c r="BO154" s="5"/>
    </row>
    <row r="155" spans="1:86" s="8" customFormat="1" ht="9.9" customHeight="1">
      <c r="A155" s="5"/>
      <c r="B155" s="5"/>
      <c r="C155" s="33"/>
      <c r="D155" s="33"/>
      <c r="E155" s="33"/>
      <c r="F155" s="33"/>
      <c r="G155" s="33"/>
      <c r="H155" s="33"/>
      <c r="I155" s="33"/>
      <c r="J155" s="33"/>
      <c r="K155" s="5"/>
      <c r="L155" s="5"/>
      <c r="M155" s="5"/>
      <c r="N155" s="71"/>
      <c r="O155" s="71"/>
      <c r="P155" s="71"/>
      <c r="Q155" s="1030"/>
      <c r="R155" s="1030"/>
      <c r="S155" s="1030"/>
      <c r="T155" s="1030"/>
      <c r="U155" s="1030"/>
      <c r="V155" s="1030"/>
      <c r="W155" s="1030"/>
      <c r="X155" s="1030"/>
      <c r="Y155" s="1030"/>
      <c r="Z155" s="1030"/>
      <c r="AA155" s="1030"/>
      <c r="AB155" s="1030"/>
      <c r="AC155" s="1030"/>
      <c r="AD155" s="1030"/>
      <c r="AE155" s="1030"/>
      <c r="AF155" s="1030"/>
      <c r="AG155" s="1030"/>
      <c r="AH155" s="1030"/>
      <c r="AI155" s="1030"/>
      <c r="AJ155" s="1030"/>
      <c r="AK155" s="1030"/>
      <c r="AL155" s="1030"/>
      <c r="AM155" s="1030"/>
      <c r="AN155" s="1030"/>
      <c r="AO155" s="1030"/>
      <c r="AP155" s="1030"/>
      <c r="AQ155" s="1030"/>
      <c r="AR155" s="71"/>
      <c r="AS155" s="71"/>
      <c r="AT155" s="71"/>
      <c r="AU155" s="71"/>
      <c r="AV155" s="71"/>
      <c r="AX155" s="191"/>
      <c r="AY155" s="192"/>
      <c r="AZ155" s="192"/>
      <c r="BA155" s="192"/>
      <c r="BB155" s="192"/>
      <c r="BC155" s="192"/>
      <c r="BD155" s="192"/>
      <c r="BE155" s="192"/>
      <c r="BF155" s="192"/>
      <c r="BG155" s="192"/>
      <c r="BH155" s="192"/>
      <c r="BI155" s="193"/>
      <c r="BJ155" s="5"/>
      <c r="BK155" s="5"/>
      <c r="BL155" s="5"/>
      <c r="BM155" s="5"/>
      <c r="BN155" s="5"/>
      <c r="BO155" s="5"/>
    </row>
    <row r="156" spans="1:86" s="8" customFormat="1" ht="9.9" customHeight="1">
      <c r="A156" s="5"/>
      <c r="B156" s="5"/>
      <c r="C156" s="37"/>
      <c r="D156" s="37"/>
      <c r="E156" s="37"/>
      <c r="F156" s="37"/>
      <c r="G156" s="37"/>
      <c r="H156" s="37"/>
      <c r="I156" s="37"/>
      <c r="J156" s="37"/>
      <c r="K156" s="5"/>
      <c r="L156" s="5"/>
      <c r="N156" s="71"/>
      <c r="O156" s="71"/>
      <c r="P156" s="71"/>
      <c r="Q156" s="1030"/>
      <c r="R156" s="1030"/>
      <c r="S156" s="1030"/>
      <c r="T156" s="1030"/>
      <c r="U156" s="1030"/>
      <c r="V156" s="1030"/>
      <c r="W156" s="1030"/>
      <c r="X156" s="1030"/>
      <c r="Y156" s="1030"/>
      <c r="Z156" s="1030"/>
      <c r="AA156" s="1030"/>
      <c r="AB156" s="1030"/>
      <c r="AC156" s="1030"/>
      <c r="AD156" s="1030"/>
      <c r="AE156" s="1030"/>
      <c r="AF156" s="1030"/>
      <c r="AG156" s="1030"/>
      <c r="AH156" s="1030"/>
      <c r="AI156" s="1030"/>
      <c r="AJ156" s="1030"/>
      <c r="AK156" s="1030"/>
      <c r="AL156" s="1030"/>
      <c r="AM156" s="1030"/>
      <c r="AN156" s="1030"/>
      <c r="AO156" s="1030"/>
      <c r="AP156" s="1030"/>
      <c r="AQ156" s="1030"/>
      <c r="AR156" s="71"/>
      <c r="AS156" s="71"/>
      <c r="AT156" s="71"/>
      <c r="AU156" s="71"/>
      <c r="AV156" s="71"/>
      <c r="AX156" s="194"/>
      <c r="AY156" s="195"/>
      <c r="AZ156" s="195"/>
      <c r="BA156" s="195"/>
      <c r="BB156" s="195"/>
      <c r="BC156" s="195"/>
      <c r="BD156" s="195"/>
      <c r="BE156" s="195"/>
      <c r="BF156" s="195"/>
      <c r="BG156" s="195"/>
      <c r="BH156" s="195"/>
      <c r="BI156" s="196"/>
      <c r="BJ156" s="5"/>
      <c r="BK156" s="5"/>
      <c r="BL156" s="5"/>
      <c r="BM156" s="5"/>
      <c r="BN156" s="5"/>
      <c r="BO156" s="5"/>
    </row>
    <row r="157" spans="1:86" s="8" customFormat="1" ht="9.9" customHeight="1">
      <c r="A157" s="5"/>
      <c r="B157" s="5"/>
      <c r="C157" s="37"/>
      <c r="D157" s="37"/>
      <c r="E157" s="37"/>
      <c r="F157" s="37"/>
      <c r="G157" s="37"/>
      <c r="H157" s="37"/>
      <c r="I157" s="37"/>
      <c r="J157" s="37"/>
      <c r="K157" s="5"/>
      <c r="L157" s="5"/>
      <c r="U157" s="13"/>
      <c r="V157" s="13"/>
      <c r="W157" s="5"/>
      <c r="X157" s="13"/>
      <c r="Y157" s="71"/>
      <c r="Z157" s="71"/>
      <c r="AA157" s="71"/>
      <c r="AB157" s="71"/>
      <c r="AC157" s="71"/>
      <c r="AD157" s="71"/>
      <c r="AE157" s="71"/>
      <c r="AF157" s="71"/>
      <c r="AG157" s="71"/>
      <c r="AH157" s="71"/>
      <c r="AI157" s="71"/>
      <c r="AJ157" s="71"/>
      <c r="AK157" s="71"/>
      <c r="AL157" s="5"/>
      <c r="AO157" s="5"/>
      <c r="AX157" s="1031" t="s">
        <v>52</v>
      </c>
      <c r="AY157" s="1031"/>
      <c r="AZ157" s="1031"/>
      <c r="BA157" s="1031"/>
      <c r="BB157" s="1031"/>
      <c r="BC157" s="1031"/>
      <c r="BD157" s="1031"/>
      <c r="BE157" s="1031"/>
      <c r="BF157" s="1031"/>
      <c r="BG157" s="1031"/>
      <c r="BH157" s="1031"/>
      <c r="BI157" s="1031"/>
      <c r="BL157" s="5"/>
      <c r="BM157" s="5"/>
      <c r="BN157" s="5"/>
      <c r="BO157" s="5"/>
    </row>
    <row r="158" spans="1:86" s="8" customFormat="1" ht="9.9" customHeight="1">
      <c r="A158" s="5"/>
      <c r="B158" s="5"/>
      <c r="C158" s="37"/>
      <c r="D158" s="37"/>
      <c r="E158" s="37"/>
      <c r="F158" s="37"/>
      <c r="G158" s="37"/>
      <c r="H158" s="37"/>
      <c r="I158" s="37"/>
      <c r="J158" s="37"/>
      <c r="K158" s="5"/>
      <c r="L158" s="5"/>
      <c r="U158" s="5"/>
      <c r="V158" s="5"/>
      <c r="W158" s="5"/>
      <c r="X158" s="71"/>
      <c r="Y158" s="71"/>
      <c r="Z158" s="71"/>
      <c r="AA158" s="71"/>
      <c r="AB158" s="71"/>
      <c r="AC158" s="71"/>
      <c r="AD158" s="71"/>
      <c r="AE158" s="71"/>
      <c r="AF158" s="71"/>
      <c r="AG158" s="71"/>
      <c r="AH158" s="71"/>
      <c r="AI158" s="71"/>
      <c r="AJ158" s="71"/>
      <c r="AK158" s="71"/>
      <c r="AL158" s="5"/>
      <c r="AO158" s="5"/>
      <c r="AX158" s="1032"/>
      <c r="AY158" s="1032"/>
      <c r="AZ158" s="1032"/>
      <c r="BA158" s="1032"/>
      <c r="BB158" s="1032"/>
      <c r="BC158" s="1032"/>
      <c r="BD158" s="1032"/>
      <c r="BE158" s="1032"/>
      <c r="BF158" s="1032"/>
      <c r="BG158" s="1032"/>
      <c r="BH158" s="1032"/>
      <c r="BI158" s="1032"/>
      <c r="BL158" s="5"/>
      <c r="BM158" s="5"/>
      <c r="BN158" s="5"/>
      <c r="BO158" s="5"/>
    </row>
    <row r="159" spans="1:86" s="8" customFormat="1" ht="9.9" customHeight="1">
      <c r="A159" s="5"/>
      <c r="B159" s="5"/>
      <c r="C159" s="37"/>
      <c r="D159" s="37"/>
      <c r="E159" s="37"/>
      <c r="F159" s="37"/>
      <c r="G159" s="37"/>
      <c r="H159" s="37"/>
      <c r="I159" s="37"/>
      <c r="J159" s="37"/>
      <c r="K159" s="5"/>
      <c r="L159" s="5"/>
      <c r="M159" s="54" t="s">
        <v>58</v>
      </c>
      <c r="U159" s="5"/>
      <c r="V159" s="5"/>
      <c r="W159" s="5"/>
      <c r="X159" s="71"/>
      <c r="Y159" s="71"/>
      <c r="Z159" s="71"/>
      <c r="AA159" s="71"/>
      <c r="AB159" s="71"/>
      <c r="AC159" s="71"/>
      <c r="AD159" s="71"/>
      <c r="AE159" s="71"/>
      <c r="AF159" s="71"/>
      <c r="AG159" s="71"/>
      <c r="AH159" s="71"/>
      <c r="AI159" s="71"/>
      <c r="AJ159" s="71"/>
      <c r="AK159" s="71"/>
      <c r="AL159" s="5"/>
      <c r="AO159" s="5"/>
      <c r="AX159" s="53"/>
      <c r="AY159" s="53"/>
      <c r="AZ159" s="53"/>
      <c r="BA159" s="53"/>
      <c r="BB159" s="53"/>
      <c r="BC159" s="53"/>
      <c r="BD159" s="53"/>
      <c r="BE159" s="53"/>
      <c r="BF159" s="53"/>
      <c r="BG159" s="53"/>
      <c r="BH159" s="53"/>
      <c r="BI159" s="53"/>
      <c r="BL159" s="5"/>
      <c r="BM159" s="5"/>
      <c r="BN159" s="5"/>
      <c r="BO159" s="5"/>
    </row>
    <row r="160" spans="1:86" s="8" customFormat="1" ht="9.9" customHeight="1">
      <c r="A160" s="5"/>
      <c r="B160" s="5"/>
      <c r="K160" s="5"/>
      <c r="L160" s="5"/>
      <c r="U160" s="5"/>
      <c r="V160" s="5"/>
      <c r="W160" s="5"/>
      <c r="X160" s="71"/>
      <c r="Y160" s="71"/>
      <c r="Z160" s="71"/>
      <c r="AA160" s="71"/>
      <c r="AB160" s="71"/>
      <c r="AC160" s="71"/>
      <c r="AD160" s="71"/>
      <c r="AE160" s="71"/>
      <c r="AF160" s="71"/>
      <c r="AG160" s="71"/>
      <c r="AH160" s="71"/>
      <c r="AI160" s="71"/>
      <c r="AJ160" s="71"/>
      <c r="AK160" s="71"/>
      <c r="AL160" s="5"/>
      <c r="AO160" s="5"/>
      <c r="BB160" s="5"/>
      <c r="BL160" s="5"/>
      <c r="BM160" s="5"/>
      <c r="BN160" s="5"/>
      <c r="BO160" s="5"/>
    </row>
    <row r="161" spans="1:119" s="8" customFormat="1" ht="9.9" customHeight="1">
      <c r="A161" s="5"/>
      <c r="B161" s="5"/>
      <c r="C161" s="1002" t="s">
        <v>242</v>
      </c>
      <c r="D161" s="796"/>
      <c r="E161" s="796"/>
      <c r="F161" s="796"/>
      <c r="G161" s="796"/>
      <c r="H161" s="796"/>
      <c r="I161" s="796"/>
      <c r="J161" s="796"/>
      <c r="K161" s="796"/>
      <c r="L161" s="797"/>
      <c r="M161" s="1010" t="s">
        <v>13</v>
      </c>
      <c r="N161" s="1011"/>
      <c r="O161" s="1011"/>
      <c r="P161" s="1011"/>
      <c r="Q161" s="1011"/>
      <c r="R161" s="1011"/>
      <c r="S161" s="1011"/>
      <c r="T161" s="1011"/>
      <c r="U161" s="1011"/>
      <c r="V161" s="1011"/>
      <c r="W161" s="1011"/>
      <c r="X161" s="1011"/>
      <c r="Y161" s="1011"/>
      <c r="Z161" s="1011"/>
      <c r="AA161" s="1011"/>
      <c r="AB161" s="1011"/>
      <c r="AC161" s="1011"/>
      <c r="AD161" s="1011"/>
      <c r="AE161" s="1011"/>
      <c r="AF161" s="1011"/>
      <c r="AG161" s="1011"/>
      <c r="AH161" s="1011"/>
      <c r="AI161" s="1011"/>
      <c r="AJ161" s="1011"/>
      <c r="AK161" s="1011"/>
      <c r="AL161" s="1011"/>
      <c r="AM161" s="1011"/>
      <c r="AN161" s="1011"/>
      <c r="AO161" s="1011"/>
      <c r="AP161" s="1011"/>
      <c r="AQ161" s="1011"/>
      <c r="AR161" s="1011"/>
      <c r="AS161" s="1011"/>
      <c r="AT161" s="1011"/>
      <c r="AU161" s="1011"/>
      <c r="AV161" s="1011"/>
      <c r="AW161" s="1011"/>
      <c r="AX161" s="1011"/>
      <c r="AY161" s="1012"/>
      <c r="AZ161" s="1010" t="s">
        <v>59</v>
      </c>
      <c r="BA161" s="1011"/>
      <c r="BB161" s="1011"/>
      <c r="BC161" s="1011"/>
      <c r="BD161" s="1011"/>
      <c r="BE161" s="1011"/>
      <c r="BF161" s="1011"/>
      <c r="BG161" s="1011"/>
      <c r="BH161" s="1011"/>
      <c r="BI161" s="1012"/>
      <c r="BJ161" s="5"/>
      <c r="BK161" s="5"/>
      <c r="BL161" s="5"/>
    </row>
    <row r="162" spans="1:119" s="5" customFormat="1" ht="9.9" customHeight="1">
      <c r="C162" s="870" t="str">
        <f>$C$20</f>
        <v/>
      </c>
      <c r="D162" s="1025"/>
      <c r="E162" s="1026" t="str">
        <f>$E$20</f>
        <v/>
      </c>
      <c r="F162" s="1025"/>
      <c r="G162" s="1026" t="str">
        <f>$G$20</f>
        <v/>
      </c>
      <c r="H162" s="1025"/>
      <c r="I162" s="1026" t="str">
        <f>$I$20</f>
        <v/>
      </c>
      <c r="J162" s="1025"/>
      <c r="K162" s="1026" t="str">
        <f>$K$20</f>
        <v/>
      </c>
      <c r="L162" s="872"/>
      <c r="M162" s="873" t="str">
        <f>$M$20</f>
        <v/>
      </c>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4"/>
      <c r="AL162" s="874"/>
      <c r="AM162" s="874"/>
      <c r="AN162" s="874"/>
      <c r="AO162" s="874"/>
      <c r="AP162" s="874"/>
      <c r="AQ162" s="874"/>
      <c r="AR162" s="874"/>
      <c r="AS162" s="874"/>
      <c r="AT162" s="874"/>
      <c r="AU162" s="874"/>
      <c r="AV162" s="874"/>
      <c r="AW162" s="874"/>
      <c r="AX162" s="874"/>
      <c r="AY162" s="875"/>
      <c r="AZ162" s="1027" t="str">
        <f>$AZ$20</f>
        <v/>
      </c>
      <c r="BA162" s="1033"/>
      <c r="BB162" s="1033"/>
      <c r="BC162" s="1033"/>
      <c r="BD162" s="1033"/>
      <c r="BE162" s="1033"/>
      <c r="BF162" s="1033"/>
      <c r="BG162" s="1033"/>
      <c r="BH162" s="1033"/>
      <c r="BI162" s="1034"/>
    </row>
    <row r="163" spans="1:119" s="8" customFormat="1" ht="9.9" customHeight="1">
      <c r="A163" s="5"/>
      <c r="B163" s="5"/>
      <c r="C163" s="890"/>
      <c r="D163" s="1007"/>
      <c r="E163" s="1008"/>
      <c r="F163" s="1009"/>
      <c r="G163" s="1008"/>
      <c r="H163" s="1009"/>
      <c r="I163" s="1008"/>
      <c r="J163" s="1009"/>
      <c r="K163" s="1008"/>
      <c r="L163" s="846"/>
      <c r="M163" s="879"/>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880"/>
      <c r="AL163" s="880"/>
      <c r="AM163" s="880"/>
      <c r="AN163" s="880"/>
      <c r="AO163" s="880"/>
      <c r="AP163" s="880"/>
      <c r="AQ163" s="880"/>
      <c r="AR163" s="880"/>
      <c r="AS163" s="880"/>
      <c r="AT163" s="880"/>
      <c r="AU163" s="880"/>
      <c r="AV163" s="880"/>
      <c r="AW163" s="880"/>
      <c r="AX163" s="880"/>
      <c r="AY163" s="881"/>
      <c r="AZ163" s="1035"/>
      <c r="BA163" s="1036"/>
      <c r="BB163" s="1036"/>
      <c r="BC163" s="1036"/>
      <c r="BD163" s="1036"/>
      <c r="BE163" s="1036"/>
      <c r="BF163" s="1036"/>
      <c r="BG163" s="1036"/>
      <c r="BH163" s="1036"/>
      <c r="BI163" s="1037"/>
      <c r="BJ163" s="5"/>
      <c r="BK163" s="5"/>
      <c r="BL163" s="5"/>
    </row>
    <row r="164" spans="1:119" s="8" customFormat="1" ht="9.9" customHeight="1">
      <c r="A164" s="5"/>
      <c r="B164" s="5"/>
      <c r="C164" s="1002" t="s">
        <v>243</v>
      </c>
      <c r="D164" s="796"/>
      <c r="E164" s="796"/>
      <c r="F164" s="796"/>
      <c r="G164" s="796"/>
      <c r="H164" s="796"/>
      <c r="I164" s="796"/>
      <c r="J164" s="796"/>
      <c r="K164" s="796"/>
      <c r="L164" s="796"/>
      <c r="M164" s="796"/>
      <c r="N164" s="797"/>
      <c r="O164" s="1010" t="s">
        <v>237</v>
      </c>
      <c r="P164" s="1011"/>
      <c r="Q164" s="1011"/>
      <c r="R164" s="1011"/>
      <c r="S164" s="1011"/>
      <c r="T164" s="1011"/>
      <c r="U164" s="1011"/>
      <c r="V164" s="1011"/>
      <c r="W164" s="1011"/>
      <c r="X164" s="1011"/>
      <c r="Y164" s="1011"/>
      <c r="Z164" s="1011"/>
      <c r="AA164" s="1011"/>
      <c r="AB164" s="1011"/>
      <c r="AC164" s="1011"/>
      <c r="AD164" s="1011"/>
      <c r="AE164" s="1011"/>
      <c r="AF164" s="1011"/>
      <c r="AG164" s="1011"/>
      <c r="AH164" s="1011"/>
      <c r="AI164" s="1011"/>
      <c r="AJ164" s="1011"/>
      <c r="AK164" s="1011"/>
      <c r="AL164" s="1011"/>
      <c r="AM164" s="1011"/>
      <c r="AN164" s="1011"/>
      <c r="AO164" s="1011"/>
      <c r="AP164" s="1011"/>
      <c r="AQ164" s="1011"/>
      <c r="AR164" s="1011"/>
      <c r="AS164" s="1011"/>
      <c r="AT164" s="1011"/>
      <c r="AU164" s="1011"/>
      <c r="AV164" s="1011"/>
      <c r="AW164" s="1011"/>
      <c r="AX164" s="1011"/>
      <c r="AY164" s="1012"/>
      <c r="AZ164" s="1010" t="s">
        <v>59</v>
      </c>
      <c r="BA164" s="1011"/>
      <c r="BB164" s="1011"/>
      <c r="BC164" s="1011"/>
      <c r="BD164" s="1011"/>
      <c r="BE164" s="1011"/>
      <c r="BF164" s="1011"/>
      <c r="BG164" s="1011"/>
      <c r="BH164" s="1011"/>
      <c r="BI164" s="1012"/>
      <c r="BJ164" s="5"/>
      <c r="BK164" s="5"/>
      <c r="BL164" s="5"/>
    </row>
    <row r="165" spans="1:119" s="8" customFormat="1" ht="9.9" customHeight="1">
      <c r="A165" s="5"/>
      <c r="B165" s="5"/>
      <c r="C165" s="870" t="str">
        <f>$C$23</f>
        <v/>
      </c>
      <c r="D165" s="1025"/>
      <c r="E165" s="1026" t="str">
        <f>$E$23</f>
        <v/>
      </c>
      <c r="F165" s="1025"/>
      <c r="G165" s="1026" t="str">
        <f>$G$23</f>
        <v/>
      </c>
      <c r="H165" s="1025"/>
      <c r="I165" s="1026" t="str">
        <f>$I$23</f>
        <v/>
      </c>
      <c r="J165" s="1025"/>
      <c r="K165" s="1026" t="str">
        <f>$K$23</f>
        <v/>
      </c>
      <c r="L165" s="1025"/>
      <c r="M165" s="1026" t="str">
        <f>$M$23</f>
        <v/>
      </c>
      <c r="N165" s="872"/>
      <c r="O165" s="182" t="s">
        <v>231</v>
      </c>
      <c r="P165" s="1028" t="str">
        <f>$P$23</f>
        <v/>
      </c>
      <c r="Q165" s="1029"/>
      <c r="R165" s="1029"/>
      <c r="S165" s="187" t="s">
        <v>232</v>
      </c>
      <c r="T165" s="1028" t="str">
        <f>$T$23</f>
        <v/>
      </c>
      <c r="U165" s="1029"/>
      <c r="V165" s="1029"/>
      <c r="W165" s="1029"/>
      <c r="X165" s="185"/>
      <c r="Y165" s="184"/>
      <c r="Z165" s="184"/>
      <c r="AA165" s="184"/>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c r="AZ165" s="1027" t="str">
        <f>$AZ$23</f>
        <v/>
      </c>
      <c r="BA165" s="874"/>
      <c r="BB165" s="874"/>
      <c r="BC165" s="874"/>
      <c r="BD165" s="874"/>
      <c r="BE165" s="874"/>
      <c r="BF165" s="874"/>
      <c r="BG165" s="874"/>
      <c r="BH165" s="874"/>
      <c r="BI165" s="875"/>
      <c r="BJ165" s="5"/>
      <c r="BK165" s="5"/>
      <c r="BL165" s="5"/>
      <c r="BO165" s="19"/>
      <c r="BP165" s="19"/>
      <c r="BQ165" s="19"/>
      <c r="BR165" s="19"/>
      <c r="BS165" s="19"/>
      <c r="BT165" s="19"/>
      <c r="BU165" s="19"/>
      <c r="BV165" s="19"/>
      <c r="BW165" s="19"/>
      <c r="BX165" s="19"/>
      <c r="BY165" s="19"/>
      <c r="BZ165" s="19"/>
      <c r="CA165" s="19"/>
      <c r="CB165" s="19"/>
      <c r="CC165" s="19"/>
      <c r="CD165" s="19"/>
      <c r="CE165" s="19"/>
      <c r="CF165" s="19"/>
      <c r="CG165" s="19"/>
      <c r="CN165" s="5"/>
      <c r="CX165" s="5"/>
      <c r="DH165" s="5"/>
      <c r="DK165" s="5"/>
      <c r="DL165" s="5"/>
      <c r="DM165" s="5"/>
      <c r="DN165" s="5"/>
      <c r="DO165" s="5"/>
    </row>
    <row r="166" spans="1:119" s="8" customFormat="1" ht="9.9" customHeight="1">
      <c r="A166" s="5"/>
      <c r="B166" s="5"/>
      <c r="C166" s="890"/>
      <c r="D166" s="1007"/>
      <c r="E166" s="1006"/>
      <c r="F166" s="1007"/>
      <c r="G166" s="1006"/>
      <c r="H166" s="1007"/>
      <c r="I166" s="1006"/>
      <c r="J166" s="1007"/>
      <c r="K166" s="1006"/>
      <c r="L166" s="1007"/>
      <c r="M166" s="1006"/>
      <c r="N166" s="892"/>
      <c r="O166" s="876" t="str">
        <f>$O$24</f>
        <v/>
      </c>
      <c r="P166" s="877"/>
      <c r="Q166" s="877"/>
      <c r="R166" s="877"/>
      <c r="S166" s="877"/>
      <c r="T166" s="877"/>
      <c r="U166" s="877"/>
      <c r="V166" s="877"/>
      <c r="W166" s="877"/>
      <c r="X166" s="877"/>
      <c r="Y166" s="877"/>
      <c r="Z166" s="877"/>
      <c r="AA166" s="877"/>
      <c r="AB166" s="877"/>
      <c r="AC166" s="877"/>
      <c r="AD166" s="877"/>
      <c r="AE166" s="877"/>
      <c r="AF166" s="877"/>
      <c r="AG166" s="877"/>
      <c r="AH166" s="877"/>
      <c r="AI166" s="877"/>
      <c r="AJ166" s="877"/>
      <c r="AK166" s="877"/>
      <c r="AL166" s="877"/>
      <c r="AM166" s="877"/>
      <c r="AN166" s="877"/>
      <c r="AO166" s="877"/>
      <c r="AP166" s="877"/>
      <c r="AQ166" s="877"/>
      <c r="AR166" s="877"/>
      <c r="AS166" s="877"/>
      <c r="AT166" s="877"/>
      <c r="AU166" s="877"/>
      <c r="AV166" s="877"/>
      <c r="AW166" s="877"/>
      <c r="AX166" s="877"/>
      <c r="AY166" s="878"/>
      <c r="AZ166" s="876"/>
      <c r="BA166" s="877"/>
      <c r="BB166" s="877"/>
      <c r="BC166" s="877"/>
      <c r="BD166" s="877"/>
      <c r="BE166" s="877"/>
      <c r="BF166" s="877"/>
      <c r="BG166" s="877"/>
      <c r="BH166" s="877"/>
      <c r="BI166" s="878"/>
      <c r="BJ166" s="5"/>
      <c r="BK166" s="5"/>
      <c r="BL166" s="5"/>
      <c r="BT166" s="5"/>
      <c r="CD166" s="5"/>
      <c r="CN166" s="5"/>
      <c r="CX166" s="5"/>
      <c r="DH166" s="5"/>
      <c r="DK166" s="5"/>
      <c r="DL166" s="5"/>
      <c r="DM166" s="5"/>
      <c r="DN166" s="5"/>
      <c r="DO166" s="5"/>
    </row>
    <row r="167" spans="1:119" s="8" customFormat="1" ht="9.9" customHeight="1">
      <c r="A167" s="5"/>
      <c r="B167" s="5"/>
      <c r="C167" s="844"/>
      <c r="D167" s="1009"/>
      <c r="E167" s="1008"/>
      <c r="F167" s="1009"/>
      <c r="G167" s="1008"/>
      <c r="H167" s="1009"/>
      <c r="I167" s="1008"/>
      <c r="J167" s="1009"/>
      <c r="K167" s="1008"/>
      <c r="L167" s="1009"/>
      <c r="M167" s="1008"/>
      <c r="N167" s="846"/>
      <c r="O167" s="879"/>
      <c r="P167" s="880"/>
      <c r="Q167" s="880"/>
      <c r="R167" s="880"/>
      <c r="S167" s="880"/>
      <c r="T167" s="880"/>
      <c r="U167" s="880"/>
      <c r="V167" s="880"/>
      <c r="W167" s="880"/>
      <c r="X167" s="880"/>
      <c r="Y167" s="880"/>
      <c r="Z167" s="880"/>
      <c r="AA167" s="880"/>
      <c r="AB167" s="880"/>
      <c r="AC167" s="880"/>
      <c r="AD167" s="880"/>
      <c r="AE167" s="880"/>
      <c r="AF167" s="880"/>
      <c r="AG167" s="880"/>
      <c r="AH167" s="880"/>
      <c r="AI167" s="880"/>
      <c r="AJ167" s="880"/>
      <c r="AK167" s="880"/>
      <c r="AL167" s="880"/>
      <c r="AM167" s="880"/>
      <c r="AN167" s="880"/>
      <c r="AO167" s="880"/>
      <c r="AP167" s="880"/>
      <c r="AQ167" s="880"/>
      <c r="AR167" s="880"/>
      <c r="AS167" s="880"/>
      <c r="AT167" s="880"/>
      <c r="AU167" s="880"/>
      <c r="AV167" s="880"/>
      <c r="AW167" s="880"/>
      <c r="AX167" s="880"/>
      <c r="AY167" s="881"/>
      <c r="AZ167" s="879"/>
      <c r="BA167" s="880"/>
      <c r="BB167" s="880"/>
      <c r="BC167" s="880"/>
      <c r="BD167" s="880"/>
      <c r="BE167" s="880"/>
      <c r="BF167" s="880"/>
      <c r="BG167" s="880"/>
      <c r="BH167" s="880"/>
      <c r="BI167" s="881"/>
      <c r="BJ167" s="5"/>
      <c r="BK167" s="5"/>
      <c r="BL167" s="5"/>
      <c r="BT167" s="12"/>
      <c r="BU167" s="12"/>
      <c r="BV167" s="12"/>
      <c r="BW167" s="12"/>
      <c r="BX167" s="12"/>
      <c r="BY167" s="12"/>
      <c r="BZ167" s="12"/>
      <c r="CA167" s="12"/>
      <c r="CB167" s="12"/>
      <c r="CC167" s="12"/>
      <c r="CD167" s="12"/>
      <c r="CE167" s="12"/>
      <c r="CF167" s="12"/>
      <c r="CG167" s="12"/>
      <c r="CH167" s="12"/>
      <c r="CI167" s="12"/>
      <c r="CJ167" s="12"/>
      <c r="CK167" s="12"/>
      <c r="CL167" s="12"/>
      <c r="CM167" s="12"/>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row>
    <row r="168" spans="1:119" s="8" customFormat="1" ht="9.9" customHeight="1">
      <c r="A168" s="5"/>
      <c r="B168" s="5"/>
      <c r="C168" s="1010" t="s">
        <v>256</v>
      </c>
      <c r="D168" s="1011"/>
      <c r="E168" s="1011"/>
      <c r="F168" s="1011"/>
      <c r="G168" s="1011"/>
      <c r="H168" s="1011"/>
      <c r="I168" s="1011"/>
      <c r="J168" s="1011"/>
      <c r="K168" s="1011"/>
      <c r="L168" s="1011"/>
      <c r="M168" s="1011"/>
      <c r="N168" s="1011"/>
      <c r="O168" s="1011"/>
      <c r="P168" s="1011"/>
      <c r="Q168" s="1011"/>
      <c r="R168" s="1011"/>
      <c r="S168" s="1011"/>
      <c r="T168" s="1011"/>
      <c r="U168" s="1011"/>
      <c r="V168" s="1011"/>
      <c r="W168" s="1011"/>
      <c r="X168" s="1011"/>
      <c r="Y168" s="1011"/>
      <c r="Z168" s="1011"/>
      <c r="AA168" s="1011"/>
      <c r="AB168" s="1011"/>
      <c r="AC168" s="1011"/>
      <c r="AD168" s="1011"/>
      <c r="AE168" s="1011"/>
      <c r="AF168" s="1011"/>
      <c r="AG168" s="1011"/>
      <c r="AH168" s="1011"/>
      <c r="AI168" s="1011"/>
      <c r="AJ168" s="1011"/>
      <c r="AK168" s="1011"/>
      <c r="AL168" s="1011"/>
      <c r="AM168" s="1011"/>
      <c r="AN168" s="1011"/>
      <c r="AO168" s="1011"/>
      <c r="AP168" s="1011"/>
      <c r="AQ168" s="1011"/>
      <c r="AR168" s="1012"/>
      <c r="AS168" s="1013" t="s">
        <v>4</v>
      </c>
      <c r="AT168" s="1014"/>
      <c r="AU168" s="1014"/>
      <c r="AV168" s="1014"/>
      <c r="AW168" s="1014"/>
      <c r="AX168" s="1014"/>
      <c r="AY168" s="1015"/>
      <c r="AZ168" s="1016" t="s">
        <v>53</v>
      </c>
      <c r="BA168" s="1017"/>
      <c r="BB168" s="1017"/>
      <c r="BC168" s="1017"/>
      <c r="BD168" s="1017"/>
      <c r="BE168" s="1017"/>
      <c r="BF168" s="1017"/>
      <c r="BG168" s="1017"/>
      <c r="BH168" s="1017"/>
      <c r="BI168" s="1018"/>
      <c r="BJ168" s="5"/>
      <c r="BK168" s="5"/>
      <c r="BL168" s="5"/>
      <c r="BT168" s="12"/>
      <c r="BU168" s="12"/>
      <c r="BV168" s="12"/>
      <c r="BW168" s="12"/>
      <c r="BX168" s="12"/>
      <c r="BY168" s="12"/>
      <c r="BZ168" s="12"/>
      <c r="CA168" s="12"/>
      <c r="CB168" s="12"/>
      <c r="CC168" s="12"/>
      <c r="CD168" s="12"/>
      <c r="CE168" s="12"/>
      <c r="CF168" s="12"/>
      <c r="CG168" s="12"/>
      <c r="CH168" s="12"/>
      <c r="CI168" s="12"/>
      <c r="CJ168" s="12"/>
      <c r="CK168" s="12"/>
      <c r="CL168" s="12"/>
      <c r="CM168" s="12"/>
      <c r="CN168" s="5"/>
      <c r="CX168" s="5"/>
      <c r="DH168" s="5"/>
      <c r="DK168" s="5"/>
      <c r="DL168" s="5"/>
      <c r="DM168" s="5"/>
      <c r="DN168" s="5"/>
      <c r="DO168" s="5"/>
    </row>
    <row r="169" spans="1:119" s="8" customFormat="1" ht="9.9" customHeight="1">
      <c r="A169" s="5"/>
      <c r="B169" s="5"/>
      <c r="C169" s="1019" t="str">
        <f>$C$27</f>
        <v/>
      </c>
      <c r="D169" s="1020"/>
      <c r="E169" s="1021" t="str">
        <f>$E$27</f>
        <v/>
      </c>
      <c r="F169" s="1022"/>
      <c r="G169" s="1021" t="str">
        <f>$G$27</f>
        <v/>
      </c>
      <c r="H169" s="1022"/>
      <c r="I169" s="871" t="str">
        <f>$I$27</f>
        <v/>
      </c>
      <c r="J169" s="1025"/>
      <c r="K169" s="1026" t="str">
        <f>$K$27</f>
        <v/>
      </c>
      <c r="L169" s="1025"/>
      <c r="M169" s="1026" t="str">
        <f>$M$27</f>
        <v/>
      </c>
      <c r="N169" s="1025"/>
      <c r="O169" s="1026" t="str">
        <f>$O$27</f>
        <v/>
      </c>
      <c r="P169" s="1025"/>
      <c r="Q169" s="1026" t="str">
        <f>$Q$27</f>
        <v/>
      </c>
      <c r="R169" s="1025"/>
      <c r="S169" s="1026" t="str">
        <f>$S$27</f>
        <v/>
      </c>
      <c r="T169" s="1025"/>
      <c r="U169" s="1026" t="str">
        <f>$U$27</f>
        <v/>
      </c>
      <c r="V169" s="1025"/>
      <c r="W169" s="1026" t="str">
        <f>$W$27</f>
        <v/>
      </c>
      <c r="X169" s="1025"/>
      <c r="Y169" s="1026" t="str">
        <f>$Y$27</f>
        <v/>
      </c>
      <c r="Z169" s="1025"/>
      <c r="AA169" s="1026" t="str">
        <f>$AA$27</f>
        <v/>
      </c>
      <c r="AB169" s="1025"/>
      <c r="AC169" s="1026" t="str">
        <f>$AC$27</f>
        <v/>
      </c>
      <c r="AD169" s="1025"/>
      <c r="AE169" s="1026" t="str">
        <f>$AE$27</f>
        <v/>
      </c>
      <c r="AF169" s="1025"/>
      <c r="AG169" s="1026" t="str">
        <f>$AG$27</f>
        <v/>
      </c>
      <c r="AH169" s="1025"/>
      <c r="AI169" s="1026" t="str">
        <f>$AI$27</f>
        <v/>
      </c>
      <c r="AJ169" s="1025"/>
      <c r="AK169" s="1026" t="str">
        <f>$AK$27</f>
        <v/>
      </c>
      <c r="AL169" s="1025"/>
      <c r="AM169" s="1026" t="str">
        <f>$AM$27</f>
        <v/>
      </c>
      <c r="AN169" s="1025"/>
      <c r="AO169" s="1026" t="str">
        <f>$AO$27</f>
        <v/>
      </c>
      <c r="AP169" s="1025"/>
      <c r="AQ169" s="1026" t="str">
        <f>$AQ$27</f>
        <v/>
      </c>
      <c r="AR169" s="872"/>
      <c r="AS169" s="982"/>
      <c r="AT169" s="983"/>
      <c r="AU169" s="983"/>
      <c r="AV169" s="983"/>
      <c r="AW169" s="983"/>
      <c r="AX169" s="983"/>
      <c r="AY169" s="984"/>
      <c r="AZ169" s="988" t="s">
        <v>54</v>
      </c>
      <c r="BA169" s="989"/>
      <c r="BB169" s="989"/>
      <c r="BC169" s="989"/>
      <c r="BD169" s="989"/>
      <c r="BE169" s="989"/>
      <c r="BF169" s="989"/>
      <c r="BG169" s="989"/>
      <c r="BH169" s="989"/>
      <c r="BI169" s="990"/>
      <c r="BJ169" s="5"/>
      <c r="BK169" s="5"/>
      <c r="DG169" s="5"/>
      <c r="DJ169" s="5"/>
      <c r="DK169" s="5"/>
      <c r="DL169" s="5"/>
      <c r="DM169" s="5"/>
      <c r="DN169" s="5"/>
      <c r="DO169" s="5"/>
    </row>
    <row r="170" spans="1:119" s="8" customFormat="1" ht="9.9" customHeight="1">
      <c r="A170" s="5"/>
      <c r="B170" s="5"/>
      <c r="C170" s="1019"/>
      <c r="D170" s="1020"/>
      <c r="E170" s="1023"/>
      <c r="F170" s="1024"/>
      <c r="G170" s="1023"/>
      <c r="H170" s="1024"/>
      <c r="I170" s="845"/>
      <c r="J170" s="1009"/>
      <c r="K170" s="1008"/>
      <c r="L170" s="1009"/>
      <c r="M170" s="1008"/>
      <c r="N170" s="1009"/>
      <c r="O170" s="1008"/>
      <c r="P170" s="1009"/>
      <c r="Q170" s="1008"/>
      <c r="R170" s="1009"/>
      <c r="S170" s="1008"/>
      <c r="T170" s="1009"/>
      <c r="U170" s="1008"/>
      <c r="V170" s="1009"/>
      <c r="W170" s="1008"/>
      <c r="X170" s="1009"/>
      <c r="Y170" s="1008"/>
      <c r="Z170" s="1009"/>
      <c r="AA170" s="1008"/>
      <c r="AB170" s="1009"/>
      <c r="AC170" s="1008"/>
      <c r="AD170" s="1009"/>
      <c r="AE170" s="1008"/>
      <c r="AF170" s="1009"/>
      <c r="AG170" s="1008"/>
      <c r="AH170" s="1009"/>
      <c r="AI170" s="1008"/>
      <c r="AJ170" s="1009"/>
      <c r="AK170" s="1008"/>
      <c r="AL170" s="1009"/>
      <c r="AM170" s="1008"/>
      <c r="AN170" s="1009"/>
      <c r="AO170" s="1008"/>
      <c r="AP170" s="1009"/>
      <c r="AQ170" s="1008"/>
      <c r="AR170" s="846"/>
      <c r="AS170" s="982"/>
      <c r="AT170" s="983"/>
      <c r="AU170" s="983"/>
      <c r="AV170" s="983"/>
      <c r="AW170" s="983"/>
      <c r="AX170" s="983"/>
      <c r="AY170" s="984"/>
      <c r="AZ170" s="988"/>
      <c r="BA170" s="989"/>
      <c r="BB170" s="989"/>
      <c r="BC170" s="989"/>
      <c r="BD170" s="989"/>
      <c r="BE170" s="989"/>
      <c r="BF170" s="989"/>
      <c r="BG170" s="989"/>
      <c r="BH170" s="989"/>
      <c r="BI170" s="990"/>
      <c r="BJ170" s="5"/>
      <c r="BK170" s="5"/>
      <c r="DG170" s="5"/>
      <c r="DJ170" s="5"/>
      <c r="DK170" s="5"/>
      <c r="DL170" s="5"/>
      <c r="DM170" s="5"/>
      <c r="DN170" s="5"/>
      <c r="DO170" s="5"/>
    </row>
    <row r="171" spans="1:119" s="8" customFormat="1" ht="9.9" customHeight="1">
      <c r="A171" s="5"/>
      <c r="B171" s="5"/>
      <c r="C171" s="994" t="str">
        <f>$C$118</f>
        <v/>
      </c>
      <c r="D171" s="995"/>
      <c r="E171" s="995"/>
      <c r="F171" s="995"/>
      <c r="G171" s="995"/>
      <c r="H171" s="995"/>
      <c r="I171" s="996"/>
      <c r="J171" s="996"/>
      <c r="K171" s="996"/>
      <c r="L171" s="996"/>
      <c r="M171" s="996"/>
      <c r="N171" s="996"/>
      <c r="O171" s="996"/>
      <c r="P171" s="996"/>
      <c r="Q171" s="996"/>
      <c r="R171" s="996"/>
      <c r="S171" s="996"/>
      <c r="T171" s="996"/>
      <c r="U171" s="996"/>
      <c r="V171" s="996"/>
      <c r="W171" s="996"/>
      <c r="X171" s="996"/>
      <c r="Y171" s="996"/>
      <c r="Z171" s="996"/>
      <c r="AA171" s="996"/>
      <c r="AB171" s="996"/>
      <c r="AC171" s="996"/>
      <c r="AD171" s="996"/>
      <c r="AE171" s="996"/>
      <c r="AF171" s="996"/>
      <c r="AG171" s="996"/>
      <c r="AH171" s="996"/>
      <c r="AI171" s="996"/>
      <c r="AJ171" s="996"/>
      <c r="AK171" s="996"/>
      <c r="AL171" s="996"/>
      <c r="AM171" s="996"/>
      <c r="AN171" s="996"/>
      <c r="AO171" s="996"/>
      <c r="AP171" s="996"/>
      <c r="AQ171" s="996"/>
      <c r="AR171" s="997"/>
      <c r="AS171" s="982"/>
      <c r="AT171" s="983"/>
      <c r="AU171" s="983"/>
      <c r="AV171" s="983"/>
      <c r="AW171" s="983"/>
      <c r="AX171" s="983"/>
      <c r="AY171" s="984"/>
      <c r="AZ171" s="988"/>
      <c r="BA171" s="989"/>
      <c r="BB171" s="989"/>
      <c r="BC171" s="989"/>
      <c r="BD171" s="989"/>
      <c r="BE171" s="989"/>
      <c r="BF171" s="989"/>
      <c r="BG171" s="989"/>
      <c r="BH171" s="989"/>
      <c r="BI171" s="990"/>
      <c r="BJ171" s="12"/>
      <c r="BK171" s="12"/>
      <c r="BL171" s="75"/>
      <c r="BM171" s="75"/>
      <c r="BN171" s="75"/>
      <c r="BO171" s="75"/>
      <c r="BP171" s="75"/>
      <c r="BQ171" s="75"/>
      <c r="BR171" s="75"/>
      <c r="BS171" s="12"/>
      <c r="BT171" s="12"/>
      <c r="BU171" s="12"/>
      <c r="BV171" s="12"/>
      <c r="BW171" s="12"/>
      <c r="BX171" s="12"/>
      <c r="BY171" s="12"/>
      <c r="BZ171" s="12"/>
      <c r="CA171" s="12"/>
      <c r="CB171" s="12"/>
      <c r="CC171" s="12"/>
      <c r="CD171" s="12"/>
      <c r="CE171" s="12"/>
      <c r="CF171" s="12"/>
      <c r="CG171" s="12"/>
      <c r="DG171" s="5"/>
      <c r="DJ171" s="5"/>
      <c r="DK171" s="5"/>
      <c r="DL171" s="5"/>
      <c r="DM171" s="5"/>
      <c r="DN171" s="5"/>
      <c r="DO171" s="5"/>
    </row>
    <row r="172" spans="1:119" s="5" customFormat="1" ht="9.9" customHeight="1">
      <c r="C172" s="994"/>
      <c r="D172" s="995"/>
      <c r="E172" s="995"/>
      <c r="F172" s="995"/>
      <c r="G172" s="995"/>
      <c r="H172" s="995"/>
      <c r="I172" s="995"/>
      <c r="J172" s="995"/>
      <c r="K172" s="995"/>
      <c r="L172" s="995"/>
      <c r="M172" s="995"/>
      <c r="N172" s="995"/>
      <c r="O172" s="995"/>
      <c r="P172" s="995"/>
      <c r="Q172" s="995"/>
      <c r="R172" s="995"/>
      <c r="S172" s="995"/>
      <c r="T172" s="995"/>
      <c r="U172" s="995"/>
      <c r="V172" s="995"/>
      <c r="W172" s="995"/>
      <c r="X172" s="995"/>
      <c r="Y172" s="995"/>
      <c r="Z172" s="995"/>
      <c r="AA172" s="995"/>
      <c r="AB172" s="995"/>
      <c r="AC172" s="995"/>
      <c r="AD172" s="995"/>
      <c r="AE172" s="995"/>
      <c r="AF172" s="995"/>
      <c r="AG172" s="995"/>
      <c r="AH172" s="995"/>
      <c r="AI172" s="995"/>
      <c r="AJ172" s="995"/>
      <c r="AK172" s="995"/>
      <c r="AL172" s="995"/>
      <c r="AM172" s="995"/>
      <c r="AN172" s="995"/>
      <c r="AO172" s="995"/>
      <c r="AP172" s="995"/>
      <c r="AQ172" s="995"/>
      <c r="AR172" s="998"/>
      <c r="AS172" s="982"/>
      <c r="AT172" s="983"/>
      <c r="AU172" s="983"/>
      <c r="AV172" s="983"/>
      <c r="AW172" s="983"/>
      <c r="AX172" s="983"/>
      <c r="AY172" s="984"/>
      <c r="AZ172" s="988"/>
      <c r="BA172" s="989"/>
      <c r="BB172" s="989"/>
      <c r="BC172" s="989"/>
      <c r="BD172" s="989"/>
      <c r="BE172" s="989"/>
      <c r="BF172" s="989"/>
      <c r="BG172" s="989"/>
      <c r="BH172" s="989"/>
      <c r="BI172" s="990"/>
      <c r="CL172" s="8"/>
      <c r="CN172" s="8"/>
      <c r="CO172" s="8"/>
      <c r="CP172" s="8"/>
      <c r="CQ172" s="8"/>
      <c r="CR172" s="8"/>
      <c r="CS172" s="8"/>
      <c r="CT172" s="8"/>
      <c r="CU172" s="8"/>
      <c r="CV172" s="8"/>
      <c r="CX172" s="8"/>
      <c r="CY172" s="8"/>
      <c r="CZ172" s="8"/>
      <c r="DA172" s="8"/>
      <c r="DB172" s="8"/>
      <c r="DC172" s="8"/>
      <c r="DD172" s="8"/>
      <c r="DE172" s="8"/>
      <c r="DF172" s="8"/>
      <c r="DH172" s="8"/>
      <c r="DI172" s="8"/>
    </row>
    <row r="173" spans="1:119" s="8" customFormat="1" ht="9.9" customHeight="1">
      <c r="A173" s="5"/>
      <c r="B173" s="5"/>
      <c r="C173" s="999"/>
      <c r="D173" s="1000"/>
      <c r="E173" s="1000"/>
      <c r="F173" s="1000"/>
      <c r="G173" s="1000"/>
      <c r="H173" s="1000"/>
      <c r="I173" s="1000"/>
      <c r="J173" s="1000"/>
      <c r="K173" s="1000"/>
      <c r="L173" s="1000"/>
      <c r="M173" s="1000"/>
      <c r="N173" s="1000"/>
      <c r="O173" s="1000"/>
      <c r="P173" s="1000"/>
      <c r="Q173" s="1000"/>
      <c r="R173" s="1000"/>
      <c r="S173" s="1000"/>
      <c r="T173" s="1000"/>
      <c r="U173" s="1000"/>
      <c r="V173" s="1000"/>
      <c r="W173" s="1000"/>
      <c r="X173" s="1000"/>
      <c r="Y173" s="1000"/>
      <c r="Z173" s="1000"/>
      <c r="AA173" s="1000"/>
      <c r="AB173" s="1000"/>
      <c r="AC173" s="1000"/>
      <c r="AD173" s="1000"/>
      <c r="AE173" s="1000"/>
      <c r="AF173" s="1000"/>
      <c r="AG173" s="1000"/>
      <c r="AH173" s="1000"/>
      <c r="AI173" s="1000"/>
      <c r="AJ173" s="1000"/>
      <c r="AK173" s="1000"/>
      <c r="AL173" s="1000"/>
      <c r="AM173" s="1000"/>
      <c r="AN173" s="1000"/>
      <c r="AO173" s="1000"/>
      <c r="AP173" s="1000"/>
      <c r="AQ173" s="1000"/>
      <c r="AR173" s="1001"/>
      <c r="AS173" s="985"/>
      <c r="AT173" s="986"/>
      <c r="AU173" s="986"/>
      <c r="AV173" s="986"/>
      <c r="AW173" s="986"/>
      <c r="AX173" s="986"/>
      <c r="AY173" s="987"/>
      <c r="AZ173" s="991"/>
      <c r="BA173" s="992"/>
      <c r="BB173" s="992"/>
      <c r="BC173" s="992"/>
      <c r="BD173" s="992"/>
      <c r="BE173" s="992"/>
      <c r="BF173" s="992"/>
      <c r="BG173" s="992"/>
      <c r="BH173" s="992"/>
      <c r="BI173" s="993"/>
      <c r="BJ173" s="5"/>
      <c r="CM173" s="5"/>
      <c r="CW173" s="5"/>
      <c r="DG173" s="5"/>
      <c r="DJ173" s="5"/>
      <c r="DK173" s="5"/>
      <c r="DL173" s="5"/>
      <c r="DM173" s="5"/>
      <c r="DN173" s="5"/>
      <c r="DO173" s="5"/>
    </row>
    <row r="174" spans="1:119" s="8" customFormat="1" ht="9.9" customHeight="1">
      <c r="A174" s="5"/>
      <c r="B174" s="5"/>
      <c r="C174" s="1002" t="s">
        <v>3</v>
      </c>
      <c r="D174" s="796"/>
      <c r="E174" s="796"/>
      <c r="F174" s="796"/>
      <c r="G174" s="796"/>
      <c r="H174" s="796"/>
      <c r="I174" s="796"/>
      <c r="J174" s="796"/>
      <c r="K174" s="796"/>
      <c r="L174" s="796"/>
      <c r="M174" s="796"/>
      <c r="N174" s="796"/>
      <c r="O174" s="796"/>
      <c r="P174" s="797"/>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158" t="s">
        <v>244</v>
      </c>
      <c r="AY174" s="5"/>
      <c r="AZ174" s="5"/>
      <c r="BA174" s="5"/>
      <c r="BB174" s="5"/>
      <c r="BC174" s="5"/>
      <c r="BD174" s="5"/>
      <c r="CG174" s="5"/>
      <c r="CP174" s="5"/>
      <c r="CZ174" s="5"/>
      <c r="DC174" s="5"/>
      <c r="DD174" s="5"/>
      <c r="DE174" s="5"/>
      <c r="DF174" s="5"/>
      <c r="DG174" s="5"/>
      <c r="DH174" s="5"/>
      <c r="DI174" s="5"/>
    </row>
    <row r="175" spans="1:119" s="8" customFormat="1" ht="9.9" customHeight="1">
      <c r="A175" s="5"/>
      <c r="B175" s="5"/>
      <c r="C175" s="1003" t="s">
        <v>56</v>
      </c>
      <c r="D175" s="818"/>
      <c r="E175" s="36"/>
      <c r="F175" s="20"/>
      <c r="G175" s="1004" t="s">
        <v>31</v>
      </c>
      <c r="H175" s="1005"/>
      <c r="I175" s="21"/>
      <c r="J175" s="20"/>
      <c r="K175" s="1004" t="s">
        <v>32</v>
      </c>
      <c r="L175" s="1005"/>
      <c r="M175" s="21"/>
      <c r="N175" s="20"/>
      <c r="O175" s="1004" t="s">
        <v>33</v>
      </c>
      <c r="P175" s="818"/>
      <c r="Q175" s="5"/>
      <c r="R175" s="5"/>
      <c r="S175" s="5"/>
      <c r="T175" s="12"/>
      <c r="U175" s="144"/>
      <c r="V175" s="144"/>
      <c r="W175" s="144"/>
      <c r="X175" s="144"/>
      <c r="Y175" s="144"/>
      <c r="Z175" s="144"/>
      <c r="AA175" s="144"/>
      <c r="AB175" s="144"/>
      <c r="AC175" s="144"/>
      <c r="AD175" s="144"/>
      <c r="AE175" s="144"/>
      <c r="AF175" s="144"/>
      <c r="AG175" s="144"/>
      <c r="AH175" s="144"/>
      <c r="AI175" s="144"/>
      <c r="AJ175" s="144"/>
      <c r="AL175" s="55"/>
      <c r="AM175" s="55"/>
      <c r="AN175" s="55"/>
      <c r="AO175" s="55"/>
      <c r="AP175" s="55"/>
      <c r="AQ175" s="55"/>
      <c r="AR175" s="55"/>
      <c r="AS175" s="55"/>
      <c r="AT175" s="55"/>
      <c r="AU175" s="55"/>
      <c r="AV175" s="55"/>
      <c r="AW175" s="55"/>
      <c r="AX175" s="5"/>
      <c r="AY175" s="5"/>
      <c r="AZ175" s="5"/>
      <c r="BA175" s="5"/>
      <c r="BB175" s="5"/>
      <c r="BC175" s="5"/>
      <c r="BD175" s="5"/>
      <c r="DF175" s="5"/>
      <c r="DG175" s="5"/>
      <c r="DH175" s="5"/>
      <c r="DI175" s="5"/>
    </row>
    <row r="176" spans="1:119" s="8" customFormat="1" ht="9.9" customHeight="1">
      <c r="A176" s="5"/>
      <c r="B176" s="5"/>
      <c r="C176" s="890" t="str">
        <f>$C$34</f>
        <v/>
      </c>
      <c r="D176" s="892"/>
      <c r="E176" s="1006" t="str">
        <f>$E$34</f>
        <v/>
      </c>
      <c r="F176" s="1007"/>
      <c r="G176" s="1006" t="str">
        <f>$G$34</f>
        <v/>
      </c>
      <c r="H176" s="1007"/>
      <c r="I176" s="1006" t="str">
        <f>$I$34</f>
        <v/>
      </c>
      <c r="J176" s="1007"/>
      <c r="K176" s="1006" t="str">
        <f>$K$34</f>
        <v/>
      </c>
      <c r="L176" s="1007"/>
      <c r="M176" s="1006" t="str">
        <f>$M$34</f>
        <v/>
      </c>
      <c r="N176" s="1007"/>
      <c r="O176" s="1006" t="str">
        <f>$O$34</f>
        <v/>
      </c>
      <c r="P176" s="892"/>
      <c r="Q176" s="5"/>
      <c r="R176" s="5"/>
      <c r="S176" s="5"/>
      <c r="T176" s="12"/>
      <c r="U176" s="144"/>
      <c r="V176" s="144"/>
      <c r="W176" s="144"/>
      <c r="X176" s="144"/>
      <c r="Y176" s="144"/>
      <c r="Z176" s="144"/>
      <c r="AA176" s="144"/>
      <c r="AB176" s="144"/>
      <c r="AC176" s="144"/>
      <c r="AD176" s="144"/>
      <c r="AE176" s="144"/>
      <c r="AF176" s="144"/>
      <c r="AG176" s="144"/>
      <c r="AH176" s="144"/>
      <c r="AI176" s="144"/>
      <c r="AJ176" s="55"/>
      <c r="AK176" s="55"/>
      <c r="AL176" s="55"/>
      <c r="AM176" s="55"/>
      <c r="AN176" s="55"/>
      <c r="AO176" s="55"/>
      <c r="AP176" s="55"/>
      <c r="AQ176" s="55"/>
      <c r="AR176" s="55"/>
      <c r="AS176" s="55"/>
      <c r="AT176" s="55"/>
      <c r="AU176" s="55"/>
      <c r="AV176" s="55"/>
      <c r="AW176" s="55"/>
      <c r="AX176" s="55"/>
      <c r="AY176" s="55"/>
      <c r="AZ176" s="55"/>
      <c r="BA176" s="55"/>
      <c r="BB176" s="5"/>
      <c r="BC176" s="5"/>
      <c r="BD176" s="5"/>
      <c r="DF176" s="5"/>
      <c r="DG176" s="5"/>
      <c r="DH176" s="5"/>
      <c r="DI176" s="5"/>
    </row>
    <row r="177" spans="1:119" s="8" customFormat="1" ht="9.9" customHeight="1">
      <c r="A177" s="5"/>
      <c r="B177" s="5"/>
      <c r="C177" s="844"/>
      <c r="D177" s="846"/>
      <c r="E177" s="1008"/>
      <c r="F177" s="1009"/>
      <c r="G177" s="1008"/>
      <c r="H177" s="1009"/>
      <c r="I177" s="1008"/>
      <c r="J177" s="1009"/>
      <c r="K177" s="1008"/>
      <c r="L177" s="1009"/>
      <c r="M177" s="1008"/>
      <c r="N177" s="1009"/>
      <c r="O177" s="1008"/>
      <c r="P177" s="846"/>
      <c r="Q177" s="5"/>
      <c r="R177" s="5"/>
      <c r="S177" s="5"/>
      <c r="U177" s="144"/>
      <c r="V177" s="144"/>
      <c r="W177" s="144"/>
      <c r="X177" s="144"/>
      <c r="Y177" s="144"/>
      <c r="Z177" s="144"/>
      <c r="AA177" s="144"/>
      <c r="AB177" s="144"/>
      <c r="AC177" s="144"/>
      <c r="AD177" s="144"/>
      <c r="AE177" s="144"/>
      <c r="AF177" s="144"/>
      <c r="AG177" s="144"/>
      <c r="AH177" s="144"/>
      <c r="AI177" s="144"/>
      <c r="AK177" s="55"/>
      <c r="AL177" s="55"/>
      <c r="AM177" s="55"/>
      <c r="AN177" s="55"/>
      <c r="AO177" s="55"/>
      <c r="AP177" s="55"/>
      <c r="AQ177" s="55"/>
      <c r="AR177" s="55"/>
      <c r="AS177" s="55"/>
      <c r="AT177" s="55"/>
      <c r="AU177" s="55"/>
      <c r="AV177" s="55"/>
      <c r="AW177" s="55"/>
      <c r="AX177" s="55"/>
      <c r="AY177" s="55"/>
      <c r="AZ177" s="55"/>
      <c r="BA177" s="55"/>
      <c r="BB177" s="55"/>
      <c r="BC177" s="5"/>
      <c r="BD177" s="5"/>
      <c r="DF177" s="5"/>
      <c r="DG177" s="5"/>
      <c r="DH177" s="5"/>
      <c r="DI177" s="5"/>
    </row>
    <row r="178" spans="1:119" s="8" customFormat="1" ht="9.9"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CL178" s="5"/>
      <c r="DL178" s="5"/>
      <c r="DM178" s="5"/>
      <c r="DN178" s="5"/>
      <c r="DO178" s="5"/>
    </row>
    <row r="179" spans="1:119" s="8" customFormat="1" ht="9.9" customHeight="1">
      <c r="B179" s="11"/>
      <c r="D179" s="144"/>
      <c r="E179" s="934" t="s">
        <v>247</v>
      </c>
      <c r="F179" s="934"/>
      <c r="G179" s="934"/>
      <c r="H179" s="934"/>
      <c r="I179" s="934"/>
      <c r="J179" s="934"/>
      <c r="K179" s="934"/>
      <c r="L179" s="934"/>
      <c r="M179" s="934"/>
      <c r="N179" s="934"/>
      <c r="O179" s="934"/>
      <c r="P179" s="934"/>
      <c r="Q179" s="934"/>
      <c r="R179" s="934"/>
      <c r="S179" s="934"/>
      <c r="T179" s="934"/>
      <c r="U179" s="934"/>
      <c r="V179" s="934"/>
      <c r="W179" s="934"/>
      <c r="X179" s="934"/>
      <c r="Y179" s="934"/>
      <c r="Z179" s="934"/>
      <c r="AA179" s="934"/>
      <c r="AB179" s="934"/>
      <c r="AC179" s="934"/>
      <c r="AD179" s="934"/>
      <c r="AE179" s="934"/>
      <c r="AF179" s="934"/>
      <c r="AG179" s="934"/>
      <c r="AH179" s="934"/>
      <c r="AI179" s="934"/>
      <c r="AJ179" s="934"/>
      <c r="AK179" s="934"/>
      <c r="AL179" s="934"/>
      <c r="AM179" s="934"/>
      <c r="AN179" s="934"/>
      <c r="AO179" s="934"/>
      <c r="AP179" s="934"/>
      <c r="AQ179" s="934"/>
      <c r="AR179" s="934"/>
      <c r="AS179" s="934"/>
      <c r="AT179" s="934"/>
      <c r="AU179" s="934"/>
      <c r="AV179" s="934"/>
      <c r="AW179" s="934"/>
      <c r="AX179" s="934"/>
      <c r="AY179" s="934"/>
      <c r="AZ179" s="934"/>
      <c r="BA179" s="934"/>
      <c r="BB179" s="934"/>
      <c r="BC179" s="934"/>
      <c r="BD179" s="934"/>
      <c r="BE179" s="934"/>
      <c r="BF179" s="934"/>
      <c r="BG179" s="934"/>
      <c r="BH179" s="22"/>
      <c r="BI179" s="5"/>
      <c r="BJ179" s="5"/>
      <c r="CL179" s="5"/>
      <c r="DL179" s="5"/>
      <c r="DM179" s="5"/>
      <c r="DN179" s="5"/>
      <c r="DO179" s="5"/>
    </row>
    <row r="180" spans="1:119" s="8" customFormat="1" ht="9.9" customHeight="1">
      <c r="A180" s="11"/>
      <c r="B180" s="11"/>
      <c r="C180" s="144"/>
      <c r="D180" s="144"/>
      <c r="E180" s="934"/>
      <c r="F180" s="934"/>
      <c r="G180" s="934"/>
      <c r="H180" s="934"/>
      <c r="I180" s="934"/>
      <c r="J180" s="934"/>
      <c r="K180" s="934"/>
      <c r="L180" s="934"/>
      <c r="M180" s="934"/>
      <c r="N180" s="934"/>
      <c r="O180" s="934"/>
      <c r="P180" s="934"/>
      <c r="Q180" s="934"/>
      <c r="R180" s="934"/>
      <c r="S180" s="934"/>
      <c r="T180" s="934"/>
      <c r="U180" s="934"/>
      <c r="V180" s="934"/>
      <c r="W180" s="934"/>
      <c r="X180" s="934"/>
      <c r="Y180" s="934"/>
      <c r="Z180" s="934"/>
      <c r="AA180" s="934"/>
      <c r="AB180" s="934"/>
      <c r="AC180" s="934"/>
      <c r="AD180" s="934"/>
      <c r="AE180" s="934"/>
      <c r="AF180" s="934"/>
      <c r="AG180" s="934"/>
      <c r="AH180" s="934"/>
      <c r="AI180" s="934"/>
      <c r="AJ180" s="934"/>
      <c r="AK180" s="934"/>
      <c r="AL180" s="934"/>
      <c r="AM180" s="934"/>
      <c r="AN180" s="934"/>
      <c r="AO180" s="934"/>
      <c r="AP180" s="934"/>
      <c r="AQ180" s="934"/>
      <c r="AR180" s="934"/>
      <c r="AS180" s="934"/>
      <c r="AT180" s="934"/>
      <c r="AU180" s="934"/>
      <c r="AV180" s="934"/>
      <c r="AW180" s="934"/>
      <c r="AX180" s="934"/>
      <c r="AY180" s="934"/>
      <c r="AZ180" s="934"/>
      <c r="BA180" s="934"/>
      <c r="BB180" s="934"/>
      <c r="BC180" s="934"/>
      <c r="BD180" s="934"/>
      <c r="BE180" s="934"/>
      <c r="BF180" s="934"/>
      <c r="BG180" s="934"/>
      <c r="BH180" s="22"/>
      <c r="BI180" s="5"/>
      <c r="BJ180" s="5"/>
      <c r="CL180" s="5"/>
      <c r="DL180" s="5"/>
      <c r="DM180" s="5"/>
      <c r="DN180" s="5"/>
      <c r="DO180" s="5"/>
    </row>
    <row r="181" spans="1:119" s="8" customFormat="1" ht="9.9" customHeight="1">
      <c r="A181" s="11"/>
      <c r="B181" s="11"/>
      <c r="C181" s="882" t="s">
        <v>19</v>
      </c>
      <c r="D181" s="882"/>
      <c r="E181" s="882"/>
      <c r="F181" s="882"/>
      <c r="G181" s="882"/>
      <c r="H181" s="882"/>
      <c r="I181" s="12"/>
      <c r="J181" s="12"/>
      <c r="K181" s="12"/>
      <c r="L181" s="12"/>
      <c r="M181" s="12"/>
      <c r="N181" s="12"/>
      <c r="O181" s="12"/>
      <c r="P181" s="12"/>
      <c r="Q181" s="12"/>
      <c r="R181" s="12"/>
      <c r="S181" s="12"/>
      <c r="T181" s="12"/>
      <c r="U181" s="12"/>
      <c r="V181" s="12"/>
      <c r="W181" s="12"/>
      <c r="X181" s="12"/>
      <c r="Y181" s="12"/>
      <c r="Z181" s="12"/>
      <c r="AA181" s="12"/>
      <c r="AB181" s="935" t="s">
        <v>20</v>
      </c>
      <c r="AC181" s="935"/>
      <c r="AD181" s="935"/>
      <c r="AE181" s="935"/>
      <c r="AF181" s="935"/>
      <c r="AG181" s="85"/>
      <c r="AH181" s="85"/>
      <c r="AI181" s="81"/>
      <c r="AJ181" s="81"/>
      <c r="AK181" s="81"/>
      <c r="AL181" s="81"/>
      <c r="AM181" s="81"/>
      <c r="AN181" s="5"/>
      <c r="AX181" s="5"/>
      <c r="BD181" s="11"/>
      <c r="BE181" s="11"/>
      <c r="BF181" s="11"/>
      <c r="BG181" s="22"/>
      <c r="BH181" s="22"/>
      <c r="BI181" s="5"/>
      <c r="BJ181" s="5"/>
      <c r="CL181" s="13"/>
      <c r="DL181" s="5"/>
      <c r="DM181" s="5"/>
      <c r="DN181" s="5"/>
      <c r="DO181" s="5"/>
    </row>
    <row r="182" spans="1:119" s="5" customFormat="1" ht="9.9" customHeight="1">
      <c r="A182" s="11"/>
      <c r="C182" s="883"/>
      <c r="D182" s="883"/>
      <c r="E182" s="883"/>
      <c r="F182" s="883"/>
      <c r="G182" s="883"/>
      <c r="H182" s="883"/>
      <c r="I182" s="75"/>
      <c r="J182" s="75"/>
      <c r="K182" s="75"/>
      <c r="AA182" s="12"/>
      <c r="AB182" s="936"/>
      <c r="AC182" s="936"/>
      <c r="AD182" s="936"/>
      <c r="AE182" s="936"/>
      <c r="AF182" s="936"/>
      <c r="AG182" s="100"/>
      <c r="AH182" s="100"/>
      <c r="AI182" s="100"/>
      <c r="AJ182" s="100"/>
      <c r="AK182" s="100"/>
      <c r="AL182" s="100"/>
      <c r="AM182" s="100"/>
      <c r="AN182" s="8"/>
      <c r="AO182" s="8"/>
      <c r="AP182" s="8"/>
      <c r="AQ182" s="23" t="s">
        <v>214</v>
      </c>
      <c r="AR182" s="8"/>
      <c r="AS182" s="8"/>
      <c r="AU182" s="8"/>
      <c r="AV182" s="8"/>
      <c r="AW182" s="8"/>
      <c r="AX182" s="8"/>
      <c r="AY182" s="8"/>
      <c r="AZ182" s="8"/>
      <c r="BA182" s="8"/>
      <c r="BB182" s="11"/>
      <c r="BD182" s="11"/>
      <c r="BE182" s="11"/>
      <c r="BF182" s="11"/>
      <c r="BG182" s="22"/>
      <c r="BH182" s="22"/>
      <c r="CL182" s="13"/>
    </row>
    <row r="183" spans="1:119" s="8" customFormat="1" ht="9.9" customHeight="1">
      <c r="A183" s="5"/>
      <c r="C183" s="937" t="s">
        <v>1</v>
      </c>
      <c r="D183" s="938"/>
      <c r="E183" s="937" t="s">
        <v>0</v>
      </c>
      <c r="F183" s="938"/>
      <c r="G183" s="943" t="s">
        <v>2</v>
      </c>
      <c r="H183" s="944"/>
      <c r="I183" s="944"/>
      <c r="J183" s="944"/>
      <c r="K183" s="944"/>
      <c r="L183" s="944"/>
      <c r="M183" s="944"/>
      <c r="N183" s="945"/>
      <c r="O183" s="927" t="s">
        <v>20</v>
      </c>
      <c r="P183" s="928"/>
      <c r="Q183" s="928"/>
      <c r="R183" s="928"/>
      <c r="S183" s="928"/>
      <c r="T183" s="929"/>
      <c r="U183" s="37"/>
      <c r="V183" s="37"/>
      <c r="W183" s="37"/>
      <c r="X183" s="37"/>
      <c r="Y183" s="37"/>
      <c r="Z183" s="37"/>
      <c r="AA183" s="37"/>
      <c r="AB183" s="955" t="str">
        <f>$O$186</f>
        <v/>
      </c>
      <c r="AC183" s="956"/>
      <c r="AD183" s="956"/>
      <c r="AE183" s="956"/>
      <c r="AF183" s="956"/>
      <c r="AG183" s="956"/>
      <c r="AH183" s="956"/>
      <c r="AI183" s="956"/>
      <c r="AJ183" s="956"/>
      <c r="AK183" s="956"/>
      <c r="AL183" s="956"/>
      <c r="AM183" s="957"/>
      <c r="AO183" s="5"/>
      <c r="AR183" s="79"/>
      <c r="AS183" s="150" t="s">
        <v>254</v>
      </c>
      <c r="AT183" s="177"/>
      <c r="AU183" s="174"/>
      <c r="AV183" s="178"/>
      <c r="AW183" s="179"/>
      <c r="AX183" s="174"/>
      <c r="AY183" s="150" t="s">
        <v>255</v>
      </c>
      <c r="AZ183" s="177"/>
      <c r="BA183" s="174"/>
      <c r="BB183" s="178"/>
      <c r="BC183" s="179"/>
      <c r="BD183" s="174"/>
      <c r="BE183" s="175" t="s">
        <v>14</v>
      </c>
      <c r="BF183" s="5"/>
      <c r="BG183" s="5"/>
      <c r="CI183" s="13"/>
      <c r="DI183" s="5"/>
      <c r="DJ183" s="5"/>
      <c r="DK183" s="5"/>
      <c r="DL183" s="5"/>
    </row>
    <row r="184" spans="1:119" s="8" customFormat="1" ht="9.9" customHeight="1">
      <c r="A184" s="5"/>
      <c r="C184" s="939"/>
      <c r="D184" s="940"/>
      <c r="E184" s="939"/>
      <c r="F184" s="940"/>
      <c r="G184" s="946"/>
      <c r="H184" s="947"/>
      <c r="I184" s="947"/>
      <c r="J184" s="947"/>
      <c r="K184" s="947"/>
      <c r="L184" s="947"/>
      <c r="M184" s="947"/>
      <c r="N184" s="948"/>
      <c r="O184" s="952"/>
      <c r="P184" s="953"/>
      <c r="Q184" s="953"/>
      <c r="R184" s="953"/>
      <c r="S184" s="953"/>
      <c r="T184" s="954"/>
      <c r="U184" s="37"/>
      <c r="V184" s="37"/>
      <c r="W184" s="37"/>
      <c r="X184" s="37"/>
      <c r="Y184" s="37"/>
      <c r="Z184" s="37"/>
      <c r="AA184" s="37"/>
      <c r="AB184" s="958"/>
      <c r="AC184" s="959"/>
      <c r="AD184" s="959"/>
      <c r="AE184" s="959"/>
      <c r="AF184" s="959"/>
      <c r="AG184" s="959"/>
      <c r="AH184" s="959"/>
      <c r="AI184" s="959"/>
      <c r="AJ184" s="959"/>
      <c r="AK184" s="959"/>
      <c r="AL184" s="959"/>
      <c r="AM184" s="960"/>
      <c r="AR184" s="964" t="str">
        <f>$AR$43</f>
        <v/>
      </c>
      <c r="AS184" s="965"/>
      <c r="AT184" s="964" t="str">
        <f>$AT$43</f>
        <v/>
      </c>
      <c r="AU184" s="965"/>
      <c r="AV184" s="968" t="str">
        <f>$AV$43</f>
        <v/>
      </c>
      <c r="AW184" s="969"/>
      <c r="AX184" s="965" t="str">
        <f>$AX$43</f>
        <v/>
      </c>
      <c r="AY184" s="965"/>
      <c r="AZ184" s="972" t="str">
        <f>$AZ$43</f>
        <v/>
      </c>
      <c r="BA184" s="973"/>
      <c r="BB184" s="976" t="str">
        <f>$BB$43</f>
        <v/>
      </c>
      <c r="BC184" s="977"/>
      <c r="BD184" s="973" t="str">
        <f>$BD$43</f>
        <v/>
      </c>
      <c r="BE184" s="980"/>
      <c r="BG184" s="5"/>
      <c r="CI184" s="12"/>
      <c r="DI184" s="5"/>
      <c r="DJ184" s="5"/>
      <c r="DK184" s="5"/>
      <c r="DL184" s="5"/>
    </row>
    <row r="185" spans="1:119" s="8" customFormat="1" ht="9.9" customHeight="1">
      <c r="A185" s="5"/>
      <c r="C185" s="941"/>
      <c r="D185" s="942"/>
      <c r="E185" s="941"/>
      <c r="F185" s="942"/>
      <c r="G185" s="949"/>
      <c r="H185" s="950"/>
      <c r="I185" s="950"/>
      <c r="J185" s="950"/>
      <c r="K185" s="950"/>
      <c r="L185" s="950"/>
      <c r="M185" s="950"/>
      <c r="N185" s="951"/>
      <c r="O185" s="930"/>
      <c r="P185" s="931"/>
      <c r="Q185" s="931"/>
      <c r="R185" s="931"/>
      <c r="S185" s="931"/>
      <c r="T185" s="932"/>
      <c r="U185" s="37"/>
      <c r="V185" s="24"/>
      <c r="W185" s="67"/>
      <c r="X185" s="67"/>
      <c r="Y185" s="67"/>
      <c r="Z185" s="67"/>
      <c r="AA185" s="37"/>
      <c r="AB185" s="961"/>
      <c r="AC185" s="962"/>
      <c r="AD185" s="962"/>
      <c r="AE185" s="962"/>
      <c r="AF185" s="962"/>
      <c r="AG185" s="962"/>
      <c r="AH185" s="962"/>
      <c r="AI185" s="962"/>
      <c r="AJ185" s="962"/>
      <c r="AK185" s="962"/>
      <c r="AL185" s="962"/>
      <c r="AM185" s="963"/>
      <c r="AR185" s="966"/>
      <c r="AS185" s="967"/>
      <c r="AT185" s="966"/>
      <c r="AU185" s="967"/>
      <c r="AV185" s="970"/>
      <c r="AW185" s="971"/>
      <c r="AX185" s="967"/>
      <c r="AY185" s="967"/>
      <c r="AZ185" s="974"/>
      <c r="BA185" s="975"/>
      <c r="BB185" s="978"/>
      <c r="BC185" s="979"/>
      <c r="BD185" s="975"/>
      <c r="BE185" s="981"/>
      <c r="BG185" s="5"/>
      <c r="CG185" s="12"/>
      <c r="CH185" s="12"/>
      <c r="CI185" s="12"/>
      <c r="DI185" s="5"/>
      <c r="DJ185" s="5"/>
      <c r="DK185" s="5"/>
      <c r="DL185" s="5"/>
    </row>
    <row r="186" spans="1:119" s="8" customFormat="1" ht="9.9" customHeight="1">
      <c r="A186" s="5"/>
      <c r="C186" s="870" t="str">
        <f>$C$45</f>
        <v/>
      </c>
      <c r="D186" s="872"/>
      <c r="E186" s="905">
        <v>2</v>
      </c>
      <c r="F186" s="906"/>
      <c r="G186" s="870" t="str">
        <f>$G$45</f>
        <v/>
      </c>
      <c r="H186" s="911"/>
      <c r="I186" s="914" t="str">
        <f>$I$45</f>
        <v/>
      </c>
      <c r="J186" s="911"/>
      <c r="K186" s="914" t="str">
        <f>$K$45</f>
        <v/>
      </c>
      <c r="L186" s="911"/>
      <c r="M186" s="914" t="str">
        <f>$M$45</f>
        <v/>
      </c>
      <c r="N186" s="872"/>
      <c r="O186" s="917" t="str">
        <f>$O$45</f>
        <v/>
      </c>
      <c r="P186" s="918"/>
      <c r="Q186" s="918"/>
      <c r="R186" s="918"/>
      <c r="S186" s="918"/>
      <c r="T186" s="919"/>
      <c r="U186" s="52"/>
      <c r="V186" s="52"/>
      <c r="W186" s="67"/>
      <c r="X186" s="67"/>
      <c r="Y186" s="67"/>
      <c r="Z186" s="67"/>
      <c r="AA186" s="25"/>
      <c r="AB186" s="93"/>
      <c r="AC186" s="93"/>
      <c r="AD186" s="101"/>
      <c r="AE186" s="101"/>
      <c r="AF186" s="101"/>
      <c r="AG186" s="101"/>
      <c r="AH186" s="101"/>
      <c r="AI186" s="101"/>
      <c r="AJ186" s="101"/>
      <c r="AK186" s="101"/>
      <c r="AL186" s="101"/>
      <c r="AM186" s="101"/>
      <c r="AS186" s="5"/>
      <c r="BB186" s="5"/>
      <c r="BD186" s="5"/>
      <c r="BE186" s="5"/>
      <c r="BF186" s="5"/>
      <c r="BG186" s="5"/>
      <c r="BH186" s="5"/>
      <c r="BJ186" s="5"/>
      <c r="CJ186" s="69"/>
      <c r="CK186" s="69"/>
      <c r="CL186" s="69"/>
      <c r="DL186" s="5"/>
      <c r="DM186" s="5"/>
      <c r="DN186" s="5"/>
      <c r="DO186" s="5"/>
    </row>
    <row r="187" spans="1:119" s="8" customFormat="1" ht="9.9" customHeight="1">
      <c r="A187" s="5"/>
      <c r="C187" s="890"/>
      <c r="D187" s="892"/>
      <c r="E187" s="907"/>
      <c r="F187" s="908"/>
      <c r="G187" s="890"/>
      <c r="H187" s="912"/>
      <c r="I187" s="915"/>
      <c r="J187" s="912"/>
      <c r="K187" s="915"/>
      <c r="L187" s="912"/>
      <c r="M187" s="915"/>
      <c r="N187" s="892"/>
      <c r="O187" s="920"/>
      <c r="P187" s="921"/>
      <c r="Q187" s="921"/>
      <c r="R187" s="921"/>
      <c r="S187" s="921"/>
      <c r="T187" s="922"/>
      <c r="U187" s="52"/>
      <c r="V187" s="52"/>
      <c r="W187" s="67"/>
      <c r="X187" s="67"/>
      <c r="Y187" s="67"/>
      <c r="Z187" s="67"/>
      <c r="AA187" s="25"/>
      <c r="AB187" s="926" t="s">
        <v>25</v>
      </c>
      <c r="AC187" s="926"/>
      <c r="AD187" s="926"/>
      <c r="AE187" s="926"/>
      <c r="AF187" s="926"/>
      <c r="AG187" s="926"/>
      <c r="AH187" s="926"/>
      <c r="AI187" s="926"/>
      <c r="AJ187" s="926"/>
      <c r="AK187" s="926"/>
      <c r="AL187" s="926"/>
      <c r="AM187" s="926"/>
      <c r="AN187" s="5"/>
      <c r="AS187" s="5"/>
      <c r="BB187" s="5"/>
      <c r="BD187" s="5"/>
      <c r="BE187" s="5"/>
      <c r="BF187" s="5"/>
      <c r="BG187" s="5"/>
      <c r="BH187" s="5"/>
      <c r="BJ187" s="5"/>
      <c r="BP187" s="26"/>
      <c r="BQ187" s="26"/>
      <c r="BR187" s="26"/>
      <c r="BS187" s="26"/>
      <c r="BT187" s="26"/>
      <c r="BU187" s="26"/>
      <c r="BV187" s="26"/>
      <c r="BW187" s="26"/>
      <c r="BX187" s="26"/>
      <c r="BY187" s="26"/>
      <c r="BZ187" s="26"/>
      <c r="CA187" s="26"/>
      <c r="CB187" s="26"/>
      <c r="CC187" s="26"/>
      <c r="CD187" s="26"/>
      <c r="CE187" s="26"/>
      <c r="CF187" s="26"/>
      <c r="CG187" s="5"/>
      <c r="CJ187" s="69"/>
      <c r="CK187" s="69"/>
      <c r="CL187" s="69"/>
      <c r="DL187" s="5"/>
      <c r="DM187" s="5"/>
      <c r="DN187" s="5"/>
      <c r="DO187" s="5"/>
    </row>
    <row r="188" spans="1:119" s="8" customFormat="1" ht="9.9" customHeight="1">
      <c r="A188" s="5"/>
      <c r="C188" s="844"/>
      <c r="D188" s="846"/>
      <c r="E188" s="909"/>
      <c r="F188" s="910"/>
      <c r="G188" s="844"/>
      <c r="H188" s="913"/>
      <c r="I188" s="916"/>
      <c r="J188" s="913"/>
      <c r="K188" s="916"/>
      <c r="L188" s="913"/>
      <c r="M188" s="916"/>
      <c r="N188" s="846"/>
      <c r="O188" s="923"/>
      <c r="P188" s="924"/>
      <c r="Q188" s="924"/>
      <c r="R188" s="924"/>
      <c r="S188" s="924"/>
      <c r="T188" s="925"/>
      <c r="U188" s="52"/>
      <c r="V188" s="52"/>
      <c r="W188" s="68"/>
      <c r="X188" s="68"/>
      <c r="Y188" s="68"/>
      <c r="Z188" s="68"/>
      <c r="AA188" s="52"/>
      <c r="AB188" s="926"/>
      <c r="AC188" s="926"/>
      <c r="AD188" s="926"/>
      <c r="AE188" s="926"/>
      <c r="AF188" s="926"/>
      <c r="AG188" s="926"/>
      <c r="AH188" s="926"/>
      <c r="AI188" s="926"/>
      <c r="AJ188" s="926"/>
      <c r="AK188" s="926"/>
      <c r="AL188" s="926"/>
      <c r="AM188" s="926"/>
      <c r="AN188" s="5"/>
      <c r="AS188" s="5"/>
      <c r="BB188" s="5"/>
      <c r="BD188" s="5"/>
      <c r="BE188" s="5"/>
      <c r="BF188" s="5"/>
      <c r="BG188" s="5"/>
      <c r="BH188" s="5"/>
      <c r="BJ188" s="5"/>
      <c r="BO188" s="26"/>
      <c r="BP188" s="26"/>
      <c r="BQ188" s="26"/>
      <c r="BR188" s="26"/>
      <c r="BS188" s="26"/>
      <c r="BT188" s="26"/>
      <c r="BU188" s="26"/>
      <c r="BV188" s="26"/>
      <c r="BW188" s="26"/>
      <c r="BX188" s="26"/>
      <c r="BY188" s="26"/>
      <c r="BZ188" s="26"/>
      <c r="CA188" s="26"/>
      <c r="CB188" s="26"/>
      <c r="CC188" s="26"/>
      <c r="CD188" s="26"/>
      <c r="CE188" s="26"/>
      <c r="CF188" s="26"/>
      <c r="CG188" s="5"/>
      <c r="CJ188" s="69"/>
      <c r="CK188" s="69"/>
      <c r="CL188" s="69"/>
      <c r="DL188" s="5"/>
      <c r="DM188" s="5"/>
      <c r="DN188" s="5"/>
      <c r="DO188" s="5"/>
    </row>
    <row r="189" spans="1:119" s="8" customFormat="1" ht="9.9" customHeight="1">
      <c r="A189" s="5"/>
      <c r="C189" s="927" t="s">
        <v>63</v>
      </c>
      <c r="D189" s="928"/>
      <c r="E189" s="928"/>
      <c r="F189" s="928"/>
      <c r="G189" s="928"/>
      <c r="H189" s="928"/>
      <c r="I189" s="928"/>
      <c r="J189" s="928"/>
      <c r="K189" s="928"/>
      <c r="L189" s="928"/>
      <c r="M189" s="928"/>
      <c r="N189" s="928"/>
      <c r="O189" s="928"/>
      <c r="P189" s="928"/>
      <c r="Q189" s="928"/>
      <c r="R189" s="928"/>
      <c r="S189" s="928"/>
      <c r="T189" s="928"/>
      <c r="U189" s="928"/>
      <c r="V189" s="928"/>
      <c r="W189" s="928"/>
      <c r="X189" s="928"/>
      <c r="Y189" s="928"/>
      <c r="Z189" s="929"/>
      <c r="AA189" s="13"/>
      <c r="AB189" s="933" t="s">
        <v>215</v>
      </c>
      <c r="AC189" s="933"/>
      <c r="AD189" s="933"/>
      <c r="AE189" s="933"/>
      <c r="AF189" s="933"/>
      <c r="AG189" s="933"/>
      <c r="AH189" s="933"/>
      <c r="AI189" s="933"/>
      <c r="AJ189" s="933"/>
      <c r="AK189" s="933"/>
      <c r="AL189" s="933"/>
      <c r="AM189" s="933"/>
      <c r="AN189" s="5"/>
      <c r="AQ189" s="76"/>
      <c r="AR189" s="76"/>
      <c r="AS189" s="76"/>
      <c r="AT189" s="76"/>
      <c r="AU189" s="76"/>
      <c r="AV189" s="76"/>
      <c r="AW189" s="76"/>
      <c r="AX189" s="76"/>
      <c r="BB189" s="5"/>
      <c r="BD189" s="5"/>
      <c r="BE189" s="5"/>
      <c r="BF189" s="5"/>
      <c r="BG189" s="5"/>
      <c r="BH189" s="5"/>
      <c r="BI189" s="27"/>
      <c r="BJ189" s="27"/>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69"/>
      <c r="CK189" s="69"/>
      <c r="CL189" s="69"/>
      <c r="DL189" s="5"/>
      <c r="DM189" s="5"/>
      <c r="DN189" s="5"/>
      <c r="DO189" s="5"/>
    </row>
    <row r="190" spans="1:119" s="8" customFormat="1" ht="9.9" customHeight="1">
      <c r="A190" s="5"/>
      <c r="C190" s="930"/>
      <c r="D190" s="931"/>
      <c r="E190" s="931"/>
      <c r="F190" s="931"/>
      <c r="G190" s="931"/>
      <c r="H190" s="931"/>
      <c r="I190" s="931"/>
      <c r="J190" s="931"/>
      <c r="K190" s="931"/>
      <c r="L190" s="931"/>
      <c r="M190" s="931"/>
      <c r="N190" s="931"/>
      <c r="O190" s="931"/>
      <c r="P190" s="931"/>
      <c r="Q190" s="931"/>
      <c r="R190" s="931"/>
      <c r="S190" s="931"/>
      <c r="T190" s="931"/>
      <c r="U190" s="931"/>
      <c r="V190" s="931"/>
      <c r="W190" s="931"/>
      <c r="X190" s="931"/>
      <c r="Y190" s="931"/>
      <c r="Z190" s="932"/>
      <c r="AA190" s="28"/>
      <c r="AB190" s="933"/>
      <c r="AC190" s="933"/>
      <c r="AD190" s="933"/>
      <c r="AE190" s="933"/>
      <c r="AF190" s="933"/>
      <c r="AG190" s="933"/>
      <c r="AH190" s="933"/>
      <c r="AI190" s="933"/>
      <c r="AJ190" s="933"/>
      <c r="AK190" s="933"/>
      <c r="AL190" s="933"/>
      <c r="AM190" s="933"/>
      <c r="AN190" s="5"/>
      <c r="AP190" s="76"/>
      <c r="AQ190" s="76"/>
      <c r="AR190" s="76"/>
      <c r="AS190" s="76"/>
      <c r="AT190" s="76"/>
      <c r="AU190" s="76"/>
      <c r="AV190" s="76"/>
      <c r="AW190" s="76"/>
      <c r="AX190" s="76"/>
      <c r="BB190" s="5"/>
      <c r="BD190" s="5"/>
      <c r="BE190" s="5"/>
      <c r="BF190" s="5"/>
      <c r="BG190" s="5"/>
      <c r="BH190" s="5"/>
      <c r="BI190" s="27"/>
      <c r="BJ190" s="27"/>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5"/>
      <c r="DG190" s="5"/>
      <c r="DH190" s="5"/>
      <c r="DI190" s="5"/>
      <c r="DJ190" s="5"/>
      <c r="DK190" s="5"/>
      <c r="DL190" s="5"/>
      <c r="DM190" s="5"/>
      <c r="DN190" s="5"/>
      <c r="DO190" s="5"/>
    </row>
    <row r="191" spans="1:119" s="8" customFormat="1" ht="9.9" customHeight="1">
      <c r="A191" s="5"/>
      <c r="C191" s="873" t="str">
        <f>$C$50</f>
        <v/>
      </c>
      <c r="D191" s="874"/>
      <c r="E191" s="874"/>
      <c r="F191" s="874"/>
      <c r="G191" s="874"/>
      <c r="H191" s="874"/>
      <c r="I191" s="874"/>
      <c r="J191" s="874"/>
      <c r="K191" s="874"/>
      <c r="L191" s="874"/>
      <c r="M191" s="874"/>
      <c r="N191" s="874"/>
      <c r="O191" s="874"/>
      <c r="P191" s="874"/>
      <c r="Q191" s="874"/>
      <c r="R191" s="874"/>
      <c r="S191" s="874"/>
      <c r="T191" s="874"/>
      <c r="U191" s="874"/>
      <c r="V191" s="874"/>
      <c r="W191" s="874"/>
      <c r="X191" s="874"/>
      <c r="Y191" s="874"/>
      <c r="Z191" s="875"/>
      <c r="AA191" s="51"/>
      <c r="AB191" s="22"/>
      <c r="AC191" s="22"/>
      <c r="AD191" s="22"/>
      <c r="AE191" s="22"/>
      <c r="AF191" s="22"/>
      <c r="AG191" s="22"/>
      <c r="AH191" s="22"/>
      <c r="AI191" s="22"/>
      <c r="AJ191" s="22"/>
      <c r="AK191" s="22"/>
      <c r="AL191" s="22"/>
      <c r="AM191" s="22"/>
      <c r="AN191" s="13"/>
      <c r="AP191" s="76"/>
      <c r="AQ191" s="76"/>
      <c r="AR191" s="76"/>
      <c r="AS191" s="76"/>
      <c r="AT191" s="76"/>
      <c r="AU191" s="76"/>
      <c r="AV191" s="76"/>
      <c r="AW191" s="76"/>
      <c r="AX191" s="76"/>
      <c r="BB191" s="5"/>
      <c r="BD191" s="5"/>
      <c r="BE191" s="5"/>
      <c r="BF191" s="5"/>
      <c r="BG191" s="5"/>
      <c r="BH191" s="5"/>
      <c r="BI191" s="27"/>
      <c r="BJ191" s="27"/>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5"/>
      <c r="DG191" s="5"/>
      <c r="DH191" s="5"/>
      <c r="DI191" s="5"/>
      <c r="DJ191" s="5"/>
      <c r="DK191" s="5"/>
      <c r="DL191" s="5"/>
      <c r="DM191" s="5"/>
      <c r="DN191" s="5"/>
      <c r="DO191" s="5"/>
    </row>
    <row r="192" spans="1:119" s="5" customFormat="1" ht="9.9" customHeight="1">
      <c r="C192" s="876"/>
      <c r="D192" s="877"/>
      <c r="E192" s="877"/>
      <c r="F192" s="877"/>
      <c r="G192" s="877"/>
      <c r="H192" s="877"/>
      <c r="I192" s="877"/>
      <c r="J192" s="877"/>
      <c r="K192" s="877"/>
      <c r="L192" s="877"/>
      <c r="M192" s="877"/>
      <c r="N192" s="877"/>
      <c r="O192" s="877"/>
      <c r="P192" s="877"/>
      <c r="Q192" s="877"/>
      <c r="R192" s="877"/>
      <c r="S192" s="877"/>
      <c r="T192" s="877"/>
      <c r="U192" s="877"/>
      <c r="V192" s="877"/>
      <c r="W192" s="877"/>
      <c r="X192" s="877"/>
      <c r="Y192" s="877"/>
      <c r="Z192" s="878"/>
      <c r="AA192" s="51"/>
      <c r="AB192" s="22"/>
      <c r="AC192" s="22"/>
      <c r="AD192" s="22"/>
      <c r="AE192" s="22"/>
      <c r="AF192" s="22"/>
      <c r="AG192" s="22"/>
      <c r="AH192" s="22"/>
      <c r="AI192" s="22"/>
      <c r="AJ192" s="22"/>
      <c r="AK192" s="22"/>
      <c r="AL192" s="22"/>
      <c r="AM192" s="22"/>
      <c r="AN192" s="13"/>
      <c r="AO192" s="8"/>
      <c r="AP192" s="76"/>
      <c r="AQ192" s="76"/>
      <c r="AR192" s="76"/>
      <c r="AS192" s="76"/>
      <c r="AT192" s="76"/>
      <c r="AU192" s="76"/>
      <c r="AV192" s="76"/>
      <c r="AW192" s="76"/>
      <c r="AX192" s="76"/>
      <c r="AY192" s="8"/>
      <c r="AZ192" s="8"/>
      <c r="BI192" s="27"/>
      <c r="BJ192" s="27"/>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row>
    <row r="193" spans="1:119" s="8" customFormat="1" ht="9.9" customHeight="1">
      <c r="A193" s="5"/>
      <c r="C193" s="879"/>
      <c r="D193" s="880"/>
      <c r="E193" s="880"/>
      <c r="F193" s="880"/>
      <c r="G193" s="880"/>
      <c r="H193" s="880"/>
      <c r="I193" s="880"/>
      <c r="J193" s="880"/>
      <c r="K193" s="880"/>
      <c r="L193" s="880"/>
      <c r="M193" s="880"/>
      <c r="N193" s="880"/>
      <c r="O193" s="880"/>
      <c r="P193" s="880"/>
      <c r="Q193" s="880"/>
      <c r="R193" s="880"/>
      <c r="S193" s="880"/>
      <c r="T193" s="880"/>
      <c r="U193" s="880"/>
      <c r="V193" s="880"/>
      <c r="W193" s="880"/>
      <c r="X193" s="880"/>
      <c r="Y193" s="880"/>
      <c r="Z193" s="881"/>
      <c r="AA193" s="51"/>
      <c r="AB193" s="93"/>
      <c r="AC193" s="93"/>
      <c r="AD193" s="101"/>
      <c r="AE193" s="101"/>
      <c r="AF193" s="101"/>
      <c r="AG193" s="101"/>
      <c r="AH193" s="101"/>
      <c r="AI193" s="101"/>
      <c r="AJ193" s="101"/>
      <c r="AK193" s="101"/>
      <c r="AL193" s="101"/>
      <c r="AM193" s="101"/>
      <c r="AN193" s="13"/>
      <c r="AO193" s="5"/>
      <c r="AP193" s="13"/>
      <c r="AQ193" s="13"/>
      <c r="AR193" s="5"/>
      <c r="AS193" s="5"/>
      <c r="AT193" s="5"/>
      <c r="AU193" s="5"/>
      <c r="AV193" s="5"/>
      <c r="AW193" s="5"/>
      <c r="AX193" s="5"/>
      <c r="AY193" s="5"/>
      <c r="AZ193" s="5"/>
      <c r="BA193" s="13"/>
      <c r="BB193" s="5"/>
      <c r="BD193" s="5"/>
      <c r="BE193" s="5"/>
      <c r="BF193" s="5"/>
      <c r="BG193" s="5"/>
      <c r="BH193" s="5"/>
      <c r="BI193" s="27"/>
      <c r="BJ193" s="27"/>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row>
    <row r="194" spans="1:119" s="8" customFormat="1" ht="9.9" customHeight="1">
      <c r="A194" s="5"/>
      <c r="C194" s="61" t="s">
        <v>62</v>
      </c>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C194" s="73"/>
      <c r="AD194" s="73"/>
      <c r="AE194" s="73"/>
      <c r="AF194" s="73"/>
      <c r="AG194" s="73"/>
      <c r="AH194" s="73"/>
      <c r="AI194" s="73"/>
      <c r="AJ194" s="73"/>
      <c r="AK194" s="73"/>
      <c r="AL194" s="73"/>
      <c r="AM194" s="73"/>
      <c r="AN194" s="73"/>
      <c r="AX194" s="5"/>
      <c r="BF194" s="5"/>
      <c r="BG194" s="5"/>
      <c r="BH194" s="5"/>
      <c r="BI194" s="27"/>
      <c r="BJ194" s="27"/>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row>
    <row r="195" spans="1:119" s="8" customFormat="1" ht="9.9" customHeight="1">
      <c r="A195" s="5"/>
      <c r="C195" s="6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C195" s="145"/>
      <c r="AD195" s="145"/>
      <c r="AE195" s="145"/>
      <c r="AF195" s="145"/>
      <c r="AG195" s="145"/>
      <c r="AH195" s="145"/>
      <c r="AI195" s="145"/>
      <c r="AJ195" s="145"/>
      <c r="AK195" s="145"/>
      <c r="AL195" s="145"/>
      <c r="AM195" s="145"/>
      <c r="AN195" s="145"/>
      <c r="AX195" s="5"/>
      <c r="BF195" s="5"/>
      <c r="BG195" s="5"/>
      <c r="BH195" s="5"/>
      <c r="BI195" s="27"/>
      <c r="BJ195" s="27"/>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row>
    <row r="196" spans="1:119" s="8" customFormat="1" ht="9.9" customHeight="1">
      <c r="B196" s="143"/>
      <c r="C196" s="882" t="s">
        <v>246</v>
      </c>
      <c r="D196" s="882"/>
      <c r="E196" s="882"/>
      <c r="F196" s="882"/>
      <c r="G196" s="882"/>
      <c r="H196" s="882"/>
      <c r="I196" s="143"/>
      <c r="K196" s="5"/>
      <c r="U196" s="5"/>
      <c r="AC196" s="145"/>
      <c r="AD196" s="145"/>
      <c r="AE196" s="145"/>
      <c r="AF196" s="145"/>
      <c r="AG196" s="145"/>
      <c r="AH196" s="145"/>
      <c r="AI196" s="145"/>
      <c r="AJ196" s="145"/>
      <c r="AK196" s="145"/>
      <c r="AL196" s="145"/>
      <c r="AM196" s="145"/>
      <c r="AN196" s="145"/>
      <c r="AO196" s="145"/>
      <c r="AY196" s="5"/>
      <c r="BG196" s="5"/>
      <c r="BH196" s="5"/>
      <c r="BI196" s="5"/>
      <c r="BJ196" s="27"/>
      <c r="BK196" s="27"/>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row>
    <row r="197" spans="1:119" s="8" customFormat="1" ht="9.9" customHeight="1">
      <c r="B197" s="143"/>
      <c r="C197" s="883"/>
      <c r="D197" s="883"/>
      <c r="E197" s="883"/>
      <c r="F197" s="883"/>
      <c r="G197" s="883"/>
      <c r="H197" s="883"/>
      <c r="I197" s="26" t="s">
        <v>67</v>
      </c>
      <c r="K197" s="143"/>
      <c r="M197" s="5"/>
      <c r="R197" s="11"/>
      <c r="S197" s="11"/>
      <c r="T197" s="11"/>
      <c r="U197" s="11"/>
      <c r="V197" s="11"/>
      <c r="W197" s="11"/>
      <c r="X197" s="11"/>
      <c r="Y197" s="11"/>
      <c r="Z197" s="11"/>
      <c r="AA197" s="11"/>
      <c r="AB197" s="11"/>
      <c r="AC197" s="11"/>
      <c r="AF197" s="5"/>
      <c r="AG197" s="5"/>
      <c r="AQ197" s="5"/>
      <c r="BA197" s="5"/>
      <c r="BI197" s="5"/>
      <c r="BJ197" s="5"/>
      <c r="BK197" s="5"/>
      <c r="BL197" s="27"/>
      <c r="BM197" s="27"/>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row>
    <row r="198" spans="1:119" s="8" customFormat="1" ht="9.9" customHeight="1">
      <c r="B198" s="5"/>
      <c r="C198" s="884" t="s">
        <v>44</v>
      </c>
      <c r="D198" s="885"/>
      <c r="E198" s="870" t="str">
        <f>$E$57</f>
        <v/>
      </c>
      <c r="F198" s="871"/>
      <c r="G198" s="871"/>
      <c r="H198" s="871"/>
      <c r="I198" s="871"/>
      <c r="J198" s="871"/>
      <c r="K198" s="871"/>
      <c r="L198" s="871"/>
      <c r="M198" s="871"/>
      <c r="N198" s="871"/>
      <c r="O198" s="871"/>
      <c r="P198" s="871" t="str">
        <f>$P$57</f>
        <v/>
      </c>
      <c r="Q198" s="871"/>
      <c r="R198" s="871"/>
      <c r="S198" s="871"/>
      <c r="T198" s="871"/>
      <c r="U198" s="871"/>
      <c r="V198" s="871"/>
      <c r="W198" s="871"/>
      <c r="X198" s="871"/>
      <c r="Y198" s="872"/>
      <c r="Z198" s="884" t="s">
        <v>29</v>
      </c>
      <c r="AA198" s="885"/>
      <c r="AB198" s="893" t="str">
        <f>$AB$57</f>
        <v/>
      </c>
      <c r="AC198" s="894"/>
      <c r="AD198" s="894"/>
      <c r="AE198" s="894"/>
      <c r="AF198" s="894"/>
      <c r="AG198" s="894"/>
      <c r="AH198" s="894"/>
      <c r="AI198" s="871" t="str">
        <f>$AI$57</f>
        <v/>
      </c>
      <c r="AJ198" s="871"/>
      <c r="AK198" s="871"/>
      <c r="AL198" s="871"/>
      <c r="AM198" s="871"/>
      <c r="AN198" s="871"/>
      <c r="AO198" s="871"/>
      <c r="AP198" s="871"/>
      <c r="AQ198" s="871"/>
      <c r="AR198" s="871"/>
      <c r="AS198" s="872"/>
      <c r="AT198" s="899" t="s">
        <v>27</v>
      </c>
      <c r="AU198" s="900"/>
      <c r="AV198" s="837" t="s">
        <v>28</v>
      </c>
      <c r="AW198" s="838"/>
      <c r="AX198" s="838"/>
      <c r="AY198" s="839" t="str">
        <f>$AY$57</f>
        <v/>
      </c>
      <c r="AZ198" s="839"/>
      <c r="BA198" s="839"/>
      <c r="BB198" s="839"/>
      <c r="BC198" s="839"/>
      <c r="BD198" s="839"/>
      <c r="BE198" s="839"/>
      <c r="BF198" s="839"/>
      <c r="BG198" s="839"/>
      <c r="BH198" s="839"/>
      <c r="BI198" s="839"/>
      <c r="BJ198" s="840"/>
      <c r="BK198" s="5"/>
      <c r="BL198" s="5"/>
      <c r="BM198" s="27"/>
      <c r="BN198" s="27"/>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row>
    <row r="199" spans="1:119" s="8" customFormat="1" ht="9.9" customHeight="1">
      <c r="B199" s="5"/>
      <c r="C199" s="886"/>
      <c r="D199" s="887"/>
      <c r="E199" s="890"/>
      <c r="F199" s="891"/>
      <c r="G199" s="891"/>
      <c r="H199" s="891"/>
      <c r="I199" s="891"/>
      <c r="J199" s="891"/>
      <c r="K199" s="891"/>
      <c r="L199" s="891"/>
      <c r="M199" s="891"/>
      <c r="N199" s="891"/>
      <c r="O199" s="891"/>
      <c r="P199" s="891"/>
      <c r="Q199" s="891"/>
      <c r="R199" s="891"/>
      <c r="S199" s="891"/>
      <c r="T199" s="891"/>
      <c r="U199" s="891"/>
      <c r="V199" s="891"/>
      <c r="W199" s="891"/>
      <c r="X199" s="891"/>
      <c r="Y199" s="892"/>
      <c r="Z199" s="886"/>
      <c r="AA199" s="887"/>
      <c r="AB199" s="895"/>
      <c r="AC199" s="896"/>
      <c r="AD199" s="896"/>
      <c r="AE199" s="896"/>
      <c r="AF199" s="896"/>
      <c r="AG199" s="896"/>
      <c r="AH199" s="896"/>
      <c r="AI199" s="891"/>
      <c r="AJ199" s="891"/>
      <c r="AK199" s="891"/>
      <c r="AL199" s="891"/>
      <c r="AM199" s="891"/>
      <c r="AN199" s="891"/>
      <c r="AO199" s="891"/>
      <c r="AP199" s="891"/>
      <c r="AQ199" s="891"/>
      <c r="AR199" s="891"/>
      <c r="AS199" s="892"/>
      <c r="AT199" s="901"/>
      <c r="AU199" s="902"/>
      <c r="AV199" s="841" t="str">
        <f>$AV$58</f>
        <v/>
      </c>
      <c r="AW199" s="842"/>
      <c r="AX199" s="842"/>
      <c r="AY199" s="842"/>
      <c r="AZ199" s="842"/>
      <c r="BA199" s="842"/>
      <c r="BB199" s="842"/>
      <c r="BC199" s="842"/>
      <c r="BD199" s="842"/>
      <c r="BE199" s="842"/>
      <c r="BF199" s="842"/>
      <c r="BG199" s="842"/>
      <c r="BH199" s="842"/>
      <c r="BI199" s="842"/>
      <c r="BJ199" s="843"/>
      <c r="BK199" s="5"/>
      <c r="BL199" s="5"/>
      <c r="BM199" s="69"/>
      <c r="BN199" s="5"/>
      <c r="BP199" s="69"/>
      <c r="BQ199" s="69"/>
      <c r="BR199" s="69"/>
      <c r="BS199" s="69"/>
      <c r="BT199" s="69"/>
      <c r="BU199" s="69"/>
      <c r="BV199" s="69"/>
      <c r="BW199" s="69"/>
      <c r="BX199" s="69"/>
      <c r="BY199" s="69"/>
      <c r="BZ199" s="69"/>
      <c r="CA199" s="69"/>
      <c r="CB199" s="69"/>
      <c r="CC199" s="69"/>
      <c r="CD199" s="69"/>
      <c r="CE199" s="69"/>
      <c r="CF199" s="69"/>
      <c r="CG199" s="69"/>
      <c r="CH199" s="69"/>
      <c r="CI199" s="69"/>
      <c r="CJ199" s="69"/>
      <c r="CK199" s="69"/>
    </row>
    <row r="200" spans="1:119" s="8" customFormat="1" ht="9.9" customHeight="1">
      <c r="B200" s="5"/>
      <c r="C200" s="888"/>
      <c r="D200" s="889"/>
      <c r="E200" s="844"/>
      <c r="F200" s="845"/>
      <c r="G200" s="845"/>
      <c r="H200" s="845"/>
      <c r="I200" s="845"/>
      <c r="J200" s="845"/>
      <c r="K200" s="845"/>
      <c r="L200" s="845"/>
      <c r="M200" s="845"/>
      <c r="N200" s="845"/>
      <c r="O200" s="845"/>
      <c r="P200" s="845"/>
      <c r="Q200" s="845"/>
      <c r="R200" s="845"/>
      <c r="S200" s="845"/>
      <c r="T200" s="845"/>
      <c r="U200" s="845"/>
      <c r="V200" s="845"/>
      <c r="W200" s="845"/>
      <c r="X200" s="845"/>
      <c r="Y200" s="846"/>
      <c r="Z200" s="888"/>
      <c r="AA200" s="889"/>
      <c r="AB200" s="897"/>
      <c r="AC200" s="898"/>
      <c r="AD200" s="898"/>
      <c r="AE200" s="898"/>
      <c r="AF200" s="898"/>
      <c r="AG200" s="898"/>
      <c r="AH200" s="898"/>
      <c r="AI200" s="845"/>
      <c r="AJ200" s="845"/>
      <c r="AK200" s="845"/>
      <c r="AL200" s="845"/>
      <c r="AM200" s="845"/>
      <c r="AN200" s="845"/>
      <c r="AO200" s="845"/>
      <c r="AP200" s="845"/>
      <c r="AQ200" s="845"/>
      <c r="AR200" s="845"/>
      <c r="AS200" s="846"/>
      <c r="AT200" s="903"/>
      <c r="AU200" s="904"/>
      <c r="AV200" s="844"/>
      <c r="AW200" s="845"/>
      <c r="AX200" s="845"/>
      <c r="AY200" s="845"/>
      <c r="AZ200" s="845"/>
      <c r="BA200" s="845"/>
      <c r="BB200" s="845"/>
      <c r="BC200" s="845"/>
      <c r="BD200" s="845"/>
      <c r="BE200" s="845"/>
      <c r="BF200" s="845"/>
      <c r="BG200" s="845"/>
      <c r="BH200" s="845"/>
      <c r="BI200" s="845"/>
      <c r="BJ200" s="846"/>
      <c r="BK200" s="5"/>
      <c r="BL200" s="5"/>
      <c r="BM200" s="69"/>
      <c r="BN200" s="69"/>
      <c r="BO200" s="69"/>
      <c r="BP200" s="69"/>
      <c r="BQ200" s="69"/>
      <c r="BR200" s="69"/>
      <c r="BS200" s="69"/>
      <c r="BT200" s="69"/>
      <c r="BU200" s="69"/>
      <c r="BV200" s="69"/>
      <c r="BW200" s="69"/>
      <c r="BX200" s="69"/>
      <c r="BY200" s="69"/>
      <c r="BZ200" s="69"/>
      <c r="CA200" s="69"/>
      <c r="CB200" s="69"/>
      <c r="CC200" s="69"/>
      <c r="CD200" s="69"/>
      <c r="CE200" s="69"/>
      <c r="CF200" s="69"/>
      <c r="CG200" s="69"/>
      <c r="CH200" s="69"/>
      <c r="CI200" s="69"/>
      <c r="CJ200" s="69"/>
      <c r="CK200" s="69"/>
    </row>
    <row r="201" spans="1:119" s="8" customFormat="1" ht="9.9" customHeight="1">
      <c r="B201" s="5"/>
      <c r="C201" s="72"/>
      <c r="D201" s="72"/>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72"/>
      <c r="AA201" s="72"/>
      <c r="AB201" s="140"/>
      <c r="AC201" s="140"/>
      <c r="AD201" s="140"/>
      <c r="AE201" s="140"/>
      <c r="AF201" s="140"/>
      <c r="AG201" s="140"/>
      <c r="AH201" s="140"/>
      <c r="AI201" s="141"/>
      <c r="AJ201" s="141"/>
      <c r="AK201" s="141"/>
      <c r="AL201" s="141"/>
      <c r="AM201" s="141"/>
      <c r="AN201" s="141"/>
      <c r="AO201" s="141"/>
      <c r="AP201" s="141"/>
      <c r="AQ201" s="141"/>
      <c r="AR201" s="141"/>
      <c r="AS201" s="141"/>
      <c r="AT201" s="168"/>
      <c r="AU201" s="168"/>
      <c r="AV201" s="141"/>
      <c r="AW201" s="141"/>
      <c r="AX201" s="141"/>
      <c r="AY201" s="141"/>
      <c r="AZ201" s="141"/>
      <c r="BA201" s="141"/>
      <c r="BB201" s="141"/>
      <c r="BC201" s="141"/>
      <c r="BD201" s="141"/>
      <c r="BE201" s="141"/>
      <c r="BF201" s="141"/>
      <c r="BG201" s="141"/>
      <c r="BH201" s="141"/>
      <c r="BI201" s="141"/>
      <c r="BJ201" s="141"/>
      <c r="BK201" s="5"/>
      <c r="BL201" s="5"/>
      <c r="BM201" s="69"/>
      <c r="BN201" s="69"/>
      <c r="BO201" s="69"/>
      <c r="BP201" s="69"/>
      <c r="BQ201" s="69"/>
      <c r="BR201" s="69"/>
      <c r="BS201" s="69"/>
      <c r="BT201" s="69"/>
      <c r="BU201" s="69"/>
      <c r="BV201" s="69"/>
      <c r="BW201" s="69"/>
      <c r="BX201" s="69"/>
      <c r="BY201" s="69"/>
      <c r="BZ201" s="69"/>
      <c r="CA201" s="69"/>
      <c r="CB201" s="69"/>
      <c r="CC201" s="69"/>
      <c r="CD201" s="69"/>
      <c r="CE201" s="69"/>
      <c r="CF201" s="69"/>
      <c r="CG201" s="69"/>
      <c r="CH201" s="69"/>
      <c r="CI201" s="69"/>
      <c r="CJ201" s="69"/>
      <c r="CK201" s="69"/>
    </row>
    <row r="202" spans="1:119" s="8" customFormat="1" ht="9.9" customHeight="1">
      <c r="B202" s="5"/>
      <c r="C202" s="5"/>
      <c r="D202" s="5"/>
      <c r="E202" s="72"/>
      <c r="F202" s="72"/>
      <c r="G202" s="74"/>
      <c r="H202" s="74"/>
      <c r="I202" s="74"/>
      <c r="J202" s="74"/>
      <c r="K202" s="74"/>
      <c r="L202" s="74"/>
      <c r="M202" s="74"/>
      <c r="N202" s="74"/>
      <c r="O202" s="74"/>
      <c r="P202" s="74"/>
      <c r="Q202" s="74"/>
      <c r="R202" s="74"/>
      <c r="W202" s="5"/>
      <c r="AG202" s="5"/>
      <c r="AQ202" s="5"/>
      <c r="BA202" s="5"/>
      <c r="BD202" s="5"/>
      <c r="BE202" s="5"/>
      <c r="BF202" s="5"/>
      <c r="BG202" s="5"/>
      <c r="BH202" s="5"/>
      <c r="BI202" s="5"/>
      <c r="BJ202" s="5"/>
      <c r="BK202" s="5"/>
      <c r="BL202" s="69"/>
      <c r="BM202" s="69"/>
      <c r="BN202" s="69"/>
      <c r="BO202" s="69"/>
      <c r="BP202" s="69"/>
      <c r="BQ202" s="69"/>
      <c r="BR202" s="69"/>
      <c r="BS202" s="69"/>
      <c r="BT202" s="69"/>
      <c r="BU202" s="69"/>
      <c r="BV202" s="69"/>
      <c r="BW202" s="69"/>
      <c r="BX202" s="69"/>
      <c r="BY202" s="69"/>
      <c r="BZ202" s="69"/>
      <c r="CA202" s="69"/>
      <c r="CB202" s="69"/>
      <c r="CC202" s="69"/>
      <c r="CD202" s="69"/>
      <c r="CE202" s="69"/>
      <c r="CF202" s="69"/>
      <c r="CG202" s="69"/>
      <c r="CH202" s="69"/>
      <c r="CI202" s="69"/>
      <c r="CJ202" s="69"/>
    </row>
    <row r="203" spans="1:119" s="8" customFormat="1" ht="9.9" customHeight="1">
      <c r="B203" s="5"/>
      <c r="C203" s="847" t="s">
        <v>71</v>
      </c>
      <c r="D203" s="847"/>
      <c r="E203" s="847"/>
      <c r="F203" s="847"/>
      <c r="G203" s="847"/>
      <c r="H203" s="847"/>
      <c r="I203" s="74"/>
      <c r="J203" s="74"/>
      <c r="K203" s="74"/>
      <c r="L203" s="74"/>
      <c r="M203" s="74"/>
      <c r="N203" s="74"/>
      <c r="O203" s="74"/>
      <c r="P203" s="74"/>
      <c r="Q203" s="74"/>
      <c r="R203" s="74"/>
      <c r="S203" s="30"/>
      <c r="T203" s="31"/>
      <c r="U203" s="31"/>
      <c r="V203" s="31"/>
      <c r="W203" s="31"/>
      <c r="X203" s="31"/>
      <c r="Y203" s="31"/>
      <c r="Z203" s="31"/>
      <c r="AA203" s="31"/>
      <c r="AB203" s="31"/>
      <c r="AC203" s="848" t="s">
        <v>45</v>
      </c>
      <c r="AD203" s="848"/>
      <c r="AE203" s="848"/>
      <c r="AF203" s="848"/>
      <c r="AG203" s="848"/>
      <c r="AH203" s="848"/>
      <c r="AI203" s="848"/>
      <c r="AJ203" s="848"/>
      <c r="AK203" s="848"/>
      <c r="AL203" s="848"/>
      <c r="AM203" s="848"/>
      <c r="AN203" s="848"/>
      <c r="AO203" s="848"/>
      <c r="AP203" s="848"/>
      <c r="AQ203" s="848"/>
      <c r="AR203" s="848"/>
      <c r="AS203" s="850" t="s">
        <v>46</v>
      </c>
      <c r="AT203" s="850"/>
      <c r="AU203" s="850"/>
      <c r="AV203" s="850"/>
      <c r="AW203" s="850"/>
      <c r="AX203" s="850"/>
      <c r="AY203" s="850"/>
      <c r="AZ203" s="850"/>
      <c r="BA203" s="32"/>
      <c r="BB203" s="32"/>
      <c r="BC203" s="32"/>
      <c r="BD203" s="31"/>
      <c r="BE203" s="31"/>
      <c r="BF203" s="31"/>
      <c r="BG203" s="31"/>
      <c r="BH203" s="31"/>
      <c r="BI203" s="31"/>
      <c r="BJ203" s="31"/>
      <c r="BK203" s="31"/>
      <c r="BL203" s="69"/>
      <c r="BM203" s="69"/>
      <c r="BN203" s="69"/>
      <c r="BO203" s="69"/>
      <c r="BP203" s="69"/>
      <c r="BQ203" s="69"/>
      <c r="BR203" s="69"/>
      <c r="BS203" s="69"/>
      <c r="BT203" s="69"/>
      <c r="BU203" s="69"/>
      <c r="BV203" s="69"/>
      <c r="BW203" s="69"/>
      <c r="BX203" s="69"/>
      <c r="BY203" s="69"/>
      <c r="BZ203" s="69"/>
      <c r="CA203" s="69"/>
      <c r="CB203" s="69"/>
      <c r="CC203" s="69"/>
      <c r="CD203" s="69"/>
      <c r="CE203" s="69"/>
      <c r="CF203" s="69"/>
      <c r="CG203" s="69"/>
      <c r="CH203" s="69"/>
      <c r="CI203" s="69"/>
      <c r="CJ203" s="69"/>
    </row>
    <row r="204" spans="1:119" s="8" customFormat="1" ht="9.9" customHeight="1">
      <c r="B204" s="5"/>
      <c r="C204" s="847"/>
      <c r="D204" s="847"/>
      <c r="E204" s="847"/>
      <c r="F204" s="847"/>
      <c r="G204" s="847"/>
      <c r="H204" s="847"/>
      <c r="I204" s="69"/>
      <c r="J204" s="69"/>
      <c r="K204" s="69"/>
      <c r="L204" s="69"/>
      <c r="M204" s="69"/>
      <c r="N204" s="69"/>
      <c r="O204" s="69"/>
      <c r="P204" s="69"/>
      <c r="Q204" s="69"/>
      <c r="S204" s="15"/>
      <c r="T204" s="33"/>
      <c r="U204" s="33"/>
      <c r="V204" s="33"/>
      <c r="W204" s="13"/>
      <c r="X204" s="13"/>
      <c r="Y204" s="13"/>
      <c r="Z204" s="13"/>
      <c r="AA204" s="13"/>
      <c r="AB204" s="13"/>
      <c r="AC204" s="849"/>
      <c r="AD204" s="849"/>
      <c r="AE204" s="849"/>
      <c r="AF204" s="849"/>
      <c r="AG204" s="849"/>
      <c r="AH204" s="849"/>
      <c r="AI204" s="849"/>
      <c r="AJ204" s="849"/>
      <c r="AK204" s="849"/>
      <c r="AL204" s="849"/>
      <c r="AM204" s="849"/>
      <c r="AN204" s="849"/>
      <c r="AO204" s="849"/>
      <c r="AP204" s="849"/>
      <c r="AQ204" s="849"/>
      <c r="AR204" s="849"/>
      <c r="AS204" s="851"/>
      <c r="AT204" s="851"/>
      <c r="AU204" s="851"/>
      <c r="AV204" s="851"/>
      <c r="AW204" s="851"/>
      <c r="AX204" s="851"/>
      <c r="AY204" s="851"/>
      <c r="AZ204" s="851"/>
      <c r="BA204" s="34"/>
      <c r="BB204" s="34"/>
      <c r="BC204" s="34"/>
      <c r="BD204" s="5"/>
      <c r="BE204" s="5"/>
      <c r="BF204" s="5"/>
      <c r="BG204" s="5"/>
      <c r="BH204" s="5"/>
      <c r="BI204" s="5"/>
      <c r="BJ204" s="5"/>
      <c r="BK204" s="5"/>
      <c r="BL204" s="5"/>
      <c r="BM204" s="5"/>
    </row>
    <row r="205" spans="1:119" s="5" customFormat="1" ht="9.9" customHeight="1">
      <c r="A205" s="8"/>
      <c r="C205" s="69" t="s">
        <v>21</v>
      </c>
      <c r="D205" s="852" t="s">
        <v>30</v>
      </c>
      <c r="E205" s="852"/>
      <c r="F205" s="852"/>
      <c r="G205" s="852"/>
      <c r="H205" s="852"/>
      <c r="I205" s="852"/>
      <c r="J205" s="852"/>
      <c r="K205" s="852"/>
      <c r="L205" s="852"/>
      <c r="M205" s="852"/>
      <c r="N205" s="852"/>
      <c r="O205" s="852"/>
      <c r="P205" s="852"/>
      <c r="Q205" s="852"/>
      <c r="R205" s="8"/>
      <c r="S205" s="15"/>
      <c r="T205" s="33"/>
      <c r="U205" s="33"/>
      <c r="V205" s="33"/>
      <c r="W205" s="13"/>
      <c r="X205" s="13"/>
      <c r="Y205" s="13"/>
      <c r="Z205" s="13"/>
      <c r="AA205" s="13"/>
      <c r="AB205" s="13"/>
      <c r="AC205" s="849"/>
      <c r="AD205" s="849"/>
      <c r="AE205" s="849"/>
      <c r="AF205" s="849"/>
      <c r="AG205" s="849"/>
      <c r="AH205" s="849"/>
      <c r="AI205" s="849"/>
      <c r="AJ205" s="849"/>
      <c r="AK205" s="849"/>
      <c r="AL205" s="849"/>
      <c r="AM205" s="849"/>
      <c r="AN205" s="849"/>
      <c r="AO205" s="849"/>
      <c r="AP205" s="849"/>
      <c r="AQ205" s="849"/>
      <c r="AR205" s="849"/>
      <c r="AS205" s="851"/>
      <c r="AT205" s="851"/>
      <c r="AU205" s="851"/>
      <c r="AV205" s="851"/>
      <c r="AW205" s="851"/>
      <c r="AX205" s="851"/>
      <c r="AY205" s="851"/>
      <c r="AZ205" s="851"/>
      <c r="BA205" s="34"/>
      <c r="BB205" s="34"/>
      <c r="BC205" s="34"/>
    </row>
    <row r="206" spans="1:119" s="8" customFormat="1" ht="9.9" customHeight="1">
      <c r="B206" s="5"/>
      <c r="D206" s="852"/>
      <c r="E206" s="852"/>
      <c r="F206" s="852"/>
      <c r="G206" s="852"/>
      <c r="H206" s="852"/>
      <c r="I206" s="852"/>
      <c r="J206" s="852"/>
      <c r="K206" s="852"/>
      <c r="L206" s="852"/>
      <c r="M206" s="852"/>
      <c r="N206" s="852"/>
      <c r="O206" s="852"/>
      <c r="P206" s="852"/>
      <c r="Q206" s="852"/>
      <c r="S206" s="15"/>
      <c r="T206" s="6"/>
      <c r="U206" s="6"/>
      <c r="V206" s="7" t="s">
        <v>34</v>
      </c>
      <c r="W206" s="6"/>
      <c r="X206" s="6"/>
      <c r="Y206" s="6"/>
      <c r="Z206" s="6"/>
      <c r="AA206" s="7"/>
      <c r="AB206" s="6"/>
      <c r="AC206" s="6"/>
      <c r="AD206" s="37"/>
      <c r="AE206" s="37"/>
      <c r="AF206" s="37"/>
      <c r="AG206" s="37"/>
      <c r="AH206" s="37"/>
      <c r="AI206" s="37"/>
      <c r="AJ206" s="37"/>
      <c r="AK206" s="5"/>
      <c r="AL206" s="5"/>
      <c r="AM206" s="5"/>
      <c r="AN206" s="9"/>
      <c r="AO206" s="5"/>
      <c r="AP206" s="806" t="str">
        <f>$AP$65</f>
        <v/>
      </c>
      <c r="AQ206" s="806"/>
      <c r="AR206" s="806" t="str">
        <f>$AR$65</f>
        <v/>
      </c>
      <c r="AS206" s="806"/>
      <c r="AT206" s="806"/>
      <c r="AU206" s="77" t="s">
        <v>166</v>
      </c>
      <c r="AV206" s="806" t="str">
        <f>$AV$65</f>
        <v/>
      </c>
      <c r="AW206" s="806"/>
      <c r="AX206" s="806"/>
      <c r="AY206" s="77" t="s">
        <v>165</v>
      </c>
      <c r="AZ206" s="806" t="str">
        <f>$AZ$65</f>
        <v/>
      </c>
      <c r="BA206" s="806"/>
      <c r="BB206" s="806"/>
      <c r="BC206" s="77" t="s">
        <v>164</v>
      </c>
      <c r="BD206" s="5"/>
      <c r="BE206" s="5"/>
      <c r="BF206" s="5"/>
      <c r="BG206" s="5"/>
      <c r="BH206" s="5"/>
      <c r="BI206" s="5"/>
      <c r="BJ206" s="5"/>
      <c r="BK206" s="5"/>
      <c r="BL206" s="5"/>
      <c r="BM206" s="5"/>
    </row>
    <row r="207" spans="1:119" s="8" customFormat="1" ht="9.9" customHeight="1">
      <c r="A207" s="5"/>
      <c r="B207" s="5"/>
      <c r="C207" s="5"/>
      <c r="D207" s="852"/>
      <c r="E207" s="852"/>
      <c r="F207" s="852"/>
      <c r="G207" s="852"/>
      <c r="H207" s="852"/>
      <c r="I207" s="852"/>
      <c r="J207" s="852"/>
      <c r="K207" s="852"/>
      <c r="L207" s="852"/>
      <c r="M207" s="852"/>
      <c r="N207" s="852"/>
      <c r="O207" s="852"/>
      <c r="P207" s="852"/>
      <c r="Q207" s="852"/>
      <c r="R207" s="5"/>
      <c r="S207" s="15"/>
      <c r="T207" s="853" t="s">
        <v>35</v>
      </c>
      <c r="U207" s="853"/>
      <c r="V207" s="853"/>
      <c r="W207" s="853"/>
      <c r="X207" s="853"/>
      <c r="Y207" s="853"/>
      <c r="Z207" s="853"/>
      <c r="AA207" s="854" t="str">
        <f>$AA$66</f>
        <v/>
      </c>
      <c r="AB207" s="855"/>
      <c r="AC207" s="855"/>
      <c r="AD207" s="855"/>
      <c r="AE207" s="855"/>
      <c r="AF207" s="855"/>
      <c r="AG207" s="855"/>
      <c r="AH207" s="855"/>
      <c r="AI207" s="855"/>
      <c r="AJ207" s="855"/>
      <c r="AK207" s="855"/>
      <c r="AL207" s="855"/>
      <c r="AM207" s="855"/>
      <c r="AN207" s="855"/>
      <c r="AO207" s="855"/>
      <c r="AP207" s="855"/>
      <c r="AQ207" s="855"/>
      <c r="AR207" s="855"/>
      <c r="AS207" s="855"/>
      <c r="AT207" s="855"/>
      <c r="AU207" s="855"/>
      <c r="AV207" s="855"/>
      <c r="AW207" s="855"/>
      <c r="AX207" s="855"/>
      <c r="AY207" s="856"/>
      <c r="AZ207" s="857" t="s">
        <v>36</v>
      </c>
      <c r="BA207" s="858"/>
      <c r="BB207" s="858"/>
      <c r="BC207" s="859"/>
      <c r="BD207" s="5"/>
      <c r="BE207" s="5"/>
      <c r="BF207" s="5"/>
      <c r="BG207" s="5"/>
      <c r="BH207" s="5"/>
      <c r="BI207" s="5"/>
      <c r="BJ207" s="5"/>
      <c r="BK207" s="5"/>
      <c r="BL207" s="5"/>
      <c r="BM207" s="5"/>
    </row>
    <row r="208" spans="1:119" s="8" customFormat="1" ht="9.9" customHeight="1">
      <c r="B208" s="5"/>
      <c r="D208" s="73"/>
      <c r="E208" s="73"/>
      <c r="F208" s="73"/>
      <c r="G208" s="73"/>
      <c r="H208" s="73"/>
      <c r="I208" s="73"/>
      <c r="J208" s="73"/>
      <c r="K208" s="73"/>
      <c r="L208" s="73"/>
      <c r="M208" s="73"/>
      <c r="N208" s="73"/>
      <c r="O208" s="73"/>
      <c r="P208" s="73"/>
      <c r="Q208" s="73"/>
      <c r="S208" s="10"/>
      <c r="T208" s="862" t="s">
        <v>37</v>
      </c>
      <c r="U208" s="862"/>
      <c r="V208" s="862"/>
      <c r="W208" s="862"/>
      <c r="X208" s="862"/>
      <c r="Y208" s="862"/>
      <c r="Z208" s="862"/>
      <c r="AA208" s="864" t="str">
        <f>IF(入力画面!$H$18="","",IF(OR(AND($O$45="解約",$C$45="年金"),(AND(OR($O$45="目的解約（住宅）",$O$45="目的外解約（住宅）"),$C$45="住宅"))),入力画面!$H$18,""))</f>
        <v/>
      </c>
      <c r="AB208" s="865"/>
      <c r="AC208" s="865"/>
      <c r="AD208" s="865"/>
      <c r="AE208" s="865"/>
      <c r="AF208" s="865"/>
      <c r="AG208" s="865"/>
      <c r="AH208" s="865"/>
      <c r="AI208" s="865"/>
      <c r="AJ208" s="865"/>
      <c r="AK208" s="865"/>
      <c r="AL208" s="865"/>
      <c r="AM208" s="865"/>
      <c r="AN208" s="865"/>
      <c r="AO208" s="865"/>
      <c r="AP208" s="865"/>
      <c r="AQ208" s="865"/>
      <c r="AR208" s="865"/>
      <c r="AS208" s="865"/>
      <c r="AT208" s="865"/>
      <c r="AU208" s="865"/>
      <c r="AV208" s="865"/>
      <c r="AW208" s="865"/>
      <c r="AX208" s="865"/>
      <c r="AY208" s="866"/>
      <c r="AZ208" s="860"/>
      <c r="BA208" s="829"/>
      <c r="BB208" s="829"/>
      <c r="BC208" s="835"/>
      <c r="BD208" s="5"/>
      <c r="BE208" s="5"/>
      <c r="BF208" s="5"/>
      <c r="BG208" s="5"/>
      <c r="BH208" s="5"/>
      <c r="BI208" s="5"/>
      <c r="BJ208" s="5"/>
      <c r="BK208" s="5"/>
      <c r="BL208" s="5"/>
      <c r="BM208" s="5"/>
    </row>
    <row r="209" spans="1:65" s="8" customFormat="1" ht="9.9" customHeight="1">
      <c r="B209" s="5"/>
      <c r="C209" s="23" t="s">
        <v>21</v>
      </c>
      <c r="D209" s="801" t="s">
        <v>75</v>
      </c>
      <c r="E209" s="801"/>
      <c r="F209" s="801"/>
      <c r="G209" s="801"/>
      <c r="H209" s="801"/>
      <c r="I209" s="801"/>
      <c r="J209" s="801"/>
      <c r="K209" s="801"/>
      <c r="L209" s="801"/>
      <c r="M209" s="801"/>
      <c r="N209" s="801"/>
      <c r="O209" s="801"/>
      <c r="P209" s="801"/>
      <c r="Q209" s="801"/>
      <c r="S209" s="15"/>
      <c r="T209" s="863"/>
      <c r="U209" s="863"/>
      <c r="V209" s="863"/>
      <c r="W209" s="863"/>
      <c r="X209" s="863"/>
      <c r="Y209" s="863"/>
      <c r="Z209" s="863"/>
      <c r="AA209" s="867"/>
      <c r="AB209" s="868"/>
      <c r="AC209" s="868"/>
      <c r="AD209" s="868"/>
      <c r="AE209" s="868"/>
      <c r="AF209" s="868"/>
      <c r="AG209" s="868"/>
      <c r="AH209" s="868"/>
      <c r="AI209" s="868"/>
      <c r="AJ209" s="868"/>
      <c r="AK209" s="868"/>
      <c r="AL209" s="868"/>
      <c r="AM209" s="868"/>
      <c r="AN209" s="868"/>
      <c r="AO209" s="868"/>
      <c r="AP209" s="868"/>
      <c r="AQ209" s="868"/>
      <c r="AR209" s="868"/>
      <c r="AS209" s="868"/>
      <c r="AT209" s="868"/>
      <c r="AU209" s="868"/>
      <c r="AV209" s="868"/>
      <c r="AW209" s="868"/>
      <c r="AX209" s="868"/>
      <c r="AY209" s="869"/>
      <c r="AZ209" s="861"/>
      <c r="BA209" s="830"/>
      <c r="BB209" s="830"/>
      <c r="BC209" s="836"/>
      <c r="BD209" s="5"/>
      <c r="BE209" s="5"/>
      <c r="BF209" s="5"/>
      <c r="BG209" s="5"/>
      <c r="BH209" s="5"/>
      <c r="BI209" s="5"/>
      <c r="BJ209" s="5"/>
      <c r="BK209" s="5"/>
      <c r="BL209" s="5"/>
      <c r="BM209" s="5"/>
    </row>
    <row r="210" spans="1:65" s="8" customFormat="1" ht="9.9" customHeight="1">
      <c r="B210" s="5"/>
      <c r="C210" s="70"/>
      <c r="D210" s="801"/>
      <c r="E210" s="801"/>
      <c r="F210" s="801"/>
      <c r="G210" s="801"/>
      <c r="H210" s="801"/>
      <c r="I210" s="801"/>
      <c r="J210" s="801"/>
      <c r="K210" s="801"/>
      <c r="L210" s="801"/>
      <c r="M210" s="801"/>
      <c r="N210" s="801"/>
      <c r="O210" s="801"/>
      <c r="P210" s="801"/>
      <c r="Q210" s="801"/>
      <c r="S210" s="15"/>
      <c r="T210" s="862" t="s">
        <v>38</v>
      </c>
      <c r="U210" s="862"/>
      <c r="V210" s="862"/>
      <c r="W210" s="862"/>
      <c r="X210" s="862"/>
      <c r="Y210" s="862"/>
      <c r="Z210" s="862"/>
      <c r="AA210" s="870" t="str">
        <f>$AA$69</f>
        <v/>
      </c>
      <c r="AB210" s="871"/>
      <c r="AC210" s="871"/>
      <c r="AD210" s="871"/>
      <c r="AE210" s="871"/>
      <c r="AF210" s="871"/>
      <c r="AG210" s="871"/>
      <c r="AH210" s="871"/>
      <c r="AI210" s="871"/>
      <c r="AJ210" s="871"/>
      <c r="AK210" s="871"/>
      <c r="AL210" s="871"/>
      <c r="AM210" s="871"/>
      <c r="AN210" s="871"/>
      <c r="AO210" s="871"/>
      <c r="AP210" s="871"/>
      <c r="AQ210" s="871"/>
      <c r="AR210" s="871"/>
      <c r="AS210" s="871"/>
      <c r="AT210" s="871"/>
      <c r="AU210" s="871"/>
      <c r="AV210" s="871"/>
      <c r="AW210" s="871"/>
      <c r="AX210" s="871"/>
      <c r="AY210" s="871"/>
      <c r="AZ210" s="871"/>
      <c r="BA210" s="871"/>
      <c r="BB210" s="871"/>
      <c r="BC210" s="872"/>
      <c r="BD210" s="5"/>
      <c r="BE210" s="5"/>
      <c r="BF210" s="5"/>
      <c r="BG210" s="5"/>
      <c r="BH210" s="5"/>
      <c r="BI210" s="5"/>
      <c r="BJ210" s="5"/>
      <c r="BK210" s="5"/>
      <c r="BL210" s="5"/>
      <c r="BM210" s="5"/>
    </row>
    <row r="211" spans="1:65" s="8" customFormat="1" ht="9.9" customHeight="1">
      <c r="C211" s="70"/>
      <c r="D211" s="801"/>
      <c r="E211" s="801"/>
      <c r="F211" s="801"/>
      <c r="G211" s="801"/>
      <c r="H211" s="801"/>
      <c r="I211" s="801"/>
      <c r="J211" s="801"/>
      <c r="K211" s="801"/>
      <c r="L211" s="801"/>
      <c r="M211" s="801"/>
      <c r="N211" s="801"/>
      <c r="O211" s="801"/>
      <c r="P211" s="801"/>
      <c r="Q211" s="801"/>
      <c r="S211" s="15"/>
      <c r="T211" s="863"/>
      <c r="U211" s="863"/>
      <c r="V211" s="863"/>
      <c r="W211" s="863"/>
      <c r="X211" s="863"/>
      <c r="Y211" s="863"/>
      <c r="Z211" s="863"/>
      <c r="AA211" s="844"/>
      <c r="AB211" s="845"/>
      <c r="AC211" s="845"/>
      <c r="AD211" s="845"/>
      <c r="AE211" s="845"/>
      <c r="AF211" s="845"/>
      <c r="AG211" s="845"/>
      <c r="AH211" s="845"/>
      <c r="AI211" s="845"/>
      <c r="AJ211" s="845"/>
      <c r="AK211" s="845"/>
      <c r="AL211" s="845"/>
      <c r="AM211" s="845"/>
      <c r="AN211" s="845"/>
      <c r="AO211" s="845"/>
      <c r="AP211" s="845"/>
      <c r="AQ211" s="845"/>
      <c r="AR211" s="845"/>
      <c r="AS211" s="845"/>
      <c r="AT211" s="845"/>
      <c r="AU211" s="845"/>
      <c r="AV211" s="845"/>
      <c r="AW211" s="845"/>
      <c r="AX211" s="845"/>
      <c r="AY211" s="845"/>
      <c r="AZ211" s="845"/>
      <c r="BA211" s="845"/>
      <c r="BB211" s="845"/>
      <c r="BC211" s="846"/>
      <c r="BD211" s="5"/>
      <c r="BE211" s="5"/>
      <c r="BF211" s="5"/>
      <c r="BG211" s="5"/>
      <c r="BH211" s="5"/>
      <c r="BI211" s="5"/>
      <c r="BJ211" s="5"/>
      <c r="BK211" s="5"/>
      <c r="BL211" s="5"/>
      <c r="BM211" s="5"/>
    </row>
    <row r="212" spans="1:65" s="8" customFormat="1" ht="9.9" customHeight="1">
      <c r="C212" s="70"/>
      <c r="D212" s="78"/>
      <c r="E212" s="78"/>
      <c r="F212" s="78"/>
      <c r="G212" s="78"/>
      <c r="H212" s="78"/>
      <c r="I212" s="78"/>
      <c r="J212" s="78"/>
      <c r="K212" s="78"/>
      <c r="L212" s="78"/>
      <c r="M212" s="78"/>
      <c r="N212" s="78"/>
      <c r="O212" s="78"/>
      <c r="P212" s="78"/>
      <c r="Q212" s="78"/>
      <c r="S212" s="15"/>
      <c r="T212" s="808" t="s">
        <v>39</v>
      </c>
      <c r="U212" s="808"/>
      <c r="V212" s="808"/>
      <c r="W212" s="57" t="s">
        <v>48</v>
      </c>
      <c r="X212" s="58"/>
      <c r="Y212" s="58"/>
      <c r="Z212" s="58"/>
      <c r="AA212" s="58"/>
      <c r="AB212" s="58"/>
      <c r="AC212" s="58"/>
      <c r="AD212" s="58"/>
      <c r="AE212" s="58"/>
      <c r="AF212" s="58"/>
      <c r="AG212" s="58"/>
      <c r="AH212" s="58"/>
      <c r="AI212" s="58"/>
      <c r="AJ212" s="58"/>
      <c r="AK212" s="58"/>
      <c r="AL212" s="58"/>
      <c r="AM212" s="58"/>
      <c r="AN212" s="810" t="s">
        <v>61</v>
      </c>
      <c r="AO212" s="810"/>
      <c r="AP212" s="810"/>
      <c r="AQ212" s="810"/>
      <c r="AR212" s="810"/>
      <c r="AS212" s="810"/>
      <c r="AT212" s="810"/>
      <c r="AU212" s="810"/>
      <c r="AV212" s="810"/>
      <c r="AW212" s="810"/>
      <c r="AX212" s="810"/>
      <c r="AY212" s="810"/>
      <c r="AZ212" s="810"/>
      <c r="BA212" s="810"/>
      <c r="BB212" s="810"/>
      <c r="BC212" s="810"/>
      <c r="BD212" s="810"/>
      <c r="BE212" s="810"/>
      <c r="BG212" s="5"/>
      <c r="BH212" s="5"/>
      <c r="BI212" s="5"/>
      <c r="BJ212" s="5"/>
    </row>
    <row r="213" spans="1:65" s="8" customFormat="1" ht="9.9" customHeight="1">
      <c r="C213" s="23" t="s">
        <v>21</v>
      </c>
      <c r="D213" s="801" t="s">
        <v>72</v>
      </c>
      <c r="E213" s="801"/>
      <c r="F213" s="801"/>
      <c r="G213" s="801"/>
      <c r="H213" s="801"/>
      <c r="I213" s="801"/>
      <c r="J213" s="801"/>
      <c r="K213" s="801"/>
      <c r="L213" s="801"/>
      <c r="M213" s="801"/>
      <c r="N213" s="801"/>
      <c r="O213" s="801"/>
      <c r="P213" s="801"/>
      <c r="Q213" s="801"/>
      <c r="S213" s="60"/>
      <c r="T213" s="809"/>
      <c r="U213" s="809"/>
      <c r="V213" s="809"/>
      <c r="W213" s="57" t="s">
        <v>49</v>
      </c>
      <c r="X213" s="59"/>
      <c r="Y213" s="59"/>
      <c r="Z213" s="59"/>
      <c r="AA213" s="59"/>
      <c r="AB213" s="59"/>
      <c r="AC213" s="59"/>
      <c r="AD213" s="59"/>
      <c r="AE213" s="59"/>
      <c r="AF213" s="59"/>
      <c r="AG213" s="59"/>
      <c r="AH213" s="59"/>
      <c r="AI213" s="59"/>
      <c r="AJ213" s="59"/>
      <c r="AK213" s="58"/>
      <c r="AL213" s="58"/>
      <c r="AM213" s="58"/>
      <c r="AN213" s="810"/>
      <c r="AO213" s="810"/>
      <c r="AP213" s="810"/>
      <c r="AQ213" s="810"/>
      <c r="AR213" s="810"/>
      <c r="AS213" s="810"/>
      <c r="AT213" s="810"/>
      <c r="AU213" s="810"/>
      <c r="AV213" s="810"/>
      <c r="AW213" s="810"/>
      <c r="AX213" s="810"/>
      <c r="AY213" s="810"/>
      <c r="AZ213" s="810"/>
      <c r="BA213" s="810"/>
      <c r="BB213" s="810"/>
      <c r="BC213" s="810"/>
      <c r="BD213" s="810"/>
      <c r="BE213" s="810"/>
      <c r="BG213" s="5"/>
      <c r="BH213" s="5"/>
      <c r="BI213" s="5"/>
      <c r="BJ213" s="5"/>
    </row>
    <row r="214" spans="1:65" s="8" customFormat="1" ht="9.9" customHeight="1">
      <c r="D214" s="801"/>
      <c r="E214" s="801"/>
      <c r="F214" s="801"/>
      <c r="G214" s="801"/>
      <c r="H214" s="801"/>
      <c r="I214" s="801"/>
      <c r="J214" s="801"/>
      <c r="K214" s="801"/>
      <c r="L214" s="801"/>
      <c r="M214" s="801"/>
      <c r="N214" s="801"/>
      <c r="O214" s="801"/>
      <c r="P214" s="801"/>
      <c r="Q214" s="801"/>
      <c r="S214" s="15"/>
      <c r="T214" s="769" t="s">
        <v>50</v>
      </c>
      <c r="U214" s="770"/>
      <c r="V214" s="770"/>
      <c r="W214" s="770"/>
      <c r="X214" s="770"/>
      <c r="Y214" s="770"/>
      <c r="Z214" s="771"/>
      <c r="AA214" s="811" t="s">
        <v>51</v>
      </c>
      <c r="AB214" s="812"/>
      <c r="AC214" s="812"/>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2"/>
      <c r="AY214" s="812"/>
      <c r="AZ214" s="812"/>
      <c r="BA214" s="812"/>
      <c r="BB214" s="812"/>
      <c r="BC214" s="813"/>
      <c r="BD214" s="5"/>
      <c r="BE214" s="5"/>
      <c r="BF214" s="5"/>
      <c r="BG214" s="5"/>
      <c r="BH214" s="5"/>
      <c r="BI214" s="5"/>
      <c r="BJ214" s="5"/>
      <c r="BK214" s="5"/>
      <c r="BM214" s="5"/>
    </row>
    <row r="215" spans="1:65" s="5" customFormat="1" ht="9.9" customHeight="1">
      <c r="A215" s="8"/>
      <c r="C215" s="8"/>
      <c r="D215" s="801"/>
      <c r="E215" s="801"/>
      <c r="F215" s="801"/>
      <c r="G215" s="801"/>
      <c r="H215" s="801"/>
      <c r="I215" s="801"/>
      <c r="J215" s="801"/>
      <c r="K215" s="801"/>
      <c r="L215" s="801"/>
      <c r="M215" s="801"/>
      <c r="N215" s="801"/>
      <c r="O215" s="801"/>
      <c r="P215" s="801"/>
      <c r="Q215" s="801"/>
      <c r="R215" s="8"/>
      <c r="S215" s="15"/>
      <c r="T215" s="775"/>
      <c r="U215" s="776"/>
      <c r="V215" s="776"/>
      <c r="W215" s="776"/>
      <c r="X215" s="776"/>
      <c r="Y215" s="776"/>
      <c r="Z215" s="777"/>
      <c r="AA215" s="814"/>
      <c r="AB215" s="815"/>
      <c r="AC215" s="815"/>
      <c r="AD215" s="815"/>
      <c r="AE215" s="815"/>
      <c r="AF215" s="815"/>
      <c r="AG215" s="815"/>
      <c r="AH215" s="815"/>
      <c r="AI215" s="815"/>
      <c r="AJ215" s="815"/>
      <c r="AK215" s="815"/>
      <c r="AL215" s="815"/>
      <c r="AM215" s="815"/>
      <c r="AN215" s="815"/>
      <c r="AO215" s="815"/>
      <c r="AP215" s="815"/>
      <c r="AQ215" s="815"/>
      <c r="AR215" s="815"/>
      <c r="AS215" s="815"/>
      <c r="AT215" s="815"/>
      <c r="AU215" s="815"/>
      <c r="AV215" s="815"/>
      <c r="AW215" s="815"/>
      <c r="AX215" s="815"/>
      <c r="AY215" s="815"/>
      <c r="AZ215" s="815"/>
      <c r="BA215" s="815"/>
      <c r="BB215" s="815"/>
      <c r="BC215" s="816"/>
      <c r="BD215" s="12"/>
      <c r="BE215" s="12"/>
      <c r="BF215" s="12"/>
      <c r="BG215" s="12"/>
      <c r="BH215" s="12"/>
      <c r="BI215" s="12"/>
      <c r="BJ215" s="12"/>
      <c r="BK215" s="12"/>
    </row>
    <row r="216" spans="1:65" s="8" customFormat="1" ht="9.9" customHeight="1">
      <c r="B216" s="5"/>
      <c r="D216" s="70"/>
      <c r="E216" s="70"/>
      <c r="F216" s="70"/>
      <c r="G216" s="70"/>
      <c r="H216" s="70"/>
      <c r="I216" s="70"/>
      <c r="J216" s="70"/>
      <c r="K216" s="70"/>
      <c r="L216" s="70"/>
      <c r="M216" s="70"/>
      <c r="N216" s="70"/>
      <c r="O216" s="70"/>
      <c r="P216" s="70"/>
      <c r="Q216" s="70"/>
      <c r="S216" s="15"/>
      <c r="T216" s="769" t="s">
        <v>40</v>
      </c>
      <c r="U216" s="770"/>
      <c r="V216" s="770"/>
      <c r="W216" s="770"/>
      <c r="X216" s="770"/>
      <c r="Y216" s="770"/>
      <c r="Z216" s="771"/>
      <c r="AA216" s="169"/>
      <c r="AB216" s="171" t="s">
        <v>249</v>
      </c>
      <c r="AC216" s="169"/>
      <c r="AD216" s="170"/>
      <c r="AE216" s="172"/>
      <c r="AF216" s="170"/>
      <c r="AG216" s="172"/>
      <c r="AH216" s="171" t="s">
        <v>250</v>
      </c>
      <c r="AI216" s="169"/>
      <c r="AJ216" s="173"/>
      <c r="AK216" s="172"/>
      <c r="AL216" s="173"/>
      <c r="AM216" s="817" t="s">
        <v>14</v>
      </c>
      <c r="AN216" s="818"/>
      <c r="AO216" s="18"/>
      <c r="AP216" s="18"/>
      <c r="AQ216" s="18"/>
      <c r="AR216" s="18"/>
      <c r="AS216" s="18"/>
      <c r="AT216" s="18"/>
      <c r="AU216" s="18"/>
      <c r="AV216" s="18"/>
      <c r="AX216" s="5"/>
    </row>
    <row r="217" spans="1:65" s="8" customFormat="1" ht="9.9" customHeight="1">
      <c r="B217" s="5"/>
      <c r="C217" s="23" t="s">
        <v>21</v>
      </c>
      <c r="D217" s="801" t="s">
        <v>73</v>
      </c>
      <c r="E217" s="801"/>
      <c r="F217" s="801"/>
      <c r="G217" s="801"/>
      <c r="H217" s="801"/>
      <c r="I217" s="801"/>
      <c r="J217" s="801"/>
      <c r="K217" s="801"/>
      <c r="L217" s="801"/>
      <c r="M217" s="801"/>
      <c r="N217" s="801"/>
      <c r="O217" s="801"/>
      <c r="P217" s="801"/>
      <c r="Q217" s="801"/>
      <c r="S217" s="15"/>
      <c r="T217" s="772"/>
      <c r="U217" s="773"/>
      <c r="V217" s="773"/>
      <c r="W217" s="773"/>
      <c r="X217" s="773"/>
      <c r="Y217" s="773"/>
      <c r="Z217" s="774"/>
      <c r="AA217" s="819" t="str">
        <f>$AA$76</f>
        <v/>
      </c>
      <c r="AB217" s="820"/>
      <c r="AC217" s="823" t="str">
        <f>$AC$76</f>
        <v/>
      </c>
      <c r="AD217" s="824"/>
      <c r="AE217" s="827" t="str">
        <f>$AE$76</f>
        <v/>
      </c>
      <c r="AF217" s="827"/>
      <c r="AG217" s="829">
        <v>0</v>
      </c>
      <c r="AH217" s="829"/>
      <c r="AI217" s="831">
        <v>0</v>
      </c>
      <c r="AJ217" s="832"/>
      <c r="AK217" s="832">
        <v>0</v>
      </c>
      <c r="AL217" s="832"/>
      <c r="AM217" s="829">
        <v>0</v>
      </c>
      <c r="AN217" s="835"/>
      <c r="AO217" s="18"/>
      <c r="AP217" s="18"/>
      <c r="AQ217" s="18"/>
      <c r="AR217" s="18"/>
      <c r="AS217" s="18"/>
      <c r="AT217" s="18"/>
      <c r="AU217" s="18"/>
      <c r="AV217" s="18"/>
      <c r="AX217" s="5"/>
    </row>
    <row r="218" spans="1:65" s="8" customFormat="1" ht="9.9" customHeight="1">
      <c r="B218" s="5"/>
      <c r="D218" s="801"/>
      <c r="E218" s="801"/>
      <c r="F218" s="801"/>
      <c r="G218" s="801"/>
      <c r="H218" s="801"/>
      <c r="I218" s="801"/>
      <c r="J218" s="801"/>
      <c r="K218" s="801"/>
      <c r="L218" s="801"/>
      <c r="M218" s="801"/>
      <c r="N218" s="801"/>
      <c r="O218" s="801"/>
      <c r="P218" s="801"/>
      <c r="Q218" s="801"/>
      <c r="S218" s="15"/>
      <c r="T218" s="775"/>
      <c r="U218" s="776"/>
      <c r="V218" s="776"/>
      <c r="W218" s="776"/>
      <c r="X218" s="776"/>
      <c r="Y218" s="776"/>
      <c r="Z218" s="777"/>
      <c r="AA218" s="821"/>
      <c r="AB218" s="822"/>
      <c r="AC218" s="825"/>
      <c r="AD218" s="826"/>
      <c r="AE218" s="828"/>
      <c r="AF218" s="828"/>
      <c r="AG218" s="830"/>
      <c r="AH218" s="830"/>
      <c r="AI218" s="833"/>
      <c r="AJ218" s="834"/>
      <c r="AK218" s="834"/>
      <c r="AL218" s="834"/>
      <c r="AM218" s="830"/>
      <c r="AN218" s="836"/>
      <c r="AO218" s="18"/>
      <c r="AP218" s="18"/>
      <c r="AQ218" s="18"/>
      <c r="AR218" s="18"/>
      <c r="AS218" s="18"/>
      <c r="AT218" s="18"/>
      <c r="AU218" s="18"/>
      <c r="AV218" s="18"/>
      <c r="AX218" s="5"/>
    </row>
    <row r="219" spans="1:65" s="8" customFormat="1" ht="9.9" customHeight="1">
      <c r="A219" s="5"/>
      <c r="B219" s="5"/>
      <c r="D219" s="70"/>
      <c r="E219" s="70"/>
      <c r="F219" s="70"/>
      <c r="G219" s="70"/>
      <c r="H219" s="70"/>
      <c r="I219" s="70"/>
      <c r="J219" s="70"/>
      <c r="K219" s="70"/>
      <c r="L219" s="70"/>
      <c r="M219" s="70"/>
      <c r="N219" s="70"/>
      <c r="O219" s="70"/>
      <c r="P219" s="70"/>
      <c r="Q219" s="70"/>
      <c r="R219" s="5"/>
      <c r="S219" s="15"/>
      <c r="T219" s="769" t="s">
        <v>47</v>
      </c>
      <c r="U219" s="770"/>
      <c r="V219" s="770"/>
      <c r="W219" s="770"/>
      <c r="X219" s="770"/>
      <c r="Y219" s="770"/>
      <c r="Z219" s="771"/>
      <c r="AA219" s="778" t="s">
        <v>41</v>
      </c>
      <c r="AB219" s="779"/>
      <c r="AC219" s="779"/>
      <c r="AD219" s="780"/>
      <c r="AE219" s="784"/>
      <c r="AF219" s="784"/>
      <c r="AG219" s="784"/>
      <c r="AH219" s="784"/>
      <c r="AI219" s="784"/>
      <c r="AJ219" s="784"/>
      <c r="AK219" s="784"/>
      <c r="AL219" s="784"/>
      <c r="AM219" s="784"/>
      <c r="AN219" s="784"/>
      <c r="AO219" s="784"/>
      <c r="AP219" s="784"/>
      <c r="AQ219" s="784"/>
      <c r="AR219" s="784"/>
      <c r="AS219" s="784"/>
      <c r="AT219" s="784"/>
      <c r="AU219" s="784"/>
      <c r="AV219" s="784"/>
      <c r="AW219" s="784"/>
      <c r="AX219" s="784"/>
      <c r="AY219" s="784"/>
      <c r="AZ219" s="784"/>
      <c r="BA219" s="784"/>
      <c r="BB219" s="784"/>
      <c r="BC219" s="784"/>
      <c r="BD219" s="14"/>
      <c r="BE219" s="14"/>
      <c r="BF219" s="14"/>
      <c r="BG219" s="14"/>
      <c r="BH219" s="14"/>
      <c r="BI219" s="14"/>
      <c r="BJ219" s="14"/>
      <c r="BK219" s="14"/>
      <c r="BM219" s="5"/>
    </row>
    <row r="220" spans="1:65" s="8" customFormat="1" ht="9.9" customHeight="1">
      <c r="B220" s="5"/>
      <c r="C220" s="23" t="s">
        <v>21</v>
      </c>
      <c r="D220" s="801" t="s">
        <v>74</v>
      </c>
      <c r="E220" s="801"/>
      <c r="F220" s="801"/>
      <c r="G220" s="801"/>
      <c r="H220" s="801"/>
      <c r="I220" s="801"/>
      <c r="J220" s="801"/>
      <c r="K220" s="801"/>
      <c r="L220" s="801"/>
      <c r="M220" s="801"/>
      <c r="N220" s="801"/>
      <c r="O220" s="801"/>
      <c r="P220" s="801"/>
      <c r="Q220" s="801"/>
      <c r="S220" s="15"/>
      <c r="T220" s="772"/>
      <c r="U220" s="773"/>
      <c r="V220" s="773"/>
      <c r="W220" s="773"/>
      <c r="X220" s="773"/>
      <c r="Y220" s="773"/>
      <c r="Z220" s="774"/>
      <c r="AA220" s="781"/>
      <c r="AB220" s="782"/>
      <c r="AC220" s="782"/>
      <c r="AD220" s="783"/>
      <c r="AE220" s="784"/>
      <c r="AF220" s="784"/>
      <c r="AG220" s="784"/>
      <c r="AH220" s="784"/>
      <c r="AI220" s="784"/>
      <c r="AJ220" s="784"/>
      <c r="AK220" s="784"/>
      <c r="AL220" s="784"/>
      <c r="AM220" s="784"/>
      <c r="AN220" s="784"/>
      <c r="AO220" s="784"/>
      <c r="AP220" s="784"/>
      <c r="AQ220" s="784"/>
      <c r="AR220" s="784"/>
      <c r="AS220" s="784"/>
      <c r="AT220" s="784"/>
      <c r="AU220" s="784"/>
      <c r="AV220" s="784"/>
      <c r="AW220" s="784"/>
      <c r="AX220" s="784"/>
      <c r="AY220" s="784"/>
      <c r="AZ220" s="784"/>
      <c r="BA220" s="784"/>
      <c r="BB220" s="784"/>
      <c r="BC220" s="784"/>
      <c r="BD220" s="5"/>
      <c r="BE220" s="5"/>
      <c r="BF220" s="5"/>
      <c r="BG220" s="5"/>
      <c r="BH220" s="5"/>
      <c r="BI220" s="5"/>
      <c r="BJ220" s="5"/>
      <c r="BK220" s="5"/>
      <c r="BM220" s="5"/>
    </row>
    <row r="221" spans="1:65" s="8" customFormat="1" ht="9.9" customHeight="1">
      <c r="B221" s="5"/>
      <c r="D221" s="801"/>
      <c r="E221" s="801"/>
      <c r="F221" s="801"/>
      <c r="G221" s="801"/>
      <c r="H221" s="801"/>
      <c r="I221" s="801"/>
      <c r="J221" s="801"/>
      <c r="K221" s="801"/>
      <c r="L221" s="801"/>
      <c r="M221" s="801"/>
      <c r="N221" s="801"/>
      <c r="O221" s="801"/>
      <c r="P221" s="801"/>
      <c r="Q221" s="801"/>
      <c r="S221" s="15"/>
      <c r="T221" s="772"/>
      <c r="U221" s="773"/>
      <c r="V221" s="773"/>
      <c r="W221" s="773"/>
      <c r="X221" s="773"/>
      <c r="Y221" s="773"/>
      <c r="Z221" s="774"/>
      <c r="AA221" s="778" t="s">
        <v>68</v>
      </c>
      <c r="AB221" s="779"/>
      <c r="AC221" s="779"/>
      <c r="AD221" s="780"/>
      <c r="AE221" s="802" t="str">
        <f>$AE$80</f>
        <v/>
      </c>
      <c r="AF221" s="803"/>
      <c r="AG221" s="803"/>
      <c r="AH221" s="803"/>
      <c r="AI221" s="803"/>
      <c r="AJ221" s="803"/>
      <c r="AK221" s="803"/>
      <c r="AL221" s="803"/>
      <c r="AM221" s="803"/>
      <c r="AN221" s="803"/>
      <c r="AO221" s="803"/>
      <c r="AP221" s="803"/>
      <c r="AQ221" s="804"/>
      <c r="AR221" s="791" t="s">
        <v>64</v>
      </c>
      <c r="AS221" s="792"/>
      <c r="AT221" s="778"/>
      <c r="AU221" s="779"/>
      <c r="AV221" s="779"/>
      <c r="AW221" s="779"/>
      <c r="AX221" s="779"/>
      <c r="AY221" s="779"/>
      <c r="AZ221" s="779"/>
      <c r="BA221" s="779"/>
      <c r="BB221" s="779"/>
      <c r="BC221" s="780"/>
      <c r="BD221" s="5"/>
      <c r="BE221" s="5"/>
      <c r="BF221" s="142"/>
      <c r="BG221" s="142"/>
      <c r="BH221" s="142"/>
      <c r="BI221" s="142"/>
      <c r="BJ221" s="142"/>
      <c r="BK221" s="142"/>
      <c r="BM221" s="5"/>
    </row>
    <row r="222" spans="1:65" s="8" customFormat="1" ht="9.9" customHeight="1">
      <c r="B222" s="5"/>
      <c r="C222" s="23"/>
      <c r="D222" s="801"/>
      <c r="E222" s="801"/>
      <c r="F222" s="801"/>
      <c r="G222" s="801"/>
      <c r="H222" s="801"/>
      <c r="I222" s="801"/>
      <c r="J222" s="801"/>
      <c r="K222" s="801"/>
      <c r="L222" s="801"/>
      <c r="M222" s="801"/>
      <c r="N222" s="801"/>
      <c r="O222" s="801"/>
      <c r="P222" s="801"/>
      <c r="Q222" s="801"/>
      <c r="S222" s="15"/>
      <c r="T222" s="775"/>
      <c r="U222" s="776"/>
      <c r="V222" s="776"/>
      <c r="W222" s="776"/>
      <c r="X222" s="776"/>
      <c r="Y222" s="776"/>
      <c r="Z222" s="777"/>
      <c r="AA222" s="781"/>
      <c r="AB222" s="782"/>
      <c r="AC222" s="782"/>
      <c r="AD222" s="783"/>
      <c r="AE222" s="805"/>
      <c r="AF222" s="806"/>
      <c r="AG222" s="806"/>
      <c r="AH222" s="806"/>
      <c r="AI222" s="806"/>
      <c r="AJ222" s="806"/>
      <c r="AK222" s="806"/>
      <c r="AL222" s="806"/>
      <c r="AM222" s="806"/>
      <c r="AN222" s="806"/>
      <c r="AO222" s="806"/>
      <c r="AP222" s="806"/>
      <c r="AQ222" s="807"/>
      <c r="AR222" s="793"/>
      <c r="AS222" s="794"/>
      <c r="AT222" s="781"/>
      <c r="AU222" s="782"/>
      <c r="AV222" s="782"/>
      <c r="AW222" s="782"/>
      <c r="AX222" s="782"/>
      <c r="AY222" s="782"/>
      <c r="AZ222" s="782"/>
      <c r="BA222" s="782"/>
      <c r="BB222" s="782"/>
      <c r="BC222" s="783"/>
      <c r="BD222" s="5"/>
      <c r="BE222" s="5"/>
      <c r="BF222" s="142"/>
      <c r="BG222" s="142"/>
      <c r="BH222" s="142"/>
      <c r="BI222" s="142"/>
      <c r="BJ222" s="142"/>
      <c r="BK222" s="142"/>
      <c r="BM222" s="5"/>
    </row>
    <row r="223" spans="1:65" s="8" customFormat="1" ht="9.9" customHeight="1">
      <c r="B223" s="5"/>
      <c r="D223" s="801"/>
      <c r="E223" s="801"/>
      <c r="F223" s="801"/>
      <c r="G223" s="801"/>
      <c r="H223" s="801"/>
      <c r="I223" s="801"/>
      <c r="J223" s="801"/>
      <c r="K223" s="801"/>
      <c r="L223" s="801"/>
      <c r="M223" s="801"/>
      <c r="N223" s="801"/>
      <c r="O223" s="801"/>
      <c r="P223" s="801"/>
      <c r="Q223" s="801"/>
      <c r="S223" s="15"/>
      <c r="T223" s="769" t="s">
        <v>42</v>
      </c>
      <c r="U223" s="770"/>
      <c r="V223" s="770"/>
      <c r="W223" s="770"/>
      <c r="X223" s="770"/>
      <c r="Y223" s="770"/>
      <c r="Z223" s="771"/>
      <c r="AA223" s="778" t="s">
        <v>41</v>
      </c>
      <c r="AB223" s="779"/>
      <c r="AC223" s="779"/>
      <c r="AD223" s="780"/>
      <c r="AE223" s="784" t="s">
        <v>69</v>
      </c>
      <c r="AF223" s="784"/>
      <c r="AG223" s="784"/>
      <c r="AH223" s="784"/>
      <c r="AI223" s="784"/>
      <c r="AJ223" s="784"/>
      <c r="AK223" s="784"/>
      <c r="AL223" s="784"/>
      <c r="AM223" s="784"/>
      <c r="AN223" s="784"/>
      <c r="AO223" s="784"/>
      <c r="AP223" s="784"/>
      <c r="AQ223" s="784"/>
      <c r="AR223" s="784"/>
      <c r="AS223" s="784"/>
      <c r="AT223" s="784"/>
      <c r="AU223" s="784"/>
      <c r="AV223" s="784"/>
      <c r="AW223" s="784"/>
      <c r="AX223" s="784"/>
      <c r="AY223" s="784"/>
      <c r="AZ223" s="784"/>
      <c r="BA223" s="784"/>
      <c r="BB223" s="784"/>
      <c r="BC223" s="784"/>
      <c r="BD223" s="5"/>
      <c r="BE223" s="5"/>
      <c r="BF223" s="5"/>
      <c r="BG223" s="5"/>
      <c r="BH223" s="5"/>
      <c r="BI223" s="5"/>
      <c r="BJ223" s="5"/>
      <c r="BK223" s="5"/>
      <c r="BM223" s="5"/>
    </row>
    <row r="224" spans="1:65" s="8" customFormat="1" ht="9.9" customHeight="1">
      <c r="B224" s="5"/>
      <c r="D224" s="801"/>
      <c r="E224" s="801"/>
      <c r="F224" s="801"/>
      <c r="G224" s="801"/>
      <c r="H224" s="801"/>
      <c r="I224" s="801"/>
      <c r="J224" s="801"/>
      <c r="K224" s="801"/>
      <c r="L224" s="801"/>
      <c r="M224" s="801"/>
      <c r="N224" s="801"/>
      <c r="O224" s="801"/>
      <c r="P224" s="801"/>
      <c r="Q224" s="801"/>
      <c r="S224" s="15"/>
      <c r="T224" s="772"/>
      <c r="U224" s="773"/>
      <c r="V224" s="773"/>
      <c r="W224" s="773"/>
      <c r="X224" s="773"/>
      <c r="Y224" s="773"/>
      <c r="Z224" s="774"/>
      <c r="AA224" s="781"/>
      <c r="AB224" s="782"/>
      <c r="AC224" s="782"/>
      <c r="AD224" s="783"/>
      <c r="AE224" s="784"/>
      <c r="AF224" s="784"/>
      <c r="AG224" s="784"/>
      <c r="AH224" s="784"/>
      <c r="AI224" s="784"/>
      <c r="AJ224" s="784"/>
      <c r="AK224" s="784"/>
      <c r="AL224" s="784"/>
      <c r="AM224" s="784"/>
      <c r="AN224" s="784"/>
      <c r="AO224" s="784"/>
      <c r="AP224" s="784"/>
      <c r="AQ224" s="784"/>
      <c r="AR224" s="784"/>
      <c r="AS224" s="784"/>
      <c r="AT224" s="784"/>
      <c r="AU224" s="784"/>
      <c r="AV224" s="784"/>
      <c r="AW224" s="784"/>
      <c r="AX224" s="784"/>
      <c r="AY224" s="784"/>
      <c r="AZ224" s="784"/>
      <c r="BA224" s="784"/>
      <c r="BB224" s="784"/>
      <c r="BC224" s="784"/>
      <c r="BD224" s="5"/>
      <c r="BE224" s="5"/>
      <c r="BF224" s="5"/>
      <c r="BG224" s="5"/>
      <c r="BH224" s="5"/>
      <c r="BI224" s="5"/>
      <c r="BJ224" s="5"/>
      <c r="BK224" s="5"/>
      <c r="BM224" s="5"/>
    </row>
    <row r="225" spans="1:86" s="8" customFormat="1" ht="9.9" customHeight="1">
      <c r="B225" s="5"/>
      <c r="D225" s="801"/>
      <c r="E225" s="801"/>
      <c r="F225" s="801"/>
      <c r="G225" s="801"/>
      <c r="H225" s="801"/>
      <c r="I225" s="801"/>
      <c r="J225" s="801"/>
      <c r="K225" s="801"/>
      <c r="L225" s="801"/>
      <c r="M225" s="801"/>
      <c r="N225" s="801"/>
      <c r="O225" s="801"/>
      <c r="P225" s="801"/>
      <c r="Q225" s="801"/>
      <c r="S225" s="15"/>
      <c r="T225" s="772"/>
      <c r="U225" s="773"/>
      <c r="V225" s="773"/>
      <c r="W225" s="773"/>
      <c r="X225" s="773"/>
      <c r="Y225" s="773"/>
      <c r="Z225" s="774"/>
      <c r="AA225" s="778" t="s">
        <v>68</v>
      </c>
      <c r="AB225" s="779"/>
      <c r="AC225" s="779"/>
      <c r="AD225" s="780"/>
      <c r="AE225" s="784" t="s">
        <v>70</v>
      </c>
      <c r="AF225" s="784"/>
      <c r="AG225" s="784"/>
      <c r="AH225" s="784"/>
      <c r="AI225" s="784"/>
      <c r="AJ225" s="784"/>
      <c r="AK225" s="784"/>
      <c r="AL225" s="784"/>
      <c r="AM225" s="784"/>
      <c r="AN225" s="784"/>
      <c r="AO225" s="784"/>
      <c r="AP225" s="784"/>
      <c r="AQ225" s="784"/>
      <c r="AR225" s="784"/>
      <c r="AS225" s="784"/>
      <c r="AT225" s="784"/>
      <c r="AU225" s="784"/>
      <c r="AV225" s="784"/>
      <c r="AW225" s="784"/>
      <c r="AX225" s="784"/>
      <c r="AY225" s="784"/>
      <c r="AZ225" s="784"/>
      <c r="BA225" s="784"/>
      <c r="BB225" s="784"/>
      <c r="BC225" s="784"/>
      <c r="BD225" s="5"/>
      <c r="BE225" s="5"/>
      <c r="BF225" s="5"/>
      <c r="BG225" s="5"/>
      <c r="BH225" s="5"/>
      <c r="BI225" s="5"/>
      <c r="BJ225" s="5"/>
      <c r="BK225" s="5"/>
      <c r="BM225" s="5"/>
    </row>
    <row r="226" spans="1:86" s="8" customFormat="1" ht="9.9" customHeight="1">
      <c r="B226" s="5"/>
      <c r="M226" s="5"/>
      <c r="S226" s="15"/>
      <c r="T226" s="775"/>
      <c r="U226" s="776"/>
      <c r="V226" s="776"/>
      <c r="W226" s="776"/>
      <c r="X226" s="776"/>
      <c r="Y226" s="776"/>
      <c r="Z226" s="777"/>
      <c r="AA226" s="781"/>
      <c r="AB226" s="782"/>
      <c r="AC226" s="782"/>
      <c r="AD226" s="783"/>
      <c r="AE226" s="784"/>
      <c r="AF226" s="784"/>
      <c r="AG226" s="784"/>
      <c r="AH226" s="784"/>
      <c r="AI226" s="784"/>
      <c r="AJ226" s="784"/>
      <c r="AK226" s="784"/>
      <c r="AL226" s="784"/>
      <c r="AM226" s="784"/>
      <c r="AN226" s="784"/>
      <c r="AO226" s="784"/>
      <c r="AP226" s="784"/>
      <c r="AQ226" s="784"/>
      <c r="AR226" s="784"/>
      <c r="AS226" s="784"/>
      <c r="AT226" s="784"/>
      <c r="AU226" s="784"/>
      <c r="AV226" s="784"/>
      <c r="AW226" s="784"/>
      <c r="AX226" s="784"/>
      <c r="AY226" s="784"/>
      <c r="AZ226" s="784"/>
      <c r="BA226" s="784"/>
      <c r="BB226" s="784"/>
      <c r="BC226" s="784"/>
      <c r="BD226" s="5"/>
      <c r="BE226" s="5"/>
      <c r="BF226" s="5"/>
      <c r="BG226" s="5"/>
      <c r="BH226" s="5"/>
      <c r="BI226" s="5"/>
      <c r="BJ226" s="5"/>
      <c r="BK226" s="5"/>
      <c r="BM226" s="5"/>
    </row>
    <row r="227" spans="1:86" s="8" customFormat="1" ht="9.9" customHeight="1">
      <c r="B227" s="5"/>
      <c r="C227" s="23" t="s">
        <v>21</v>
      </c>
      <c r="D227" s="768" t="s">
        <v>259</v>
      </c>
      <c r="E227" s="768"/>
      <c r="F227" s="768"/>
      <c r="G227" s="768"/>
      <c r="H227" s="768"/>
      <c r="I227" s="768"/>
      <c r="J227" s="768"/>
      <c r="K227" s="768"/>
      <c r="L227" s="768"/>
      <c r="M227" s="768"/>
      <c r="N227" s="768"/>
      <c r="O227" s="768"/>
      <c r="P227" s="768"/>
      <c r="Q227" s="768"/>
      <c r="S227" s="15"/>
      <c r="T227" s="769" t="s">
        <v>43</v>
      </c>
      <c r="U227" s="770"/>
      <c r="V227" s="770"/>
      <c r="W227" s="770"/>
      <c r="X227" s="770"/>
      <c r="Y227" s="770"/>
      <c r="Z227" s="771"/>
      <c r="AA227" s="778" t="s">
        <v>41</v>
      </c>
      <c r="AB227" s="779"/>
      <c r="AC227" s="779"/>
      <c r="AD227" s="780"/>
      <c r="AE227" s="784" t="s">
        <v>69</v>
      </c>
      <c r="AF227" s="784"/>
      <c r="AG227" s="784"/>
      <c r="AH227" s="784"/>
      <c r="AI227" s="784"/>
      <c r="AJ227" s="784"/>
      <c r="AK227" s="784"/>
      <c r="AL227" s="784"/>
      <c r="AM227" s="784"/>
      <c r="AN227" s="784"/>
      <c r="AO227" s="784"/>
      <c r="AP227" s="784"/>
      <c r="AQ227" s="784"/>
      <c r="AR227" s="784"/>
      <c r="AS227" s="784"/>
      <c r="AT227" s="784"/>
      <c r="AU227" s="784"/>
      <c r="AV227" s="784"/>
      <c r="AW227" s="784"/>
      <c r="AX227" s="784"/>
      <c r="AY227" s="784"/>
      <c r="AZ227" s="784"/>
      <c r="BA227" s="784"/>
      <c r="BB227" s="784"/>
      <c r="BC227" s="784"/>
      <c r="BD227" s="5"/>
      <c r="BE227" s="5"/>
      <c r="BF227" s="5"/>
      <c r="BG227" s="5"/>
      <c r="BH227" s="5"/>
      <c r="BI227" s="5"/>
      <c r="BJ227" s="5"/>
      <c r="BK227" s="5"/>
      <c r="BM227" s="5"/>
    </row>
    <row r="228" spans="1:86" s="8" customFormat="1" ht="9.9" customHeight="1">
      <c r="B228" s="5"/>
      <c r="D228" s="768"/>
      <c r="E228" s="768"/>
      <c r="F228" s="768"/>
      <c r="G228" s="768"/>
      <c r="H228" s="768"/>
      <c r="I228" s="768"/>
      <c r="J228" s="768"/>
      <c r="K228" s="768"/>
      <c r="L228" s="768"/>
      <c r="M228" s="768"/>
      <c r="N228" s="768"/>
      <c r="O228" s="768"/>
      <c r="P228" s="768"/>
      <c r="Q228" s="768"/>
      <c r="S228" s="16"/>
      <c r="T228" s="772"/>
      <c r="U228" s="773"/>
      <c r="V228" s="773"/>
      <c r="W228" s="773"/>
      <c r="X228" s="773"/>
      <c r="Y228" s="773"/>
      <c r="Z228" s="774"/>
      <c r="AA228" s="781"/>
      <c r="AB228" s="782"/>
      <c r="AC228" s="782"/>
      <c r="AD228" s="783"/>
      <c r="AE228" s="784"/>
      <c r="AF228" s="784"/>
      <c r="AG228" s="784"/>
      <c r="AH228" s="784"/>
      <c r="AI228" s="784"/>
      <c r="AJ228" s="784"/>
      <c r="AK228" s="784"/>
      <c r="AL228" s="784"/>
      <c r="AM228" s="784"/>
      <c r="AN228" s="784"/>
      <c r="AO228" s="784"/>
      <c r="AP228" s="784"/>
      <c r="AQ228" s="784"/>
      <c r="AR228" s="784"/>
      <c r="AS228" s="784"/>
      <c r="AT228" s="784"/>
      <c r="AU228" s="784"/>
      <c r="AV228" s="784"/>
      <c r="AW228" s="784"/>
      <c r="AX228" s="784"/>
      <c r="AY228" s="784"/>
      <c r="AZ228" s="784"/>
      <c r="BA228" s="784"/>
      <c r="BB228" s="784"/>
      <c r="BC228" s="784"/>
      <c r="BD228" s="5"/>
      <c r="BE228" s="5"/>
      <c r="BF228" s="5"/>
      <c r="BG228" s="5"/>
      <c r="BH228" s="5"/>
      <c r="BI228" s="5"/>
      <c r="BJ228" s="5"/>
      <c r="BK228" s="5"/>
      <c r="BM228" s="5"/>
    </row>
    <row r="229" spans="1:86" s="8" customFormat="1" ht="9.9" customHeight="1">
      <c r="B229" s="5"/>
      <c r="M229" s="5"/>
      <c r="S229" s="16"/>
      <c r="T229" s="772"/>
      <c r="U229" s="773"/>
      <c r="V229" s="773"/>
      <c r="W229" s="773"/>
      <c r="X229" s="773"/>
      <c r="Y229" s="773"/>
      <c r="Z229" s="774"/>
      <c r="AA229" s="778" t="s">
        <v>68</v>
      </c>
      <c r="AB229" s="779"/>
      <c r="AC229" s="779"/>
      <c r="AD229" s="780"/>
      <c r="AE229" s="785" t="s">
        <v>70</v>
      </c>
      <c r="AF229" s="786"/>
      <c r="AG229" s="786"/>
      <c r="AH229" s="786"/>
      <c r="AI229" s="786"/>
      <c r="AJ229" s="786"/>
      <c r="AK229" s="786"/>
      <c r="AL229" s="786"/>
      <c r="AM229" s="786"/>
      <c r="AN229" s="786"/>
      <c r="AO229" s="786"/>
      <c r="AP229" s="786"/>
      <c r="AQ229" s="787"/>
      <c r="AR229" s="791" t="s">
        <v>64</v>
      </c>
      <c r="AS229" s="792"/>
      <c r="AT229" s="795" t="s">
        <v>54</v>
      </c>
      <c r="AU229" s="796"/>
      <c r="AV229" s="796"/>
      <c r="AW229" s="796"/>
      <c r="AX229" s="796"/>
      <c r="AY229" s="796"/>
      <c r="AZ229" s="796"/>
      <c r="BA229" s="796"/>
      <c r="BB229" s="796"/>
      <c r="BC229" s="797"/>
      <c r="BD229" s="5"/>
      <c r="BE229" s="5"/>
      <c r="BF229" s="5"/>
      <c r="BG229" s="5"/>
      <c r="BH229" s="5"/>
      <c r="BI229" s="5"/>
      <c r="BJ229" s="5"/>
      <c r="BK229" s="5"/>
      <c r="BM229" s="5"/>
    </row>
    <row r="230" spans="1:86" s="8" customFormat="1" ht="9.9" customHeight="1">
      <c r="B230" s="5"/>
      <c r="M230" s="5"/>
      <c r="S230" s="17"/>
      <c r="T230" s="775"/>
      <c r="U230" s="776"/>
      <c r="V230" s="776"/>
      <c r="W230" s="776"/>
      <c r="X230" s="776"/>
      <c r="Y230" s="776"/>
      <c r="Z230" s="777"/>
      <c r="AA230" s="781"/>
      <c r="AB230" s="782"/>
      <c r="AC230" s="782"/>
      <c r="AD230" s="783"/>
      <c r="AE230" s="788"/>
      <c r="AF230" s="789"/>
      <c r="AG230" s="789"/>
      <c r="AH230" s="789"/>
      <c r="AI230" s="789"/>
      <c r="AJ230" s="789"/>
      <c r="AK230" s="789"/>
      <c r="AL230" s="789"/>
      <c r="AM230" s="789"/>
      <c r="AN230" s="789"/>
      <c r="AO230" s="789"/>
      <c r="AP230" s="789"/>
      <c r="AQ230" s="790"/>
      <c r="AR230" s="793"/>
      <c r="AS230" s="794"/>
      <c r="AT230" s="798"/>
      <c r="AU230" s="799"/>
      <c r="AV230" s="799"/>
      <c r="AW230" s="799"/>
      <c r="AX230" s="799"/>
      <c r="AY230" s="799"/>
      <c r="AZ230" s="799"/>
      <c r="BA230" s="799"/>
      <c r="BB230" s="799"/>
      <c r="BC230" s="800"/>
      <c r="BD230" s="5"/>
      <c r="BE230" s="5"/>
      <c r="BF230" s="5"/>
      <c r="BG230" s="5"/>
      <c r="BH230" s="5"/>
      <c r="BI230" s="5"/>
      <c r="BJ230" s="5"/>
      <c r="BK230" s="5"/>
      <c r="BL230" s="5"/>
      <c r="BM230" s="5"/>
    </row>
    <row r="231" spans="1:86" ht="9.9" customHeight="1">
      <c r="A231" s="1"/>
      <c r="B231" s="1"/>
      <c r="C231" s="1"/>
      <c r="D231" s="1"/>
      <c r="E231" s="1"/>
      <c r="F231" s="1"/>
      <c r="G231" s="3"/>
      <c r="H231" s="3"/>
      <c r="I231" s="3"/>
      <c r="J231" s="3"/>
      <c r="K231" s="3"/>
      <c r="L231" s="3"/>
      <c r="M231" s="3"/>
      <c r="N231" s="3"/>
      <c r="O231" s="3"/>
      <c r="P231" s="3"/>
      <c r="Q231" s="3"/>
      <c r="R231" s="1"/>
      <c r="S231" s="1"/>
      <c r="T231" s="1"/>
      <c r="U231" s="1"/>
      <c r="V231" s="1"/>
      <c r="X231" s="1"/>
      <c r="Y231" s="1"/>
      <c r="Z231" s="1"/>
      <c r="AA231" s="1"/>
      <c r="AB231" s="1"/>
      <c r="AC231" s="1"/>
      <c r="AD231" s="1"/>
      <c r="AE231" s="1"/>
      <c r="AF231" s="1"/>
      <c r="AH231" s="1"/>
      <c r="AI231" s="1"/>
      <c r="AJ231" s="1"/>
      <c r="AK231" s="1"/>
      <c r="AL231" s="1"/>
      <c r="AM231" s="1"/>
      <c r="AN231" s="1"/>
      <c r="AO231" s="1"/>
      <c r="AP231" s="1"/>
      <c r="AR231" s="1"/>
      <c r="AT231" s="3"/>
      <c r="AU231" s="3"/>
      <c r="AV231" s="3"/>
      <c r="AW231" s="3"/>
      <c r="AX231" s="3"/>
      <c r="AY231" s="3"/>
      <c r="AZ231" s="3"/>
      <c r="BA231" s="3"/>
      <c r="BB231" s="3"/>
      <c r="BC231" s="3"/>
      <c r="BD231" s="3"/>
      <c r="BE231" s="1"/>
      <c r="BF231" s="1"/>
      <c r="BG231" s="1"/>
      <c r="BH231" s="1"/>
      <c r="BI231" s="1"/>
      <c r="BJ231" s="1"/>
      <c r="BL231" s="1"/>
      <c r="BN231" s="1"/>
      <c r="BO231" s="1"/>
      <c r="BP231" s="1"/>
      <c r="BQ231" s="1"/>
      <c r="BR231" s="1"/>
      <c r="BS231" s="1"/>
      <c r="BT231" s="1"/>
      <c r="BU231" s="1"/>
      <c r="BV231" s="1"/>
      <c r="BW231" s="1"/>
      <c r="BX231" s="1"/>
      <c r="BY231" s="1"/>
      <c r="BZ231" s="1"/>
      <c r="CA231" s="1"/>
      <c r="CB231" s="1"/>
      <c r="CC231" s="1"/>
      <c r="CD231" s="1"/>
      <c r="CE231" s="1"/>
      <c r="CF231" s="1"/>
      <c r="CG231" s="1"/>
      <c r="CH231" s="1"/>
    </row>
    <row r="232" spans="1:86" ht="9.9" customHeight="1">
      <c r="A232" s="1"/>
      <c r="B232" s="1"/>
      <c r="C232" s="1"/>
      <c r="D232" s="1"/>
      <c r="E232" s="1"/>
      <c r="F232" s="1"/>
      <c r="G232" s="3"/>
      <c r="H232" s="3"/>
      <c r="I232" s="3"/>
      <c r="J232" s="3"/>
      <c r="K232" s="3"/>
      <c r="L232" s="3"/>
      <c r="M232" s="3"/>
      <c r="N232" s="3"/>
      <c r="O232" s="3"/>
      <c r="P232" s="3"/>
      <c r="Q232" s="3"/>
      <c r="R232" s="1"/>
      <c r="S232" s="1"/>
      <c r="T232" s="1"/>
      <c r="U232" s="1"/>
      <c r="V232" s="1"/>
      <c r="X232" s="1"/>
      <c r="Y232" s="1"/>
      <c r="Z232" s="1"/>
      <c r="AA232" s="1"/>
      <c r="AB232" s="1"/>
      <c r="AC232" s="1"/>
      <c r="AD232" s="1"/>
      <c r="AE232" s="1"/>
      <c r="AF232" s="1"/>
      <c r="AH232" s="1"/>
      <c r="AI232" s="1"/>
      <c r="AJ232" s="1"/>
      <c r="AK232" s="1"/>
      <c r="AL232" s="1"/>
      <c r="AM232" s="1"/>
      <c r="AN232" s="1"/>
      <c r="AO232" s="1"/>
      <c r="AP232" s="1"/>
      <c r="AR232" s="1"/>
      <c r="AS232" s="3"/>
      <c r="AT232" s="3"/>
      <c r="AU232" s="3"/>
      <c r="AV232" s="3"/>
      <c r="AW232" s="3"/>
      <c r="AX232" s="3"/>
      <c r="AY232" s="3"/>
      <c r="AZ232" s="1038" t="s">
        <v>236</v>
      </c>
      <c r="BA232" s="1039"/>
      <c r="BB232" s="1039"/>
      <c r="BC232" s="1039"/>
      <c r="BD232" s="1039"/>
      <c r="BE232" s="1039"/>
      <c r="BF232" s="1039"/>
      <c r="BG232" s="1039"/>
      <c r="BH232" s="1039"/>
      <c r="BI232" s="1039"/>
      <c r="BJ232" s="1040"/>
      <c r="BL232" s="1"/>
      <c r="BN232" s="1"/>
      <c r="BO232" s="1"/>
      <c r="BP232" s="1"/>
      <c r="BQ232" s="1"/>
      <c r="BR232" s="1"/>
      <c r="BS232" s="1"/>
      <c r="BT232" s="1"/>
      <c r="BU232" s="1"/>
      <c r="BV232" s="1"/>
      <c r="BW232" s="1"/>
      <c r="BX232" s="1"/>
      <c r="BY232" s="1"/>
      <c r="BZ232" s="1"/>
      <c r="CA232" s="1"/>
      <c r="CB232" s="1"/>
      <c r="CC232" s="1"/>
      <c r="CD232" s="1"/>
      <c r="CE232" s="1"/>
      <c r="CF232" s="1"/>
      <c r="CG232" s="1"/>
      <c r="CH232" s="1"/>
    </row>
    <row r="233" spans="1:86" ht="9.9" customHeight="1">
      <c r="A233" s="1"/>
      <c r="B233" s="1"/>
      <c r="C233" s="1"/>
      <c r="D233" s="1"/>
      <c r="E233" s="1"/>
      <c r="F233" s="1"/>
      <c r="G233" s="3"/>
      <c r="H233" s="3"/>
      <c r="I233" s="3"/>
      <c r="J233" s="3"/>
      <c r="K233" s="3"/>
      <c r="L233" s="3"/>
      <c r="M233" s="3"/>
      <c r="N233" s="3"/>
      <c r="O233" s="3"/>
      <c r="P233" s="3"/>
      <c r="Q233" s="1054" t="s">
        <v>257</v>
      </c>
      <c r="R233" s="1054"/>
      <c r="S233" s="1054"/>
      <c r="T233" s="1054"/>
      <c r="U233" s="1054"/>
      <c r="V233" s="1054"/>
      <c r="W233" s="1054"/>
      <c r="X233" s="1054"/>
      <c r="Y233" s="1054"/>
      <c r="Z233" s="1054"/>
      <c r="AA233" s="1055" t="str">
        <f>$AA$3</f>
        <v/>
      </c>
      <c r="AB233" s="1055"/>
      <c r="AC233" s="1055"/>
      <c r="AD233" s="1055"/>
      <c r="AE233" s="1055"/>
      <c r="AF233" s="1055"/>
      <c r="AG233" s="1055"/>
      <c r="AH233" s="1056" t="s">
        <v>258</v>
      </c>
      <c r="AI233" s="1056"/>
      <c r="AJ233" s="1056"/>
      <c r="AK233" s="1056"/>
      <c r="AL233" s="1056"/>
      <c r="AM233" s="1056"/>
      <c r="AN233" s="1056"/>
      <c r="AO233" s="1056"/>
      <c r="AP233" s="1056"/>
      <c r="AQ233" s="1056"/>
      <c r="AR233" s="1056"/>
      <c r="AS233" s="1056"/>
      <c r="AT233" s="1056"/>
      <c r="AU233" s="3"/>
      <c r="AV233" s="157"/>
      <c r="AW233" s="3"/>
      <c r="AX233" s="3"/>
      <c r="AY233" s="3"/>
      <c r="AZ233" s="1041"/>
      <c r="BA233" s="1042"/>
      <c r="BB233" s="1042"/>
      <c r="BC233" s="1042"/>
      <c r="BD233" s="1042"/>
      <c r="BE233" s="1042"/>
      <c r="BF233" s="1042"/>
      <c r="BG233" s="1042"/>
      <c r="BH233" s="1042"/>
      <c r="BI233" s="1042"/>
      <c r="BJ233" s="1043"/>
      <c r="BL233" s="1"/>
      <c r="BN233" s="1"/>
      <c r="BO233" s="1"/>
      <c r="BP233" s="1"/>
      <c r="BQ233" s="1"/>
      <c r="BR233" s="1"/>
      <c r="BS233" s="1"/>
      <c r="BT233" s="1"/>
      <c r="BU233" s="1"/>
      <c r="BV233" s="1"/>
      <c r="BW233" s="1"/>
      <c r="BX233" s="1"/>
      <c r="BY233" s="1"/>
      <c r="BZ233" s="1"/>
      <c r="CA233" s="1"/>
      <c r="CB233" s="1"/>
      <c r="CC233" s="1"/>
      <c r="CD233" s="1"/>
      <c r="CE233" s="1"/>
      <c r="CF233" s="1"/>
      <c r="CG233" s="1"/>
      <c r="CH233" s="1"/>
    </row>
    <row r="234" spans="1:86" ht="9.9" customHeight="1">
      <c r="A234" s="1"/>
      <c r="B234" s="1"/>
      <c r="C234" s="1"/>
      <c r="D234" s="1"/>
      <c r="E234" s="1"/>
      <c r="F234" s="1"/>
      <c r="G234" s="1"/>
      <c r="H234" s="1"/>
      <c r="I234" s="1"/>
      <c r="J234" s="1"/>
      <c r="K234" s="1"/>
      <c r="L234" s="1"/>
      <c r="N234" s="1"/>
      <c r="O234" s="1"/>
      <c r="P234" s="3"/>
      <c r="Q234" s="1054"/>
      <c r="R234" s="1054"/>
      <c r="S234" s="1054"/>
      <c r="T234" s="1054"/>
      <c r="U234" s="1054"/>
      <c r="V234" s="1054"/>
      <c r="W234" s="1054"/>
      <c r="X234" s="1054"/>
      <c r="Y234" s="1054"/>
      <c r="Z234" s="1054"/>
      <c r="AA234" s="1055"/>
      <c r="AB234" s="1055"/>
      <c r="AC234" s="1055"/>
      <c r="AD234" s="1055"/>
      <c r="AE234" s="1055"/>
      <c r="AF234" s="1055"/>
      <c r="AG234" s="1055"/>
      <c r="AH234" s="1056"/>
      <c r="AI234" s="1056"/>
      <c r="AJ234" s="1056"/>
      <c r="AK234" s="1056"/>
      <c r="AL234" s="1056"/>
      <c r="AM234" s="1056"/>
      <c r="AN234" s="1056"/>
      <c r="AO234" s="1056"/>
      <c r="AP234" s="1056"/>
      <c r="AQ234" s="1056"/>
      <c r="AR234" s="1056"/>
      <c r="AS234" s="1056"/>
      <c r="AT234" s="1056"/>
      <c r="AU234" s="3"/>
      <c r="AV234" s="157"/>
      <c r="AW234" s="1"/>
      <c r="AX234" s="1"/>
      <c r="AY234" s="1"/>
      <c r="AZ234" s="1"/>
      <c r="BB234" s="1"/>
      <c r="BC234" s="1"/>
      <c r="BD234" s="1"/>
      <c r="BE234" s="1"/>
      <c r="BF234" s="1"/>
      <c r="BG234" s="1"/>
      <c r="BH234" s="1"/>
      <c r="BI234" s="1"/>
      <c r="BJ234" s="1"/>
      <c r="BL234" s="1"/>
      <c r="BN234" s="1"/>
      <c r="BO234" s="1"/>
      <c r="BP234" s="1"/>
      <c r="BQ234" s="1"/>
      <c r="BR234" s="1"/>
      <c r="BS234" s="1"/>
      <c r="BT234" s="1"/>
      <c r="BU234" s="1"/>
      <c r="BV234" s="1"/>
      <c r="BW234" s="1"/>
      <c r="BX234" s="1"/>
      <c r="BY234" s="1"/>
      <c r="BZ234" s="1"/>
      <c r="CA234" s="1"/>
      <c r="CB234" s="1"/>
      <c r="CC234" s="1"/>
      <c r="CD234" s="1"/>
      <c r="CE234" s="1"/>
      <c r="CF234" s="1"/>
      <c r="CG234" s="1"/>
      <c r="CH234" s="1"/>
    </row>
    <row r="235" spans="1:86" ht="9.9" customHeight="1">
      <c r="A235" s="1"/>
      <c r="B235" s="1" t="s">
        <v>16</v>
      </c>
      <c r="C235" s="1044" t="s">
        <v>17</v>
      </c>
      <c r="D235" s="1045"/>
      <c r="E235" s="1045"/>
      <c r="F235" s="1045"/>
      <c r="G235" s="1045"/>
      <c r="H235" s="1045"/>
      <c r="I235" s="1045"/>
      <c r="J235" s="1045"/>
      <c r="K235" s="1046"/>
      <c r="L235" s="1"/>
      <c r="N235" s="1"/>
      <c r="O235" s="1"/>
      <c r="Q235" s="1057" t="s">
        <v>18</v>
      </c>
      <c r="R235" s="1057"/>
      <c r="S235" s="1057"/>
      <c r="T235" s="1057"/>
      <c r="U235" s="1057"/>
      <c r="V235" s="1057"/>
      <c r="W235" s="1057"/>
      <c r="X235" s="1057"/>
      <c r="Y235" s="1057"/>
      <c r="Z235" s="1057"/>
      <c r="AA235" s="1057"/>
      <c r="AB235" s="1057"/>
      <c r="AC235" s="1057"/>
      <c r="AD235" s="1057"/>
      <c r="AE235" s="1057"/>
      <c r="AF235" s="1057"/>
      <c r="AG235" s="1057"/>
      <c r="AH235" s="1057"/>
      <c r="AI235" s="1057"/>
      <c r="AJ235" s="1057"/>
      <c r="AK235" s="1057"/>
      <c r="AL235" s="1057"/>
      <c r="AM235" s="1057"/>
      <c r="AN235" s="1057"/>
      <c r="AO235" s="1057"/>
      <c r="AP235" s="1057"/>
      <c r="AQ235" s="1057"/>
      <c r="AR235" s="1057"/>
      <c r="AS235" s="1057"/>
      <c r="AT235" s="1057"/>
      <c r="AU235" s="3"/>
      <c r="AV235" s="155"/>
      <c r="AW235" s="1"/>
      <c r="AX235" s="1"/>
      <c r="BA235"/>
      <c r="BB235" s="1"/>
      <c r="BE235" s="4"/>
      <c r="BF235" s="4"/>
      <c r="BG235" s="4"/>
      <c r="BH235" s="4"/>
      <c r="BI235" s="4"/>
      <c r="BJ235" s="4"/>
      <c r="BL235" s="1"/>
      <c r="BN235" s="1"/>
      <c r="BO235" s="1"/>
      <c r="BP235" s="1"/>
      <c r="BQ235" s="1"/>
      <c r="BR235" s="1"/>
      <c r="BS235" s="1"/>
      <c r="BT235" s="1"/>
      <c r="BU235" s="1"/>
      <c r="BV235" s="1"/>
      <c r="BW235" s="1"/>
      <c r="BX235" s="1"/>
      <c r="BY235" s="1"/>
      <c r="BZ235" s="1"/>
      <c r="CA235" s="1"/>
      <c r="CB235" s="1"/>
      <c r="CC235" s="1"/>
      <c r="CD235" s="1"/>
      <c r="CE235" s="1"/>
      <c r="CF235" s="1"/>
      <c r="CG235" s="1"/>
      <c r="CH235" s="1"/>
    </row>
    <row r="236" spans="1:86" ht="9.9" customHeight="1">
      <c r="A236" s="1"/>
      <c r="B236" s="1"/>
      <c r="C236" s="1047"/>
      <c r="D236" s="1048"/>
      <c r="E236" s="1048"/>
      <c r="F236" s="1048"/>
      <c r="G236" s="1048"/>
      <c r="H236" s="1048"/>
      <c r="I236" s="1048"/>
      <c r="J236" s="1048"/>
      <c r="K236" s="1049"/>
      <c r="L236" s="1"/>
      <c r="N236" s="1"/>
      <c r="O236" s="1"/>
      <c r="Q236" s="1057"/>
      <c r="R236" s="1057"/>
      <c r="S236" s="1057"/>
      <c r="T236" s="1057"/>
      <c r="U236" s="1057"/>
      <c r="V236" s="1057"/>
      <c r="W236" s="1057"/>
      <c r="X236" s="1057"/>
      <c r="Y236" s="1057"/>
      <c r="Z236" s="1057"/>
      <c r="AA236" s="1057"/>
      <c r="AB236" s="1057"/>
      <c r="AC236" s="1057"/>
      <c r="AD236" s="1057"/>
      <c r="AE236" s="1057"/>
      <c r="AF236" s="1057"/>
      <c r="AG236" s="1057"/>
      <c r="AH236" s="1057"/>
      <c r="AI236" s="1057"/>
      <c r="AJ236" s="1057"/>
      <c r="AK236" s="1057"/>
      <c r="AL236" s="1057"/>
      <c r="AM236" s="1057"/>
      <c r="AN236" s="1057"/>
      <c r="AO236" s="1057"/>
      <c r="AP236" s="1057"/>
      <c r="AQ236" s="1057"/>
      <c r="AR236" s="1057"/>
      <c r="AS236" s="1057"/>
      <c r="AT236" s="1057"/>
      <c r="AU236" s="3"/>
      <c r="AV236" s="155"/>
      <c r="AW236" s="1"/>
      <c r="AX236" s="1"/>
      <c r="BA236"/>
      <c r="BB236" s="1"/>
      <c r="BE236" s="4"/>
      <c r="BF236" s="4"/>
      <c r="BG236" s="4"/>
      <c r="BH236" s="4"/>
      <c r="BI236" s="4"/>
      <c r="BJ236" s="4"/>
      <c r="BL236" s="1"/>
      <c r="BN236" s="1"/>
      <c r="BO236" s="1"/>
      <c r="BP236" s="1"/>
      <c r="BQ236" s="1"/>
      <c r="BR236" s="1"/>
      <c r="BS236" s="1"/>
      <c r="BT236" s="1"/>
      <c r="BU236" s="1"/>
      <c r="BV236" s="1"/>
      <c r="BW236" s="1"/>
      <c r="BX236" s="1"/>
      <c r="BY236" s="1"/>
      <c r="BZ236" s="1"/>
      <c r="CA236" s="1"/>
      <c r="CB236" s="1"/>
      <c r="CC236" s="1"/>
      <c r="CD236" s="1"/>
      <c r="CE236" s="1"/>
      <c r="CF236" s="1"/>
      <c r="CG236" s="1"/>
      <c r="CH236" s="1"/>
    </row>
    <row r="237" spans="1:86" ht="9.9" customHeight="1">
      <c r="A237" s="1"/>
      <c r="B237" s="1"/>
      <c r="C237" s="3"/>
      <c r="D237" s="3"/>
      <c r="E237" s="3"/>
      <c r="F237" s="3"/>
      <c r="G237" s="3"/>
      <c r="H237" s="3"/>
      <c r="I237" s="3"/>
      <c r="J237" s="1"/>
      <c r="K237" s="1"/>
      <c r="L237" s="1"/>
      <c r="N237" s="1"/>
      <c r="O237" s="1"/>
      <c r="P237" s="1"/>
      <c r="Q237" s="1"/>
      <c r="R237" s="1"/>
      <c r="S237" s="1"/>
      <c r="T237" s="1"/>
      <c r="AJ237" s="1"/>
      <c r="AK237" s="1"/>
      <c r="AL237" s="1"/>
      <c r="AM237" s="1"/>
      <c r="AN237" s="1"/>
      <c r="AO237" s="1"/>
      <c r="AP237" s="1"/>
      <c r="AR237" s="1"/>
      <c r="AS237" s="1"/>
      <c r="AT237" s="1"/>
      <c r="AU237" s="1"/>
      <c r="AV237" s="1"/>
      <c r="AW237" s="1"/>
      <c r="AX237" s="1"/>
      <c r="AY237" s="1"/>
      <c r="AZ237" s="1"/>
      <c r="BB237" s="1"/>
      <c r="BC237" s="1"/>
      <c r="BD237" s="1"/>
      <c r="BE237" s="1"/>
      <c r="BF237" s="1"/>
      <c r="BG237" s="1"/>
      <c r="BH237" s="1"/>
      <c r="BI237" s="1"/>
      <c r="BJ237" s="1"/>
      <c r="BL237" s="1"/>
      <c r="BN237" s="1"/>
      <c r="BO237" s="1"/>
      <c r="BP237" s="1"/>
      <c r="BQ237" s="1"/>
      <c r="BR237" s="1"/>
      <c r="BS237" s="1"/>
      <c r="BT237" s="1"/>
      <c r="BU237" s="1"/>
      <c r="BV237" s="1"/>
      <c r="BW237" s="1"/>
      <c r="BX237" s="1"/>
      <c r="BY237" s="1"/>
      <c r="BZ237" s="1"/>
      <c r="CA237" s="1"/>
      <c r="CB237" s="1"/>
      <c r="CC237" s="1"/>
      <c r="CD237" s="1"/>
      <c r="CE237" s="1"/>
      <c r="CF237" s="1"/>
      <c r="CG237" s="1"/>
      <c r="CH237" s="1"/>
    </row>
    <row r="238" spans="1:86" s="8" customFormat="1" ht="9.9" customHeight="1">
      <c r="A238" s="5"/>
      <c r="B238" s="5"/>
      <c r="C238" s="905" t="s">
        <v>11</v>
      </c>
      <c r="D238" s="1050"/>
      <c r="E238" s="1050"/>
      <c r="F238" s="1050"/>
      <c r="G238" s="1050"/>
      <c r="H238" s="1050"/>
      <c r="I238" s="1050"/>
      <c r="J238" s="1050"/>
      <c r="K238" s="1050"/>
      <c r="L238" s="1050"/>
      <c r="M238" s="1003" t="s">
        <v>56</v>
      </c>
      <c r="N238" s="818"/>
      <c r="O238" s="35"/>
      <c r="P238" s="20"/>
      <c r="Q238" s="1004" t="s">
        <v>31</v>
      </c>
      <c r="R238" s="1005"/>
      <c r="S238" s="21"/>
      <c r="T238" s="20"/>
      <c r="U238" s="1004" t="s">
        <v>32</v>
      </c>
      <c r="V238" s="1005"/>
      <c r="W238" s="21"/>
      <c r="X238" s="20"/>
      <c r="Y238" s="1053" t="s">
        <v>33</v>
      </c>
      <c r="Z238" s="818"/>
      <c r="AB238" s="5"/>
      <c r="AE238" s="5"/>
      <c r="AF238" s="5"/>
      <c r="AG238" s="5"/>
      <c r="AH238" s="5"/>
      <c r="AI238" s="5"/>
      <c r="AJ238" s="5"/>
      <c r="AK238" s="5"/>
      <c r="AL238" s="5"/>
      <c r="AM238" s="5"/>
      <c r="AN238" s="5"/>
      <c r="AO238" s="5"/>
      <c r="AP238" s="5"/>
      <c r="AQ238" s="5"/>
      <c r="AR238" s="5"/>
      <c r="AS238" s="5"/>
      <c r="AT238" s="5"/>
      <c r="AU238" s="5"/>
      <c r="AV238" s="5"/>
      <c r="AX238" s="188"/>
      <c r="AY238" s="189"/>
      <c r="AZ238" s="189"/>
      <c r="BA238" s="189"/>
      <c r="BB238" s="189"/>
      <c r="BC238" s="189"/>
      <c r="BD238" s="189"/>
      <c r="BE238" s="189"/>
      <c r="BF238" s="189"/>
      <c r="BG238" s="189"/>
      <c r="BH238" s="189"/>
      <c r="BI238" s="190"/>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row>
    <row r="239" spans="1:86" s="8" customFormat="1" ht="9.9" customHeight="1">
      <c r="A239" s="5"/>
      <c r="B239" s="5"/>
      <c r="C239" s="907"/>
      <c r="D239" s="1051"/>
      <c r="E239" s="1051"/>
      <c r="F239" s="1051"/>
      <c r="G239" s="1051"/>
      <c r="H239" s="1051"/>
      <c r="I239" s="1051"/>
      <c r="J239" s="1051"/>
      <c r="K239" s="1051"/>
      <c r="L239" s="1051"/>
      <c r="M239" s="890" t="str">
        <f>$M$9</f>
        <v>R</v>
      </c>
      <c r="N239" s="892"/>
      <c r="O239" s="1006" t="str">
        <f ca="1">$O$9</f>
        <v>0</v>
      </c>
      <c r="P239" s="1007"/>
      <c r="Q239" s="1006" t="str">
        <f ca="1">$Q$9</f>
        <v>7</v>
      </c>
      <c r="R239" s="1007"/>
      <c r="S239" s="1006" t="str">
        <f ca="1">$S$9</f>
        <v>0</v>
      </c>
      <c r="T239" s="1007"/>
      <c r="U239" s="1006" t="str">
        <f ca="1">$U$9</f>
        <v>3</v>
      </c>
      <c r="V239" s="1007"/>
      <c r="W239" s="1006" t="str">
        <f ca="1">$W$9</f>
        <v>3</v>
      </c>
      <c r="X239" s="1007"/>
      <c r="Y239" s="1006" t="str">
        <f ca="1">$Y$9</f>
        <v>1</v>
      </c>
      <c r="Z239" s="892"/>
      <c r="AA239" s="5"/>
      <c r="AB239" s="5"/>
      <c r="AC239" s="5"/>
      <c r="AD239" s="5"/>
      <c r="AE239" s="5"/>
      <c r="AF239" s="5"/>
      <c r="AG239" s="5"/>
      <c r="AH239" s="5"/>
      <c r="AI239" s="5"/>
      <c r="AJ239" s="5"/>
      <c r="AK239" s="5"/>
      <c r="AL239" s="5"/>
      <c r="AM239" s="5"/>
      <c r="AN239" s="5"/>
      <c r="AO239" s="5"/>
      <c r="AP239" s="5"/>
      <c r="AQ239" s="5"/>
      <c r="AR239" s="5"/>
      <c r="AS239" s="5"/>
      <c r="AT239" s="5"/>
      <c r="AU239" s="5"/>
      <c r="AV239" s="5"/>
      <c r="AX239" s="191"/>
      <c r="AY239" s="192"/>
      <c r="AZ239" s="192"/>
      <c r="BA239" s="192"/>
      <c r="BB239" s="192"/>
      <c r="BC239" s="192"/>
      <c r="BD239" s="192"/>
      <c r="BE239" s="192"/>
      <c r="BF239" s="192"/>
      <c r="BG239" s="192"/>
      <c r="BH239" s="192"/>
      <c r="BI239" s="193"/>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row>
    <row r="240" spans="1:86" s="5" customFormat="1" ht="9.9" customHeight="1">
      <c r="C240" s="909"/>
      <c r="D240" s="1052"/>
      <c r="E240" s="1052"/>
      <c r="F240" s="1052"/>
      <c r="G240" s="1052"/>
      <c r="H240" s="1052"/>
      <c r="I240" s="1052"/>
      <c r="J240" s="1052"/>
      <c r="K240" s="1052"/>
      <c r="L240" s="1052"/>
      <c r="M240" s="844"/>
      <c r="N240" s="846"/>
      <c r="O240" s="1008"/>
      <c r="P240" s="1009"/>
      <c r="Q240" s="1008"/>
      <c r="R240" s="1009"/>
      <c r="S240" s="1008"/>
      <c r="T240" s="1009"/>
      <c r="U240" s="1008"/>
      <c r="V240" s="1009"/>
      <c r="W240" s="1008"/>
      <c r="X240" s="1009"/>
      <c r="Y240" s="1008"/>
      <c r="Z240" s="846"/>
      <c r="AX240" s="191"/>
      <c r="AY240" s="192"/>
      <c r="AZ240" s="192"/>
      <c r="BA240" s="192"/>
      <c r="BB240" s="192"/>
      <c r="BC240" s="192"/>
      <c r="BD240" s="192"/>
      <c r="BE240" s="192"/>
      <c r="BF240" s="192"/>
      <c r="BG240" s="192"/>
      <c r="BH240" s="192"/>
      <c r="BI240" s="193"/>
    </row>
    <row r="241" spans="1:119" s="8" customFormat="1" ht="9.9" customHeight="1">
      <c r="A241" s="5"/>
      <c r="B241" s="5"/>
      <c r="K241" s="5"/>
      <c r="U241" s="5"/>
      <c r="AD241" s="5"/>
      <c r="AE241" s="5"/>
      <c r="AF241" s="5"/>
      <c r="AG241" s="5"/>
      <c r="AH241" s="5"/>
      <c r="AI241" s="5"/>
      <c r="AJ241" s="5"/>
      <c r="AK241" s="5"/>
      <c r="AL241" s="5"/>
      <c r="AM241" s="5"/>
      <c r="AN241" s="5"/>
      <c r="AO241" s="5"/>
      <c r="AP241" s="5"/>
      <c r="AQ241" s="5"/>
      <c r="AR241" s="5"/>
      <c r="AS241" s="5"/>
      <c r="AT241" s="5"/>
      <c r="AU241" s="5"/>
      <c r="AV241" s="5"/>
      <c r="AX241" s="191"/>
      <c r="AY241" s="192"/>
      <c r="AZ241" s="192"/>
      <c r="BA241" s="192"/>
      <c r="BB241" s="192"/>
      <c r="BC241" s="192"/>
      <c r="BD241" s="192"/>
      <c r="BE241" s="192"/>
      <c r="BF241" s="192"/>
      <c r="BG241" s="192"/>
      <c r="BH241" s="192"/>
      <c r="BI241" s="193"/>
      <c r="BJ241" s="5"/>
      <c r="BK241" s="5"/>
      <c r="BL241" s="5"/>
      <c r="BM241" s="5"/>
      <c r="BN241" s="5"/>
      <c r="BO241" s="5"/>
    </row>
    <row r="242" spans="1:119" s="8" customFormat="1" ht="9.9" customHeight="1">
      <c r="A242" s="5"/>
      <c r="B242" s="5"/>
      <c r="C242" s="33"/>
      <c r="D242" s="33"/>
      <c r="E242" s="33"/>
      <c r="F242" s="33"/>
      <c r="G242" s="33"/>
      <c r="H242" s="33"/>
      <c r="I242" s="33"/>
      <c r="J242" s="33"/>
      <c r="K242" s="5"/>
      <c r="O242" s="71"/>
      <c r="P242" s="71"/>
      <c r="Q242" s="1030" t="s">
        <v>57</v>
      </c>
      <c r="R242" s="1030"/>
      <c r="S242" s="1030"/>
      <c r="T242" s="1030"/>
      <c r="U242" s="1030"/>
      <c r="V242" s="1030"/>
      <c r="W242" s="1030"/>
      <c r="X242" s="1030"/>
      <c r="Y242" s="1030"/>
      <c r="Z242" s="1030"/>
      <c r="AA242" s="1030"/>
      <c r="AB242" s="1030"/>
      <c r="AC242" s="1030"/>
      <c r="AD242" s="1030"/>
      <c r="AE242" s="1030"/>
      <c r="AF242" s="1030"/>
      <c r="AG242" s="1030"/>
      <c r="AH242" s="1030"/>
      <c r="AI242" s="1030"/>
      <c r="AJ242" s="1030"/>
      <c r="AK242" s="1030"/>
      <c r="AL242" s="1030"/>
      <c r="AM242" s="1030"/>
      <c r="AN242" s="1030"/>
      <c r="AO242" s="1030"/>
      <c r="AP242" s="1030"/>
      <c r="AQ242" s="1030"/>
      <c r="AR242" s="71"/>
      <c r="AS242" s="71"/>
      <c r="AT242" s="71"/>
      <c r="AU242" s="71"/>
      <c r="AV242" s="71"/>
      <c r="AX242" s="191"/>
      <c r="AY242" s="192"/>
      <c r="AZ242" s="192"/>
      <c r="BA242" s="192"/>
      <c r="BB242" s="192"/>
      <c r="BC242" s="192"/>
      <c r="BD242" s="192"/>
      <c r="BE242" s="192"/>
      <c r="BF242" s="192"/>
      <c r="BG242" s="192"/>
      <c r="BH242" s="192"/>
      <c r="BI242" s="193"/>
      <c r="BJ242" s="5"/>
      <c r="BK242" s="5"/>
      <c r="BL242" s="5"/>
      <c r="BM242" s="5"/>
      <c r="BN242" s="5"/>
      <c r="BO242" s="5"/>
    </row>
    <row r="243" spans="1:119" s="8" customFormat="1" ht="9.9" customHeight="1">
      <c r="A243" s="5"/>
      <c r="B243" s="5"/>
      <c r="C243" s="33"/>
      <c r="D243" s="33"/>
      <c r="E243" s="33"/>
      <c r="F243" s="33"/>
      <c r="G243" s="33"/>
      <c r="H243" s="33"/>
      <c r="I243" s="33"/>
      <c r="J243" s="33"/>
      <c r="K243" s="5"/>
      <c r="L243" s="5"/>
      <c r="M243" s="5"/>
      <c r="N243" s="71"/>
      <c r="O243" s="71"/>
      <c r="P243" s="71"/>
      <c r="Q243" s="1030"/>
      <c r="R243" s="1030"/>
      <c r="S243" s="1030"/>
      <c r="T243" s="1030"/>
      <c r="U243" s="1030"/>
      <c r="V243" s="1030"/>
      <c r="W243" s="1030"/>
      <c r="X243" s="1030"/>
      <c r="Y243" s="1030"/>
      <c r="Z243" s="1030"/>
      <c r="AA243" s="1030"/>
      <c r="AB243" s="1030"/>
      <c r="AC243" s="1030"/>
      <c r="AD243" s="1030"/>
      <c r="AE243" s="1030"/>
      <c r="AF243" s="1030"/>
      <c r="AG243" s="1030"/>
      <c r="AH243" s="1030"/>
      <c r="AI243" s="1030"/>
      <c r="AJ243" s="1030"/>
      <c r="AK243" s="1030"/>
      <c r="AL243" s="1030"/>
      <c r="AM243" s="1030"/>
      <c r="AN243" s="1030"/>
      <c r="AO243" s="1030"/>
      <c r="AP243" s="1030"/>
      <c r="AQ243" s="1030"/>
      <c r="AR243" s="71"/>
      <c r="AS243" s="71"/>
      <c r="AT243" s="71"/>
      <c r="AU243" s="71"/>
      <c r="AV243" s="71"/>
      <c r="AX243" s="191"/>
      <c r="AY243" s="192"/>
      <c r="AZ243" s="192"/>
      <c r="BA243" s="192"/>
      <c r="BB243" s="192"/>
      <c r="BC243" s="192"/>
      <c r="BD243" s="192"/>
      <c r="BE243" s="192"/>
      <c r="BF243" s="192"/>
      <c r="BG243" s="192"/>
      <c r="BH243" s="192"/>
      <c r="BI243" s="193"/>
      <c r="BJ243" s="5"/>
      <c r="BK243" s="5"/>
      <c r="BL243" s="5"/>
      <c r="BM243" s="5"/>
      <c r="BN243" s="5"/>
      <c r="BO243" s="5"/>
    </row>
    <row r="244" spans="1:119" s="8" customFormat="1" ht="9.9" customHeight="1">
      <c r="A244" s="5"/>
      <c r="B244" s="5"/>
      <c r="C244" s="37"/>
      <c r="D244" s="37"/>
      <c r="E244" s="37"/>
      <c r="F244" s="37"/>
      <c r="G244" s="37"/>
      <c r="H244" s="37"/>
      <c r="I244" s="37"/>
      <c r="J244" s="37"/>
      <c r="K244" s="5"/>
      <c r="L244" s="5"/>
      <c r="N244" s="71"/>
      <c r="O244" s="71"/>
      <c r="P244" s="71"/>
      <c r="Q244" s="1030"/>
      <c r="R244" s="1030"/>
      <c r="S244" s="1030"/>
      <c r="T244" s="1030"/>
      <c r="U244" s="1030"/>
      <c r="V244" s="1030"/>
      <c r="W244" s="1030"/>
      <c r="X244" s="1030"/>
      <c r="Y244" s="1030"/>
      <c r="Z244" s="1030"/>
      <c r="AA244" s="1030"/>
      <c r="AB244" s="1030"/>
      <c r="AC244" s="1030"/>
      <c r="AD244" s="1030"/>
      <c r="AE244" s="1030"/>
      <c r="AF244" s="1030"/>
      <c r="AG244" s="1030"/>
      <c r="AH244" s="1030"/>
      <c r="AI244" s="1030"/>
      <c r="AJ244" s="1030"/>
      <c r="AK244" s="1030"/>
      <c r="AL244" s="1030"/>
      <c r="AM244" s="1030"/>
      <c r="AN244" s="1030"/>
      <c r="AO244" s="1030"/>
      <c r="AP244" s="1030"/>
      <c r="AQ244" s="1030"/>
      <c r="AR244" s="71"/>
      <c r="AS244" s="71"/>
      <c r="AT244" s="71"/>
      <c r="AU244" s="71"/>
      <c r="AV244" s="71"/>
      <c r="AX244" s="194"/>
      <c r="AY244" s="195"/>
      <c r="AZ244" s="195"/>
      <c r="BA244" s="195"/>
      <c r="BB244" s="195"/>
      <c r="BC244" s="195"/>
      <c r="BD244" s="195"/>
      <c r="BE244" s="195"/>
      <c r="BF244" s="195"/>
      <c r="BG244" s="195"/>
      <c r="BH244" s="195"/>
      <c r="BI244" s="196"/>
      <c r="BJ244" s="5"/>
      <c r="BK244" s="5"/>
      <c r="BL244" s="5"/>
      <c r="BM244" s="5"/>
      <c r="BN244" s="5"/>
      <c r="BO244" s="5"/>
    </row>
    <row r="245" spans="1:119" s="8" customFormat="1" ht="9.9" customHeight="1">
      <c r="A245" s="5"/>
      <c r="B245" s="5"/>
      <c r="C245" s="37"/>
      <c r="D245" s="37"/>
      <c r="E245" s="37"/>
      <c r="F245" s="37"/>
      <c r="G245" s="37"/>
      <c r="H245" s="37"/>
      <c r="I245" s="37"/>
      <c r="J245" s="37"/>
      <c r="K245" s="5"/>
      <c r="L245" s="5"/>
      <c r="U245" s="13"/>
      <c r="V245" s="13"/>
      <c r="W245" s="5"/>
      <c r="X245" s="13"/>
      <c r="Y245" s="71"/>
      <c r="Z245" s="71"/>
      <c r="AA245" s="71"/>
      <c r="AB245" s="71"/>
      <c r="AC245" s="71"/>
      <c r="AD245" s="71"/>
      <c r="AE245" s="71"/>
      <c r="AF245" s="71"/>
      <c r="AG245" s="71"/>
      <c r="AH245" s="71"/>
      <c r="AI245" s="71"/>
      <c r="AJ245" s="71"/>
      <c r="AK245" s="71"/>
      <c r="AL245" s="5"/>
      <c r="AO245" s="5"/>
      <c r="AX245" s="1031" t="s">
        <v>52</v>
      </c>
      <c r="AY245" s="1031"/>
      <c r="AZ245" s="1031"/>
      <c r="BA245" s="1031"/>
      <c r="BB245" s="1031"/>
      <c r="BC245" s="1031"/>
      <c r="BD245" s="1031"/>
      <c r="BE245" s="1031"/>
      <c r="BF245" s="1031"/>
      <c r="BG245" s="1031"/>
      <c r="BH245" s="1031"/>
      <c r="BI245" s="1031"/>
      <c r="BL245" s="5"/>
      <c r="BM245" s="5"/>
      <c r="BN245" s="5"/>
      <c r="BO245" s="5"/>
    </row>
    <row r="246" spans="1:119" s="8" customFormat="1" ht="9.9" customHeight="1">
      <c r="A246" s="5"/>
      <c r="B246" s="5"/>
      <c r="C246" s="37"/>
      <c r="D246" s="37"/>
      <c r="E246" s="37"/>
      <c r="F246" s="37"/>
      <c r="G246" s="37"/>
      <c r="H246" s="37"/>
      <c r="I246" s="37"/>
      <c r="J246" s="37"/>
      <c r="K246" s="5"/>
      <c r="L246" s="5"/>
      <c r="U246" s="5"/>
      <c r="V246" s="5"/>
      <c r="W246" s="5"/>
      <c r="X246" s="71"/>
      <c r="Y246" s="71"/>
      <c r="Z246" s="71"/>
      <c r="AA246" s="71"/>
      <c r="AB246" s="71"/>
      <c r="AC246" s="71"/>
      <c r="AD246" s="71"/>
      <c r="AE246" s="71"/>
      <c r="AF246" s="71"/>
      <c r="AG246" s="71"/>
      <c r="AH246" s="71"/>
      <c r="AI246" s="71"/>
      <c r="AJ246" s="71"/>
      <c r="AK246" s="71"/>
      <c r="AL246" s="5"/>
      <c r="AO246" s="5"/>
      <c r="AX246" s="1032"/>
      <c r="AY246" s="1032"/>
      <c r="AZ246" s="1032"/>
      <c r="BA246" s="1032"/>
      <c r="BB246" s="1032"/>
      <c r="BC246" s="1032"/>
      <c r="BD246" s="1032"/>
      <c r="BE246" s="1032"/>
      <c r="BF246" s="1032"/>
      <c r="BG246" s="1032"/>
      <c r="BH246" s="1032"/>
      <c r="BI246" s="1032"/>
      <c r="BL246" s="5"/>
      <c r="BM246" s="5"/>
      <c r="BN246" s="5"/>
      <c r="BO246" s="5"/>
    </row>
    <row r="247" spans="1:119" s="8" customFormat="1" ht="9.9" customHeight="1">
      <c r="A247" s="5"/>
      <c r="B247" s="5"/>
      <c r="C247" s="37"/>
      <c r="D247" s="37"/>
      <c r="E247" s="37"/>
      <c r="F247" s="37"/>
      <c r="G247" s="37"/>
      <c r="H247" s="37"/>
      <c r="I247" s="37"/>
      <c r="J247" s="37"/>
      <c r="K247" s="5"/>
      <c r="L247" s="5"/>
      <c r="M247" s="54" t="s">
        <v>58</v>
      </c>
      <c r="U247" s="5"/>
      <c r="V247" s="5"/>
      <c r="W247" s="5"/>
      <c r="X247" s="71"/>
      <c r="Y247" s="71"/>
      <c r="Z247" s="71"/>
      <c r="AA247" s="71"/>
      <c r="AB247" s="71"/>
      <c r="AC247" s="71"/>
      <c r="AD247" s="71"/>
      <c r="AE247" s="71"/>
      <c r="AF247" s="71"/>
      <c r="AG247" s="71"/>
      <c r="AH247" s="71"/>
      <c r="AI247" s="71"/>
      <c r="AJ247" s="71"/>
      <c r="AK247" s="71"/>
      <c r="AL247" s="5"/>
      <c r="AO247" s="5"/>
      <c r="AX247" s="53"/>
      <c r="AY247" s="53"/>
      <c r="AZ247" s="53"/>
      <c r="BA247" s="53"/>
      <c r="BB247" s="53"/>
      <c r="BC247" s="53"/>
      <c r="BD247" s="53"/>
      <c r="BE247" s="53"/>
      <c r="BF247" s="53"/>
      <c r="BG247" s="53"/>
      <c r="BH247" s="53"/>
      <c r="BI247" s="53"/>
      <c r="BL247" s="5"/>
      <c r="BM247" s="5"/>
      <c r="BN247" s="5"/>
      <c r="BO247" s="5"/>
    </row>
    <row r="248" spans="1:119" s="8" customFormat="1" ht="9.9" customHeight="1">
      <c r="A248" s="5"/>
      <c r="B248" s="5"/>
      <c r="K248" s="5"/>
      <c r="L248" s="5"/>
      <c r="U248" s="5"/>
      <c r="V248" s="5"/>
      <c r="W248" s="5"/>
      <c r="X248" s="71"/>
      <c r="Y248" s="71"/>
      <c r="Z248" s="71"/>
      <c r="AA248" s="71"/>
      <c r="AB248" s="71"/>
      <c r="AC248" s="71"/>
      <c r="AD248" s="71"/>
      <c r="AE248" s="71"/>
      <c r="AF248" s="71"/>
      <c r="AG248" s="71"/>
      <c r="AH248" s="71"/>
      <c r="AI248" s="71"/>
      <c r="AJ248" s="71"/>
      <c r="AK248" s="71"/>
      <c r="AL248" s="5"/>
      <c r="AO248" s="5"/>
      <c r="BB248" s="5"/>
      <c r="BL248" s="5"/>
      <c r="BM248" s="5"/>
      <c r="BN248" s="5"/>
      <c r="BO248" s="5"/>
    </row>
    <row r="249" spans="1:119" s="8" customFormat="1" ht="9.9" customHeight="1">
      <c r="A249" s="5"/>
      <c r="B249" s="5"/>
      <c r="C249" s="1002" t="s">
        <v>242</v>
      </c>
      <c r="D249" s="796"/>
      <c r="E249" s="796"/>
      <c r="F249" s="796"/>
      <c r="G249" s="796"/>
      <c r="H249" s="796"/>
      <c r="I249" s="796"/>
      <c r="J249" s="796"/>
      <c r="K249" s="796"/>
      <c r="L249" s="797"/>
      <c r="M249" s="1010" t="s">
        <v>13</v>
      </c>
      <c r="N249" s="1011"/>
      <c r="O249" s="1011"/>
      <c r="P249" s="1011"/>
      <c r="Q249" s="1011"/>
      <c r="R249" s="1011"/>
      <c r="S249" s="1011"/>
      <c r="T249" s="1011"/>
      <c r="U249" s="1011"/>
      <c r="V249" s="1011"/>
      <c r="W249" s="1011"/>
      <c r="X249" s="1011"/>
      <c r="Y249" s="1011"/>
      <c r="Z249" s="1011"/>
      <c r="AA249" s="1011"/>
      <c r="AB249" s="1011"/>
      <c r="AC249" s="1011"/>
      <c r="AD249" s="1011"/>
      <c r="AE249" s="1011"/>
      <c r="AF249" s="1011"/>
      <c r="AG249" s="1011"/>
      <c r="AH249" s="1011"/>
      <c r="AI249" s="1011"/>
      <c r="AJ249" s="1011"/>
      <c r="AK249" s="1011"/>
      <c r="AL249" s="1011"/>
      <c r="AM249" s="1011"/>
      <c r="AN249" s="1011"/>
      <c r="AO249" s="1011"/>
      <c r="AP249" s="1011"/>
      <c r="AQ249" s="1011"/>
      <c r="AR249" s="1011"/>
      <c r="AS249" s="1011"/>
      <c r="AT249" s="1011"/>
      <c r="AU249" s="1011"/>
      <c r="AV249" s="1011"/>
      <c r="AW249" s="1011"/>
      <c r="AX249" s="1011"/>
      <c r="AY249" s="1012"/>
      <c r="AZ249" s="1010" t="s">
        <v>59</v>
      </c>
      <c r="BA249" s="1011"/>
      <c r="BB249" s="1011"/>
      <c r="BC249" s="1011"/>
      <c r="BD249" s="1011"/>
      <c r="BE249" s="1011"/>
      <c r="BF249" s="1011"/>
      <c r="BG249" s="1011"/>
      <c r="BH249" s="1011"/>
      <c r="BI249" s="1012"/>
      <c r="BJ249" s="5"/>
      <c r="BK249" s="5"/>
      <c r="BL249" s="5"/>
    </row>
    <row r="250" spans="1:119" s="5" customFormat="1" ht="9.9" customHeight="1">
      <c r="C250" s="870" t="str">
        <f>$C$20</f>
        <v/>
      </c>
      <c r="D250" s="1025"/>
      <c r="E250" s="1026" t="str">
        <f>$E$20</f>
        <v/>
      </c>
      <c r="F250" s="1025"/>
      <c r="G250" s="1026" t="str">
        <f>$G$20</f>
        <v/>
      </c>
      <c r="H250" s="1025"/>
      <c r="I250" s="1026" t="str">
        <f>$I$20</f>
        <v/>
      </c>
      <c r="J250" s="1025"/>
      <c r="K250" s="1026" t="str">
        <f>$K$20</f>
        <v/>
      </c>
      <c r="L250" s="872"/>
      <c r="M250" s="873" t="str">
        <f>$M$20</f>
        <v/>
      </c>
      <c r="N250" s="874"/>
      <c r="O250" s="874"/>
      <c r="P250" s="874"/>
      <c r="Q250" s="874"/>
      <c r="R250" s="874"/>
      <c r="S250" s="874"/>
      <c r="T250" s="874"/>
      <c r="U250" s="874"/>
      <c r="V250" s="874"/>
      <c r="W250" s="874"/>
      <c r="X250" s="874"/>
      <c r="Y250" s="874"/>
      <c r="Z250" s="874"/>
      <c r="AA250" s="874"/>
      <c r="AB250" s="874"/>
      <c r="AC250" s="874"/>
      <c r="AD250" s="874"/>
      <c r="AE250" s="874"/>
      <c r="AF250" s="874"/>
      <c r="AG250" s="874"/>
      <c r="AH250" s="874"/>
      <c r="AI250" s="874"/>
      <c r="AJ250" s="874"/>
      <c r="AK250" s="874"/>
      <c r="AL250" s="874"/>
      <c r="AM250" s="874"/>
      <c r="AN250" s="874"/>
      <c r="AO250" s="874"/>
      <c r="AP250" s="874"/>
      <c r="AQ250" s="874"/>
      <c r="AR250" s="874"/>
      <c r="AS250" s="874"/>
      <c r="AT250" s="874"/>
      <c r="AU250" s="874"/>
      <c r="AV250" s="874"/>
      <c r="AW250" s="874"/>
      <c r="AX250" s="874"/>
      <c r="AY250" s="875"/>
      <c r="AZ250" s="1027" t="str">
        <f>$AZ$20</f>
        <v/>
      </c>
      <c r="BA250" s="1033"/>
      <c r="BB250" s="1033"/>
      <c r="BC250" s="1033"/>
      <c r="BD250" s="1033"/>
      <c r="BE250" s="1033"/>
      <c r="BF250" s="1033"/>
      <c r="BG250" s="1033"/>
      <c r="BH250" s="1033"/>
      <c r="BI250" s="1034"/>
    </row>
    <row r="251" spans="1:119" s="8" customFormat="1" ht="9.9" customHeight="1">
      <c r="A251" s="5"/>
      <c r="B251" s="5"/>
      <c r="C251" s="890"/>
      <c r="D251" s="1007"/>
      <c r="E251" s="1008"/>
      <c r="F251" s="1009"/>
      <c r="G251" s="1008"/>
      <c r="H251" s="1009"/>
      <c r="I251" s="1008"/>
      <c r="J251" s="1009"/>
      <c r="K251" s="1008"/>
      <c r="L251" s="846"/>
      <c r="M251" s="879"/>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0"/>
      <c r="AY251" s="881"/>
      <c r="AZ251" s="1035"/>
      <c r="BA251" s="1036"/>
      <c r="BB251" s="1036"/>
      <c r="BC251" s="1036"/>
      <c r="BD251" s="1036"/>
      <c r="BE251" s="1036"/>
      <c r="BF251" s="1036"/>
      <c r="BG251" s="1036"/>
      <c r="BH251" s="1036"/>
      <c r="BI251" s="1037"/>
      <c r="BJ251" s="5"/>
      <c r="BK251" s="5"/>
      <c r="BL251" s="5"/>
    </row>
    <row r="252" spans="1:119" s="8" customFormat="1" ht="9.9" customHeight="1">
      <c r="A252" s="5"/>
      <c r="B252" s="5"/>
      <c r="C252" s="1002" t="s">
        <v>243</v>
      </c>
      <c r="D252" s="796"/>
      <c r="E252" s="796"/>
      <c r="F252" s="796"/>
      <c r="G252" s="796"/>
      <c r="H252" s="796"/>
      <c r="I252" s="796"/>
      <c r="J252" s="796"/>
      <c r="K252" s="796"/>
      <c r="L252" s="796"/>
      <c r="M252" s="796"/>
      <c r="N252" s="797"/>
      <c r="O252" s="1010" t="s">
        <v>237</v>
      </c>
      <c r="P252" s="1011"/>
      <c r="Q252" s="1011"/>
      <c r="R252" s="1011"/>
      <c r="S252" s="1011"/>
      <c r="T252" s="1011"/>
      <c r="U252" s="1011"/>
      <c r="V252" s="1011"/>
      <c r="W252" s="1011"/>
      <c r="X252" s="1011"/>
      <c r="Y252" s="1011"/>
      <c r="Z252" s="1011"/>
      <c r="AA252" s="1011"/>
      <c r="AB252" s="1011"/>
      <c r="AC252" s="1011"/>
      <c r="AD252" s="1011"/>
      <c r="AE252" s="1011"/>
      <c r="AF252" s="1011"/>
      <c r="AG252" s="1011"/>
      <c r="AH252" s="1011"/>
      <c r="AI252" s="1011"/>
      <c r="AJ252" s="1011"/>
      <c r="AK252" s="1011"/>
      <c r="AL252" s="1011"/>
      <c r="AM252" s="1011"/>
      <c r="AN252" s="1011"/>
      <c r="AO252" s="1011"/>
      <c r="AP252" s="1011"/>
      <c r="AQ252" s="1011"/>
      <c r="AR252" s="1011"/>
      <c r="AS252" s="1011"/>
      <c r="AT252" s="1011"/>
      <c r="AU252" s="1011"/>
      <c r="AV252" s="1011"/>
      <c r="AW252" s="1011"/>
      <c r="AX252" s="1011"/>
      <c r="AY252" s="1012"/>
      <c r="AZ252" s="1010" t="s">
        <v>59</v>
      </c>
      <c r="BA252" s="1011"/>
      <c r="BB252" s="1011"/>
      <c r="BC252" s="1011"/>
      <c r="BD252" s="1011"/>
      <c r="BE252" s="1011"/>
      <c r="BF252" s="1011"/>
      <c r="BG252" s="1011"/>
      <c r="BH252" s="1011"/>
      <c r="BI252" s="1012"/>
      <c r="BJ252" s="5"/>
      <c r="BK252" s="5"/>
      <c r="BL252" s="5"/>
    </row>
    <row r="253" spans="1:119" s="8" customFormat="1" ht="9.9" customHeight="1">
      <c r="A253" s="5"/>
      <c r="B253" s="5"/>
      <c r="C253" s="870" t="str">
        <f>$C$23</f>
        <v/>
      </c>
      <c r="D253" s="1025"/>
      <c r="E253" s="1026" t="str">
        <f>$E$23</f>
        <v/>
      </c>
      <c r="F253" s="1025"/>
      <c r="G253" s="1026" t="str">
        <f>$G$23</f>
        <v/>
      </c>
      <c r="H253" s="1025"/>
      <c r="I253" s="1026" t="str">
        <f>$I$23</f>
        <v/>
      </c>
      <c r="J253" s="1025"/>
      <c r="K253" s="1026" t="str">
        <f>$K$23</f>
        <v/>
      </c>
      <c r="L253" s="1025"/>
      <c r="M253" s="1026" t="str">
        <f>$M$23</f>
        <v/>
      </c>
      <c r="N253" s="872"/>
      <c r="O253" s="182" t="s">
        <v>231</v>
      </c>
      <c r="P253" s="1028" t="str">
        <f>$P$23</f>
        <v/>
      </c>
      <c r="Q253" s="1029"/>
      <c r="R253" s="1029"/>
      <c r="S253" s="187" t="s">
        <v>232</v>
      </c>
      <c r="T253" s="1028" t="str">
        <f>$T$23</f>
        <v/>
      </c>
      <c r="U253" s="1029"/>
      <c r="V253" s="1029"/>
      <c r="W253" s="1029"/>
      <c r="X253" s="185"/>
      <c r="Y253" s="184"/>
      <c r="Z253" s="184"/>
      <c r="AA253" s="184"/>
      <c r="AB253" s="186"/>
      <c r="AC253" s="186"/>
      <c r="AD253" s="186"/>
      <c r="AE253" s="186"/>
      <c r="AF253" s="186"/>
      <c r="AG253" s="186"/>
      <c r="AH253" s="186"/>
      <c r="AI253" s="186"/>
      <c r="AJ253" s="186"/>
      <c r="AK253" s="186"/>
      <c r="AL253" s="186"/>
      <c r="AM253" s="186"/>
      <c r="AN253" s="186"/>
      <c r="AO253" s="186"/>
      <c r="AP253" s="186"/>
      <c r="AQ253" s="186"/>
      <c r="AR253" s="186"/>
      <c r="AS253" s="186"/>
      <c r="AT253" s="186"/>
      <c r="AU253" s="186"/>
      <c r="AV253" s="186"/>
      <c r="AW253" s="186"/>
      <c r="AX253" s="186"/>
      <c r="AY253" s="186"/>
      <c r="AZ253" s="1027" t="str">
        <f>$AZ$23</f>
        <v/>
      </c>
      <c r="BA253" s="874"/>
      <c r="BB253" s="874"/>
      <c r="BC253" s="874"/>
      <c r="BD253" s="874"/>
      <c r="BE253" s="874"/>
      <c r="BF253" s="874"/>
      <c r="BG253" s="874"/>
      <c r="BH253" s="874"/>
      <c r="BI253" s="875"/>
      <c r="BJ253" s="5"/>
      <c r="BK253" s="5"/>
      <c r="BL253" s="5"/>
      <c r="BO253" s="19"/>
      <c r="BP253" s="19"/>
      <c r="BQ253" s="19"/>
      <c r="BR253" s="19"/>
      <c r="BS253" s="19"/>
      <c r="BT253" s="19"/>
      <c r="BU253" s="19"/>
      <c r="BV253" s="19"/>
      <c r="BW253" s="19"/>
      <c r="BX253" s="19"/>
      <c r="BY253" s="19"/>
      <c r="BZ253" s="19"/>
      <c r="CA253" s="19"/>
      <c r="CB253" s="19"/>
      <c r="CC253" s="19"/>
      <c r="CD253" s="19"/>
      <c r="CE253" s="19"/>
      <c r="CF253" s="19"/>
      <c r="CG253" s="19"/>
      <c r="CN253" s="5"/>
      <c r="CX253" s="5"/>
      <c r="DH253" s="5"/>
      <c r="DK253" s="5"/>
      <c r="DL253" s="5"/>
      <c r="DM253" s="5"/>
      <c r="DN253" s="5"/>
      <c r="DO253" s="5"/>
    </row>
    <row r="254" spans="1:119" s="8" customFormat="1" ht="9.9" customHeight="1">
      <c r="A254" s="5"/>
      <c r="B254" s="5"/>
      <c r="C254" s="890"/>
      <c r="D254" s="1007"/>
      <c r="E254" s="1006"/>
      <c r="F254" s="1007"/>
      <c r="G254" s="1006"/>
      <c r="H254" s="1007"/>
      <c r="I254" s="1006"/>
      <c r="J254" s="1007"/>
      <c r="K254" s="1006"/>
      <c r="L254" s="1007"/>
      <c r="M254" s="1006"/>
      <c r="N254" s="892"/>
      <c r="O254" s="876" t="str">
        <f>$O$24</f>
        <v/>
      </c>
      <c r="P254" s="877"/>
      <c r="Q254" s="877"/>
      <c r="R254" s="877"/>
      <c r="S254" s="877"/>
      <c r="T254" s="877"/>
      <c r="U254" s="877"/>
      <c r="V254" s="877"/>
      <c r="W254" s="877"/>
      <c r="X254" s="877"/>
      <c r="Y254" s="877"/>
      <c r="Z254" s="877"/>
      <c r="AA254" s="877"/>
      <c r="AB254" s="877"/>
      <c r="AC254" s="877"/>
      <c r="AD254" s="877"/>
      <c r="AE254" s="877"/>
      <c r="AF254" s="877"/>
      <c r="AG254" s="877"/>
      <c r="AH254" s="877"/>
      <c r="AI254" s="877"/>
      <c r="AJ254" s="877"/>
      <c r="AK254" s="877"/>
      <c r="AL254" s="877"/>
      <c r="AM254" s="877"/>
      <c r="AN254" s="877"/>
      <c r="AO254" s="877"/>
      <c r="AP254" s="877"/>
      <c r="AQ254" s="877"/>
      <c r="AR254" s="877"/>
      <c r="AS254" s="877"/>
      <c r="AT254" s="877"/>
      <c r="AU254" s="877"/>
      <c r="AV254" s="877"/>
      <c r="AW254" s="877"/>
      <c r="AX254" s="877"/>
      <c r="AY254" s="878"/>
      <c r="AZ254" s="876"/>
      <c r="BA254" s="877"/>
      <c r="BB254" s="877"/>
      <c r="BC254" s="877"/>
      <c r="BD254" s="877"/>
      <c r="BE254" s="877"/>
      <c r="BF254" s="877"/>
      <c r="BG254" s="877"/>
      <c r="BH254" s="877"/>
      <c r="BI254" s="878"/>
      <c r="BJ254" s="5"/>
      <c r="BK254" s="5"/>
      <c r="BL254" s="5"/>
      <c r="BT254" s="5"/>
      <c r="CD254" s="5"/>
      <c r="CN254" s="5"/>
      <c r="CX254" s="5"/>
      <c r="DH254" s="5"/>
      <c r="DK254" s="5"/>
      <c r="DL254" s="5"/>
      <c r="DM254" s="5"/>
      <c r="DN254" s="5"/>
      <c r="DO254" s="5"/>
    </row>
    <row r="255" spans="1:119" s="8" customFormat="1" ht="9.9" customHeight="1">
      <c r="A255" s="5"/>
      <c r="B255" s="5"/>
      <c r="C255" s="844"/>
      <c r="D255" s="1009"/>
      <c r="E255" s="1008"/>
      <c r="F255" s="1009"/>
      <c r="G255" s="1008"/>
      <c r="H255" s="1009"/>
      <c r="I255" s="1008"/>
      <c r="J255" s="1009"/>
      <c r="K255" s="1008"/>
      <c r="L255" s="1009"/>
      <c r="M255" s="1008"/>
      <c r="N255" s="846"/>
      <c r="O255" s="879"/>
      <c r="P255" s="880"/>
      <c r="Q255" s="880"/>
      <c r="R255" s="880"/>
      <c r="S255" s="880"/>
      <c r="T255" s="880"/>
      <c r="U255" s="880"/>
      <c r="V255" s="880"/>
      <c r="W255" s="880"/>
      <c r="X255" s="880"/>
      <c r="Y255" s="880"/>
      <c r="Z255" s="880"/>
      <c r="AA255" s="880"/>
      <c r="AB255" s="880"/>
      <c r="AC255" s="880"/>
      <c r="AD255" s="880"/>
      <c r="AE255" s="880"/>
      <c r="AF255" s="880"/>
      <c r="AG255" s="880"/>
      <c r="AH255" s="880"/>
      <c r="AI255" s="880"/>
      <c r="AJ255" s="880"/>
      <c r="AK255" s="880"/>
      <c r="AL255" s="880"/>
      <c r="AM255" s="880"/>
      <c r="AN255" s="880"/>
      <c r="AO255" s="880"/>
      <c r="AP255" s="880"/>
      <c r="AQ255" s="880"/>
      <c r="AR255" s="880"/>
      <c r="AS255" s="880"/>
      <c r="AT255" s="880"/>
      <c r="AU255" s="880"/>
      <c r="AV255" s="880"/>
      <c r="AW255" s="880"/>
      <c r="AX255" s="880"/>
      <c r="AY255" s="881"/>
      <c r="AZ255" s="879"/>
      <c r="BA255" s="880"/>
      <c r="BB255" s="880"/>
      <c r="BC255" s="880"/>
      <c r="BD255" s="880"/>
      <c r="BE255" s="880"/>
      <c r="BF255" s="880"/>
      <c r="BG255" s="880"/>
      <c r="BH255" s="880"/>
      <c r="BI255" s="881"/>
      <c r="BJ255" s="5"/>
      <c r="BK255" s="5"/>
      <c r="BL255" s="5"/>
      <c r="BT255" s="12"/>
      <c r="BU255" s="12"/>
      <c r="BV255" s="12"/>
      <c r="BW255" s="12"/>
      <c r="BX255" s="12"/>
      <c r="BY255" s="12"/>
      <c r="BZ255" s="12"/>
      <c r="CA255" s="12"/>
      <c r="CB255" s="12"/>
      <c r="CC255" s="12"/>
      <c r="CD255" s="12"/>
      <c r="CE255" s="12"/>
      <c r="CF255" s="12"/>
      <c r="CG255" s="12"/>
      <c r="CH255" s="12"/>
      <c r="CI255" s="12"/>
      <c r="CJ255" s="12"/>
      <c r="CK255" s="12"/>
      <c r="CL255" s="12"/>
      <c r="CM255" s="12"/>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row>
    <row r="256" spans="1:119" s="8" customFormat="1" ht="9.9" customHeight="1">
      <c r="A256" s="5"/>
      <c r="B256" s="5"/>
      <c r="C256" s="1010" t="s">
        <v>256</v>
      </c>
      <c r="D256" s="1011"/>
      <c r="E256" s="1011"/>
      <c r="F256" s="1011"/>
      <c r="G256" s="1011"/>
      <c r="H256" s="1011"/>
      <c r="I256" s="1011"/>
      <c r="J256" s="1011"/>
      <c r="K256" s="1011"/>
      <c r="L256" s="1011"/>
      <c r="M256" s="1011"/>
      <c r="N256" s="1011"/>
      <c r="O256" s="1011"/>
      <c r="P256" s="1011"/>
      <c r="Q256" s="1011"/>
      <c r="R256" s="1011"/>
      <c r="S256" s="1011"/>
      <c r="T256" s="1011"/>
      <c r="U256" s="1011"/>
      <c r="V256" s="1011"/>
      <c r="W256" s="1011"/>
      <c r="X256" s="1011"/>
      <c r="Y256" s="1011"/>
      <c r="Z256" s="1011"/>
      <c r="AA256" s="1011"/>
      <c r="AB256" s="1011"/>
      <c r="AC256" s="1011"/>
      <c r="AD256" s="1011"/>
      <c r="AE256" s="1011"/>
      <c r="AF256" s="1011"/>
      <c r="AG256" s="1011"/>
      <c r="AH256" s="1011"/>
      <c r="AI256" s="1011"/>
      <c r="AJ256" s="1011"/>
      <c r="AK256" s="1011"/>
      <c r="AL256" s="1011"/>
      <c r="AM256" s="1011"/>
      <c r="AN256" s="1011"/>
      <c r="AO256" s="1011"/>
      <c r="AP256" s="1011"/>
      <c r="AQ256" s="1011"/>
      <c r="AR256" s="1012"/>
      <c r="AS256" s="1013" t="s">
        <v>4</v>
      </c>
      <c r="AT256" s="1014"/>
      <c r="AU256" s="1014"/>
      <c r="AV256" s="1014"/>
      <c r="AW256" s="1014"/>
      <c r="AX256" s="1014"/>
      <c r="AY256" s="1015"/>
      <c r="AZ256" s="1016" t="s">
        <v>53</v>
      </c>
      <c r="BA256" s="1017"/>
      <c r="BB256" s="1017"/>
      <c r="BC256" s="1017"/>
      <c r="BD256" s="1017"/>
      <c r="BE256" s="1017"/>
      <c r="BF256" s="1017"/>
      <c r="BG256" s="1017"/>
      <c r="BH256" s="1017"/>
      <c r="BI256" s="1018"/>
      <c r="BJ256" s="5"/>
      <c r="BK256" s="5"/>
      <c r="BL256" s="5"/>
      <c r="BT256" s="12"/>
      <c r="BU256" s="12"/>
      <c r="BV256" s="12"/>
      <c r="BW256" s="12"/>
      <c r="BX256" s="12"/>
      <c r="BY256" s="12"/>
      <c r="BZ256" s="12"/>
      <c r="CA256" s="12"/>
      <c r="CB256" s="12"/>
      <c r="CC256" s="12"/>
      <c r="CD256" s="12"/>
      <c r="CE256" s="12"/>
      <c r="CF256" s="12"/>
      <c r="CG256" s="12"/>
      <c r="CH256" s="12"/>
      <c r="CI256" s="12"/>
      <c r="CJ256" s="12"/>
      <c r="CK256" s="12"/>
      <c r="CL256" s="12"/>
      <c r="CM256" s="12"/>
      <c r="CN256" s="5"/>
      <c r="CX256" s="5"/>
      <c r="DH256" s="5"/>
      <c r="DK256" s="5"/>
      <c r="DL256" s="5"/>
      <c r="DM256" s="5"/>
      <c r="DN256" s="5"/>
      <c r="DO256" s="5"/>
    </row>
    <row r="257" spans="1:119" s="8" customFormat="1" ht="9.9" customHeight="1">
      <c r="A257" s="5"/>
      <c r="B257" s="5"/>
      <c r="C257" s="1019" t="str">
        <f>$C$27</f>
        <v/>
      </c>
      <c r="D257" s="1020"/>
      <c r="E257" s="1021" t="str">
        <f>$E$27</f>
        <v/>
      </c>
      <c r="F257" s="1022"/>
      <c r="G257" s="1021" t="str">
        <f>$G$27</f>
        <v/>
      </c>
      <c r="H257" s="1022"/>
      <c r="I257" s="871" t="str">
        <f>$I$27</f>
        <v/>
      </c>
      <c r="J257" s="1025"/>
      <c r="K257" s="1026" t="str">
        <f>$K$27</f>
        <v/>
      </c>
      <c r="L257" s="1025"/>
      <c r="M257" s="1026" t="str">
        <f>$M$27</f>
        <v/>
      </c>
      <c r="N257" s="1025"/>
      <c r="O257" s="1026" t="str">
        <f>$O$27</f>
        <v/>
      </c>
      <c r="P257" s="1025"/>
      <c r="Q257" s="1026" t="str">
        <f>$Q$27</f>
        <v/>
      </c>
      <c r="R257" s="1025"/>
      <c r="S257" s="1026" t="str">
        <f>$S$27</f>
        <v/>
      </c>
      <c r="T257" s="1025"/>
      <c r="U257" s="1026" t="str">
        <f>$U$27</f>
        <v/>
      </c>
      <c r="V257" s="1025"/>
      <c r="W257" s="1026" t="str">
        <f>$W$27</f>
        <v/>
      </c>
      <c r="X257" s="1025"/>
      <c r="Y257" s="1026" t="str">
        <f>$Y$27</f>
        <v/>
      </c>
      <c r="Z257" s="1025"/>
      <c r="AA257" s="1026" t="str">
        <f>$AA$27</f>
        <v/>
      </c>
      <c r="AB257" s="1025"/>
      <c r="AC257" s="1026" t="str">
        <f>$AC$27</f>
        <v/>
      </c>
      <c r="AD257" s="1025"/>
      <c r="AE257" s="1026" t="str">
        <f>$AE$27</f>
        <v/>
      </c>
      <c r="AF257" s="1025"/>
      <c r="AG257" s="1026" t="str">
        <f>$AG$27</f>
        <v/>
      </c>
      <c r="AH257" s="1025"/>
      <c r="AI257" s="1026" t="str">
        <f>$AI$27</f>
        <v/>
      </c>
      <c r="AJ257" s="1025"/>
      <c r="AK257" s="1026" t="str">
        <f>$AK$27</f>
        <v/>
      </c>
      <c r="AL257" s="1025"/>
      <c r="AM257" s="1026" t="str">
        <f>$AM$27</f>
        <v/>
      </c>
      <c r="AN257" s="1025"/>
      <c r="AO257" s="1026" t="str">
        <f>$AO$27</f>
        <v/>
      </c>
      <c r="AP257" s="1025"/>
      <c r="AQ257" s="1026" t="str">
        <f>$AQ$27</f>
        <v/>
      </c>
      <c r="AR257" s="872"/>
      <c r="AS257" s="982"/>
      <c r="AT257" s="983"/>
      <c r="AU257" s="983"/>
      <c r="AV257" s="983"/>
      <c r="AW257" s="983"/>
      <c r="AX257" s="983"/>
      <c r="AY257" s="984"/>
      <c r="AZ257" s="988" t="s">
        <v>54</v>
      </c>
      <c r="BA257" s="989"/>
      <c r="BB257" s="989"/>
      <c r="BC257" s="989"/>
      <c r="BD257" s="989"/>
      <c r="BE257" s="989"/>
      <c r="BF257" s="989"/>
      <c r="BG257" s="989"/>
      <c r="BH257" s="989"/>
      <c r="BI257" s="990"/>
      <c r="BJ257" s="5"/>
      <c r="BK257" s="5"/>
      <c r="DG257" s="5"/>
      <c r="DJ257" s="5"/>
      <c r="DK257" s="5"/>
      <c r="DL257" s="5"/>
      <c r="DM257" s="5"/>
      <c r="DN257" s="5"/>
      <c r="DO257" s="5"/>
    </row>
    <row r="258" spans="1:119" s="8" customFormat="1" ht="9.9" customHeight="1">
      <c r="A258" s="5"/>
      <c r="B258" s="5"/>
      <c r="C258" s="1019"/>
      <c r="D258" s="1020"/>
      <c r="E258" s="1023"/>
      <c r="F258" s="1024"/>
      <c r="G258" s="1023"/>
      <c r="H258" s="1024"/>
      <c r="I258" s="845"/>
      <c r="J258" s="1009"/>
      <c r="K258" s="1008"/>
      <c r="L258" s="1009"/>
      <c r="M258" s="1008"/>
      <c r="N258" s="1009"/>
      <c r="O258" s="1008"/>
      <c r="P258" s="1009"/>
      <c r="Q258" s="1008"/>
      <c r="R258" s="1009"/>
      <c r="S258" s="1008"/>
      <c r="T258" s="1009"/>
      <c r="U258" s="1008"/>
      <c r="V258" s="1009"/>
      <c r="W258" s="1008"/>
      <c r="X258" s="1009"/>
      <c r="Y258" s="1008"/>
      <c r="Z258" s="1009"/>
      <c r="AA258" s="1008"/>
      <c r="AB258" s="1009"/>
      <c r="AC258" s="1008"/>
      <c r="AD258" s="1009"/>
      <c r="AE258" s="1008"/>
      <c r="AF258" s="1009"/>
      <c r="AG258" s="1008"/>
      <c r="AH258" s="1009"/>
      <c r="AI258" s="1008"/>
      <c r="AJ258" s="1009"/>
      <c r="AK258" s="1008"/>
      <c r="AL258" s="1009"/>
      <c r="AM258" s="1008"/>
      <c r="AN258" s="1009"/>
      <c r="AO258" s="1008"/>
      <c r="AP258" s="1009"/>
      <c r="AQ258" s="1008"/>
      <c r="AR258" s="846"/>
      <c r="AS258" s="982"/>
      <c r="AT258" s="983"/>
      <c r="AU258" s="983"/>
      <c r="AV258" s="983"/>
      <c r="AW258" s="983"/>
      <c r="AX258" s="983"/>
      <c r="AY258" s="984"/>
      <c r="AZ258" s="988"/>
      <c r="BA258" s="989"/>
      <c r="BB258" s="989"/>
      <c r="BC258" s="989"/>
      <c r="BD258" s="989"/>
      <c r="BE258" s="989"/>
      <c r="BF258" s="989"/>
      <c r="BG258" s="989"/>
      <c r="BH258" s="989"/>
      <c r="BI258" s="990"/>
      <c r="BJ258" s="5"/>
      <c r="BK258" s="5"/>
      <c r="DG258" s="5"/>
      <c r="DJ258" s="5"/>
      <c r="DK258" s="5"/>
      <c r="DL258" s="5"/>
      <c r="DM258" s="5"/>
      <c r="DN258" s="5"/>
      <c r="DO258" s="5"/>
    </row>
    <row r="259" spans="1:119" s="8" customFormat="1" ht="9.9" customHeight="1">
      <c r="A259" s="5"/>
      <c r="B259" s="5"/>
      <c r="C259" s="994" t="str">
        <f>$C$118</f>
        <v/>
      </c>
      <c r="D259" s="995"/>
      <c r="E259" s="995"/>
      <c r="F259" s="995"/>
      <c r="G259" s="995"/>
      <c r="H259" s="995"/>
      <c r="I259" s="996"/>
      <c r="J259" s="996"/>
      <c r="K259" s="996"/>
      <c r="L259" s="996"/>
      <c r="M259" s="996"/>
      <c r="N259" s="996"/>
      <c r="O259" s="996"/>
      <c r="P259" s="996"/>
      <c r="Q259" s="996"/>
      <c r="R259" s="996"/>
      <c r="S259" s="996"/>
      <c r="T259" s="996"/>
      <c r="U259" s="996"/>
      <c r="V259" s="996"/>
      <c r="W259" s="996"/>
      <c r="X259" s="996"/>
      <c r="Y259" s="996"/>
      <c r="Z259" s="996"/>
      <c r="AA259" s="996"/>
      <c r="AB259" s="996"/>
      <c r="AC259" s="996"/>
      <c r="AD259" s="996"/>
      <c r="AE259" s="996"/>
      <c r="AF259" s="996"/>
      <c r="AG259" s="996"/>
      <c r="AH259" s="996"/>
      <c r="AI259" s="996"/>
      <c r="AJ259" s="996"/>
      <c r="AK259" s="996"/>
      <c r="AL259" s="996"/>
      <c r="AM259" s="996"/>
      <c r="AN259" s="996"/>
      <c r="AO259" s="996"/>
      <c r="AP259" s="996"/>
      <c r="AQ259" s="996"/>
      <c r="AR259" s="997"/>
      <c r="AS259" s="982"/>
      <c r="AT259" s="983"/>
      <c r="AU259" s="983"/>
      <c r="AV259" s="983"/>
      <c r="AW259" s="983"/>
      <c r="AX259" s="983"/>
      <c r="AY259" s="984"/>
      <c r="AZ259" s="988"/>
      <c r="BA259" s="989"/>
      <c r="BB259" s="989"/>
      <c r="BC259" s="989"/>
      <c r="BD259" s="989"/>
      <c r="BE259" s="989"/>
      <c r="BF259" s="989"/>
      <c r="BG259" s="989"/>
      <c r="BH259" s="989"/>
      <c r="BI259" s="990"/>
      <c r="BJ259" s="12"/>
      <c r="BK259" s="12"/>
      <c r="BL259" s="156"/>
      <c r="BM259" s="156"/>
      <c r="BN259" s="156"/>
      <c r="BO259" s="156"/>
      <c r="BP259" s="156"/>
      <c r="BQ259" s="156"/>
      <c r="BR259" s="156"/>
      <c r="BS259" s="12"/>
      <c r="BT259" s="12"/>
      <c r="BU259" s="12"/>
      <c r="BV259" s="12"/>
      <c r="BW259" s="12"/>
      <c r="BX259" s="12"/>
      <c r="BY259" s="12"/>
      <c r="BZ259" s="12"/>
      <c r="CA259" s="12"/>
      <c r="CB259" s="12"/>
      <c r="CC259" s="12"/>
      <c r="CD259" s="12"/>
      <c r="CE259" s="12"/>
      <c r="CF259" s="12"/>
      <c r="CG259" s="12"/>
      <c r="DG259" s="5"/>
      <c r="DJ259" s="5"/>
      <c r="DK259" s="5"/>
      <c r="DL259" s="5"/>
      <c r="DM259" s="5"/>
      <c r="DN259" s="5"/>
      <c r="DO259" s="5"/>
    </row>
    <row r="260" spans="1:119" s="5" customFormat="1" ht="9.9" customHeight="1">
      <c r="C260" s="994"/>
      <c r="D260" s="995"/>
      <c r="E260" s="995"/>
      <c r="F260" s="995"/>
      <c r="G260" s="995"/>
      <c r="H260" s="995"/>
      <c r="I260" s="995"/>
      <c r="J260" s="995"/>
      <c r="K260" s="995"/>
      <c r="L260" s="995"/>
      <c r="M260" s="995"/>
      <c r="N260" s="995"/>
      <c r="O260" s="995"/>
      <c r="P260" s="995"/>
      <c r="Q260" s="995"/>
      <c r="R260" s="995"/>
      <c r="S260" s="995"/>
      <c r="T260" s="995"/>
      <c r="U260" s="995"/>
      <c r="V260" s="995"/>
      <c r="W260" s="995"/>
      <c r="X260" s="995"/>
      <c r="Y260" s="995"/>
      <c r="Z260" s="995"/>
      <c r="AA260" s="995"/>
      <c r="AB260" s="995"/>
      <c r="AC260" s="995"/>
      <c r="AD260" s="995"/>
      <c r="AE260" s="995"/>
      <c r="AF260" s="995"/>
      <c r="AG260" s="995"/>
      <c r="AH260" s="995"/>
      <c r="AI260" s="995"/>
      <c r="AJ260" s="995"/>
      <c r="AK260" s="995"/>
      <c r="AL260" s="995"/>
      <c r="AM260" s="995"/>
      <c r="AN260" s="995"/>
      <c r="AO260" s="995"/>
      <c r="AP260" s="995"/>
      <c r="AQ260" s="995"/>
      <c r="AR260" s="998"/>
      <c r="AS260" s="982"/>
      <c r="AT260" s="983"/>
      <c r="AU260" s="983"/>
      <c r="AV260" s="983"/>
      <c r="AW260" s="983"/>
      <c r="AX260" s="983"/>
      <c r="AY260" s="984"/>
      <c r="AZ260" s="988"/>
      <c r="BA260" s="989"/>
      <c r="BB260" s="989"/>
      <c r="BC260" s="989"/>
      <c r="BD260" s="989"/>
      <c r="BE260" s="989"/>
      <c r="BF260" s="989"/>
      <c r="BG260" s="989"/>
      <c r="BH260" s="989"/>
      <c r="BI260" s="990"/>
      <c r="CL260" s="8"/>
      <c r="CN260" s="8"/>
      <c r="CO260" s="8"/>
      <c r="CP260" s="8"/>
      <c r="CQ260" s="8"/>
      <c r="CR260" s="8"/>
      <c r="CS260" s="8"/>
      <c r="CT260" s="8"/>
      <c r="CU260" s="8"/>
      <c r="CV260" s="8"/>
      <c r="CX260" s="8"/>
      <c r="CY260" s="8"/>
      <c r="CZ260" s="8"/>
      <c r="DA260" s="8"/>
      <c r="DB260" s="8"/>
      <c r="DC260" s="8"/>
      <c r="DD260" s="8"/>
      <c r="DE260" s="8"/>
      <c r="DF260" s="8"/>
      <c r="DH260" s="8"/>
      <c r="DI260" s="8"/>
    </row>
    <row r="261" spans="1:119" s="8" customFormat="1" ht="9.9" customHeight="1">
      <c r="A261" s="5"/>
      <c r="B261" s="5"/>
      <c r="C261" s="999"/>
      <c r="D261" s="1000"/>
      <c r="E261" s="1000"/>
      <c r="F261" s="1000"/>
      <c r="G261" s="1000"/>
      <c r="H261" s="1000"/>
      <c r="I261" s="1000"/>
      <c r="J261" s="1000"/>
      <c r="K261" s="1000"/>
      <c r="L261" s="1000"/>
      <c r="M261" s="1000"/>
      <c r="N261" s="1000"/>
      <c r="O261" s="1000"/>
      <c r="P261" s="1000"/>
      <c r="Q261" s="1000"/>
      <c r="R261" s="1000"/>
      <c r="S261" s="1000"/>
      <c r="T261" s="1000"/>
      <c r="U261" s="1000"/>
      <c r="V261" s="1000"/>
      <c r="W261" s="1000"/>
      <c r="X261" s="1000"/>
      <c r="Y261" s="1000"/>
      <c r="Z261" s="1000"/>
      <c r="AA261" s="1000"/>
      <c r="AB261" s="1000"/>
      <c r="AC261" s="1000"/>
      <c r="AD261" s="1000"/>
      <c r="AE261" s="1000"/>
      <c r="AF261" s="1000"/>
      <c r="AG261" s="1000"/>
      <c r="AH261" s="1000"/>
      <c r="AI261" s="1000"/>
      <c r="AJ261" s="1000"/>
      <c r="AK261" s="1000"/>
      <c r="AL261" s="1000"/>
      <c r="AM261" s="1000"/>
      <c r="AN261" s="1000"/>
      <c r="AO261" s="1000"/>
      <c r="AP261" s="1000"/>
      <c r="AQ261" s="1000"/>
      <c r="AR261" s="1001"/>
      <c r="AS261" s="985"/>
      <c r="AT261" s="986"/>
      <c r="AU261" s="986"/>
      <c r="AV261" s="986"/>
      <c r="AW261" s="986"/>
      <c r="AX261" s="986"/>
      <c r="AY261" s="987"/>
      <c r="AZ261" s="991"/>
      <c r="BA261" s="992"/>
      <c r="BB261" s="992"/>
      <c r="BC261" s="992"/>
      <c r="BD261" s="992"/>
      <c r="BE261" s="992"/>
      <c r="BF261" s="992"/>
      <c r="BG261" s="992"/>
      <c r="BH261" s="992"/>
      <c r="BI261" s="993"/>
      <c r="BJ261" s="5"/>
      <c r="CM261" s="5"/>
      <c r="CW261" s="5"/>
      <c r="DG261" s="5"/>
      <c r="DJ261" s="5"/>
      <c r="DK261" s="5"/>
      <c r="DL261" s="5"/>
      <c r="DM261" s="5"/>
      <c r="DN261" s="5"/>
      <c r="DO261" s="5"/>
    </row>
    <row r="262" spans="1:119" s="8" customFormat="1" ht="9.9" customHeight="1">
      <c r="A262" s="5"/>
      <c r="B262" s="5"/>
      <c r="C262" s="1002" t="s">
        <v>3</v>
      </c>
      <c r="D262" s="796"/>
      <c r="E262" s="796"/>
      <c r="F262" s="796"/>
      <c r="G262" s="796"/>
      <c r="H262" s="796"/>
      <c r="I262" s="796"/>
      <c r="J262" s="796"/>
      <c r="K262" s="796"/>
      <c r="L262" s="796"/>
      <c r="M262" s="796"/>
      <c r="N262" s="796"/>
      <c r="O262" s="796"/>
      <c r="P262" s="797"/>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158" t="s">
        <v>244</v>
      </c>
      <c r="AY262" s="5"/>
      <c r="AZ262" s="5"/>
      <c r="BA262" s="5"/>
      <c r="BB262" s="5"/>
      <c r="BC262" s="5"/>
      <c r="BD262" s="5"/>
      <c r="CG262" s="5"/>
      <c r="CP262" s="5"/>
      <c r="CZ262" s="5"/>
      <c r="DC262" s="5"/>
      <c r="DD262" s="5"/>
      <c r="DE262" s="5"/>
      <c r="DF262" s="5"/>
      <c r="DG262" s="5"/>
      <c r="DH262" s="5"/>
      <c r="DI262" s="5"/>
    </row>
    <row r="263" spans="1:119" s="8" customFormat="1" ht="9.9" customHeight="1">
      <c r="A263" s="5"/>
      <c r="B263" s="5"/>
      <c r="C263" s="1003" t="s">
        <v>56</v>
      </c>
      <c r="D263" s="818"/>
      <c r="E263" s="36"/>
      <c r="F263" s="20"/>
      <c r="G263" s="1004" t="s">
        <v>31</v>
      </c>
      <c r="H263" s="1005"/>
      <c r="I263" s="21"/>
      <c r="J263" s="20"/>
      <c r="K263" s="1004" t="s">
        <v>32</v>
      </c>
      <c r="L263" s="1005"/>
      <c r="M263" s="21"/>
      <c r="N263" s="20"/>
      <c r="O263" s="1004" t="s">
        <v>33</v>
      </c>
      <c r="P263" s="818"/>
      <c r="Q263" s="5"/>
      <c r="R263" s="5"/>
      <c r="S263" s="5"/>
      <c r="T263" s="12"/>
      <c r="U263" s="146"/>
      <c r="V263" s="146"/>
      <c r="W263" s="146"/>
      <c r="X263" s="146"/>
      <c r="Y263" s="146"/>
      <c r="Z263" s="146"/>
      <c r="AA263" s="146"/>
      <c r="AB263" s="146"/>
      <c r="AC263" s="146"/>
      <c r="AD263" s="146"/>
      <c r="AE263" s="146"/>
      <c r="AF263" s="146"/>
      <c r="AG263" s="146"/>
      <c r="AH263" s="146"/>
      <c r="AI263" s="146"/>
      <c r="AJ263" s="146"/>
      <c r="AL263" s="55"/>
      <c r="AM263" s="55"/>
      <c r="AN263" s="55"/>
      <c r="AO263" s="55"/>
      <c r="AP263" s="55"/>
      <c r="AQ263" s="55"/>
      <c r="AR263" s="55"/>
      <c r="AS263" s="55"/>
      <c r="AT263" s="55"/>
      <c r="AU263" s="55"/>
      <c r="AV263" s="55"/>
      <c r="AW263" s="55"/>
      <c r="AX263" s="5"/>
      <c r="AY263" s="5"/>
      <c r="AZ263" s="5"/>
      <c r="BA263" s="5"/>
      <c r="BB263" s="5"/>
      <c r="BC263" s="5"/>
      <c r="BD263" s="5"/>
      <c r="DF263" s="5"/>
      <c r="DG263" s="5"/>
      <c r="DH263" s="5"/>
      <c r="DI263" s="5"/>
    </row>
    <row r="264" spans="1:119" s="8" customFormat="1" ht="9.9" customHeight="1">
      <c r="A264" s="5"/>
      <c r="B264" s="5"/>
      <c r="C264" s="890" t="str">
        <f>$C$34</f>
        <v/>
      </c>
      <c r="D264" s="892"/>
      <c r="E264" s="1006" t="str">
        <f>$E$34</f>
        <v/>
      </c>
      <c r="F264" s="1007"/>
      <c r="G264" s="1006" t="str">
        <f>$G$34</f>
        <v/>
      </c>
      <c r="H264" s="1007"/>
      <c r="I264" s="1006" t="str">
        <f>$I$34</f>
        <v/>
      </c>
      <c r="J264" s="1007"/>
      <c r="K264" s="1006" t="str">
        <f>$K$34</f>
        <v/>
      </c>
      <c r="L264" s="1007"/>
      <c r="M264" s="1006" t="str">
        <f>$M$34</f>
        <v/>
      </c>
      <c r="N264" s="1007"/>
      <c r="O264" s="1006" t="str">
        <f>$O$34</f>
        <v/>
      </c>
      <c r="P264" s="892"/>
      <c r="Q264" s="5"/>
      <c r="R264" s="5"/>
      <c r="S264" s="5"/>
      <c r="T264" s="12"/>
      <c r="U264" s="146"/>
      <c r="V264" s="146"/>
      <c r="W264" s="146"/>
      <c r="X264" s="146"/>
      <c r="Y264" s="146"/>
      <c r="Z264" s="146"/>
      <c r="AA264" s="146"/>
      <c r="AB264" s="146"/>
      <c r="AC264" s="146"/>
      <c r="AD264" s="146"/>
      <c r="AE264" s="146"/>
      <c r="AF264" s="146"/>
      <c r="AG264" s="146"/>
      <c r="AH264" s="146"/>
      <c r="AI264" s="146"/>
      <c r="AJ264" s="55"/>
      <c r="AK264" s="55"/>
      <c r="AL264" s="55"/>
      <c r="AM264" s="55"/>
      <c r="AN264" s="55"/>
      <c r="AO264" s="55"/>
      <c r="AP264" s="55"/>
      <c r="AQ264" s="55"/>
      <c r="AR264" s="55"/>
      <c r="AS264" s="55"/>
      <c r="AT264" s="55"/>
      <c r="AU264" s="55"/>
      <c r="AV264" s="55"/>
      <c r="AW264" s="55"/>
      <c r="AX264" s="55"/>
      <c r="AY264" s="55"/>
      <c r="AZ264" s="55"/>
      <c r="BA264" s="55"/>
      <c r="BB264" s="5"/>
      <c r="BC264" s="5"/>
      <c r="BD264" s="5"/>
      <c r="DF264" s="5"/>
      <c r="DG264" s="5"/>
      <c r="DH264" s="5"/>
      <c r="DI264" s="5"/>
    </row>
    <row r="265" spans="1:119" s="8" customFormat="1" ht="9.9" customHeight="1">
      <c r="A265" s="5"/>
      <c r="B265" s="5"/>
      <c r="C265" s="844"/>
      <c r="D265" s="846"/>
      <c r="E265" s="1008"/>
      <c r="F265" s="1009"/>
      <c r="G265" s="1008"/>
      <c r="H265" s="1009"/>
      <c r="I265" s="1008"/>
      <c r="J265" s="1009"/>
      <c r="K265" s="1008"/>
      <c r="L265" s="1009"/>
      <c r="M265" s="1008"/>
      <c r="N265" s="1009"/>
      <c r="O265" s="1008"/>
      <c r="P265" s="846"/>
      <c r="Q265" s="5"/>
      <c r="R265" s="5"/>
      <c r="S265" s="5"/>
      <c r="U265" s="146"/>
      <c r="V265" s="146"/>
      <c r="W265" s="146"/>
      <c r="X265" s="146"/>
      <c r="Y265" s="146"/>
      <c r="Z265" s="146"/>
      <c r="AA265" s="146"/>
      <c r="AB265" s="146"/>
      <c r="AC265" s="146"/>
      <c r="AD265" s="146"/>
      <c r="AE265" s="146"/>
      <c r="AF265" s="146"/>
      <c r="AG265" s="146"/>
      <c r="AH265" s="146"/>
      <c r="AI265" s="146"/>
      <c r="AK265" s="55"/>
      <c r="AL265" s="55"/>
      <c r="AM265" s="55"/>
      <c r="AN265" s="55"/>
      <c r="AO265" s="55"/>
      <c r="AP265" s="55"/>
      <c r="AQ265" s="55"/>
      <c r="AR265" s="55"/>
      <c r="AS265" s="55"/>
      <c r="AT265" s="55"/>
      <c r="AU265" s="55"/>
      <c r="AV265" s="55"/>
      <c r="AW265" s="55"/>
      <c r="AX265" s="55"/>
      <c r="AY265" s="55"/>
      <c r="AZ265" s="55"/>
      <c r="BA265" s="55"/>
      <c r="BB265" s="55"/>
      <c r="BC265" s="5"/>
      <c r="BD265" s="5"/>
      <c r="DF265" s="5"/>
      <c r="DG265" s="5"/>
      <c r="DH265" s="5"/>
      <c r="DI265" s="5"/>
    </row>
    <row r="266" spans="1:119" s="8" customFormat="1" ht="9.9"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CL266" s="5"/>
      <c r="DL266" s="5"/>
      <c r="DM266" s="5"/>
      <c r="DN266" s="5"/>
      <c r="DO266" s="5"/>
    </row>
    <row r="267" spans="1:119" s="8" customFormat="1" ht="9.9" customHeight="1">
      <c r="B267" s="11"/>
      <c r="D267" s="146"/>
      <c r="E267" s="934" t="s">
        <v>247</v>
      </c>
      <c r="F267" s="934"/>
      <c r="G267" s="934"/>
      <c r="H267" s="934"/>
      <c r="I267" s="934"/>
      <c r="J267" s="934"/>
      <c r="K267" s="934"/>
      <c r="L267" s="934"/>
      <c r="M267" s="934"/>
      <c r="N267" s="934"/>
      <c r="O267" s="934"/>
      <c r="P267" s="934"/>
      <c r="Q267" s="934"/>
      <c r="R267" s="934"/>
      <c r="S267" s="934"/>
      <c r="T267" s="934"/>
      <c r="U267" s="934"/>
      <c r="V267" s="934"/>
      <c r="W267" s="934"/>
      <c r="X267" s="934"/>
      <c r="Y267" s="934"/>
      <c r="Z267" s="934"/>
      <c r="AA267" s="934"/>
      <c r="AB267" s="934"/>
      <c r="AC267" s="934"/>
      <c r="AD267" s="934"/>
      <c r="AE267" s="934"/>
      <c r="AF267" s="934"/>
      <c r="AG267" s="934"/>
      <c r="AH267" s="934"/>
      <c r="AI267" s="934"/>
      <c r="AJ267" s="934"/>
      <c r="AK267" s="934"/>
      <c r="AL267" s="934"/>
      <c r="AM267" s="934"/>
      <c r="AN267" s="934"/>
      <c r="AO267" s="934"/>
      <c r="AP267" s="934"/>
      <c r="AQ267" s="934"/>
      <c r="AR267" s="934"/>
      <c r="AS267" s="934"/>
      <c r="AT267" s="934"/>
      <c r="AU267" s="934"/>
      <c r="AV267" s="934"/>
      <c r="AW267" s="934"/>
      <c r="AX267" s="934"/>
      <c r="AY267" s="934"/>
      <c r="AZ267" s="934"/>
      <c r="BA267" s="934"/>
      <c r="BB267" s="934"/>
      <c r="BC267" s="934"/>
      <c r="BD267" s="934"/>
      <c r="BE267" s="934"/>
      <c r="BF267" s="934"/>
      <c r="BG267" s="934"/>
      <c r="BH267" s="22"/>
      <c r="BI267" s="5"/>
      <c r="BJ267" s="5"/>
      <c r="CL267" s="5"/>
      <c r="DL267" s="5"/>
      <c r="DM267" s="5"/>
      <c r="DN267" s="5"/>
      <c r="DO267" s="5"/>
    </row>
    <row r="268" spans="1:119" s="8" customFormat="1" ht="9.9" customHeight="1">
      <c r="A268" s="11"/>
      <c r="B268" s="11"/>
      <c r="C268" s="146"/>
      <c r="D268" s="146"/>
      <c r="E268" s="934"/>
      <c r="F268" s="934"/>
      <c r="G268" s="934"/>
      <c r="H268" s="934"/>
      <c r="I268" s="934"/>
      <c r="J268" s="934"/>
      <c r="K268" s="934"/>
      <c r="L268" s="934"/>
      <c r="M268" s="934"/>
      <c r="N268" s="934"/>
      <c r="O268" s="934"/>
      <c r="P268" s="934"/>
      <c r="Q268" s="934"/>
      <c r="R268" s="934"/>
      <c r="S268" s="934"/>
      <c r="T268" s="934"/>
      <c r="U268" s="934"/>
      <c r="V268" s="934"/>
      <c r="W268" s="934"/>
      <c r="X268" s="934"/>
      <c r="Y268" s="934"/>
      <c r="Z268" s="934"/>
      <c r="AA268" s="934"/>
      <c r="AB268" s="934"/>
      <c r="AC268" s="934"/>
      <c r="AD268" s="934"/>
      <c r="AE268" s="934"/>
      <c r="AF268" s="934"/>
      <c r="AG268" s="934"/>
      <c r="AH268" s="934"/>
      <c r="AI268" s="934"/>
      <c r="AJ268" s="934"/>
      <c r="AK268" s="934"/>
      <c r="AL268" s="934"/>
      <c r="AM268" s="934"/>
      <c r="AN268" s="934"/>
      <c r="AO268" s="934"/>
      <c r="AP268" s="934"/>
      <c r="AQ268" s="934"/>
      <c r="AR268" s="934"/>
      <c r="AS268" s="934"/>
      <c r="AT268" s="934"/>
      <c r="AU268" s="934"/>
      <c r="AV268" s="934"/>
      <c r="AW268" s="934"/>
      <c r="AX268" s="934"/>
      <c r="AY268" s="934"/>
      <c r="AZ268" s="934"/>
      <c r="BA268" s="934"/>
      <c r="BB268" s="934"/>
      <c r="BC268" s="934"/>
      <c r="BD268" s="934"/>
      <c r="BE268" s="934"/>
      <c r="BF268" s="934"/>
      <c r="BG268" s="934"/>
      <c r="BH268" s="22"/>
      <c r="BI268" s="5"/>
      <c r="BJ268" s="5"/>
      <c r="CL268" s="5"/>
      <c r="DL268" s="5"/>
      <c r="DM268" s="5"/>
      <c r="DN268" s="5"/>
      <c r="DO268" s="5"/>
    </row>
    <row r="269" spans="1:119" s="8" customFormat="1" ht="9.9" customHeight="1">
      <c r="A269" s="11"/>
      <c r="B269" s="11"/>
      <c r="C269" s="882" t="s">
        <v>19</v>
      </c>
      <c r="D269" s="882"/>
      <c r="E269" s="882"/>
      <c r="F269" s="882"/>
      <c r="G269" s="882"/>
      <c r="H269" s="882"/>
      <c r="I269" s="12"/>
      <c r="J269" s="12"/>
      <c r="K269" s="12"/>
      <c r="L269" s="12"/>
      <c r="M269" s="12"/>
      <c r="N269" s="12"/>
      <c r="O269" s="12"/>
      <c r="P269" s="12"/>
      <c r="Q269" s="12"/>
      <c r="R269" s="12"/>
      <c r="S269" s="12"/>
      <c r="T269" s="12"/>
      <c r="U269" s="12"/>
      <c r="V269" s="12"/>
      <c r="W269" s="12"/>
      <c r="X269" s="12"/>
      <c r="Y269" s="12"/>
      <c r="Z269" s="12"/>
      <c r="AA269" s="12"/>
      <c r="AB269" s="935" t="s">
        <v>20</v>
      </c>
      <c r="AC269" s="935"/>
      <c r="AD269" s="935"/>
      <c r="AE269" s="935"/>
      <c r="AF269" s="935"/>
      <c r="AG269" s="85"/>
      <c r="AH269" s="85"/>
      <c r="AI269" s="81"/>
      <c r="AJ269" s="81"/>
      <c r="AK269" s="81"/>
      <c r="AL269" s="81"/>
      <c r="AM269" s="81"/>
      <c r="AN269" s="5"/>
      <c r="AX269" s="5"/>
      <c r="BD269" s="11"/>
      <c r="BE269" s="11"/>
      <c r="BF269" s="11"/>
      <c r="BG269" s="22"/>
      <c r="BH269" s="22"/>
      <c r="BI269" s="5"/>
      <c r="BJ269" s="5"/>
      <c r="CL269" s="13"/>
      <c r="DL269" s="5"/>
      <c r="DM269" s="5"/>
      <c r="DN269" s="5"/>
      <c r="DO269" s="5"/>
    </row>
    <row r="270" spans="1:119" s="5" customFormat="1" ht="9.9" customHeight="1">
      <c r="A270" s="11"/>
      <c r="C270" s="883"/>
      <c r="D270" s="883"/>
      <c r="E270" s="883"/>
      <c r="F270" s="883"/>
      <c r="G270" s="883"/>
      <c r="H270" s="883"/>
      <c r="I270" s="156"/>
      <c r="J270" s="156"/>
      <c r="K270" s="156"/>
      <c r="AA270" s="12"/>
      <c r="AB270" s="936"/>
      <c r="AC270" s="936"/>
      <c r="AD270" s="936"/>
      <c r="AE270" s="936"/>
      <c r="AF270" s="936"/>
      <c r="AG270" s="100"/>
      <c r="AH270" s="100"/>
      <c r="AI270" s="100"/>
      <c r="AJ270" s="100"/>
      <c r="AK270" s="100"/>
      <c r="AL270" s="100"/>
      <c r="AM270" s="100"/>
      <c r="AN270" s="8"/>
      <c r="AO270" s="8"/>
      <c r="AP270" s="8"/>
      <c r="AQ270" s="23" t="s">
        <v>214</v>
      </c>
      <c r="AR270" s="8"/>
      <c r="AS270" s="8"/>
      <c r="AU270" s="8"/>
      <c r="AV270" s="8"/>
      <c r="AW270" s="8"/>
      <c r="AX270" s="8"/>
      <c r="AY270" s="8"/>
      <c r="AZ270" s="8"/>
      <c r="BA270" s="8"/>
      <c r="BB270" s="11"/>
      <c r="BD270" s="11"/>
      <c r="BE270" s="11"/>
      <c r="BF270" s="11"/>
      <c r="BG270" s="22"/>
      <c r="BH270" s="22"/>
      <c r="CL270" s="13"/>
    </row>
    <row r="271" spans="1:119" s="8" customFormat="1" ht="9.9" customHeight="1">
      <c r="A271" s="5"/>
      <c r="C271" s="937" t="s">
        <v>1</v>
      </c>
      <c r="D271" s="938"/>
      <c r="E271" s="937" t="s">
        <v>0</v>
      </c>
      <c r="F271" s="938"/>
      <c r="G271" s="943" t="s">
        <v>2</v>
      </c>
      <c r="H271" s="944"/>
      <c r="I271" s="944"/>
      <c r="J271" s="944"/>
      <c r="K271" s="944"/>
      <c r="L271" s="944"/>
      <c r="M271" s="944"/>
      <c r="N271" s="945"/>
      <c r="O271" s="927" t="s">
        <v>20</v>
      </c>
      <c r="P271" s="928"/>
      <c r="Q271" s="928"/>
      <c r="R271" s="928"/>
      <c r="S271" s="928"/>
      <c r="T271" s="929"/>
      <c r="U271" s="37"/>
      <c r="V271" s="37"/>
      <c r="W271" s="37"/>
      <c r="X271" s="37"/>
      <c r="Y271" s="37"/>
      <c r="Z271" s="37"/>
      <c r="AA271" s="37"/>
      <c r="AB271" s="955" t="str">
        <f>$O$186</f>
        <v/>
      </c>
      <c r="AC271" s="956"/>
      <c r="AD271" s="956"/>
      <c r="AE271" s="956"/>
      <c r="AF271" s="956"/>
      <c r="AG271" s="956"/>
      <c r="AH271" s="956"/>
      <c r="AI271" s="956"/>
      <c r="AJ271" s="956"/>
      <c r="AK271" s="956"/>
      <c r="AL271" s="956"/>
      <c r="AM271" s="957"/>
      <c r="AO271" s="5"/>
      <c r="AR271" s="79"/>
      <c r="AS271" s="150" t="s">
        <v>254</v>
      </c>
      <c r="AT271" s="177"/>
      <c r="AU271" s="174"/>
      <c r="AV271" s="178"/>
      <c r="AW271" s="179"/>
      <c r="AX271" s="174"/>
      <c r="AY271" s="150" t="s">
        <v>255</v>
      </c>
      <c r="AZ271" s="177"/>
      <c r="BA271" s="174"/>
      <c r="BB271" s="178"/>
      <c r="BC271" s="179"/>
      <c r="BD271" s="174"/>
      <c r="BE271" s="175" t="s">
        <v>14</v>
      </c>
      <c r="BF271" s="5"/>
      <c r="BG271" s="5"/>
      <c r="CI271" s="13"/>
      <c r="DI271" s="5"/>
      <c r="DJ271" s="5"/>
      <c r="DK271" s="5"/>
      <c r="DL271" s="5"/>
    </row>
    <row r="272" spans="1:119" s="8" customFormat="1" ht="9.9" customHeight="1">
      <c r="A272" s="5"/>
      <c r="C272" s="939"/>
      <c r="D272" s="940"/>
      <c r="E272" s="939"/>
      <c r="F272" s="940"/>
      <c r="G272" s="946"/>
      <c r="H272" s="947"/>
      <c r="I272" s="947"/>
      <c r="J272" s="947"/>
      <c r="K272" s="947"/>
      <c r="L272" s="947"/>
      <c r="M272" s="947"/>
      <c r="N272" s="948"/>
      <c r="O272" s="952"/>
      <c r="P272" s="953"/>
      <c r="Q272" s="953"/>
      <c r="R272" s="953"/>
      <c r="S272" s="953"/>
      <c r="T272" s="954"/>
      <c r="U272" s="37"/>
      <c r="V272" s="37"/>
      <c r="W272" s="37"/>
      <c r="X272" s="37"/>
      <c r="Y272" s="37"/>
      <c r="Z272" s="37"/>
      <c r="AA272" s="37"/>
      <c r="AB272" s="958"/>
      <c r="AC272" s="959"/>
      <c r="AD272" s="959"/>
      <c r="AE272" s="959"/>
      <c r="AF272" s="959"/>
      <c r="AG272" s="959"/>
      <c r="AH272" s="959"/>
      <c r="AI272" s="959"/>
      <c r="AJ272" s="959"/>
      <c r="AK272" s="959"/>
      <c r="AL272" s="959"/>
      <c r="AM272" s="960"/>
      <c r="AR272" s="964" t="str">
        <f>$AR$43</f>
        <v/>
      </c>
      <c r="AS272" s="965"/>
      <c r="AT272" s="964" t="str">
        <f>$AT$43</f>
        <v/>
      </c>
      <c r="AU272" s="965"/>
      <c r="AV272" s="968" t="str">
        <f>$AV$43</f>
        <v/>
      </c>
      <c r="AW272" s="969"/>
      <c r="AX272" s="965" t="str">
        <f>$AX$43</f>
        <v/>
      </c>
      <c r="AY272" s="965"/>
      <c r="AZ272" s="972" t="str">
        <f>$AZ$43</f>
        <v/>
      </c>
      <c r="BA272" s="973"/>
      <c r="BB272" s="976" t="str">
        <f>$BB$43</f>
        <v/>
      </c>
      <c r="BC272" s="977"/>
      <c r="BD272" s="973" t="str">
        <f>$BD$43</f>
        <v/>
      </c>
      <c r="BE272" s="980"/>
      <c r="BG272" s="5"/>
      <c r="CI272" s="12"/>
      <c r="DI272" s="5"/>
      <c r="DJ272" s="5"/>
      <c r="DK272" s="5"/>
      <c r="DL272" s="5"/>
    </row>
    <row r="273" spans="1:119" s="8" customFormat="1" ht="9.9" customHeight="1">
      <c r="A273" s="5"/>
      <c r="C273" s="941"/>
      <c r="D273" s="942"/>
      <c r="E273" s="941"/>
      <c r="F273" s="942"/>
      <c r="G273" s="949"/>
      <c r="H273" s="950"/>
      <c r="I273" s="950"/>
      <c r="J273" s="950"/>
      <c r="K273" s="950"/>
      <c r="L273" s="950"/>
      <c r="M273" s="950"/>
      <c r="N273" s="951"/>
      <c r="O273" s="930"/>
      <c r="P273" s="931"/>
      <c r="Q273" s="931"/>
      <c r="R273" s="931"/>
      <c r="S273" s="931"/>
      <c r="T273" s="932"/>
      <c r="U273" s="37"/>
      <c r="V273" s="24"/>
      <c r="W273" s="67"/>
      <c r="X273" s="67"/>
      <c r="Y273" s="67"/>
      <c r="Z273" s="67"/>
      <c r="AA273" s="37"/>
      <c r="AB273" s="961"/>
      <c r="AC273" s="962"/>
      <c r="AD273" s="962"/>
      <c r="AE273" s="962"/>
      <c r="AF273" s="962"/>
      <c r="AG273" s="962"/>
      <c r="AH273" s="962"/>
      <c r="AI273" s="962"/>
      <c r="AJ273" s="962"/>
      <c r="AK273" s="962"/>
      <c r="AL273" s="962"/>
      <c r="AM273" s="963"/>
      <c r="AR273" s="966"/>
      <c r="AS273" s="967"/>
      <c r="AT273" s="966"/>
      <c r="AU273" s="967"/>
      <c r="AV273" s="970"/>
      <c r="AW273" s="971"/>
      <c r="AX273" s="967"/>
      <c r="AY273" s="967"/>
      <c r="AZ273" s="974"/>
      <c r="BA273" s="975"/>
      <c r="BB273" s="978"/>
      <c r="BC273" s="979"/>
      <c r="BD273" s="975"/>
      <c r="BE273" s="981"/>
      <c r="BG273" s="5"/>
      <c r="CG273" s="12"/>
      <c r="CH273" s="12"/>
      <c r="CI273" s="12"/>
      <c r="DI273" s="5"/>
      <c r="DJ273" s="5"/>
      <c r="DK273" s="5"/>
      <c r="DL273" s="5"/>
    </row>
    <row r="274" spans="1:119" s="8" customFormat="1" ht="9.9" customHeight="1">
      <c r="A274" s="5"/>
      <c r="C274" s="870" t="str">
        <f>$C$45</f>
        <v/>
      </c>
      <c r="D274" s="872"/>
      <c r="E274" s="905">
        <v>2</v>
      </c>
      <c r="F274" s="906"/>
      <c r="G274" s="870" t="str">
        <f>$G$45</f>
        <v/>
      </c>
      <c r="H274" s="911"/>
      <c r="I274" s="914" t="str">
        <f>$I$45</f>
        <v/>
      </c>
      <c r="J274" s="911"/>
      <c r="K274" s="914" t="str">
        <f>$K$45</f>
        <v/>
      </c>
      <c r="L274" s="911"/>
      <c r="M274" s="914" t="str">
        <f>$M$45</f>
        <v/>
      </c>
      <c r="N274" s="872"/>
      <c r="O274" s="917" t="str">
        <f>$O$45</f>
        <v/>
      </c>
      <c r="P274" s="918"/>
      <c r="Q274" s="918"/>
      <c r="R274" s="918"/>
      <c r="S274" s="918"/>
      <c r="T274" s="919"/>
      <c r="U274" s="52"/>
      <c r="V274" s="52"/>
      <c r="W274" s="67"/>
      <c r="X274" s="67"/>
      <c r="Y274" s="67"/>
      <c r="Z274" s="67"/>
      <c r="AA274" s="25"/>
      <c r="AB274" s="93"/>
      <c r="AC274" s="93"/>
      <c r="AD274" s="101"/>
      <c r="AE274" s="101"/>
      <c r="AF274" s="101"/>
      <c r="AG274" s="101"/>
      <c r="AH274" s="101"/>
      <c r="AI274" s="101"/>
      <c r="AJ274" s="101"/>
      <c r="AK274" s="101"/>
      <c r="AL274" s="101"/>
      <c r="AM274" s="101"/>
      <c r="AS274" s="5"/>
      <c r="BB274" s="5"/>
      <c r="BD274" s="5"/>
      <c r="BE274" s="5"/>
      <c r="BF274" s="5"/>
      <c r="BG274" s="5"/>
      <c r="BH274" s="5"/>
      <c r="BJ274" s="5"/>
      <c r="CJ274" s="69"/>
      <c r="CK274" s="69"/>
      <c r="CL274" s="69"/>
      <c r="DL274" s="5"/>
      <c r="DM274" s="5"/>
      <c r="DN274" s="5"/>
      <c r="DO274" s="5"/>
    </row>
    <row r="275" spans="1:119" s="8" customFormat="1" ht="9.9" customHeight="1">
      <c r="A275" s="5"/>
      <c r="C275" s="890"/>
      <c r="D275" s="892"/>
      <c r="E275" s="907"/>
      <c r="F275" s="908"/>
      <c r="G275" s="890"/>
      <c r="H275" s="912"/>
      <c r="I275" s="915"/>
      <c r="J275" s="912"/>
      <c r="K275" s="915"/>
      <c r="L275" s="912"/>
      <c r="M275" s="915"/>
      <c r="N275" s="892"/>
      <c r="O275" s="920"/>
      <c r="P275" s="921"/>
      <c r="Q275" s="921"/>
      <c r="R275" s="921"/>
      <c r="S275" s="921"/>
      <c r="T275" s="922"/>
      <c r="U275" s="52"/>
      <c r="V275" s="52"/>
      <c r="W275" s="67"/>
      <c r="X275" s="67"/>
      <c r="Y275" s="67"/>
      <c r="Z275" s="67"/>
      <c r="AA275" s="25"/>
      <c r="AB275" s="926" t="s">
        <v>25</v>
      </c>
      <c r="AC275" s="926"/>
      <c r="AD275" s="926"/>
      <c r="AE275" s="926"/>
      <c r="AF275" s="926"/>
      <c r="AG275" s="926"/>
      <c r="AH275" s="926"/>
      <c r="AI275" s="926"/>
      <c r="AJ275" s="926"/>
      <c r="AK275" s="926"/>
      <c r="AL275" s="926"/>
      <c r="AM275" s="926"/>
      <c r="AN275" s="5"/>
      <c r="AS275" s="5"/>
      <c r="BB275" s="5"/>
      <c r="BD275" s="5"/>
      <c r="BE275" s="5"/>
      <c r="BF275" s="5"/>
      <c r="BG275" s="5"/>
      <c r="BH275" s="5"/>
      <c r="BJ275" s="5"/>
      <c r="BP275" s="26"/>
      <c r="BQ275" s="26"/>
      <c r="BR275" s="26"/>
      <c r="BS275" s="26"/>
      <c r="BT275" s="26"/>
      <c r="BU275" s="26"/>
      <c r="BV275" s="26"/>
      <c r="BW275" s="26"/>
      <c r="BX275" s="26"/>
      <c r="BY275" s="26"/>
      <c r="BZ275" s="26"/>
      <c r="CA275" s="26"/>
      <c r="CB275" s="26"/>
      <c r="CC275" s="26"/>
      <c r="CD275" s="26"/>
      <c r="CE275" s="26"/>
      <c r="CF275" s="26"/>
      <c r="CG275" s="5"/>
      <c r="CJ275" s="69"/>
      <c r="CK275" s="69"/>
      <c r="CL275" s="69"/>
      <c r="DL275" s="5"/>
      <c r="DM275" s="5"/>
      <c r="DN275" s="5"/>
      <c r="DO275" s="5"/>
    </row>
    <row r="276" spans="1:119" s="8" customFormat="1" ht="9.9" customHeight="1">
      <c r="A276" s="5"/>
      <c r="C276" s="844"/>
      <c r="D276" s="846"/>
      <c r="E276" s="909"/>
      <c r="F276" s="910"/>
      <c r="G276" s="844"/>
      <c r="H276" s="913"/>
      <c r="I276" s="916"/>
      <c r="J276" s="913"/>
      <c r="K276" s="916"/>
      <c r="L276" s="913"/>
      <c r="M276" s="916"/>
      <c r="N276" s="846"/>
      <c r="O276" s="923"/>
      <c r="P276" s="924"/>
      <c r="Q276" s="924"/>
      <c r="R276" s="924"/>
      <c r="S276" s="924"/>
      <c r="T276" s="925"/>
      <c r="U276" s="52"/>
      <c r="V276" s="52"/>
      <c r="W276" s="68"/>
      <c r="X276" s="68"/>
      <c r="Y276" s="68"/>
      <c r="Z276" s="68"/>
      <c r="AA276" s="52"/>
      <c r="AB276" s="926"/>
      <c r="AC276" s="926"/>
      <c r="AD276" s="926"/>
      <c r="AE276" s="926"/>
      <c r="AF276" s="926"/>
      <c r="AG276" s="926"/>
      <c r="AH276" s="926"/>
      <c r="AI276" s="926"/>
      <c r="AJ276" s="926"/>
      <c r="AK276" s="926"/>
      <c r="AL276" s="926"/>
      <c r="AM276" s="926"/>
      <c r="AN276" s="5"/>
      <c r="AS276" s="5"/>
      <c r="BB276" s="5"/>
      <c r="BD276" s="5"/>
      <c r="BE276" s="5"/>
      <c r="BF276" s="5"/>
      <c r="BG276" s="5"/>
      <c r="BH276" s="5"/>
      <c r="BJ276" s="5"/>
      <c r="BO276" s="26"/>
      <c r="BP276" s="26"/>
      <c r="BQ276" s="26"/>
      <c r="BR276" s="26"/>
      <c r="BS276" s="26"/>
      <c r="BT276" s="26"/>
      <c r="BU276" s="26"/>
      <c r="BV276" s="26"/>
      <c r="BW276" s="26"/>
      <c r="BX276" s="26"/>
      <c r="BY276" s="26"/>
      <c r="BZ276" s="26"/>
      <c r="CA276" s="26"/>
      <c r="CB276" s="26"/>
      <c r="CC276" s="26"/>
      <c r="CD276" s="26"/>
      <c r="CE276" s="26"/>
      <c r="CF276" s="26"/>
      <c r="CG276" s="5"/>
      <c r="CJ276" s="69"/>
      <c r="CK276" s="69"/>
      <c r="CL276" s="69"/>
      <c r="DL276" s="5"/>
      <c r="DM276" s="5"/>
      <c r="DN276" s="5"/>
      <c r="DO276" s="5"/>
    </row>
    <row r="277" spans="1:119" s="8" customFormat="1" ht="9.9" customHeight="1">
      <c r="A277" s="5"/>
      <c r="C277" s="927" t="s">
        <v>63</v>
      </c>
      <c r="D277" s="928"/>
      <c r="E277" s="928"/>
      <c r="F277" s="928"/>
      <c r="G277" s="928"/>
      <c r="H277" s="928"/>
      <c r="I277" s="928"/>
      <c r="J277" s="928"/>
      <c r="K277" s="928"/>
      <c r="L277" s="928"/>
      <c r="M277" s="928"/>
      <c r="N277" s="928"/>
      <c r="O277" s="928"/>
      <c r="P277" s="928"/>
      <c r="Q277" s="928"/>
      <c r="R277" s="928"/>
      <c r="S277" s="928"/>
      <c r="T277" s="928"/>
      <c r="U277" s="928"/>
      <c r="V277" s="928"/>
      <c r="W277" s="928"/>
      <c r="X277" s="928"/>
      <c r="Y277" s="928"/>
      <c r="Z277" s="929"/>
      <c r="AA277" s="13"/>
      <c r="AB277" s="933" t="s">
        <v>215</v>
      </c>
      <c r="AC277" s="933"/>
      <c r="AD277" s="933"/>
      <c r="AE277" s="933"/>
      <c r="AF277" s="933"/>
      <c r="AG277" s="933"/>
      <c r="AH277" s="933"/>
      <c r="AI277" s="933"/>
      <c r="AJ277" s="933"/>
      <c r="AK277" s="933"/>
      <c r="AL277" s="933"/>
      <c r="AM277" s="933"/>
      <c r="AN277" s="5"/>
      <c r="AQ277" s="146"/>
      <c r="AR277" s="146"/>
      <c r="AS277" s="146"/>
      <c r="AT277" s="146"/>
      <c r="AU277" s="146"/>
      <c r="AV277" s="146"/>
      <c r="AW277" s="146"/>
      <c r="AX277" s="146"/>
      <c r="BB277" s="5"/>
      <c r="BD277" s="5"/>
      <c r="BE277" s="5"/>
      <c r="BF277" s="5"/>
      <c r="BG277" s="5"/>
      <c r="BH277" s="5"/>
      <c r="BI277" s="27"/>
      <c r="BJ277" s="27"/>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69"/>
      <c r="CK277" s="69"/>
      <c r="CL277" s="69"/>
      <c r="DL277" s="5"/>
      <c r="DM277" s="5"/>
      <c r="DN277" s="5"/>
      <c r="DO277" s="5"/>
    </row>
    <row r="278" spans="1:119" s="8" customFormat="1" ht="9.9" customHeight="1">
      <c r="A278" s="5"/>
      <c r="C278" s="930"/>
      <c r="D278" s="931"/>
      <c r="E278" s="931"/>
      <c r="F278" s="931"/>
      <c r="G278" s="931"/>
      <c r="H278" s="931"/>
      <c r="I278" s="931"/>
      <c r="J278" s="931"/>
      <c r="K278" s="931"/>
      <c r="L278" s="931"/>
      <c r="M278" s="931"/>
      <c r="N278" s="931"/>
      <c r="O278" s="931"/>
      <c r="P278" s="931"/>
      <c r="Q278" s="931"/>
      <c r="R278" s="931"/>
      <c r="S278" s="931"/>
      <c r="T278" s="931"/>
      <c r="U278" s="931"/>
      <c r="V278" s="931"/>
      <c r="W278" s="931"/>
      <c r="X278" s="931"/>
      <c r="Y278" s="931"/>
      <c r="Z278" s="932"/>
      <c r="AA278" s="28"/>
      <c r="AB278" s="933"/>
      <c r="AC278" s="933"/>
      <c r="AD278" s="933"/>
      <c r="AE278" s="933"/>
      <c r="AF278" s="933"/>
      <c r="AG278" s="933"/>
      <c r="AH278" s="933"/>
      <c r="AI278" s="933"/>
      <c r="AJ278" s="933"/>
      <c r="AK278" s="933"/>
      <c r="AL278" s="933"/>
      <c r="AM278" s="933"/>
      <c r="AN278" s="5"/>
      <c r="AP278" s="146"/>
      <c r="AQ278" s="146"/>
      <c r="AR278" s="146"/>
      <c r="AS278" s="146"/>
      <c r="AT278" s="146"/>
      <c r="AU278" s="146"/>
      <c r="AV278" s="146"/>
      <c r="AW278" s="146"/>
      <c r="AX278" s="146"/>
      <c r="BB278" s="5"/>
      <c r="BD278" s="5"/>
      <c r="BE278" s="5"/>
      <c r="BF278" s="5"/>
      <c r="BG278" s="5"/>
      <c r="BH278" s="5"/>
      <c r="BI278" s="27"/>
      <c r="BJ278" s="27"/>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5"/>
      <c r="DG278" s="5"/>
      <c r="DH278" s="5"/>
      <c r="DI278" s="5"/>
      <c r="DJ278" s="5"/>
      <c r="DK278" s="5"/>
      <c r="DL278" s="5"/>
      <c r="DM278" s="5"/>
      <c r="DN278" s="5"/>
      <c r="DO278" s="5"/>
    </row>
    <row r="279" spans="1:119" s="8" customFormat="1" ht="9.9" customHeight="1">
      <c r="A279" s="5"/>
      <c r="C279" s="873" t="str">
        <f>$C$50</f>
        <v/>
      </c>
      <c r="D279" s="874"/>
      <c r="E279" s="874"/>
      <c r="F279" s="874"/>
      <c r="G279" s="874"/>
      <c r="H279" s="874"/>
      <c r="I279" s="874"/>
      <c r="J279" s="874"/>
      <c r="K279" s="874"/>
      <c r="L279" s="874"/>
      <c r="M279" s="874"/>
      <c r="N279" s="874"/>
      <c r="O279" s="874"/>
      <c r="P279" s="874"/>
      <c r="Q279" s="874"/>
      <c r="R279" s="874"/>
      <c r="S279" s="874"/>
      <c r="T279" s="874"/>
      <c r="U279" s="874"/>
      <c r="V279" s="874"/>
      <c r="W279" s="874"/>
      <c r="X279" s="874"/>
      <c r="Y279" s="874"/>
      <c r="Z279" s="875"/>
      <c r="AA279" s="51"/>
      <c r="AB279" s="22"/>
      <c r="AC279" s="22"/>
      <c r="AD279" s="22"/>
      <c r="AE279" s="22"/>
      <c r="AF279" s="22"/>
      <c r="AG279" s="22"/>
      <c r="AH279" s="22"/>
      <c r="AI279" s="22"/>
      <c r="AJ279" s="22"/>
      <c r="AK279" s="22"/>
      <c r="AL279" s="22"/>
      <c r="AM279" s="22"/>
      <c r="AN279" s="13"/>
      <c r="AP279" s="146"/>
      <c r="AQ279" s="146"/>
      <c r="AR279" s="146"/>
      <c r="AS279" s="146"/>
      <c r="AT279" s="146"/>
      <c r="AU279" s="146"/>
      <c r="AV279" s="146"/>
      <c r="AW279" s="146"/>
      <c r="AX279" s="146"/>
      <c r="BB279" s="5"/>
      <c r="BD279" s="5"/>
      <c r="BE279" s="5"/>
      <c r="BF279" s="5"/>
      <c r="BG279" s="5"/>
      <c r="BH279" s="5"/>
      <c r="BI279" s="27"/>
      <c r="BJ279" s="27"/>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5"/>
      <c r="DG279" s="5"/>
      <c r="DH279" s="5"/>
      <c r="DI279" s="5"/>
      <c r="DJ279" s="5"/>
      <c r="DK279" s="5"/>
      <c r="DL279" s="5"/>
      <c r="DM279" s="5"/>
      <c r="DN279" s="5"/>
      <c r="DO279" s="5"/>
    </row>
    <row r="280" spans="1:119" s="5" customFormat="1" ht="9.9" customHeight="1">
      <c r="C280" s="876"/>
      <c r="D280" s="877"/>
      <c r="E280" s="877"/>
      <c r="F280" s="877"/>
      <c r="G280" s="877"/>
      <c r="H280" s="877"/>
      <c r="I280" s="877"/>
      <c r="J280" s="877"/>
      <c r="K280" s="877"/>
      <c r="L280" s="877"/>
      <c r="M280" s="877"/>
      <c r="N280" s="877"/>
      <c r="O280" s="877"/>
      <c r="P280" s="877"/>
      <c r="Q280" s="877"/>
      <c r="R280" s="877"/>
      <c r="S280" s="877"/>
      <c r="T280" s="877"/>
      <c r="U280" s="877"/>
      <c r="V280" s="877"/>
      <c r="W280" s="877"/>
      <c r="X280" s="877"/>
      <c r="Y280" s="877"/>
      <c r="Z280" s="878"/>
      <c r="AA280" s="51"/>
      <c r="AB280" s="22"/>
      <c r="AC280" s="22"/>
      <c r="AD280" s="22"/>
      <c r="AE280" s="22"/>
      <c r="AF280" s="22"/>
      <c r="AG280" s="22"/>
      <c r="AH280" s="22"/>
      <c r="AI280" s="22"/>
      <c r="AJ280" s="22"/>
      <c r="AK280" s="22"/>
      <c r="AL280" s="22"/>
      <c r="AM280" s="22"/>
      <c r="AN280" s="13"/>
      <c r="AO280" s="8"/>
      <c r="AP280" s="146"/>
      <c r="AQ280" s="146"/>
      <c r="AR280" s="146"/>
      <c r="AS280" s="146"/>
      <c r="AT280" s="146"/>
      <c r="AU280" s="146"/>
      <c r="AV280" s="146"/>
      <c r="AW280" s="146"/>
      <c r="AX280" s="146"/>
      <c r="AY280" s="8"/>
      <c r="AZ280" s="8"/>
      <c r="BI280" s="27"/>
      <c r="BJ280" s="27"/>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row>
    <row r="281" spans="1:119" s="8" customFormat="1" ht="9.9" customHeight="1">
      <c r="A281" s="5"/>
      <c r="C281" s="879"/>
      <c r="D281" s="880"/>
      <c r="E281" s="880"/>
      <c r="F281" s="880"/>
      <c r="G281" s="880"/>
      <c r="H281" s="880"/>
      <c r="I281" s="880"/>
      <c r="J281" s="880"/>
      <c r="K281" s="880"/>
      <c r="L281" s="880"/>
      <c r="M281" s="880"/>
      <c r="N281" s="880"/>
      <c r="O281" s="880"/>
      <c r="P281" s="880"/>
      <c r="Q281" s="880"/>
      <c r="R281" s="880"/>
      <c r="S281" s="880"/>
      <c r="T281" s="880"/>
      <c r="U281" s="880"/>
      <c r="V281" s="880"/>
      <c r="W281" s="880"/>
      <c r="X281" s="880"/>
      <c r="Y281" s="880"/>
      <c r="Z281" s="881"/>
      <c r="AA281" s="51"/>
      <c r="AB281" s="93"/>
      <c r="AC281" s="93"/>
      <c r="AD281" s="101"/>
      <c r="AE281" s="101"/>
      <c r="AF281" s="101"/>
      <c r="AG281" s="101"/>
      <c r="AH281" s="101"/>
      <c r="AI281" s="101"/>
      <c r="AJ281" s="101"/>
      <c r="AK281" s="101"/>
      <c r="AL281" s="101"/>
      <c r="AM281" s="101"/>
      <c r="AN281" s="13"/>
      <c r="AO281" s="5"/>
      <c r="AP281" s="13"/>
      <c r="AQ281" s="13"/>
      <c r="AR281" s="5"/>
      <c r="AS281" s="5"/>
      <c r="AT281" s="5"/>
      <c r="AU281" s="5"/>
      <c r="AV281" s="5"/>
      <c r="AW281" s="5"/>
      <c r="AX281" s="5"/>
      <c r="AY281" s="5"/>
      <c r="AZ281" s="5"/>
      <c r="BA281" s="13"/>
      <c r="BB281" s="5"/>
      <c r="BD281" s="5"/>
      <c r="BE281" s="5"/>
      <c r="BF281" s="5"/>
      <c r="BG281" s="5"/>
      <c r="BH281" s="5"/>
      <c r="BI281" s="27"/>
      <c r="BJ281" s="27"/>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row>
    <row r="282" spans="1:119" s="8" customFormat="1" ht="9.9" customHeight="1">
      <c r="A282" s="5"/>
      <c r="C282" s="61" t="s">
        <v>62</v>
      </c>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C282" s="154"/>
      <c r="AD282" s="154"/>
      <c r="AE282" s="154"/>
      <c r="AF282" s="154"/>
      <c r="AG282" s="154"/>
      <c r="AH282" s="154"/>
      <c r="AI282" s="154"/>
      <c r="AJ282" s="154"/>
      <c r="AK282" s="154"/>
      <c r="AL282" s="154"/>
      <c r="AM282" s="154"/>
      <c r="AN282" s="154"/>
      <c r="AX282" s="5"/>
      <c r="BF282" s="5"/>
      <c r="BG282" s="5"/>
      <c r="BH282" s="5"/>
      <c r="BI282" s="27"/>
      <c r="BJ282" s="27"/>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row>
    <row r="283" spans="1:119" s="8" customFormat="1" ht="9.9" customHeight="1">
      <c r="A283" s="5"/>
      <c r="C283" s="6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C283" s="154"/>
      <c r="AD283" s="154"/>
      <c r="AE283" s="154"/>
      <c r="AF283" s="154"/>
      <c r="AG283" s="154"/>
      <c r="AH283" s="154"/>
      <c r="AI283" s="154"/>
      <c r="AJ283" s="154"/>
      <c r="AK283" s="154"/>
      <c r="AL283" s="154"/>
      <c r="AM283" s="154"/>
      <c r="AN283" s="154"/>
      <c r="AX283" s="5"/>
      <c r="BF283" s="5"/>
      <c r="BG283" s="5"/>
      <c r="BH283" s="5"/>
      <c r="BI283" s="27"/>
      <c r="BJ283" s="27"/>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row>
    <row r="284" spans="1:119" s="8" customFormat="1" ht="9.9" customHeight="1">
      <c r="B284" s="156"/>
      <c r="C284" s="882" t="s">
        <v>26</v>
      </c>
      <c r="D284" s="882"/>
      <c r="E284" s="882"/>
      <c r="F284" s="882"/>
      <c r="G284" s="882"/>
      <c r="H284" s="882"/>
      <c r="I284" s="156"/>
      <c r="K284" s="5"/>
      <c r="U284" s="5"/>
      <c r="AC284" s="154"/>
      <c r="AD284" s="154"/>
      <c r="AE284" s="154"/>
      <c r="AF284" s="154"/>
      <c r="AG284" s="154"/>
      <c r="AH284" s="154"/>
      <c r="AI284" s="154"/>
      <c r="AJ284" s="154"/>
      <c r="AK284" s="154"/>
      <c r="AL284" s="154"/>
      <c r="AM284" s="154"/>
      <c r="AN284" s="154"/>
      <c r="AO284" s="154"/>
      <c r="AY284" s="5"/>
      <c r="BG284" s="5"/>
      <c r="BH284" s="5"/>
      <c r="BI284" s="5"/>
      <c r="BJ284" s="27"/>
      <c r="BK284" s="27"/>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row>
    <row r="285" spans="1:119" s="8" customFormat="1" ht="9.9" customHeight="1">
      <c r="B285" s="156"/>
      <c r="C285" s="883"/>
      <c r="D285" s="883"/>
      <c r="E285" s="883"/>
      <c r="F285" s="883"/>
      <c r="G285" s="883"/>
      <c r="H285" s="883"/>
      <c r="I285" s="26" t="s">
        <v>67</v>
      </c>
      <c r="K285" s="156"/>
      <c r="M285" s="5"/>
      <c r="R285" s="11"/>
      <c r="S285" s="11"/>
      <c r="T285" s="11"/>
      <c r="U285" s="11"/>
      <c r="V285" s="11"/>
      <c r="W285" s="11"/>
      <c r="X285" s="11"/>
      <c r="Y285" s="11"/>
      <c r="Z285" s="11"/>
      <c r="AA285" s="11"/>
      <c r="AB285" s="11"/>
      <c r="AC285" s="11"/>
      <c r="AF285" s="5"/>
      <c r="AG285" s="5"/>
      <c r="AQ285" s="5"/>
      <c r="BA285" s="5"/>
      <c r="BI285" s="5"/>
      <c r="BJ285" s="5"/>
      <c r="BK285" s="5"/>
      <c r="BL285" s="27"/>
      <c r="BM285" s="27"/>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row>
    <row r="286" spans="1:119" s="8" customFormat="1" ht="9.9" customHeight="1">
      <c r="B286" s="5"/>
      <c r="C286" s="884" t="s">
        <v>44</v>
      </c>
      <c r="D286" s="885"/>
      <c r="E286" s="870" t="str">
        <f>$E$57</f>
        <v/>
      </c>
      <c r="F286" s="871"/>
      <c r="G286" s="871"/>
      <c r="H286" s="871"/>
      <c r="I286" s="871"/>
      <c r="J286" s="871"/>
      <c r="K286" s="871"/>
      <c r="L286" s="871"/>
      <c r="M286" s="871"/>
      <c r="N286" s="871"/>
      <c r="O286" s="871"/>
      <c r="P286" s="871" t="str">
        <f>$P$57</f>
        <v/>
      </c>
      <c r="Q286" s="871"/>
      <c r="R286" s="871"/>
      <c r="S286" s="871"/>
      <c r="T286" s="871"/>
      <c r="U286" s="871"/>
      <c r="V286" s="871"/>
      <c r="W286" s="871"/>
      <c r="X286" s="871"/>
      <c r="Y286" s="872"/>
      <c r="Z286" s="884" t="s">
        <v>29</v>
      </c>
      <c r="AA286" s="885"/>
      <c r="AB286" s="893" t="str">
        <f>$AB$57</f>
        <v/>
      </c>
      <c r="AC286" s="894"/>
      <c r="AD286" s="894"/>
      <c r="AE286" s="894"/>
      <c r="AF286" s="894"/>
      <c r="AG286" s="894"/>
      <c r="AH286" s="894"/>
      <c r="AI286" s="871" t="str">
        <f>$AI$57</f>
        <v/>
      </c>
      <c r="AJ286" s="871"/>
      <c r="AK286" s="871"/>
      <c r="AL286" s="871"/>
      <c r="AM286" s="871"/>
      <c r="AN286" s="871"/>
      <c r="AO286" s="871"/>
      <c r="AP286" s="871"/>
      <c r="AQ286" s="871"/>
      <c r="AR286" s="871"/>
      <c r="AS286" s="872"/>
      <c r="AT286" s="899" t="s">
        <v>27</v>
      </c>
      <c r="AU286" s="900"/>
      <c r="AV286" s="837" t="s">
        <v>28</v>
      </c>
      <c r="AW286" s="838"/>
      <c r="AX286" s="838"/>
      <c r="AY286" s="839" t="str">
        <f>$AY$57</f>
        <v/>
      </c>
      <c r="AZ286" s="839"/>
      <c r="BA286" s="839"/>
      <c r="BB286" s="839"/>
      <c r="BC286" s="839"/>
      <c r="BD286" s="839"/>
      <c r="BE286" s="839"/>
      <c r="BF286" s="839"/>
      <c r="BG286" s="839"/>
      <c r="BH286" s="839"/>
      <c r="BI286" s="839"/>
      <c r="BJ286" s="840"/>
      <c r="BK286" s="5"/>
      <c r="BL286" s="5"/>
      <c r="BM286" s="27"/>
      <c r="BN286" s="27"/>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row>
    <row r="287" spans="1:119" s="8" customFormat="1" ht="9.9" customHeight="1">
      <c r="B287" s="5"/>
      <c r="C287" s="886"/>
      <c r="D287" s="887"/>
      <c r="E287" s="890"/>
      <c r="F287" s="891"/>
      <c r="G287" s="891"/>
      <c r="H287" s="891"/>
      <c r="I287" s="891"/>
      <c r="J287" s="891"/>
      <c r="K287" s="891"/>
      <c r="L287" s="891"/>
      <c r="M287" s="891"/>
      <c r="N287" s="891"/>
      <c r="O287" s="891"/>
      <c r="P287" s="891"/>
      <c r="Q287" s="891"/>
      <c r="R287" s="891"/>
      <c r="S287" s="891"/>
      <c r="T287" s="891"/>
      <c r="U287" s="891"/>
      <c r="V287" s="891"/>
      <c r="W287" s="891"/>
      <c r="X287" s="891"/>
      <c r="Y287" s="892"/>
      <c r="Z287" s="886"/>
      <c r="AA287" s="887"/>
      <c r="AB287" s="895"/>
      <c r="AC287" s="896"/>
      <c r="AD287" s="896"/>
      <c r="AE287" s="896"/>
      <c r="AF287" s="896"/>
      <c r="AG287" s="896"/>
      <c r="AH287" s="896"/>
      <c r="AI287" s="891"/>
      <c r="AJ287" s="891"/>
      <c r="AK287" s="891"/>
      <c r="AL287" s="891"/>
      <c r="AM287" s="891"/>
      <c r="AN287" s="891"/>
      <c r="AO287" s="891"/>
      <c r="AP287" s="891"/>
      <c r="AQ287" s="891"/>
      <c r="AR287" s="891"/>
      <c r="AS287" s="892"/>
      <c r="AT287" s="901"/>
      <c r="AU287" s="902"/>
      <c r="AV287" s="841" t="str">
        <f>$AV$58</f>
        <v/>
      </c>
      <c r="AW287" s="842"/>
      <c r="AX287" s="842"/>
      <c r="AY287" s="842"/>
      <c r="AZ287" s="842"/>
      <c r="BA287" s="842"/>
      <c r="BB287" s="842"/>
      <c r="BC287" s="842"/>
      <c r="BD287" s="842"/>
      <c r="BE287" s="842"/>
      <c r="BF287" s="842"/>
      <c r="BG287" s="842"/>
      <c r="BH287" s="842"/>
      <c r="BI287" s="842"/>
      <c r="BJ287" s="843"/>
      <c r="BK287" s="5"/>
      <c r="BL287" s="5"/>
      <c r="BM287" s="69"/>
      <c r="BN287" s="5"/>
      <c r="BP287" s="69"/>
      <c r="BQ287" s="69"/>
      <c r="BR287" s="69"/>
      <c r="BS287" s="69"/>
      <c r="BT287" s="69"/>
      <c r="BU287" s="69"/>
      <c r="BV287" s="69"/>
      <c r="BW287" s="69"/>
      <c r="BX287" s="69"/>
      <c r="BY287" s="69"/>
      <c r="BZ287" s="69"/>
      <c r="CA287" s="69"/>
      <c r="CB287" s="69"/>
      <c r="CC287" s="69"/>
      <c r="CD287" s="69"/>
      <c r="CE287" s="69"/>
      <c r="CF287" s="69"/>
      <c r="CG287" s="69"/>
      <c r="CH287" s="69"/>
      <c r="CI287" s="69"/>
      <c r="CJ287" s="69"/>
      <c r="CK287" s="69"/>
    </row>
    <row r="288" spans="1:119" s="8" customFormat="1" ht="9.9" customHeight="1">
      <c r="B288" s="5"/>
      <c r="C288" s="888"/>
      <c r="D288" s="889"/>
      <c r="E288" s="844"/>
      <c r="F288" s="845"/>
      <c r="G288" s="845"/>
      <c r="H288" s="845"/>
      <c r="I288" s="845"/>
      <c r="J288" s="845"/>
      <c r="K288" s="845"/>
      <c r="L288" s="845"/>
      <c r="M288" s="845"/>
      <c r="N288" s="845"/>
      <c r="O288" s="845"/>
      <c r="P288" s="845"/>
      <c r="Q288" s="845"/>
      <c r="R288" s="845"/>
      <c r="S288" s="845"/>
      <c r="T288" s="845"/>
      <c r="U288" s="845"/>
      <c r="V288" s="845"/>
      <c r="W288" s="845"/>
      <c r="X288" s="845"/>
      <c r="Y288" s="846"/>
      <c r="Z288" s="888"/>
      <c r="AA288" s="889"/>
      <c r="AB288" s="897"/>
      <c r="AC288" s="898"/>
      <c r="AD288" s="898"/>
      <c r="AE288" s="898"/>
      <c r="AF288" s="898"/>
      <c r="AG288" s="898"/>
      <c r="AH288" s="898"/>
      <c r="AI288" s="845"/>
      <c r="AJ288" s="845"/>
      <c r="AK288" s="845"/>
      <c r="AL288" s="845"/>
      <c r="AM288" s="845"/>
      <c r="AN288" s="845"/>
      <c r="AO288" s="845"/>
      <c r="AP288" s="845"/>
      <c r="AQ288" s="845"/>
      <c r="AR288" s="845"/>
      <c r="AS288" s="846"/>
      <c r="AT288" s="903"/>
      <c r="AU288" s="904"/>
      <c r="AV288" s="844"/>
      <c r="AW288" s="845"/>
      <c r="AX288" s="845"/>
      <c r="AY288" s="845"/>
      <c r="AZ288" s="845"/>
      <c r="BA288" s="845"/>
      <c r="BB288" s="845"/>
      <c r="BC288" s="845"/>
      <c r="BD288" s="845"/>
      <c r="BE288" s="845"/>
      <c r="BF288" s="845"/>
      <c r="BG288" s="845"/>
      <c r="BH288" s="845"/>
      <c r="BI288" s="845"/>
      <c r="BJ288" s="846"/>
      <c r="BK288" s="5"/>
      <c r="BL288" s="5"/>
      <c r="BM288" s="69"/>
      <c r="BN288" s="69"/>
      <c r="BO288" s="69"/>
      <c r="BP288" s="69"/>
      <c r="BQ288" s="69"/>
      <c r="BR288" s="69"/>
      <c r="BS288" s="69"/>
      <c r="BT288" s="69"/>
      <c r="BU288" s="69"/>
      <c r="BV288" s="69"/>
      <c r="BW288" s="69"/>
      <c r="BX288" s="69"/>
      <c r="BY288" s="69"/>
      <c r="BZ288" s="69"/>
      <c r="CA288" s="69"/>
      <c r="CB288" s="69"/>
      <c r="CC288" s="69"/>
      <c r="CD288" s="69"/>
      <c r="CE288" s="69"/>
      <c r="CF288" s="69"/>
      <c r="CG288" s="69"/>
      <c r="CH288" s="69"/>
      <c r="CI288" s="69"/>
      <c r="CJ288" s="69"/>
      <c r="CK288" s="69"/>
    </row>
    <row r="289" spans="1:89" s="8" customFormat="1" ht="9.9" customHeight="1">
      <c r="B289" s="5"/>
      <c r="C289" s="72"/>
      <c r="D289" s="72"/>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72"/>
      <c r="AA289" s="72"/>
      <c r="AB289" s="152"/>
      <c r="AC289" s="152"/>
      <c r="AD289" s="152"/>
      <c r="AE289" s="152"/>
      <c r="AF289" s="152"/>
      <c r="AG289" s="152"/>
      <c r="AH289" s="152"/>
      <c r="AI289" s="151"/>
      <c r="AJ289" s="151"/>
      <c r="AK289" s="151"/>
      <c r="AL289" s="151"/>
      <c r="AM289" s="151"/>
      <c r="AN289" s="151"/>
      <c r="AO289" s="151"/>
      <c r="AP289" s="151"/>
      <c r="AQ289" s="151"/>
      <c r="AR289" s="151"/>
      <c r="AS289" s="151"/>
      <c r="AT289" s="168"/>
      <c r="AU289" s="168"/>
      <c r="AV289" s="151"/>
      <c r="AW289" s="151"/>
      <c r="AX289" s="151"/>
      <c r="AY289" s="151"/>
      <c r="AZ289" s="151"/>
      <c r="BA289" s="151"/>
      <c r="BB289" s="151"/>
      <c r="BC289" s="151"/>
      <c r="BD289" s="151"/>
      <c r="BE289" s="151"/>
      <c r="BF289" s="151"/>
      <c r="BG289" s="151"/>
      <c r="BH289" s="151"/>
      <c r="BI289" s="151"/>
      <c r="BJ289" s="151"/>
      <c r="BK289" s="5"/>
      <c r="BL289" s="5"/>
      <c r="BM289" s="69"/>
      <c r="BN289" s="69"/>
      <c r="BO289" s="69"/>
      <c r="BP289" s="69"/>
      <c r="BQ289" s="69"/>
      <c r="BR289" s="69"/>
      <c r="BS289" s="69"/>
      <c r="BT289" s="69"/>
      <c r="BU289" s="69"/>
      <c r="BV289" s="69"/>
      <c r="BW289" s="69"/>
      <c r="BX289" s="69"/>
      <c r="BY289" s="69"/>
      <c r="BZ289" s="69"/>
      <c r="CA289" s="69"/>
      <c r="CB289" s="69"/>
      <c r="CC289" s="69"/>
      <c r="CD289" s="69"/>
      <c r="CE289" s="69"/>
      <c r="CF289" s="69"/>
      <c r="CG289" s="69"/>
      <c r="CH289" s="69"/>
      <c r="CI289" s="69"/>
      <c r="CJ289" s="69"/>
      <c r="CK289" s="69"/>
    </row>
    <row r="290" spans="1:89" s="8" customFormat="1" ht="9.9" customHeight="1">
      <c r="B290" s="5"/>
      <c r="C290" s="5"/>
      <c r="D290" s="5"/>
      <c r="E290" s="72"/>
      <c r="F290" s="72"/>
      <c r="G290" s="153"/>
      <c r="H290" s="153"/>
      <c r="I290" s="153"/>
      <c r="J290" s="153"/>
      <c r="K290" s="153"/>
      <c r="L290" s="153"/>
      <c r="M290" s="153"/>
      <c r="N290" s="153"/>
      <c r="O290" s="153"/>
      <c r="P290" s="153"/>
      <c r="Q290" s="153"/>
      <c r="R290" s="153"/>
      <c r="W290" s="5"/>
      <c r="AG290" s="5"/>
      <c r="AQ290" s="5"/>
      <c r="BA290" s="5"/>
      <c r="BD290" s="5"/>
      <c r="BE290" s="5"/>
      <c r="BF290" s="5"/>
      <c r="BG290" s="5"/>
      <c r="BH290" s="5"/>
      <c r="BI290" s="5"/>
      <c r="BJ290" s="5"/>
      <c r="BK290" s="5"/>
      <c r="BL290" s="69"/>
      <c r="BM290" s="69"/>
      <c r="BN290" s="69"/>
      <c r="BO290" s="69"/>
      <c r="BP290" s="69"/>
      <c r="BQ290" s="69"/>
      <c r="BR290" s="69"/>
      <c r="BS290" s="69"/>
      <c r="BT290" s="69"/>
      <c r="BU290" s="69"/>
      <c r="BV290" s="69"/>
      <c r="BW290" s="69"/>
      <c r="BX290" s="69"/>
      <c r="BY290" s="69"/>
      <c r="BZ290" s="69"/>
      <c r="CA290" s="69"/>
      <c r="CB290" s="69"/>
      <c r="CC290" s="69"/>
      <c r="CD290" s="69"/>
      <c r="CE290" s="69"/>
      <c r="CF290" s="69"/>
      <c r="CG290" s="69"/>
      <c r="CH290" s="69"/>
      <c r="CI290" s="69"/>
      <c r="CJ290" s="69"/>
    </row>
    <row r="291" spans="1:89" s="8" customFormat="1" ht="9.9" customHeight="1">
      <c r="B291" s="5"/>
      <c r="C291" s="847" t="s">
        <v>71</v>
      </c>
      <c r="D291" s="847"/>
      <c r="E291" s="847"/>
      <c r="F291" s="847"/>
      <c r="G291" s="847"/>
      <c r="H291" s="847"/>
      <c r="I291" s="153"/>
      <c r="J291" s="153"/>
      <c r="K291" s="153"/>
      <c r="L291" s="153"/>
      <c r="M291" s="153"/>
      <c r="N291" s="153"/>
      <c r="O291" s="153"/>
      <c r="P291" s="153"/>
      <c r="Q291" s="153"/>
      <c r="R291" s="153"/>
      <c r="S291" s="30"/>
      <c r="T291" s="31"/>
      <c r="U291" s="31"/>
      <c r="V291" s="31"/>
      <c r="W291" s="31"/>
      <c r="X291" s="31"/>
      <c r="Y291" s="31"/>
      <c r="Z291" s="31"/>
      <c r="AA291" s="31"/>
      <c r="AB291" s="31"/>
      <c r="AC291" s="848" t="s">
        <v>45</v>
      </c>
      <c r="AD291" s="848"/>
      <c r="AE291" s="848"/>
      <c r="AF291" s="848"/>
      <c r="AG291" s="848"/>
      <c r="AH291" s="848"/>
      <c r="AI291" s="848"/>
      <c r="AJ291" s="848"/>
      <c r="AK291" s="848"/>
      <c r="AL291" s="848"/>
      <c r="AM291" s="848"/>
      <c r="AN291" s="848"/>
      <c r="AO291" s="848"/>
      <c r="AP291" s="848"/>
      <c r="AQ291" s="848"/>
      <c r="AR291" s="848"/>
      <c r="AS291" s="850" t="s">
        <v>46</v>
      </c>
      <c r="AT291" s="850"/>
      <c r="AU291" s="850"/>
      <c r="AV291" s="850"/>
      <c r="AW291" s="850"/>
      <c r="AX291" s="850"/>
      <c r="AY291" s="850"/>
      <c r="AZ291" s="850"/>
      <c r="BA291" s="32"/>
      <c r="BB291" s="32"/>
      <c r="BC291" s="32"/>
      <c r="BD291" s="31"/>
      <c r="BE291" s="31"/>
      <c r="BF291" s="31"/>
      <c r="BG291" s="31"/>
      <c r="BH291" s="31"/>
      <c r="BI291" s="31"/>
      <c r="BJ291" s="31"/>
      <c r="BK291" s="31"/>
      <c r="BL291" s="69"/>
      <c r="BM291" s="69"/>
      <c r="BN291" s="69"/>
      <c r="BO291" s="69"/>
      <c r="BP291" s="69"/>
      <c r="BQ291" s="69"/>
      <c r="BR291" s="69"/>
      <c r="BS291" s="69"/>
      <c r="BT291" s="69"/>
      <c r="BU291" s="69"/>
      <c r="BV291" s="69"/>
      <c r="BW291" s="69"/>
      <c r="BX291" s="69"/>
      <c r="BY291" s="69"/>
      <c r="BZ291" s="69"/>
      <c r="CA291" s="69"/>
      <c r="CB291" s="69"/>
      <c r="CC291" s="69"/>
      <c r="CD291" s="69"/>
      <c r="CE291" s="69"/>
      <c r="CF291" s="69"/>
      <c r="CG291" s="69"/>
      <c r="CH291" s="69"/>
      <c r="CI291" s="69"/>
      <c r="CJ291" s="69"/>
    </row>
    <row r="292" spans="1:89" s="8" customFormat="1" ht="9.9" customHeight="1">
      <c r="B292" s="5"/>
      <c r="C292" s="847"/>
      <c r="D292" s="847"/>
      <c r="E292" s="847"/>
      <c r="F292" s="847"/>
      <c r="G292" s="847"/>
      <c r="H292" s="847"/>
      <c r="I292" s="69"/>
      <c r="J292" s="69"/>
      <c r="K292" s="69"/>
      <c r="L292" s="69"/>
      <c r="M292" s="69"/>
      <c r="N292" s="69"/>
      <c r="O292" s="69"/>
      <c r="P292" s="69"/>
      <c r="Q292" s="69"/>
      <c r="S292" s="15"/>
      <c r="T292" s="33"/>
      <c r="U292" s="33"/>
      <c r="V292" s="33"/>
      <c r="W292" s="13"/>
      <c r="X292" s="13"/>
      <c r="Y292" s="13"/>
      <c r="Z292" s="13"/>
      <c r="AA292" s="13"/>
      <c r="AB292" s="13"/>
      <c r="AC292" s="849"/>
      <c r="AD292" s="849"/>
      <c r="AE292" s="849"/>
      <c r="AF292" s="849"/>
      <c r="AG292" s="849"/>
      <c r="AH292" s="849"/>
      <c r="AI292" s="849"/>
      <c r="AJ292" s="849"/>
      <c r="AK292" s="849"/>
      <c r="AL292" s="849"/>
      <c r="AM292" s="849"/>
      <c r="AN292" s="849"/>
      <c r="AO292" s="849"/>
      <c r="AP292" s="849"/>
      <c r="AQ292" s="849"/>
      <c r="AR292" s="849"/>
      <c r="AS292" s="851"/>
      <c r="AT292" s="851"/>
      <c r="AU292" s="851"/>
      <c r="AV292" s="851"/>
      <c r="AW292" s="851"/>
      <c r="AX292" s="851"/>
      <c r="AY292" s="851"/>
      <c r="AZ292" s="851"/>
      <c r="BA292" s="34"/>
      <c r="BB292" s="34"/>
      <c r="BC292" s="34"/>
      <c r="BD292" s="5"/>
      <c r="BE292" s="5"/>
      <c r="BF292" s="5"/>
      <c r="BG292" s="5"/>
      <c r="BH292" s="5"/>
      <c r="BI292" s="5"/>
      <c r="BJ292" s="5"/>
      <c r="BK292" s="5"/>
      <c r="BL292" s="5"/>
      <c r="BM292" s="5"/>
    </row>
    <row r="293" spans="1:89" s="5" customFormat="1" ht="9.9" customHeight="1">
      <c r="A293" s="8"/>
      <c r="C293" s="69" t="s">
        <v>21</v>
      </c>
      <c r="D293" s="852" t="s">
        <v>30</v>
      </c>
      <c r="E293" s="852"/>
      <c r="F293" s="852"/>
      <c r="G293" s="852"/>
      <c r="H293" s="852"/>
      <c r="I293" s="852"/>
      <c r="J293" s="852"/>
      <c r="K293" s="852"/>
      <c r="L293" s="852"/>
      <c r="M293" s="852"/>
      <c r="N293" s="852"/>
      <c r="O293" s="852"/>
      <c r="P293" s="852"/>
      <c r="Q293" s="852"/>
      <c r="R293" s="8"/>
      <c r="S293" s="15"/>
      <c r="T293" s="33"/>
      <c r="U293" s="33"/>
      <c r="V293" s="33"/>
      <c r="W293" s="13"/>
      <c r="X293" s="13"/>
      <c r="Y293" s="13"/>
      <c r="Z293" s="13"/>
      <c r="AA293" s="13"/>
      <c r="AB293" s="13"/>
      <c r="AC293" s="849"/>
      <c r="AD293" s="849"/>
      <c r="AE293" s="849"/>
      <c r="AF293" s="849"/>
      <c r="AG293" s="849"/>
      <c r="AH293" s="849"/>
      <c r="AI293" s="849"/>
      <c r="AJ293" s="849"/>
      <c r="AK293" s="849"/>
      <c r="AL293" s="849"/>
      <c r="AM293" s="849"/>
      <c r="AN293" s="849"/>
      <c r="AO293" s="849"/>
      <c r="AP293" s="849"/>
      <c r="AQ293" s="849"/>
      <c r="AR293" s="849"/>
      <c r="AS293" s="851"/>
      <c r="AT293" s="851"/>
      <c r="AU293" s="851"/>
      <c r="AV293" s="851"/>
      <c r="AW293" s="851"/>
      <c r="AX293" s="851"/>
      <c r="AY293" s="851"/>
      <c r="AZ293" s="851"/>
      <c r="BA293" s="34"/>
      <c r="BB293" s="34"/>
      <c r="BC293" s="34"/>
    </row>
    <row r="294" spans="1:89" s="8" customFormat="1" ht="9.9" customHeight="1">
      <c r="B294" s="5"/>
      <c r="D294" s="852"/>
      <c r="E294" s="852"/>
      <c r="F294" s="852"/>
      <c r="G294" s="852"/>
      <c r="H294" s="852"/>
      <c r="I294" s="852"/>
      <c r="J294" s="852"/>
      <c r="K294" s="852"/>
      <c r="L294" s="852"/>
      <c r="M294" s="852"/>
      <c r="N294" s="852"/>
      <c r="O294" s="852"/>
      <c r="P294" s="852"/>
      <c r="Q294" s="852"/>
      <c r="S294" s="15"/>
      <c r="T294" s="6"/>
      <c r="U294" s="6"/>
      <c r="V294" s="7" t="s">
        <v>34</v>
      </c>
      <c r="W294" s="6"/>
      <c r="X294" s="6"/>
      <c r="Y294" s="6"/>
      <c r="Z294" s="6"/>
      <c r="AA294" s="7"/>
      <c r="AB294" s="6"/>
      <c r="AC294" s="6"/>
      <c r="AD294" s="37"/>
      <c r="AE294" s="37"/>
      <c r="AF294" s="37"/>
      <c r="AG294" s="37"/>
      <c r="AH294" s="37"/>
      <c r="AI294" s="37"/>
      <c r="AJ294" s="37"/>
      <c r="AK294" s="5"/>
      <c r="AL294" s="5"/>
      <c r="AM294" s="5"/>
      <c r="AN294" s="9"/>
      <c r="AO294" s="5"/>
      <c r="AP294" s="806" t="str">
        <f>$AP$65</f>
        <v/>
      </c>
      <c r="AQ294" s="806"/>
      <c r="AR294" s="806" t="str">
        <f>$AR$65</f>
        <v/>
      </c>
      <c r="AS294" s="806"/>
      <c r="AT294" s="806"/>
      <c r="AU294" s="149" t="s">
        <v>166</v>
      </c>
      <c r="AV294" s="806" t="str">
        <f>$AV$65</f>
        <v/>
      </c>
      <c r="AW294" s="806"/>
      <c r="AX294" s="806"/>
      <c r="AY294" s="149" t="s">
        <v>165</v>
      </c>
      <c r="AZ294" s="806" t="str">
        <f>$AZ$65</f>
        <v/>
      </c>
      <c r="BA294" s="806"/>
      <c r="BB294" s="806"/>
      <c r="BC294" s="149" t="s">
        <v>164</v>
      </c>
      <c r="BD294" s="5"/>
      <c r="BE294" s="5"/>
      <c r="BF294" s="5"/>
      <c r="BG294" s="5"/>
      <c r="BH294" s="5"/>
      <c r="BI294" s="5"/>
      <c r="BJ294" s="5"/>
      <c r="BK294" s="5"/>
      <c r="BL294" s="5"/>
      <c r="BM294" s="5"/>
    </row>
    <row r="295" spans="1:89" s="8" customFormat="1" ht="9.9" customHeight="1">
      <c r="A295" s="5"/>
      <c r="B295" s="5"/>
      <c r="C295" s="5"/>
      <c r="D295" s="852"/>
      <c r="E295" s="852"/>
      <c r="F295" s="852"/>
      <c r="G295" s="852"/>
      <c r="H295" s="852"/>
      <c r="I295" s="852"/>
      <c r="J295" s="852"/>
      <c r="K295" s="852"/>
      <c r="L295" s="852"/>
      <c r="M295" s="852"/>
      <c r="N295" s="852"/>
      <c r="O295" s="852"/>
      <c r="P295" s="852"/>
      <c r="Q295" s="852"/>
      <c r="R295" s="5"/>
      <c r="S295" s="15"/>
      <c r="T295" s="853" t="s">
        <v>35</v>
      </c>
      <c r="U295" s="853"/>
      <c r="V295" s="853"/>
      <c r="W295" s="853"/>
      <c r="X295" s="853"/>
      <c r="Y295" s="853"/>
      <c r="Z295" s="853"/>
      <c r="AA295" s="854" t="str">
        <f>$AA$66</f>
        <v/>
      </c>
      <c r="AB295" s="855"/>
      <c r="AC295" s="855"/>
      <c r="AD295" s="855"/>
      <c r="AE295" s="855"/>
      <c r="AF295" s="855"/>
      <c r="AG295" s="855"/>
      <c r="AH295" s="855"/>
      <c r="AI295" s="855"/>
      <c r="AJ295" s="855"/>
      <c r="AK295" s="855"/>
      <c r="AL295" s="855"/>
      <c r="AM295" s="855"/>
      <c r="AN295" s="855"/>
      <c r="AO295" s="855"/>
      <c r="AP295" s="855"/>
      <c r="AQ295" s="855"/>
      <c r="AR295" s="855"/>
      <c r="AS295" s="855"/>
      <c r="AT295" s="855"/>
      <c r="AU295" s="855"/>
      <c r="AV295" s="855"/>
      <c r="AW295" s="855"/>
      <c r="AX295" s="855"/>
      <c r="AY295" s="856"/>
      <c r="AZ295" s="857" t="s">
        <v>36</v>
      </c>
      <c r="BA295" s="858"/>
      <c r="BB295" s="858"/>
      <c r="BC295" s="859"/>
      <c r="BD295" s="5"/>
      <c r="BE295" s="5"/>
      <c r="BF295" s="5"/>
      <c r="BG295" s="5"/>
      <c r="BH295" s="5"/>
      <c r="BI295" s="5"/>
      <c r="BJ295" s="5"/>
      <c r="BK295" s="5"/>
      <c r="BL295" s="5"/>
      <c r="BM295" s="5"/>
    </row>
    <row r="296" spans="1:89" s="8" customFormat="1" ht="9.9" customHeight="1">
      <c r="B296" s="5"/>
      <c r="D296" s="154"/>
      <c r="E296" s="154"/>
      <c r="F296" s="154"/>
      <c r="G296" s="154"/>
      <c r="H296" s="154"/>
      <c r="I296" s="154"/>
      <c r="J296" s="154"/>
      <c r="K296" s="154"/>
      <c r="L296" s="154"/>
      <c r="M296" s="154"/>
      <c r="N296" s="154"/>
      <c r="O296" s="154"/>
      <c r="P296" s="154"/>
      <c r="Q296" s="154"/>
      <c r="S296" s="10"/>
      <c r="T296" s="862" t="s">
        <v>37</v>
      </c>
      <c r="U296" s="862"/>
      <c r="V296" s="862"/>
      <c r="W296" s="862"/>
      <c r="X296" s="862"/>
      <c r="Y296" s="862"/>
      <c r="Z296" s="862"/>
      <c r="AA296" s="864" t="str">
        <f>$AA$208</f>
        <v/>
      </c>
      <c r="AB296" s="865"/>
      <c r="AC296" s="865"/>
      <c r="AD296" s="865"/>
      <c r="AE296" s="865"/>
      <c r="AF296" s="865"/>
      <c r="AG296" s="865"/>
      <c r="AH296" s="865"/>
      <c r="AI296" s="865"/>
      <c r="AJ296" s="865"/>
      <c r="AK296" s="865"/>
      <c r="AL296" s="865"/>
      <c r="AM296" s="865"/>
      <c r="AN296" s="865"/>
      <c r="AO296" s="865"/>
      <c r="AP296" s="865"/>
      <c r="AQ296" s="865"/>
      <c r="AR296" s="865"/>
      <c r="AS296" s="865"/>
      <c r="AT296" s="865"/>
      <c r="AU296" s="865"/>
      <c r="AV296" s="865"/>
      <c r="AW296" s="865"/>
      <c r="AX296" s="865"/>
      <c r="AY296" s="866"/>
      <c r="AZ296" s="860"/>
      <c r="BA296" s="829"/>
      <c r="BB296" s="829"/>
      <c r="BC296" s="835"/>
      <c r="BD296" s="5"/>
      <c r="BE296" s="5"/>
      <c r="BF296" s="5"/>
      <c r="BG296" s="5"/>
      <c r="BH296" s="5"/>
      <c r="BI296" s="5"/>
      <c r="BJ296" s="5"/>
      <c r="BK296" s="5"/>
      <c r="BL296" s="5"/>
      <c r="BM296" s="5"/>
    </row>
    <row r="297" spans="1:89" s="8" customFormat="1" ht="9.9" customHeight="1">
      <c r="B297" s="5"/>
      <c r="C297" s="23" t="s">
        <v>21</v>
      </c>
      <c r="D297" s="801" t="s">
        <v>75</v>
      </c>
      <c r="E297" s="801"/>
      <c r="F297" s="801"/>
      <c r="G297" s="801"/>
      <c r="H297" s="801"/>
      <c r="I297" s="801"/>
      <c r="J297" s="801"/>
      <c r="K297" s="801"/>
      <c r="L297" s="801"/>
      <c r="M297" s="801"/>
      <c r="N297" s="801"/>
      <c r="O297" s="801"/>
      <c r="P297" s="801"/>
      <c r="Q297" s="801"/>
      <c r="S297" s="15"/>
      <c r="T297" s="863"/>
      <c r="U297" s="863"/>
      <c r="V297" s="863"/>
      <c r="W297" s="863"/>
      <c r="X297" s="863"/>
      <c r="Y297" s="863"/>
      <c r="Z297" s="863"/>
      <c r="AA297" s="867"/>
      <c r="AB297" s="868"/>
      <c r="AC297" s="868"/>
      <c r="AD297" s="868"/>
      <c r="AE297" s="868"/>
      <c r="AF297" s="868"/>
      <c r="AG297" s="868"/>
      <c r="AH297" s="868"/>
      <c r="AI297" s="868"/>
      <c r="AJ297" s="868"/>
      <c r="AK297" s="868"/>
      <c r="AL297" s="868"/>
      <c r="AM297" s="868"/>
      <c r="AN297" s="868"/>
      <c r="AO297" s="868"/>
      <c r="AP297" s="868"/>
      <c r="AQ297" s="868"/>
      <c r="AR297" s="868"/>
      <c r="AS297" s="868"/>
      <c r="AT297" s="868"/>
      <c r="AU297" s="868"/>
      <c r="AV297" s="868"/>
      <c r="AW297" s="868"/>
      <c r="AX297" s="868"/>
      <c r="AY297" s="869"/>
      <c r="AZ297" s="861"/>
      <c r="BA297" s="830"/>
      <c r="BB297" s="830"/>
      <c r="BC297" s="836"/>
      <c r="BD297" s="5"/>
      <c r="BE297" s="5"/>
      <c r="BF297" s="5"/>
      <c r="BG297" s="5"/>
      <c r="BH297" s="5"/>
      <c r="BI297" s="5"/>
      <c r="BJ297" s="5"/>
      <c r="BK297" s="5"/>
      <c r="BL297" s="5"/>
      <c r="BM297" s="5"/>
    </row>
    <row r="298" spans="1:89" s="8" customFormat="1" ht="9.9" customHeight="1">
      <c r="B298" s="5"/>
      <c r="C298" s="70"/>
      <c r="D298" s="801"/>
      <c r="E298" s="801"/>
      <c r="F298" s="801"/>
      <c r="G298" s="801"/>
      <c r="H298" s="801"/>
      <c r="I298" s="801"/>
      <c r="J298" s="801"/>
      <c r="K298" s="801"/>
      <c r="L298" s="801"/>
      <c r="M298" s="801"/>
      <c r="N298" s="801"/>
      <c r="O298" s="801"/>
      <c r="P298" s="801"/>
      <c r="Q298" s="801"/>
      <c r="S298" s="15"/>
      <c r="T298" s="862" t="s">
        <v>38</v>
      </c>
      <c r="U298" s="862"/>
      <c r="V298" s="862"/>
      <c r="W298" s="862"/>
      <c r="X298" s="862"/>
      <c r="Y298" s="862"/>
      <c r="Z298" s="862"/>
      <c r="AA298" s="870" t="str">
        <f>$AA$69</f>
        <v/>
      </c>
      <c r="AB298" s="871"/>
      <c r="AC298" s="871"/>
      <c r="AD298" s="871"/>
      <c r="AE298" s="871"/>
      <c r="AF298" s="871"/>
      <c r="AG298" s="871"/>
      <c r="AH298" s="871"/>
      <c r="AI298" s="871"/>
      <c r="AJ298" s="871"/>
      <c r="AK298" s="871"/>
      <c r="AL298" s="871"/>
      <c r="AM298" s="871"/>
      <c r="AN298" s="871"/>
      <c r="AO298" s="871"/>
      <c r="AP298" s="871"/>
      <c r="AQ298" s="871"/>
      <c r="AR298" s="871"/>
      <c r="AS298" s="871"/>
      <c r="AT298" s="871"/>
      <c r="AU298" s="871"/>
      <c r="AV298" s="871"/>
      <c r="AW298" s="871"/>
      <c r="AX298" s="871"/>
      <c r="AY298" s="871"/>
      <c r="AZ298" s="871"/>
      <c r="BA298" s="871"/>
      <c r="BB298" s="871"/>
      <c r="BC298" s="872"/>
      <c r="BD298" s="5"/>
      <c r="BE298" s="5"/>
      <c r="BF298" s="5"/>
      <c r="BG298" s="5"/>
      <c r="BH298" s="5"/>
      <c r="BI298" s="5"/>
      <c r="BJ298" s="5"/>
      <c r="BK298" s="5"/>
      <c r="BL298" s="5"/>
      <c r="BM298" s="5"/>
    </row>
    <row r="299" spans="1:89" s="8" customFormat="1" ht="9.9" customHeight="1">
      <c r="C299" s="70"/>
      <c r="D299" s="801"/>
      <c r="E299" s="801"/>
      <c r="F299" s="801"/>
      <c r="G299" s="801"/>
      <c r="H299" s="801"/>
      <c r="I299" s="801"/>
      <c r="J299" s="801"/>
      <c r="K299" s="801"/>
      <c r="L299" s="801"/>
      <c r="M299" s="801"/>
      <c r="N299" s="801"/>
      <c r="O299" s="801"/>
      <c r="P299" s="801"/>
      <c r="Q299" s="801"/>
      <c r="S299" s="15"/>
      <c r="T299" s="863"/>
      <c r="U299" s="863"/>
      <c r="V299" s="863"/>
      <c r="W299" s="863"/>
      <c r="X299" s="863"/>
      <c r="Y299" s="863"/>
      <c r="Z299" s="863"/>
      <c r="AA299" s="844"/>
      <c r="AB299" s="845"/>
      <c r="AC299" s="845"/>
      <c r="AD299" s="845"/>
      <c r="AE299" s="845"/>
      <c r="AF299" s="845"/>
      <c r="AG299" s="845"/>
      <c r="AH299" s="845"/>
      <c r="AI299" s="845"/>
      <c r="AJ299" s="845"/>
      <c r="AK299" s="845"/>
      <c r="AL299" s="845"/>
      <c r="AM299" s="845"/>
      <c r="AN299" s="845"/>
      <c r="AO299" s="845"/>
      <c r="AP299" s="845"/>
      <c r="AQ299" s="845"/>
      <c r="AR299" s="845"/>
      <c r="AS299" s="845"/>
      <c r="AT299" s="845"/>
      <c r="AU299" s="845"/>
      <c r="AV299" s="845"/>
      <c r="AW299" s="845"/>
      <c r="AX299" s="845"/>
      <c r="AY299" s="845"/>
      <c r="AZ299" s="845"/>
      <c r="BA299" s="845"/>
      <c r="BB299" s="845"/>
      <c r="BC299" s="846"/>
      <c r="BD299" s="5"/>
      <c r="BE299" s="5"/>
      <c r="BF299" s="5"/>
      <c r="BG299" s="5"/>
      <c r="BH299" s="5"/>
      <c r="BI299" s="5"/>
      <c r="BJ299" s="5"/>
      <c r="BK299" s="5"/>
      <c r="BL299" s="5"/>
      <c r="BM299" s="5"/>
    </row>
    <row r="300" spans="1:89" s="8" customFormat="1" ht="9.9" customHeight="1">
      <c r="C300" s="70"/>
      <c r="D300" s="148"/>
      <c r="E300" s="148"/>
      <c r="F300" s="148"/>
      <c r="G300" s="148"/>
      <c r="H300" s="148"/>
      <c r="I300" s="148"/>
      <c r="J300" s="148"/>
      <c r="K300" s="148"/>
      <c r="L300" s="148"/>
      <c r="M300" s="148"/>
      <c r="N300" s="148"/>
      <c r="O300" s="148"/>
      <c r="P300" s="148"/>
      <c r="Q300" s="148"/>
      <c r="S300" s="15"/>
      <c r="T300" s="808" t="s">
        <v>39</v>
      </c>
      <c r="U300" s="808"/>
      <c r="V300" s="808"/>
      <c r="W300" s="57" t="s">
        <v>48</v>
      </c>
      <c r="X300" s="58"/>
      <c r="Y300" s="58"/>
      <c r="Z300" s="58"/>
      <c r="AA300" s="58"/>
      <c r="AB300" s="58"/>
      <c r="AC300" s="58"/>
      <c r="AD300" s="58"/>
      <c r="AE300" s="58"/>
      <c r="AF300" s="58"/>
      <c r="AG300" s="58"/>
      <c r="AH300" s="58"/>
      <c r="AI300" s="58"/>
      <c r="AJ300" s="58"/>
      <c r="AK300" s="58"/>
      <c r="AL300" s="58"/>
      <c r="AM300" s="58"/>
      <c r="AN300" s="810" t="s">
        <v>61</v>
      </c>
      <c r="AO300" s="810"/>
      <c r="AP300" s="810"/>
      <c r="AQ300" s="810"/>
      <c r="AR300" s="810"/>
      <c r="AS300" s="810"/>
      <c r="AT300" s="810"/>
      <c r="AU300" s="810"/>
      <c r="AV300" s="810"/>
      <c r="AW300" s="810"/>
      <c r="AX300" s="810"/>
      <c r="AY300" s="810"/>
      <c r="AZ300" s="810"/>
      <c r="BA300" s="810"/>
      <c r="BB300" s="810"/>
      <c r="BC300" s="810"/>
      <c r="BD300" s="810"/>
      <c r="BE300" s="810"/>
      <c r="BG300" s="5"/>
      <c r="BH300" s="5"/>
      <c r="BI300" s="5"/>
      <c r="BJ300" s="5"/>
    </row>
    <row r="301" spans="1:89" s="8" customFormat="1" ht="9.9" customHeight="1">
      <c r="C301" s="23" t="s">
        <v>21</v>
      </c>
      <c r="D301" s="801" t="s">
        <v>72</v>
      </c>
      <c r="E301" s="801"/>
      <c r="F301" s="801"/>
      <c r="G301" s="801"/>
      <c r="H301" s="801"/>
      <c r="I301" s="801"/>
      <c r="J301" s="801"/>
      <c r="K301" s="801"/>
      <c r="L301" s="801"/>
      <c r="M301" s="801"/>
      <c r="N301" s="801"/>
      <c r="O301" s="801"/>
      <c r="P301" s="801"/>
      <c r="Q301" s="801"/>
      <c r="S301" s="60"/>
      <c r="T301" s="809"/>
      <c r="U301" s="809"/>
      <c r="V301" s="809"/>
      <c r="W301" s="57" t="s">
        <v>49</v>
      </c>
      <c r="X301" s="59"/>
      <c r="Y301" s="59"/>
      <c r="Z301" s="59"/>
      <c r="AA301" s="59"/>
      <c r="AB301" s="59"/>
      <c r="AC301" s="59"/>
      <c r="AD301" s="59"/>
      <c r="AE301" s="59"/>
      <c r="AF301" s="59"/>
      <c r="AG301" s="59"/>
      <c r="AH301" s="59"/>
      <c r="AI301" s="59"/>
      <c r="AJ301" s="59"/>
      <c r="AK301" s="58"/>
      <c r="AL301" s="58"/>
      <c r="AM301" s="58"/>
      <c r="AN301" s="810"/>
      <c r="AO301" s="810"/>
      <c r="AP301" s="810"/>
      <c r="AQ301" s="810"/>
      <c r="AR301" s="810"/>
      <c r="AS301" s="810"/>
      <c r="AT301" s="810"/>
      <c r="AU301" s="810"/>
      <c r="AV301" s="810"/>
      <c r="AW301" s="810"/>
      <c r="AX301" s="810"/>
      <c r="AY301" s="810"/>
      <c r="AZ301" s="810"/>
      <c r="BA301" s="810"/>
      <c r="BB301" s="810"/>
      <c r="BC301" s="810"/>
      <c r="BD301" s="810"/>
      <c r="BE301" s="810"/>
      <c r="BG301" s="5"/>
      <c r="BH301" s="5"/>
      <c r="BI301" s="5"/>
      <c r="BJ301" s="5"/>
    </row>
    <row r="302" spans="1:89" s="8" customFormat="1" ht="9.9" customHeight="1">
      <c r="D302" s="801"/>
      <c r="E302" s="801"/>
      <c r="F302" s="801"/>
      <c r="G302" s="801"/>
      <c r="H302" s="801"/>
      <c r="I302" s="801"/>
      <c r="J302" s="801"/>
      <c r="K302" s="801"/>
      <c r="L302" s="801"/>
      <c r="M302" s="801"/>
      <c r="N302" s="801"/>
      <c r="O302" s="801"/>
      <c r="P302" s="801"/>
      <c r="Q302" s="801"/>
      <c r="S302" s="15"/>
      <c r="T302" s="769" t="s">
        <v>50</v>
      </c>
      <c r="U302" s="770"/>
      <c r="V302" s="770"/>
      <c r="W302" s="770"/>
      <c r="X302" s="770"/>
      <c r="Y302" s="770"/>
      <c r="Z302" s="771"/>
      <c r="AA302" s="811" t="s">
        <v>51</v>
      </c>
      <c r="AB302" s="812"/>
      <c r="AC302" s="812"/>
      <c r="AD302" s="812"/>
      <c r="AE302" s="812"/>
      <c r="AF302" s="812"/>
      <c r="AG302" s="812"/>
      <c r="AH302" s="812"/>
      <c r="AI302" s="812"/>
      <c r="AJ302" s="812"/>
      <c r="AK302" s="812"/>
      <c r="AL302" s="812"/>
      <c r="AM302" s="812"/>
      <c r="AN302" s="812"/>
      <c r="AO302" s="812"/>
      <c r="AP302" s="812"/>
      <c r="AQ302" s="812"/>
      <c r="AR302" s="812"/>
      <c r="AS302" s="812"/>
      <c r="AT302" s="812"/>
      <c r="AU302" s="812"/>
      <c r="AV302" s="812"/>
      <c r="AW302" s="812"/>
      <c r="AX302" s="812"/>
      <c r="AY302" s="812"/>
      <c r="AZ302" s="812"/>
      <c r="BA302" s="812"/>
      <c r="BB302" s="812"/>
      <c r="BC302" s="813"/>
      <c r="BD302" s="5"/>
      <c r="BE302" s="5"/>
      <c r="BF302" s="5"/>
      <c r="BG302" s="5"/>
      <c r="BH302" s="5"/>
      <c r="BI302" s="5"/>
      <c r="BJ302" s="5"/>
      <c r="BK302" s="5"/>
      <c r="BM302" s="5"/>
    </row>
    <row r="303" spans="1:89" s="5" customFormat="1" ht="9.9" customHeight="1">
      <c r="A303" s="8"/>
      <c r="C303" s="8"/>
      <c r="D303" s="801"/>
      <c r="E303" s="801"/>
      <c r="F303" s="801"/>
      <c r="G303" s="801"/>
      <c r="H303" s="801"/>
      <c r="I303" s="801"/>
      <c r="J303" s="801"/>
      <c r="K303" s="801"/>
      <c r="L303" s="801"/>
      <c r="M303" s="801"/>
      <c r="N303" s="801"/>
      <c r="O303" s="801"/>
      <c r="P303" s="801"/>
      <c r="Q303" s="801"/>
      <c r="R303" s="8"/>
      <c r="S303" s="15"/>
      <c r="T303" s="775"/>
      <c r="U303" s="776"/>
      <c r="V303" s="776"/>
      <c r="W303" s="776"/>
      <c r="X303" s="776"/>
      <c r="Y303" s="776"/>
      <c r="Z303" s="777"/>
      <c r="AA303" s="814"/>
      <c r="AB303" s="815"/>
      <c r="AC303" s="815"/>
      <c r="AD303" s="815"/>
      <c r="AE303" s="815"/>
      <c r="AF303" s="815"/>
      <c r="AG303" s="815"/>
      <c r="AH303" s="815"/>
      <c r="AI303" s="815"/>
      <c r="AJ303" s="815"/>
      <c r="AK303" s="815"/>
      <c r="AL303" s="815"/>
      <c r="AM303" s="815"/>
      <c r="AN303" s="815"/>
      <c r="AO303" s="815"/>
      <c r="AP303" s="815"/>
      <c r="AQ303" s="815"/>
      <c r="AR303" s="815"/>
      <c r="AS303" s="815"/>
      <c r="AT303" s="815"/>
      <c r="AU303" s="815"/>
      <c r="AV303" s="815"/>
      <c r="AW303" s="815"/>
      <c r="AX303" s="815"/>
      <c r="AY303" s="815"/>
      <c r="AZ303" s="815"/>
      <c r="BA303" s="815"/>
      <c r="BB303" s="815"/>
      <c r="BC303" s="816"/>
      <c r="BD303" s="12"/>
      <c r="BE303" s="12"/>
      <c r="BF303" s="12"/>
      <c r="BG303" s="12"/>
      <c r="BH303" s="12"/>
      <c r="BI303" s="12"/>
      <c r="BJ303" s="12"/>
      <c r="BK303" s="12"/>
    </row>
    <row r="304" spans="1:89" s="8" customFormat="1" ht="9.9" customHeight="1">
      <c r="B304" s="5"/>
      <c r="D304" s="70"/>
      <c r="E304" s="70"/>
      <c r="F304" s="70"/>
      <c r="G304" s="70"/>
      <c r="H304" s="70"/>
      <c r="I304" s="70"/>
      <c r="J304" s="70"/>
      <c r="K304" s="70"/>
      <c r="L304" s="70"/>
      <c r="M304" s="70"/>
      <c r="N304" s="70"/>
      <c r="O304" s="70"/>
      <c r="P304" s="70"/>
      <c r="Q304" s="70"/>
      <c r="S304" s="15"/>
      <c r="T304" s="769" t="s">
        <v>40</v>
      </c>
      <c r="U304" s="770"/>
      <c r="V304" s="770"/>
      <c r="W304" s="770"/>
      <c r="X304" s="770"/>
      <c r="Y304" s="770"/>
      <c r="Z304" s="771"/>
      <c r="AA304" s="169"/>
      <c r="AB304" s="171" t="s">
        <v>249</v>
      </c>
      <c r="AC304" s="169"/>
      <c r="AD304" s="170"/>
      <c r="AE304" s="172"/>
      <c r="AF304" s="170"/>
      <c r="AG304" s="172"/>
      <c r="AH304" s="171" t="s">
        <v>250</v>
      </c>
      <c r="AI304" s="169"/>
      <c r="AJ304" s="173"/>
      <c r="AK304" s="172"/>
      <c r="AL304" s="173"/>
      <c r="AM304" s="817" t="s">
        <v>14</v>
      </c>
      <c r="AN304" s="818"/>
      <c r="AO304" s="18"/>
      <c r="AP304" s="18"/>
      <c r="AQ304" s="18"/>
      <c r="AR304" s="18"/>
      <c r="AS304" s="18"/>
      <c r="AT304" s="18"/>
      <c r="AU304" s="18"/>
      <c r="AV304" s="18"/>
      <c r="AX304" s="5"/>
    </row>
    <row r="305" spans="1:86" s="8" customFormat="1" ht="9.9" customHeight="1">
      <c r="B305" s="5"/>
      <c r="C305" s="23" t="s">
        <v>21</v>
      </c>
      <c r="D305" s="801" t="s">
        <v>73</v>
      </c>
      <c r="E305" s="801"/>
      <c r="F305" s="801"/>
      <c r="G305" s="801"/>
      <c r="H305" s="801"/>
      <c r="I305" s="801"/>
      <c r="J305" s="801"/>
      <c r="K305" s="801"/>
      <c r="L305" s="801"/>
      <c r="M305" s="801"/>
      <c r="N305" s="801"/>
      <c r="O305" s="801"/>
      <c r="P305" s="801"/>
      <c r="Q305" s="801"/>
      <c r="S305" s="15"/>
      <c r="T305" s="772"/>
      <c r="U305" s="773"/>
      <c r="V305" s="773"/>
      <c r="W305" s="773"/>
      <c r="X305" s="773"/>
      <c r="Y305" s="773"/>
      <c r="Z305" s="774"/>
      <c r="AA305" s="819" t="str">
        <f>$AA$76</f>
        <v/>
      </c>
      <c r="AB305" s="820"/>
      <c r="AC305" s="823" t="str">
        <f>$AC$76</f>
        <v/>
      </c>
      <c r="AD305" s="824"/>
      <c r="AE305" s="827" t="str">
        <f>$AE$76</f>
        <v/>
      </c>
      <c r="AF305" s="827"/>
      <c r="AG305" s="829">
        <v>0</v>
      </c>
      <c r="AH305" s="829"/>
      <c r="AI305" s="831">
        <v>0</v>
      </c>
      <c r="AJ305" s="832"/>
      <c r="AK305" s="832">
        <v>0</v>
      </c>
      <c r="AL305" s="832"/>
      <c r="AM305" s="829">
        <v>0</v>
      </c>
      <c r="AN305" s="835"/>
      <c r="AO305" s="18"/>
      <c r="AP305" s="18"/>
      <c r="AQ305" s="18"/>
      <c r="AR305" s="18"/>
      <c r="AS305" s="18"/>
      <c r="AT305" s="18"/>
      <c r="AU305" s="18"/>
      <c r="AV305" s="18"/>
      <c r="AX305" s="5"/>
    </row>
    <row r="306" spans="1:86" s="8" customFormat="1" ht="9.9" customHeight="1">
      <c r="B306" s="5"/>
      <c r="D306" s="801"/>
      <c r="E306" s="801"/>
      <c r="F306" s="801"/>
      <c r="G306" s="801"/>
      <c r="H306" s="801"/>
      <c r="I306" s="801"/>
      <c r="J306" s="801"/>
      <c r="K306" s="801"/>
      <c r="L306" s="801"/>
      <c r="M306" s="801"/>
      <c r="N306" s="801"/>
      <c r="O306" s="801"/>
      <c r="P306" s="801"/>
      <c r="Q306" s="801"/>
      <c r="S306" s="15"/>
      <c r="T306" s="775"/>
      <c r="U306" s="776"/>
      <c r="V306" s="776"/>
      <c r="W306" s="776"/>
      <c r="X306" s="776"/>
      <c r="Y306" s="776"/>
      <c r="Z306" s="777"/>
      <c r="AA306" s="821"/>
      <c r="AB306" s="822"/>
      <c r="AC306" s="825"/>
      <c r="AD306" s="826"/>
      <c r="AE306" s="828"/>
      <c r="AF306" s="828"/>
      <c r="AG306" s="830"/>
      <c r="AH306" s="830"/>
      <c r="AI306" s="833"/>
      <c r="AJ306" s="834"/>
      <c r="AK306" s="834"/>
      <c r="AL306" s="834"/>
      <c r="AM306" s="830"/>
      <c r="AN306" s="836"/>
      <c r="AO306" s="18"/>
      <c r="AP306" s="18"/>
      <c r="AQ306" s="18"/>
      <c r="AR306" s="18"/>
      <c r="AS306" s="18"/>
      <c r="AT306" s="18"/>
      <c r="AU306" s="18"/>
      <c r="AV306" s="18"/>
      <c r="AX306" s="5"/>
    </row>
    <row r="307" spans="1:86" s="8" customFormat="1" ht="9.9" customHeight="1">
      <c r="A307" s="5"/>
      <c r="B307" s="5"/>
      <c r="D307" s="70"/>
      <c r="E307" s="70"/>
      <c r="F307" s="70"/>
      <c r="G307" s="70"/>
      <c r="H307" s="70"/>
      <c r="I307" s="70"/>
      <c r="J307" s="70"/>
      <c r="K307" s="70"/>
      <c r="L307" s="70"/>
      <c r="M307" s="70"/>
      <c r="N307" s="70"/>
      <c r="O307" s="70"/>
      <c r="P307" s="70"/>
      <c r="Q307" s="70"/>
      <c r="R307" s="5"/>
      <c r="S307" s="15"/>
      <c r="T307" s="769" t="s">
        <v>47</v>
      </c>
      <c r="U307" s="770"/>
      <c r="V307" s="770"/>
      <c r="W307" s="770"/>
      <c r="X307" s="770"/>
      <c r="Y307" s="770"/>
      <c r="Z307" s="771"/>
      <c r="AA307" s="778" t="s">
        <v>41</v>
      </c>
      <c r="AB307" s="779"/>
      <c r="AC307" s="779"/>
      <c r="AD307" s="780"/>
      <c r="AE307" s="784"/>
      <c r="AF307" s="784"/>
      <c r="AG307" s="784"/>
      <c r="AH307" s="784"/>
      <c r="AI307" s="784"/>
      <c r="AJ307" s="784"/>
      <c r="AK307" s="784"/>
      <c r="AL307" s="784"/>
      <c r="AM307" s="784"/>
      <c r="AN307" s="784"/>
      <c r="AO307" s="784"/>
      <c r="AP307" s="784"/>
      <c r="AQ307" s="784"/>
      <c r="AR307" s="784"/>
      <c r="AS307" s="784"/>
      <c r="AT307" s="784"/>
      <c r="AU307" s="784"/>
      <c r="AV307" s="784"/>
      <c r="AW307" s="784"/>
      <c r="AX307" s="784"/>
      <c r="AY307" s="784"/>
      <c r="AZ307" s="784"/>
      <c r="BA307" s="784"/>
      <c r="BB307" s="784"/>
      <c r="BC307" s="784"/>
      <c r="BD307" s="14"/>
      <c r="BE307" s="14"/>
      <c r="BF307" s="14"/>
      <c r="BG307" s="14"/>
      <c r="BH307" s="14"/>
      <c r="BI307" s="14"/>
      <c r="BJ307" s="14"/>
      <c r="BK307" s="14"/>
      <c r="BM307" s="5"/>
    </row>
    <row r="308" spans="1:86" s="8" customFormat="1" ht="9.9" customHeight="1">
      <c r="B308" s="5"/>
      <c r="C308" s="23" t="s">
        <v>21</v>
      </c>
      <c r="D308" s="801" t="s">
        <v>74</v>
      </c>
      <c r="E308" s="801"/>
      <c r="F308" s="801"/>
      <c r="G308" s="801"/>
      <c r="H308" s="801"/>
      <c r="I308" s="801"/>
      <c r="J308" s="801"/>
      <c r="K308" s="801"/>
      <c r="L308" s="801"/>
      <c r="M308" s="801"/>
      <c r="N308" s="801"/>
      <c r="O308" s="801"/>
      <c r="P308" s="801"/>
      <c r="Q308" s="801"/>
      <c r="S308" s="15"/>
      <c r="T308" s="772"/>
      <c r="U308" s="773"/>
      <c r="V308" s="773"/>
      <c r="W308" s="773"/>
      <c r="X308" s="773"/>
      <c r="Y308" s="773"/>
      <c r="Z308" s="774"/>
      <c r="AA308" s="781"/>
      <c r="AB308" s="782"/>
      <c r="AC308" s="782"/>
      <c r="AD308" s="783"/>
      <c r="AE308" s="784"/>
      <c r="AF308" s="784"/>
      <c r="AG308" s="784"/>
      <c r="AH308" s="784"/>
      <c r="AI308" s="784"/>
      <c r="AJ308" s="784"/>
      <c r="AK308" s="784"/>
      <c r="AL308" s="784"/>
      <c r="AM308" s="784"/>
      <c r="AN308" s="784"/>
      <c r="AO308" s="784"/>
      <c r="AP308" s="784"/>
      <c r="AQ308" s="784"/>
      <c r="AR308" s="784"/>
      <c r="AS308" s="784"/>
      <c r="AT308" s="784"/>
      <c r="AU308" s="784"/>
      <c r="AV308" s="784"/>
      <c r="AW308" s="784"/>
      <c r="AX308" s="784"/>
      <c r="AY308" s="784"/>
      <c r="AZ308" s="784"/>
      <c r="BA308" s="784"/>
      <c r="BB308" s="784"/>
      <c r="BC308" s="784"/>
      <c r="BD308" s="5"/>
      <c r="BE308" s="5"/>
      <c r="BF308" s="5"/>
      <c r="BG308" s="5"/>
      <c r="BH308" s="5"/>
      <c r="BI308" s="5"/>
      <c r="BJ308" s="5"/>
      <c r="BK308" s="5"/>
      <c r="BM308" s="5"/>
    </row>
    <row r="309" spans="1:86" s="8" customFormat="1" ht="9.9" customHeight="1">
      <c r="B309" s="5"/>
      <c r="D309" s="801"/>
      <c r="E309" s="801"/>
      <c r="F309" s="801"/>
      <c r="G309" s="801"/>
      <c r="H309" s="801"/>
      <c r="I309" s="801"/>
      <c r="J309" s="801"/>
      <c r="K309" s="801"/>
      <c r="L309" s="801"/>
      <c r="M309" s="801"/>
      <c r="N309" s="801"/>
      <c r="O309" s="801"/>
      <c r="P309" s="801"/>
      <c r="Q309" s="801"/>
      <c r="S309" s="15"/>
      <c r="T309" s="772"/>
      <c r="U309" s="773"/>
      <c r="V309" s="773"/>
      <c r="W309" s="773"/>
      <c r="X309" s="773"/>
      <c r="Y309" s="773"/>
      <c r="Z309" s="774"/>
      <c r="AA309" s="778" t="s">
        <v>68</v>
      </c>
      <c r="AB309" s="779"/>
      <c r="AC309" s="779"/>
      <c r="AD309" s="780"/>
      <c r="AE309" s="802" t="str">
        <f>$AE$80</f>
        <v/>
      </c>
      <c r="AF309" s="803"/>
      <c r="AG309" s="803"/>
      <c r="AH309" s="803"/>
      <c r="AI309" s="803"/>
      <c r="AJ309" s="803"/>
      <c r="AK309" s="803"/>
      <c r="AL309" s="803"/>
      <c r="AM309" s="803"/>
      <c r="AN309" s="803"/>
      <c r="AO309" s="803"/>
      <c r="AP309" s="803"/>
      <c r="AQ309" s="804"/>
      <c r="AR309" s="791" t="s">
        <v>64</v>
      </c>
      <c r="AS309" s="792"/>
      <c r="AT309" s="778"/>
      <c r="AU309" s="779"/>
      <c r="AV309" s="779"/>
      <c r="AW309" s="779"/>
      <c r="AX309" s="779"/>
      <c r="AY309" s="779"/>
      <c r="AZ309" s="779"/>
      <c r="BA309" s="779"/>
      <c r="BB309" s="779"/>
      <c r="BC309" s="780"/>
      <c r="BD309" s="5"/>
      <c r="BE309" s="5"/>
      <c r="BF309" s="147"/>
      <c r="BG309" s="147"/>
      <c r="BH309" s="147"/>
      <c r="BI309" s="147"/>
      <c r="BJ309" s="147"/>
      <c r="BK309" s="147"/>
      <c r="BM309" s="5"/>
    </row>
    <row r="310" spans="1:86" s="8" customFormat="1" ht="9.9" customHeight="1">
      <c r="B310" s="5"/>
      <c r="C310" s="23"/>
      <c r="D310" s="801"/>
      <c r="E310" s="801"/>
      <c r="F310" s="801"/>
      <c r="G310" s="801"/>
      <c r="H310" s="801"/>
      <c r="I310" s="801"/>
      <c r="J310" s="801"/>
      <c r="K310" s="801"/>
      <c r="L310" s="801"/>
      <c r="M310" s="801"/>
      <c r="N310" s="801"/>
      <c r="O310" s="801"/>
      <c r="P310" s="801"/>
      <c r="Q310" s="801"/>
      <c r="S310" s="15"/>
      <c r="T310" s="775"/>
      <c r="U310" s="776"/>
      <c r="V310" s="776"/>
      <c r="W310" s="776"/>
      <c r="X310" s="776"/>
      <c r="Y310" s="776"/>
      <c r="Z310" s="777"/>
      <c r="AA310" s="781"/>
      <c r="AB310" s="782"/>
      <c r="AC310" s="782"/>
      <c r="AD310" s="783"/>
      <c r="AE310" s="805"/>
      <c r="AF310" s="806"/>
      <c r="AG310" s="806"/>
      <c r="AH310" s="806"/>
      <c r="AI310" s="806"/>
      <c r="AJ310" s="806"/>
      <c r="AK310" s="806"/>
      <c r="AL310" s="806"/>
      <c r="AM310" s="806"/>
      <c r="AN310" s="806"/>
      <c r="AO310" s="806"/>
      <c r="AP310" s="806"/>
      <c r="AQ310" s="807"/>
      <c r="AR310" s="793"/>
      <c r="AS310" s="794"/>
      <c r="AT310" s="781"/>
      <c r="AU310" s="782"/>
      <c r="AV310" s="782"/>
      <c r="AW310" s="782"/>
      <c r="AX310" s="782"/>
      <c r="AY310" s="782"/>
      <c r="AZ310" s="782"/>
      <c r="BA310" s="782"/>
      <c r="BB310" s="782"/>
      <c r="BC310" s="783"/>
      <c r="BD310" s="5"/>
      <c r="BE310" s="5"/>
      <c r="BF310" s="147"/>
      <c r="BG310" s="147"/>
      <c r="BH310" s="147"/>
      <c r="BI310" s="147"/>
      <c r="BJ310" s="147"/>
      <c r="BK310" s="147"/>
      <c r="BM310" s="5"/>
    </row>
    <row r="311" spans="1:86" s="8" customFormat="1" ht="9.9" customHeight="1">
      <c r="B311" s="5"/>
      <c r="D311" s="801"/>
      <c r="E311" s="801"/>
      <c r="F311" s="801"/>
      <c r="G311" s="801"/>
      <c r="H311" s="801"/>
      <c r="I311" s="801"/>
      <c r="J311" s="801"/>
      <c r="K311" s="801"/>
      <c r="L311" s="801"/>
      <c r="M311" s="801"/>
      <c r="N311" s="801"/>
      <c r="O311" s="801"/>
      <c r="P311" s="801"/>
      <c r="Q311" s="801"/>
      <c r="S311" s="15"/>
      <c r="T311" s="769" t="s">
        <v>42</v>
      </c>
      <c r="U311" s="770"/>
      <c r="V311" s="770"/>
      <c r="W311" s="770"/>
      <c r="X311" s="770"/>
      <c r="Y311" s="770"/>
      <c r="Z311" s="771"/>
      <c r="AA311" s="778" t="s">
        <v>41</v>
      </c>
      <c r="AB311" s="779"/>
      <c r="AC311" s="779"/>
      <c r="AD311" s="780"/>
      <c r="AE311" s="784" t="s">
        <v>69</v>
      </c>
      <c r="AF311" s="784"/>
      <c r="AG311" s="784"/>
      <c r="AH311" s="784"/>
      <c r="AI311" s="784"/>
      <c r="AJ311" s="784"/>
      <c r="AK311" s="784"/>
      <c r="AL311" s="784"/>
      <c r="AM311" s="784"/>
      <c r="AN311" s="784"/>
      <c r="AO311" s="784"/>
      <c r="AP311" s="784"/>
      <c r="AQ311" s="784"/>
      <c r="AR311" s="784"/>
      <c r="AS311" s="784"/>
      <c r="AT311" s="784"/>
      <c r="AU311" s="784"/>
      <c r="AV311" s="784"/>
      <c r="AW311" s="784"/>
      <c r="AX311" s="784"/>
      <c r="AY311" s="784"/>
      <c r="AZ311" s="784"/>
      <c r="BA311" s="784"/>
      <c r="BB311" s="784"/>
      <c r="BC311" s="784"/>
      <c r="BD311" s="5"/>
      <c r="BE311" s="5"/>
      <c r="BF311" s="5"/>
      <c r="BG311" s="5"/>
      <c r="BH311" s="5"/>
      <c r="BI311" s="5"/>
      <c r="BJ311" s="5"/>
      <c r="BK311" s="5"/>
      <c r="BM311" s="5"/>
    </row>
    <row r="312" spans="1:86" s="8" customFormat="1" ht="9.9" customHeight="1">
      <c r="B312" s="5"/>
      <c r="D312" s="801"/>
      <c r="E312" s="801"/>
      <c r="F312" s="801"/>
      <c r="G312" s="801"/>
      <c r="H312" s="801"/>
      <c r="I312" s="801"/>
      <c r="J312" s="801"/>
      <c r="K312" s="801"/>
      <c r="L312" s="801"/>
      <c r="M312" s="801"/>
      <c r="N312" s="801"/>
      <c r="O312" s="801"/>
      <c r="P312" s="801"/>
      <c r="Q312" s="801"/>
      <c r="S312" s="15"/>
      <c r="T312" s="772"/>
      <c r="U312" s="773"/>
      <c r="V312" s="773"/>
      <c r="W312" s="773"/>
      <c r="X312" s="773"/>
      <c r="Y312" s="773"/>
      <c r="Z312" s="774"/>
      <c r="AA312" s="781"/>
      <c r="AB312" s="782"/>
      <c r="AC312" s="782"/>
      <c r="AD312" s="783"/>
      <c r="AE312" s="784"/>
      <c r="AF312" s="784"/>
      <c r="AG312" s="784"/>
      <c r="AH312" s="784"/>
      <c r="AI312" s="784"/>
      <c r="AJ312" s="784"/>
      <c r="AK312" s="784"/>
      <c r="AL312" s="784"/>
      <c r="AM312" s="784"/>
      <c r="AN312" s="784"/>
      <c r="AO312" s="784"/>
      <c r="AP312" s="784"/>
      <c r="AQ312" s="784"/>
      <c r="AR312" s="784"/>
      <c r="AS312" s="784"/>
      <c r="AT312" s="784"/>
      <c r="AU312" s="784"/>
      <c r="AV312" s="784"/>
      <c r="AW312" s="784"/>
      <c r="AX312" s="784"/>
      <c r="AY312" s="784"/>
      <c r="AZ312" s="784"/>
      <c r="BA312" s="784"/>
      <c r="BB312" s="784"/>
      <c r="BC312" s="784"/>
      <c r="BD312" s="5"/>
      <c r="BE312" s="5"/>
      <c r="BF312" s="5"/>
      <c r="BG312" s="5"/>
      <c r="BH312" s="5"/>
      <c r="BI312" s="5"/>
      <c r="BJ312" s="5"/>
      <c r="BK312" s="5"/>
      <c r="BM312" s="5"/>
    </row>
    <row r="313" spans="1:86" s="8" customFormat="1" ht="9.9" customHeight="1">
      <c r="B313" s="5"/>
      <c r="D313" s="801"/>
      <c r="E313" s="801"/>
      <c r="F313" s="801"/>
      <c r="G313" s="801"/>
      <c r="H313" s="801"/>
      <c r="I313" s="801"/>
      <c r="J313" s="801"/>
      <c r="K313" s="801"/>
      <c r="L313" s="801"/>
      <c r="M313" s="801"/>
      <c r="N313" s="801"/>
      <c r="O313" s="801"/>
      <c r="P313" s="801"/>
      <c r="Q313" s="801"/>
      <c r="S313" s="15"/>
      <c r="T313" s="772"/>
      <c r="U313" s="773"/>
      <c r="V313" s="773"/>
      <c r="W313" s="773"/>
      <c r="X313" s="773"/>
      <c r="Y313" s="773"/>
      <c r="Z313" s="774"/>
      <c r="AA313" s="778" t="s">
        <v>68</v>
      </c>
      <c r="AB313" s="779"/>
      <c r="AC313" s="779"/>
      <c r="AD313" s="780"/>
      <c r="AE313" s="784" t="s">
        <v>70</v>
      </c>
      <c r="AF313" s="784"/>
      <c r="AG313" s="784"/>
      <c r="AH313" s="784"/>
      <c r="AI313" s="784"/>
      <c r="AJ313" s="784"/>
      <c r="AK313" s="784"/>
      <c r="AL313" s="784"/>
      <c r="AM313" s="784"/>
      <c r="AN313" s="784"/>
      <c r="AO313" s="784"/>
      <c r="AP313" s="784"/>
      <c r="AQ313" s="784"/>
      <c r="AR313" s="784"/>
      <c r="AS313" s="784"/>
      <c r="AT313" s="784"/>
      <c r="AU313" s="784"/>
      <c r="AV313" s="784"/>
      <c r="AW313" s="784"/>
      <c r="AX313" s="784"/>
      <c r="AY313" s="784"/>
      <c r="AZ313" s="784"/>
      <c r="BA313" s="784"/>
      <c r="BB313" s="784"/>
      <c r="BC313" s="784"/>
      <c r="BD313" s="5"/>
      <c r="BE313" s="5"/>
      <c r="BF313" s="5"/>
      <c r="BG313" s="5"/>
      <c r="BH313" s="5"/>
      <c r="BI313" s="5"/>
      <c r="BJ313" s="5"/>
      <c r="BK313" s="5"/>
      <c r="BM313" s="5"/>
    </row>
    <row r="314" spans="1:86" s="8" customFormat="1" ht="9.9" customHeight="1">
      <c r="B314" s="5"/>
      <c r="M314" s="5"/>
      <c r="S314" s="15"/>
      <c r="T314" s="775"/>
      <c r="U314" s="776"/>
      <c r="V314" s="776"/>
      <c r="W314" s="776"/>
      <c r="X314" s="776"/>
      <c r="Y314" s="776"/>
      <c r="Z314" s="777"/>
      <c r="AA314" s="781"/>
      <c r="AB314" s="782"/>
      <c r="AC314" s="782"/>
      <c r="AD314" s="783"/>
      <c r="AE314" s="784"/>
      <c r="AF314" s="784"/>
      <c r="AG314" s="784"/>
      <c r="AH314" s="784"/>
      <c r="AI314" s="784"/>
      <c r="AJ314" s="784"/>
      <c r="AK314" s="784"/>
      <c r="AL314" s="784"/>
      <c r="AM314" s="784"/>
      <c r="AN314" s="784"/>
      <c r="AO314" s="784"/>
      <c r="AP314" s="784"/>
      <c r="AQ314" s="784"/>
      <c r="AR314" s="784"/>
      <c r="AS314" s="784"/>
      <c r="AT314" s="784"/>
      <c r="AU314" s="784"/>
      <c r="AV314" s="784"/>
      <c r="AW314" s="784"/>
      <c r="AX314" s="784"/>
      <c r="AY314" s="784"/>
      <c r="AZ314" s="784"/>
      <c r="BA314" s="784"/>
      <c r="BB314" s="784"/>
      <c r="BC314" s="784"/>
      <c r="BD314" s="5"/>
      <c r="BE314" s="5"/>
      <c r="BF314" s="5"/>
      <c r="BG314" s="5"/>
      <c r="BH314" s="5"/>
      <c r="BI314" s="5"/>
      <c r="BJ314" s="5"/>
      <c r="BK314" s="5"/>
      <c r="BM314" s="5"/>
    </row>
    <row r="315" spans="1:86" s="8" customFormat="1" ht="9.9" customHeight="1">
      <c r="B315" s="5"/>
      <c r="C315" s="23" t="s">
        <v>21</v>
      </c>
      <c r="D315" s="768" t="s">
        <v>259</v>
      </c>
      <c r="E315" s="768"/>
      <c r="F315" s="768"/>
      <c r="G315" s="768"/>
      <c r="H315" s="768"/>
      <c r="I315" s="768"/>
      <c r="J315" s="768"/>
      <c r="K315" s="768"/>
      <c r="L315" s="768"/>
      <c r="M315" s="768"/>
      <c r="N315" s="768"/>
      <c r="O315" s="768"/>
      <c r="P315" s="768"/>
      <c r="Q315" s="768"/>
      <c r="S315" s="15"/>
      <c r="T315" s="769" t="s">
        <v>43</v>
      </c>
      <c r="U315" s="770"/>
      <c r="V315" s="770"/>
      <c r="W315" s="770"/>
      <c r="X315" s="770"/>
      <c r="Y315" s="770"/>
      <c r="Z315" s="771"/>
      <c r="AA315" s="778" t="s">
        <v>41</v>
      </c>
      <c r="AB315" s="779"/>
      <c r="AC315" s="779"/>
      <c r="AD315" s="780"/>
      <c r="AE315" s="784" t="s">
        <v>69</v>
      </c>
      <c r="AF315" s="784"/>
      <c r="AG315" s="784"/>
      <c r="AH315" s="784"/>
      <c r="AI315" s="784"/>
      <c r="AJ315" s="784"/>
      <c r="AK315" s="784"/>
      <c r="AL315" s="784"/>
      <c r="AM315" s="784"/>
      <c r="AN315" s="784"/>
      <c r="AO315" s="784"/>
      <c r="AP315" s="784"/>
      <c r="AQ315" s="784"/>
      <c r="AR315" s="784"/>
      <c r="AS315" s="784"/>
      <c r="AT315" s="784"/>
      <c r="AU315" s="784"/>
      <c r="AV315" s="784"/>
      <c r="AW315" s="784"/>
      <c r="AX315" s="784"/>
      <c r="AY315" s="784"/>
      <c r="AZ315" s="784"/>
      <c r="BA315" s="784"/>
      <c r="BB315" s="784"/>
      <c r="BC315" s="784"/>
      <c r="BD315" s="5"/>
      <c r="BE315" s="5"/>
      <c r="BF315" s="5"/>
      <c r="BG315" s="5"/>
      <c r="BH315" s="5"/>
      <c r="BI315" s="5"/>
      <c r="BJ315" s="5"/>
      <c r="BK315" s="5"/>
      <c r="BM315" s="5"/>
    </row>
    <row r="316" spans="1:86" s="8" customFormat="1" ht="9.9" customHeight="1">
      <c r="B316" s="5"/>
      <c r="D316" s="768"/>
      <c r="E316" s="768"/>
      <c r="F316" s="768"/>
      <c r="G316" s="768"/>
      <c r="H316" s="768"/>
      <c r="I316" s="768"/>
      <c r="J316" s="768"/>
      <c r="K316" s="768"/>
      <c r="L316" s="768"/>
      <c r="M316" s="768"/>
      <c r="N316" s="768"/>
      <c r="O316" s="768"/>
      <c r="P316" s="768"/>
      <c r="Q316" s="768"/>
      <c r="S316" s="16"/>
      <c r="T316" s="772"/>
      <c r="U316" s="773"/>
      <c r="V316" s="773"/>
      <c r="W316" s="773"/>
      <c r="X316" s="773"/>
      <c r="Y316" s="773"/>
      <c r="Z316" s="774"/>
      <c r="AA316" s="781"/>
      <c r="AB316" s="782"/>
      <c r="AC316" s="782"/>
      <c r="AD316" s="783"/>
      <c r="AE316" s="784"/>
      <c r="AF316" s="784"/>
      <c r="AG316" s="784"/>
      <c r="AH316" s="784"/>
      <c r="AI316" s="784"/>
      <c r="AJ316" s="784"/>
      <c r="AK316" s="784"/>
      <c r="AL316" s="784"/>
      <c r="AM316" s="784"/>
      <c r="AN316" s="784"/>
      <c r="AO316" s="784"/>
      <c r="AP316" s="784"/>
      <c r="AQ316" s="784"/>
      <c r="AR316" s="784"/>
      <c r="AS316" s="784"/>
      <c r="AT316" s="784"/>
      <c r="AU316" s="784"/>
      <c r="AV316" s="784"/>
      <c r="AW316" s="784"/>
      <c r="AX316" s="784"/>
      <c r="AY316" s="784"/>
      <c r="AZ316" s="784"/>
      <c r="BA316" s="784"/>
      <c r="BB316" s="784"/>
      <c r="BC316" s="784"/>
      <c r="BD316" s="5"/>
      <c r="BE316" s="5"/>
      <c r="BF316" s="5"/>
      <c r="BG316" s="5"/>
      <c r="BH316" s="5"/>
      <c r="BI316" s="5"/>
      <c r="BJ316" s="5"/>
      <c r="BK316" s="5"/>
      <c r="BM316" s="5"/>
    </row>
    <row r="317" spans="1:86" s="8" customFormat="1" ht="9.9" customHeight="1">
      <c r="B317" s="5"/>
      <c r="M317" s="5"/>
      <c r="S317" s="16"/>
      <c r="T317" s="772"/>
      <c r="U317" s="773"/>
      <c r="V317" s="773"/>
      <c r="W317" s="773"/>
      <c r="X317" s="773"/>
      <c r="Y317" s="773"/>
      <c r="Z317" s="774"/>
      <c r="AA317" s="778" t="s">
        <v>68</v>
      </c>
      <c r="AB317" s="779"/>
      <c r="AC317" s="779"/>
      <c r="AD317" s="780"/>
      <c r="AE317" s="785" t="s">
        <v>70</v>
      </c>
      <c r="AF317" s="786"/>
      <c r="AG317" s="786"/>
      <c r="AH317" s="786"/>
      <c r="AI317" s="786"/>
      <c r="AJ317" s="786"/>
      <c r="AK317" s="786"/>
      <c r="AL317" s="786"/>
      <c r="AM317" s="786"/>
      <c r="AN317" s="786"/>
      <c r="AO317" s="786"/>
      <c r="AP317" s="786"/>
      <c r="AQ317" s="787"/>
      <c r="AR317" s="791" t="s">
        <v>64</v>
      </c>
      <c r="AS317" s="792"/>
      <c r="AT317" s="795" t="s">
        <v>54</v>
      </c>
      <c r="AU317" s="796"/>
      <c r="AV317" s="796"/>
      <c r="AW317" s="796"/>
      <c r="AX317" s="796"/>
      <c r="AY317" s="796"/>
      <c r="AZ317" s="796"/>
      <c r="BA317" s="796"/>
      <c r="BB317" s="796"/>
      <c r="BC317" s="797"/>
      <c r="BD317" s="5"/>
      <c r="BE317" s="5"/>
      <c r="BF317" s="5"/>
      <c r="BG317" s="5"/>
      <c r="BH317" s="5"/>
      <c r="BI317" s="5"/>
      <c r="BJ317" s="5"/>
      <c r="BK317" s="5"/>
      <c r="BM317" s="5"/>
    </row>
    <row r="318" spans="1:86" s="8" customFormat="1" ht="9.9" customHeight="1">
      <c r="B318" s="5"/>
      <c r="M318" s="5"/>
      <c r="S318" s="17"/>
      <c r="T318" s="775"/>
      <c r="U318" s="776"/>
      <c r="V318" s="776"/>
      <c r="W318" s="776"/>
      <c r="X318" s="776"/>
      <c r="Y318" s="776"/>
      <c r="Z318" s="777"/>
      <c r="AA318" s="781"/>
      <c r="AB318" s="782"/>
      <c r="AC318" s="782"/>
      <c r="AD318" s="783"/>
      <c r="AE318" s="788"/>
      <c r="AF318" s="789"/>
      <c r="AG318" s="789"/>
      <c r="AH318" s="789"/>
      <c r="AI318" s="789"/>
      <c r="AJ318" s="789"/>
      <c r="AK318" s="789"/>
      <c r="AL318" s="789"/>
      <c r="AM318" s="789"/>
      <c r="AN318" s="789"/>
      <c r="AO318" s="789"/>
      <c r="AP318" s="789"/>
      <c r="AQ318" s="790"/>
      <c r="AR318" s="793"/>
      <c r="AS318" s="794"/>
      <c r="AT318" s="798"/>
      <c r="AU318" s="799"/>
      <c r="AV318" s="799"/>
      <c r="AW318" s="799"/>
      <c r="AX318" s="799"/>
      <c r="AY318" s="799"/>
      <c r="AZ318" s="799"/>
      <c r="BA318" s="799"/>
      <c r="BB318" s="799"/>
      <c r="BC318" s="800"/>
      <c r="BD318" s="5"/>
      <c r="BE318" s="5"/>
      <c r="BF318" s="5"/>
      <c r="BG318" s="5"/>
      <c r="BH318" s="5"/>
      <c r="BI318" s="5"/>
      <c r="BJ318" s="5"/>
      <c r="BK318" s="5"/>
      <c r="BL318" s="5"/>
      <c r="BM318" s="5"/>
    </row>
    <row r="319" spans="1:86" ht="3.75" customHeight="1">
      <c r="A319" s="1"/>
      <c r="B319" s="1"/>
      <c r="C319" s="1"/>
      <c r="D319" s="1"/>
      <c r="E319" s="1"/>
      <c r="F319" s="1"/>
      <c r="G319" s="3"/>
      <c r="H319" s="3"/>
      <c r="I319" s="3"/>
      <c r="J319" s="3"/>
      <c r="K319" s="3"/>
      <c r="L319" s="3"/>
      <c r="M319" s="3"/>
      <c r="N319" s="3"/>
      <c r="O319" s="3"/>
      <c r="P319" s="3"/>
      <c r="Q319" s="3"/>
      <c r="R319" s="1"/>
      <c r="S319" s="1"/>
      <c r="T319" s="1"/>
      <c r="U319" s="1"/>
      <c r="V319" s="1"/>
      <c r="X319" s="1"/>
      <c r="Y319" s="1"/>
      <c r="Z319" s="1"/>
      <c r="AA319" s="1"/>
      <c r="AB319" s="1"/>
      <c r="AC319" s="1"/>
      <c r="AD319" s="1"/>
      <c r="AE319" s="1"/>
      <c r="AF319" s="1"/>
      <c r="AH319" s="1"/>
      <c r="AI319" s="1"/>
      <c r="AJ319" s="1"/>
      <c r="AK319" s="1"/>
      <c r="AL319" s="1"/>
      <c r="AM319" s="1"/>
      <c r="AN319" s="1"/>
      <c r="AO319" s="1"/>
      <c r="AP319" s="1"/>
      <c r="AR319" s="1"/>
      <c r="AT319" s="3"/>
      <c r="AU319" s="3"/>
      <c r="AV319" s="3"/>
      <c r="AW319" s="3"/>
      <c r="AX319" s="3"/>
      <c r="AY319" s="3"/>
      <c r="AZ319" s="3"/>
      <c r="BA319" s="3"/>
      <c r="BB319" s="3"/>
      <c r="BC319" s="3"/>
      <c r="BD319" s="3"/>
      <c r="BE319" s="1"/>
      <c r="BF319" s="1"/>
      <c r="BG319" s="1"/>
      <c r="BH319" s="1"/>
      <c r="BI319" s="1"/>
      <c r="BJ319" s="1"/>
      <c r="BL319" s="1"/>
      <c r="BN319" s="1"/>
      <c r="BO319" s="1"/>
      <c r="BP319" s="1"/>
      <c r="BQ319" s="1"/>
      <c r="BR319" s="1"/>
      <c r="BS319" s="1"/>
      <c r="BT319" s="1"/>
      <c r="BU319" s="1"/>
      <c r="BV319" s="1"/>
      <c r="BW319" s="1"/>
      <c r="BX319" s="1"/>
      <c r="BY319" s="1"/>
      <c r="BZ319" s="1"/>
      <c r="CA319" s="1"/>
      <c r="CB319" s="1"/>
      <c r="CC319" s="1"/>
      <c r="CD319" s="1"/>
      <c r="CE319" s="1"/>
      <c r="CF319" s="1"/>
      <c r="CG319" s="1"/>
      <c r="CH319" s="1"/>
    </row>
    <row r="320" spans="1:86" ht="9.9" customHeight="1">
      <c r="A320" s="1"/>
      <c r="B320" s="1"/>
      <c r="C320" s="1"/>
      <c r="D320" s="1"/>
      <c r="E320" s="1"/>
      <c r="F320" s="1"/>
      <c r="G320" s="3"/>
      <c r="H320" s="3"/>
      <c r="I320" s="3"/>
      <c r="J320" s="3"/>
      <c r="K320" s="3"/>
      <c r="L320" s="3"/>
      <c r="M320" s="3"/>
      <c r="N320" s="3"/>
      <c r="O320" s="3"/>
      <c r="P320" s="3"/>
      <c r="Q320" s="3"/>
      <c r="R320" s="1"/>
      <c r="S320" s="1"/>
      <c r="T320" s="1"/>
      <c r="U320" s="1"/>
      <c r="V320" s="1"/>
      <c r="X320" s="1"/>
      <c r="Y320" s="1"/>
      <c r="Z320" s="1"/>
      <c r="AA320" s="1"/>
      <c r="AB320" s="1"/>
      <c r="AC320" s="1"/>
      <c r="AD320" s="1"/>
      <c r="AE320" s="1"/>
      <c r="AF320" s="1"/>
      <c r="AH320" s="1"/>
      <c r="AI320" s="1"/>
      <c r="AJ320" s="1"/>
      <c r="AK320" s="1"/>
      <c r="AL320" s="1"/>
      <c r="AM320" s="1"/>
      <c r="AN320" s="1"/>
      <c r="AO320" s="1"/>
      <c r="AP320" s="1"/>
      <c r="AR320" s="1"/>
      <c r="AS320" s="3"/>
      <c r="AT320" s="3"/>
      <c r="AU320" s="3"/>
      <c r="AV320" s="3"/>
      <c r="AW320" s="3"/>
      <c r="AX320" s="3"/>
      <c r="AY320" s="3"/>
      <c r="AZ320" s="3"/>
      <c r="BA320" s="3"/>
      <c r="BB320" s="3"/>
      <c r="BC320" s="3"/>
      <c r="BD320" s="3"/>
      <c r="BE320" s="3"/>
      <c r="BF320" s="3"/>
      <c r="BG320" s="3"/>
      <c r="BH320" s="3"/>
      <c r="BI320" s="3"/>
      <c r="BJ320" s="3"/>
      <c r="BL320" s="1"/>
      <c r="BN320" s="1"/>
      <c r="BO320" s="1"/>
      <c r="BP320" s="1"/>
      <c r="BQ320" s="1"/>
      <c r="BR320" s="1"/>
      <c r="BS320" s="1"/>
      <c r="BT320" s="1"/>
      <c r="BU320" s="1"/>
      <c r="BV320" s="1"/>
      <c r="BW320" s="1"/>
      <c r="BX320" s="1"/>
      <c r="BY320" s="1"/>
      <c r="BZ320" s="1"/>
      <c r="CA320" s="1"/>
      <c r="CB320" s="1"/>
      <c r="CC320" s="1"/>
      <c r="CD320" s="1"/>
      <c r="CE320" s="1"/>
      <c r="CF320" s="1"/>
      <c r="CG320" s="1"/>
      <c r="CH320" s="1"/>
    </row>
    <row r="321" spans="1:86" ht="9.9" customHeight="1">
      <c r="A321" s="1"/>
      <c r="B321" s="1"/>
      <c r="C321" s="1"/>
      <c r="D321" s="1"/>
      <c r="E321" s="1"/>
      <c r="F321" s="1"/>
      <c r="G321" s="3"/>
      <c r="H321" s="3"/>
      <c r="I321" s="3"/>
      <c r="J321" s="3"/>
      <c r="K321" s="3"/>
      <c r="L321" s="3"/>
      <c r="M321" s="3"/>
      <c r="N321" s="3"/>
      <c r="O321" s="3"/>
      <c r="P321" s="3"/>
      <c r="Q321" s="3"/>
      <c r="R321" s="1"/>
      <c r="S321" s="1"/>
      <c r="T321" s="1"/>
      <c r="U321" s="1"/>
      <c r="V321" s="1"/>
      <c r="X321" s="1"/>
      <c r="Y321" s="1"/>
      <c r="Z321" s="1"/>
      <c r="AA321" s="1"/>
      <c r="AB321" s="1"/>
      <c r="AC321" s="1"/>
      <c r="AD321" s="1"/>
      <c r="AE321" s="1"/>
      <c r="AF321" s="1"/>
      <c r="AH321" s="1"/>
      <c r="AI321" s="1"/>
      <c r="AJ321" s="1"/>
      <c r="AK321" s="1"/>
      <c r="AL321" s="1"/>
      <c r="AM321" s="1"/>
      <c r="AN321" s="1"/>
      <c r="AO321" s="1"/>
      <c r="AP321" s="1"/>
      <c r="AR321" s="1"/>
      <c r="AS321" s="3"/>
      <c r="AT321" s="3"/>
      <c r="AU321" s="3"/>
      <c r="AV321" s="3"/>
      <c r="AW321" s="3"/>
      <c r="AX321" s="3"/>
      <c r="AY321" s="3"/>
      <c r="AZ321" s="3"/>
      <c r="BA321" s="3"/>
      <c r="BB321" s="3"/>
      <c r="BC321" s="3"/>
      <c r="BD321" s="3"/>
      <c r="BE321" s="3"/>
      <c r="BF321" s="3"/>
      <c r="BG321" s="3"/>
      <c r="BH321" s="3"/>
      <c r="BI321" s="3"/>
      <c r="BJ321" s="3"/>
      <c r="BL321" s="1"/>
      <c r="BN321" s="1"/>
      <c r="BO321" s="1"/>
      <c r="BP321" s="1"/>
      <c r="BQ321" s="1"/>
      <c r="BR321" s="1"/>
      <c r="BS321" s="1"/>
      <c r="BT321" s="1"/>
      <c r="BU321" s="1"/>
      <c r="BV321" s="1"/>
      <c r="BW321" s="1"/>
      <c r="BX321" s="1"/>
      <c r="BY321" s="1"/>
      <c r="BZ321" s="1"/>
      <c r="CA321" s="1"/>
      <c r="CB321" s="1"/>
      <c r="CC321" s="1"/>
      <c r="CD321" s="1"/>
      <c r="CE321" s="1"/>
      <c r="CF321" s="1"/>
      <c r="CG321" s="1"/>
      <c r="CH321" s="1"/>
    </row>
    <row r="322" spans="1:86" ht="9.9" customHeight="1">
      <c r="A322" s="1"/>
      <c r="B322" s="1"/>
      <c r="C322" s="1"/>
      <c r="D322" s="1"/>
      <c r="E322" s="1"/>
      <c r="F322" s="1"/>
      <c r="G322" s="3"/>
      <c r="H322" s="3"/>
      <c r="I322" s="3"/>
      <c r="J322" s="3"/>
      <c r="K322" s="3"/>
      <c r="L322" s="3"/>
      <c r="M322" s="3"/>
      <c r="N322" s="3"/>
      <c r="O322" s="3"/>
      <c r="P322" s="3"/>
      <c r="Q322" s="3"/>
      <c r="R322" s="1"/>
      <c r="S322" s="1"/>
      <c r="T322" s="1"/>
      <c r="U322" s="1"/>
      <c r="V322" s="1"/>
      <c r="X322" s="1"/>
      <c r="Y322" s="1"/>
      <c r="Z322" s="1"/>
      <c r="AA322" s="1"/>
      <c r="AB322" s="1"/>
      <c r="AC322" s="1"/>
      <c r="AD322" s="1"/>
      <c r="AE322" s="1"/>
      <c r="AF322" s="1"/>
      <c r="AH322" s="1"/>
      <c r="AI322" s="1"/>
      <c r="AJ322" s="1"/>
      <c r="AK322" s="1"/>
      <c r="AL322" s="1"/>
      <c r="AM322" s="1"/>
      <c r="AN322" s="1"/>
      <c r="AO322" s="1"/>
      <c r="AP322" s="1"/>
      <c r="AR322" s="1"/>
      <c r="AS322" s="3"/>
      <c r="AT322" s="3"/>
      <c r="AU322" s="3"/>
      <c r="AV322" s="3"/>
      <c r="AW322" s="3"/>
      <c r="AX322" s="3"/>
      <c r="AY322" s="3"/>
      <c r="AZ322" s="3"/>
      <c r="BA322" s="3"/>
      <c r="BB322" s="3"/>
      <c r="BC322" s="3"/>
      <c r="BD322" s="3"/>
      <c r="BE322" s="3"/>
      <c r="BF322" s="3"/>
      <c r="BG322" s="3"/>
      <c r="BH322" s="3"/>
      <c r="BI322" s="3"/>
      <c r="BJ322" s="3"/>
      <c r="BL322" s="1"/>
      <c r="BN322" s="1"/>
      <c r="BO322" s="1"/>
      <c r="BP322" s="1"/>
      <c r="BQ322" s="1"/>
      <c r="BR322" s="1"/>
      <c r="BS322" s="1"/>
      <c r="BT322" s="1"/>
      <c r="BU322" s="1"/>
      <c r="BV322" s="1"/>
      <c r="BW322" s="1"/>
      <c r="BX322" s="1"/>
      <c r="BY322" s="1"/>
      <c r="BZ322" s="1"/>
      <c r="CA322" s="1"/>
      <c r="CB322" s="1"/>
      <c r="CC322" s="1"/>
      <c r="CD322" s="1"/>
      <c r="CE322" s="1"/>
      <c r="CF322" s="1"/>
      <c r="CG322" s="1"/>
      <c r="CH322" s="1"/>
    </row>
    <row r="323" spans="1:86" ht="9.9" customHeight="1">
      <c r="A323" s="1"/>
      <c r="B323" s="1"/>
      <c r="C323" s="1"/>
      <c r="D323" s="1"/>
      <c r="E323" s="1"/>
      <c r="F323" s="1"/>
      <c r="G323" s="3"/>
      <c r="H323" s="3"/>
      <c r="I323" s="3"/>
      <c r="J323" s="3"/>
      <c r="K323" s="3"/>
      <c r="L323" s="3"/>
      <c r="M323" s="3"/>
      <c r="N323" s="3"/>
      <c r="O323" s="3"/>
      <c r="P323" s="3"/>
      <c r="Q323" s="3"/>
      <c r="R323" s="1"/>
      <c r="S323" s="1"/>
      <c r="T323" s="1"/>
      <c r="U323" s="1"/>
      <c r="V323" s="1"/>
      <c r="X323" s="1"/>
      <c r="Y323" s="1"/>
      <c r="Z323" s="1"/>
      <c r="AA323" s="1"/>
      <c r="AB323" s="1"/>
      <c r="AC323" s="1"/>
      <c r="AD323" s="1"/>
      <c r="AE323" s="1"/>
      <c r="AF323" s="1"/>
      <c r="AH323" s="1"/>
      <c r="AI323" s="1"/>
      <c r="AJ323" s="1"/>
      <c r="AK323" s="1"/>
      <c r="AL323" s="1"/>
      <c r="AM323" s="1"/>
      <c r="AN323" s="1"/>
      <c r="AO323" s="1"/>
      <c r="AP323" s="1"/>
      <c r="AR323" s="1"/>
      <c r="AS323" s="3"/>
      <c r="AT323" s="3"/>
      <c r="AU323" s="3"/>
      <c r="AV323" s="3"/>
      <c r="AW323" s="3"/>
      <c r="AX323" s="3"/>
      <c r="AY323" s="3"/>
      <c r="AZ323" s="3"/>
      <c r="BA323" s="3"/>
      <c r="BB323" s="3"/>
      <c r="BC323" s="3"/>
      <c r="BD323" s="3"/>
      <c r="BE323" s="3"/>
      <c r="BF323" s="3"/>
      <c r="BG323" s="3"/>
      <c r="BH323" s="3"/>
      <c r="BI323" s="3"/>
      <c r="BJ323" s="3"/>
      <c r="BL323" s="1"/>
      <c r="BN323" s="1"/>
      <c r="BO323" s="1"/>
      <c r="BP323" s="1"/>
      <c r="BQ323" s="1"/>
      <c r="BR323" s="1"/>
      <c r="BS323" s="1"/>
      <c r="BT323" s="1"/>
      <c r="BU323" s="1"/>
      <c r="BV323" s="1"/>
      <c r="BW323" s="1"/>
      <c r="BX323" s="1"/>
      <c r="BY323" s="1"/>
      <c r="BZ323" s="1"/>
      <c r="CA323" s="1"/>
      <c r="CB323" s="1"/>
      <c r="CC323" s="1"/>
      <c r="CD323" s="1"/>
      <c r="CE323" s="1"/>
      <c r="CF323" s="1"/>
      <c r="CG323" s="1"/>
      <c r="CH323" s="1"/>
    </row>
    <row r="324" spans="1:86" ht="9.9" customHeight="1">
      <c r="A324" s="1"/>
      <c r="B324" s="1"/>
      <c r="C324" s="1"/>
      <c r="D324" s="1"/>
      <c r="E324" s="1"/>
      <c r="F324" s="1"/>
      <c r="G324" s="3"/>
      <c r="H324" s="3"/>
      <c r="I324" s="3"/>
      <c r="J324" s="3"/>
      <c r="K324" s="3"/>
      <c r="L324" s="3"/>
      <c r="M324" s="767" t="s">
        <v>289</v>
      </c>
      <c r="N324" s="767"/>
      <c r="O324" s="767"/>
      <c r="P324" s="767"/>
      <c r="Q324" s="767"/>
      <c r="R324" s="767"/>
      <c r="S324" s="767"/>
      <c r="T324" s="767"/>
      <c r="U324" s="767"/>
      <c r="V324" s="767"/>
      <c r="W324" s="767"/>
      <c r="X324" s="767"/>
      <c r="Y324" s="767"/>
      <c r="Z324" s="767"/>
      <c r="AA324" s="767"/>
      <c r="AB324" s="767"/>
      <c r="AC324" s="767"/>
      <c r="AD324" s="767"/>
      <c r="AE324" s="767"/>
      <c r="AF324" s="767"/>
      <c r="AG324" s="767"/>
      <c r="AH324" s="767"/>
      <c r="AI324" s="767"/>
      <c r="AJ324" s="767"/>
      <c r="AK324" s="767"/>
      <c r="AL324" s="767"/>
      <c r="AM324" s="767"/>
      <c r="AN324" s="767"/>
      <c r="AO324" s="767"/>
      <c r="AP324" s="767"/>
      <c r="AQ324" s="767"/>
      <c r="AR324" s="767"/>
      <c r="AS324" s="767"/>
      <c r="AT324" s="767"/>
      <c r="AU324" s="767"/>
      <c r="AV324" s="767"/>
      <c r="AW324" s="767"/>
      <c r="AX324" s="767"/>
      <c r="AY324" s="767"/>
      <c r="AZ324" s="767"/>
      <c r="BA324" s="767"/>
      <c r="BB324" s="3"/>
      <c r="BC324" s="3"/>
      <c r="BD324" s="3"/>
      <c r="BE324" s="3"/>
      <c r="BF324" s="3"/>
      <c r="BG324" s="3"/>
      <c r="BH324" s="3"/>
      <c r="BI324" s="3"/>
      <c r="BJ324" s="3"/>
      <c r="BL324" s="1"/>
      <c r="BN324" s="1"/>
      <c r="BO324" s="1"/>
      <c r="BP324" s="1"/>
      <c r="BQ324" s="1"/>
      <c r="BR324" s="1"/>
      <c r="BS324" s="1"/>
      <c r="BT324" s="1"/>
      <c r="BU324" s="1"/>
      <c r="BV324" s="1"/>
      <c r="BW324" s="1"/>
      <c r="BX324" s="1"/>
      <c r="BY324" s="1"/>
      <c r="BZ324" s="1"/>
      <c r="CA324" s="1"/>
      <c r="CB324" s="1"/>
      <c r="CC324" s="1"/>
      <c r="CD324" s="1"/>
      <c r="CE324" s="1"/>
      <c r="CF324" s="1"/>
      <c r="CG324" s="1"/>
      <c r="CH324" s="1"/>
    </row>
    <row r="325" spans="1:86" ht="9.9" customHeight="1">
      <c r="A325" s="1"/>
      <c r="B325" s="1"/>
      <c r="C325" s="1"/>
      <c r="D325" s="1"/>
      <c r="E325" s="1"/>
      <c r="F325" s="1"/>
      <c r="G325" s="1"/>
      <c r="H325" s="1"/>
      <c r="I325" s="1"/>
      <c r="J325" s="1"/>
      <c r="K325" s="1"/>
      <c r="L325" s="1"/>
      <c r="M325" s="767"/>
      <c r="N325" s="767"/>
      <c r="O325" s="767"/>
      <c r="P325" s="767"/>
      <c r="Q325" s="767"/>
      <c r="R325" s="767"/>
      <c r="S325" s="767"/>
      <c r="T325" s="767"/>
      <c r="U325" s="767"/>
      <c r="V325" s="767"/>
      <c r="W325" s="767"/>
      <c r="X325" s="767"/>
      <c r="Y325" s="767"/>
      <c r="Z325" s="767"/>
      <c r="AA325" s="767"/>
      <c r="AB325" s="767"/>
      <c r="AC325" s="767"/>
      <c r="AD325" s="767"/>
      <c r="AE325" s="767"/>
      <c r="AF325" s="767"/>
      <c r="AG325" s="767"/>
      <c r="AH325" s="767"/>
      <c r="AI325" s="767"/>
      <c r="AJ325" s="767"/>
      <c r="AK325" s="767"/>
      <c r="AL325" s="767"/>
      <c r="AM325" s="767"/>
      <c r="AN325" s="767"/>
      <c r="AO325" s="767"/>
      <c r="AP325" s="767"/>
      <c r="AQ325" s="767"/>
      <c r="AR325" s="767"/>
      <c r="AS325" s="767"/>
      <c r="AT325" s="767"/>
      <c r="AU325" s="767"/>
      <c r="AV325" s="767"/>
      <c r="AW325" s="767"/>
      <c r="AX325" s="767"/>
      <c r="AY325" s="767"/>
      <c r="AZ325" s="767"/>
      <c r="BA325" s="767"/>
      <c r="BB325" s="1"/>
      <c r="BC325" s="1"/>
      <c r="BD325" s="1"/>
      <c r="BE325" s="1"/>
      <c r="BF325" s="1"/>
      <c r="BG325" s="1"/>
      <c r="BH325" s="1"/>
      <c r="BI325" s="1"/>
      <c r="BJ325" s="1"/>
      <c r="BL325" s="1"/>
      <c r="BN325" s="1"/>
      <c r="BO325" s="1"/>
      <c r="BP325" s="1"/>
      <c r="BQ325" s="1"/>
      <c r="BR325" s="1"/>
      <c r="BS325" s="1"/>
      <c r="BT325" s="1"/>
      <c r="BU325" s="1"/>
      <c r="BV325" s="1"/>
      <c r="BW325" s="1"/>
      <c r="BX325" s="1"/>
      <c r="BY325" s="1"/>
      <c r="BZ325" s="1"/>
      <c r="CA325" s="1"/>
      <c r="CB325" s="1"/>
      <c r="CC325" s="1"/>
      <c r="CD325" s="1"/>
      <c r="CE325" s="1"/>
      <c r="CF325" s="1"/>
      <c r="CG325" s="1"/>
      <c r="CH325" s="1"/>
    </row>
    <row r="326" spans="1:86" s="1" customFormat="1" ht="9.9" customHeight="1">
      <c r="B326" s="1" t="s">
        <v>16</v>
      </c>
      <c r="C326" s="212"/>
      <c r="D326" s="212"/>
      <c r="E326" s="212"/>
      <c r="F326" s="212"/>
      <c r="G326" s="212"/>
      <c r="H326" s="212"/>
      <c r="I326" s="212"/>
      <c r="J326" s="212"/>
      <c r="K326" s="212"/>
      <c r="M326" s="767"/>
      <c r="N326" s="767"/>
      <c r="O326" s="767"/>
      <c r="P326" s="767"/>
      <c r="Q326" s="767"/>
      <c r="R326" s="767"/>
      <c r="S326" s="767"/>
      <c r="T326" s="767"/>
      <c r="U326" s="767"/>
      <c r="V326" s="767"/>
      <c r="W326" s="767"/>
      <c r="X326" s="767"/>
      <c r="Y326" s="767"/>
      <c r="Z326" s="767"/>
      <c r="AA326" s="767"/>
      <c r="AB326" s="767"/>
      <c r="AC326" s="767"/>
      <c r="AD326" s="767"/>
      <c r="AE326" s="767"/>
      <c r="AF326" s="767"/>
      <c r="AG326" s="767"/>
      <c r="AH326" s="767"/>
      <c r="AI326" s="767"/>
      <c r="AJ326" s="767"/>
      <c r="AK326" s="767"/>
      <c r="AL326" s="767"/>
      <c r="AM326" s="767"/>
      <c r="AN326" s="767"/>
      <c r="AO326" s="767"/>
      <c r="AP326" s="767"/>
      <c r="AQ326" s="767"/>
      <c r="AR326" s="767"/>
      <c r="AS326" s="767"/>
      <c r="AT326" s="767"/>
      <c r="AU326" s="767"/>
      <c r="AV326" s="767"/>
      <c r="AW326" s="767"/>
      <c r="AX326" s="767"/>
      <c r="AY326" s="767"/>
      <c r="AZ326" s="767"/>
      <c r="BA326" s="767"/>
      <c r="BE326" s="4"/>
      <c r="BF326" s="4"/>
      <c r="BG326" s="4"/>
      <c r="BH326" s="4"/>
      <c r="BI326" s="4"/>
      <c r="BJ326" s="4"/>
    </row>
    <row r="327" spans="1:86" s="1" customFormat="1" ht="9.9" customHeight="1">
      <c r="C327" s="212"/>
      <c r="D327" s="212"/>
      <c r="E327" s="212"/>
      <c r="F327" s="212"/>
      <c r="G327" s="212"/>
      <c r="H327" s="212"/>
      <c r="I327" s="212"/>
      <c r="J327" s="212"/>
      <c r="K327" s="212"/>
      <c r="M327" s="767"/>
      <c r="N327" s="767"/>
      <c r="O327" s="767"/>
      <c r="P327" s="767"/>
      <c r="Q327" s="767"/>
      <c r="R327" s="767"/>
      <c r="S327" s="767"/>
      <c r="T327" s="767"/>
      <c r="U327" s="767"/>
      <c r="V327" s="767"/>
      <c r="W327" s="767"/>
      <c r="X327" s="767"/>
      <c r="Y327" s="767"/>
      <c r="Z327" s="767"/>
      <c r="AA327" s="767"/>
      <c r="AB327" s="767"/>
      <c r="AC327" s="767"/>
      <c r="AD327" s="767"/>
      <c r="AE327" s="767"/>
      <c r="AF327" s="767"/>
      <c r="AG327" s="767"/>
      <c r="AH327" s="767"/>
      <c r="AI327" s="767"/>
      <c r="AJ327" s="767"/>
      <c r="AK327" s="767"/>
      <c r="AL327" s="767"/>
      <c r="AM327" s="767"/>
      <c r="AN327" s="767"/>
      <c r="AO327" s="767"/>
      <c r="AP327" s="767"/>
      <c r="AQ327" s="767"/>
      <c r="AR327" s="767"/>
      <c r="AS327" s="767"/>
      <c r="AT327" s="767"/>
      <c r="AU327" s="767"/>
      <c r="AV327" s="767"/>
      <c r="AW327" s="767"/>
      <c r="AX327" s="767"/>
      <c r="AY327" s="767"/>
      <c r="AZ327" s="767"/>
      <c r="BA327" s="767"/>
      <c r="BE327" s="4"/>
      <c r="BF327" s="4"/>
      <c r="BG327" s="4"/>
      <c r="BH327" s="4"/>
      <c r="BI327" s="4"/>
      <c r="BJ327" s="4"/>
    </row>
    <row r="328" spans="1:86" s="1" customFormat="1" ht="9.75" customHeight="1">
      <c r="C328" s="3"/>
      <c r="D328" s="3"/>
      <c r="E328" s="3"/>
      <c r="F328" s="3"/>
      <c r="G328" s="3"/>
      <c r="H328" s="3"/>
      <c r="I328" s="3"/>
    </row>
    <row r="329" spans="1:86" s="1" customFormat="1" ht="9.75" customHeight="1">
      <c r="C329" s="3"/>
      <c r="D329" s="3"/>
      <c r="E329" s="3"/>
      <c r="F329" s="3"/>
      <c r="G329" s="3"/>
      <c r="H329" s="3"/>
      <c r="I329" s="3"/>
    </row>
    <row r="330" spans="1:86" s="1" customFormat="1" ht="9.75" customHeight="1">
      <c r="C330" s="3"/>
      <c r="D330" s="3"/>
      <c r="E330" s="3"/>
      <c r="F330" s="3"/>
      <c r="G330" s="3"/>
      <c r="H330" s="3"/>
      <c r="I330" s="3"/>
    </row>
    <row r="331" spans="1:86" s="1" customFormat="1" ht="9.75" customHeight="1">
      <c r="C331" s="3"/>
      <c r="D331" s="3"/>
      <c r="E331" s="3"/>
      <c r="F331" s="3"/>
      <c r="G331" s="3"/>
      <c r="H331" s="3"/>
      <c r="I331" s="3"/>
    </row>
    <row r="332" spans="1:86" s="1" customFormat="1" ht="9.75" customHeight="1">
      <c r="C332" s="3"/>
      <c r="D332" s="3"/>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2"/>
      <c r="AL332" s="262"/>
      <c r="AM332" s="262"/>
      <c r="AN332" s="262"/>
      <c r="AO332" s="262"/>
      <c r="AP332" s="262"/>
      <c r="AQ332" s="262"/>
      <c r="AR332" s="262"/>
      <c r="AS332" s="262"/>
      <c r="AT332" s="262"/>
      <c r="AU332" s="262"/>
      <c r="AV332" s="262"/>
      <c r="AW332" s="262"/>
      <c r="AX332" s="262"/>
      <c r="AY332" s="262"/>
      <c r="AZ332" s="262"/>
      <c r="BA332" s="262"/>
      <c r="BB332" s="262"/>
      <c r="BC332" s="262"/>
      <c r="BD332" s="262"/>
      <c r="BE332" s="262"/>
      <c r="BF332" s="262"/>
      <c r="BG332" s="262"/>
    </row>
    <row r="333" spans="1:86" s="1" customFormat="1" ht="9.75" customHeight="1">
      <c r="C333" s="3"/>
      <c r="D333" s="3"/>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62"/>
      <c r="AO333" s="262"/>
      <c r="AP333" s="262"/>
      <c r="AQ333" s="262"/>
      <c r="AR333" s="262"/>
      <c r="AS333" s="262"/>
      <c r="AT333" s="262"/>
      <c r="AU333" s="262"/>
      <c r="AV333" s="262"/>
      <c r="AW333" s="262"/>
      <c r="AX333" s="262"/>
      <c r="AY333" s="262"/>
      <c r="AZ333" s="262"/>
      <c r="BA333" s="262"/>
      <c r="BB333" s="262"/>
      <c r="BC333" s="262"/>
      <c r="BD333" s="262"/>
      <c r="BE333" s="262"/>
      <c r="BF333" s="262"/>
      <c r="BG333" s="262"/>
    </row>
    <row r="334" spans="1:86" s="1" customFormat="1" ht="9.75" customHeight="1">
      <c r="C334" s="3"/>
      <c r="D334" s="3"/>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62"/>
      <c r="AO334" s="262"/>
      <c r="AP334" s="262"/>
      <c r="AQ334" s="262"/>
      <c r="AR334" s="262"/>
      <c r="AS334" s="262"/>
      <c r="AT334" s="262"/>
      <c r="AU334" s="262"/>
      <c r="AV334" s="262"/>
      <c r="AW334" s="262"/>
      <c r="AX334" s="262"/>
      <c r="AY334" s="262"/>
      <c r="AZ334" s="262"/>
      <c r="BA334" s="262"/>
      <c r="BB334" s="262"/>
      <c r="BC334" s="262"/>
      <c r="BD334" s="262"/>
      <c r="BE334" s="262"/>
      <c r="BF334" s="262"/>
      <c r="BG334" s="262"/>
    </row>
    <row r="335" spans="1:86" s="1" customFormat="1" ht="9.75" customHeight="1">
      <c r="C335" s="3"/>
      <c r="D335" s="3"/>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62"/>
      <c r="AO335" s="262"/>
      <c r="AP335" s="262"/>
      <c r="AQ335" s="262"/>
      <c r="AR335" s="262"/>
      <c r="AS335" s="262"/>
      <c r="AT335" s="262"/>
      <c r="AU335" s="262"/>
      <c r="AV335" s="262"/>
      <c r="AW335" s="262"/>
      <c r="AX335" s="262"/>
      <c r="AY335" s="262"/>
      <c r="AZ335" s="262"/>
      <c r="BA335" s="262"/>
      <c r="BB335" s="262"/>
      <c r="BC335" s="262"/>
      <c r="BD335" s="262"/>
      <c r="BE335" s="262"/>
      <c r="BF335" s="262"/>
      <c r="BG335" s="262"/>
    </row>
    <row r="336" spans="1:86" s="1" customFormat="1" ht="9.75" customHeight="1">
      <c r="C336" s="3"/>
      <c r="D336" s="3"/>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262"/>
      <c r="AL336" s="262"/>
      <c r="AM336" s="262"/>
      <c r="AN336" s="262"/>
      <c r="AO336" s="262"/>
      <c r="AP336" s="262"/>
      <c r="AQ336" s="262"/>
      <c r="AR336" s="262"/>
      <c r="AS336" s="262"/>
      <c r="AT336" s="262"/>
      <c r="AU336" s="262"/>
      <c r="AV336" s="262"/>
      <c r="AW336" s="262"/>
      <c r="AX336" s="262"/>
      <c r="AY336" s="262"/>
      <c r="AZ336" s="262"/>
      <c r="BA336" s="262"/>
      <c r="BB336" s="262"/>
      <c r="BC336" s="262"/>
      <c r="BD336" s="262"/>
      <c r="BE336" s="262"/>
      <c r="BF336" s="262"/>
      <c r="BG336" s="262"/>
    </row>
    <row r="337" spans="3:90" s="1" customFormat="1" ht="9.75" customHeight="1">
      <c r="C337" s="3"/>
      <c r="D337" s="3"/>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2"/>
      <c r="AL337" s="262"/>
      <c r="AM337" s="262"/>
      <c r="AN337" s="262"/>
      <c r="AO337" s="262"/>
      <c r="AP337" s="262"/>
      <c r="AQ337" s="262"/>
      <c r="AR337" s="262"/>
      <c r="AS337" s="262"/>
      <c r="AT337" s="262"/>
      <c r="AU337" s="262"/>
      <c r="AV337" s="262"/>
      <c r="AW337" s="262"/>
      <c r="AX337" s="262"/>
      <c r="AY337" s="262"/>
      <c r="AZ337" s="262"/>
      <c r="BA337" s="262"/>
      <c r="BB337" s="262"/>
      <c r="BC337" s="262"/>
      <c r="BD337" s="262"/>
      <c r="BE337" s="262"/>
      <c r="BF337" s="262"/>
      <c r="BG337" s="262"/>
    </row>
    <row r="338" spans="3:90" s="1" customFormat="1" ht="9.75" customHeight="1">
      <c r="C338" s="3"/>
      <c r="D338" s="3"/>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c r="AA338" s="262"/>
      <c r="AB338" s="262"/>
      <c r="AC338" s="262"/>
      <c r="AD338" s="262"/>
      <c r="AE338" s="262"/>
      <c r="AF338" s="262"/>
      <c r="AG338" s="262"/>
      <c r="AH338" s="262"/>
      <c r="AI338" s="262"/>
      <c r="AJ338" s="262"/>
      <c r="AK338" s="262"/>
      <c r="AL338" s="262"/>
      <c r="AM338" s="262"/>
      <c r="AN338" s="262"/>
      <c r="AO338" s="262"/>
      <c r="AP338" s="262"/>
      <c r="AQ338" s="262"/>
      <c r="AR338" s="262"/>
      <c r="AS338" s="262"/>
      <c r="AT338" s="262"/>
      <c r="AU338" s="262"/>
      <c r="AV338" s="262"/>
      <c r="AW338" s="262"/>
      <c r="AX338" s="262"/>
      <c r="AY338" s="262"/>
      <c r="AZ338" s="262"/>
      <c r="BA338" s="262"/>
      <c r="BB338" s="262"/>
      <c r="BC338" s="262"/>
      <c r="BD338" s="262"/>
      <c r="BE338" s="262"/>
      <c r="BF338" s="262"/>
      <c r="BG338" s="262"/>
    </row>
    <row r="339" spans="3:90" s="1" customFormat="1" ht="9.75" customHeight="1">
      <c r="C339" s="3"/>
      <c r="D339" s="3"/>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c r="AA339" s="262"/>
      <c r="AB339" s="262"/>
      <c r="AC339" s="262"/>
      <c r="AD339" s="262"/>
      <c r="AE339" s="262"/>
      <c r="AF339" s="262"/>
      <c r="AG339" s="262"/>
      <c r="AH339" s="262"/>
      <c r="AI339" s="262"/>
      <c r="AJ339" s="262"/>
      <c r="AK339" s="262"/>
      <c r="AL339" s="262"/>
      <c r="AM339" s="262"/>
      <c r="AN339" s="262"/>
      <c r="AO339" s="262"/>
      <c r="AP339" s="262"/>
      <c r="AQ339" s="262"/>
      <c r="AR339" s="262"/>
      <c r="AS339" s="262"/>
      <c r="AT339" s="262"/>
      <c r="AU339" s="262"/>
      <c r="AV339" s="262"/>
      <c r="AW339" s="262"/>
      <c r="AX339" s="262"/>
      <c r="AY339" s="262"/>
      <c r="AZ339" s="262"/>
      <c r="BA339" s="262"/>
      <c r="BB339" s="262"/>
      <c r="BC339" s="262"/>
      <c r="BD339" s="262"/>
      <c r="BE339" s="262"/>
      <c r="BF339" s="262"/>
      <c r="BG339" s="262"/>
    </row>
    <row r="340" spans="3:90" s="1" customFormat="1" ht="9.75" customHeight="1">
      <c r="C340" s="3"/>
      <c r="D340" s="3"/>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2"/>
      <c r="AI340" s="262"/>
      <c r="AJ340" s="262"/>
      <c r="AK340" s="262"/>
      <c r="AL340" s="262"/>
      <c r="AM340" s="262"/>
      <c r="AN340" s="262"/>
      <c r="AO340" s="262"/>
      <c r="AP340" s="262"/>
      <c r="AQ340" s="262"/>
      <c r="AR340" s="262"/>
      <c r="AS340" s="262"/>
      <c r="AT340" s="262"/>
      <c r="AU340" s="262"/>
      <c r="AV340" s="262"/>
      <c r="AW340" s="262"/>
      <c r="AX340" s="262"/>
      <c r="AY340" s="262"/>
      <c r="AZ340" s="262"/>
      <c r="BA340" s="262"/>
      <c r="BB340" s="262"/>
      <c r="BC340" s="262"/>
      <c r="BD340" s="262"/>
      <c r="BE340" s="262"/>
      <c r="BF340" s="262"/>
      <c r="BG340" s="262"/>
    </row>
    <row r="341" spans="3:90" s="1" customFormat="1" ht="9.75" customHeight="1">
      <c r="C341" s="3"/>
      <c r="D341" s="3"/>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c r="AA341" s="262"/>
      <c r="AB341" s="262"/>
      <c r="AC341" s="262"/>
      <c r="AD341" s="262"/>
      <c r="AE341" s="262"/>
      <c r="AF341" s="262"/>
      <c r="AG341" s="262"/>
      <c r="AH341" s="262"/>
      <c r="AI341" s="262"/>
      <c r="AJ341" s="262"/>
      <c r="AK341" s="262"/>
      <c r="AL341" s="262"/>
      <c r="AM341" s="262"/>
      <c r="AN341" s="262"/>
      <c r="AO341" s="262"/>
      <c r="AP341" s="262"/>
      <c r="AQ341" s="262"/>
      <c r="AR341" s="262"/>
      <c r="AS341" s="262"/>
      <c r="AT341" s="262"/>
      <c r="AU341" s="262"/>
      <c r="AV341" s="262"/>
      <c r="AW341" s="262"/>
      <c r="AX341" s="262"/>
      <c r="AY341" s="262"/>
      <c r="AZ341" s="262"/>
      <c r="BA341" s="262"/>
      <c r="BB341" s="262"/>
      <c r="BC341" s="262"/>
      <c r="BD341" s="262"/>
      <c r="BE341" s="262"/>
      <c r="BF341" s="262"/>
      <c r="BG341" s="262"/>
    </row>
    <row r="342" spans="3:90" s="1" customFormat="1" ht="9.75" customHeight="1">
      <c r="C342" s="3"/>
      <c r="D342" s="3"/>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c r="AA342" s="262"/>
      <c r="AB342" s="262"/>
      <c r="AC342" s="262"/>
      <c r="AD342" s="262"/>
      <c r="AE342" s="262"/>
      <c r="AF342" s="262"/>
      <c r="AG342" s="262"/>
      <c r="AH342" s="262"/>
      <c r="AI342" s="262"/>
      <c r="AJ342" s="262"/>
      <c r="AK342" s="262"/>
      <c r="AL342" s="262"/>
      <c r="AM342" s="262"/>
      <c r="AN342" s="262"/>
      <c r="AO342" s="262"/>
      <c r="AP342" s="262"/>
      <c r="AQ342" s="262"/>
      <c r="AR342" s="262"/>
      <c r="AS342" s="262"/>
      <c r="AT342" s="262"/>
      <c r="AU342" s="262"/>
      <c r="AV342" s="262"/>
      <c r="AW342" s="262"/>
      <c r="AX342" s="262"/>
      <c r="AY342" s="262"/>
      <c r="AZ342" s="262"/>
      <c r="BA342" s="262"/>
      <c r="BB342" s="262"/>
      <c r="BC342" s="262"/>
      <c r="BD342" s="262"/>
      <c r="BE342" s="262"/>
      <c r="BF342" s="262"/>
      <c r="BG342" s="262"/>
    </row>
    <row r="343" spans="3:90" s="5" customFormat="1" ht="9.9" customHeight="1">
      <c r="C343" s="210"/>
      <c r="D343" s="210"/>
      <c r="E343" s="210"/>
      <c r="F343" s="210"/>
      <c r="G343" s="210"/>
      <c r="H343" s="210"/>
      <c r="I343" s="210"/>
      <c r="J343" s="210"/>
      <c r="K343" s="210"/>
      <c r="L343" s="210"/>
      <c r="M343" s="213"/>
      <c r="N343" s="213"/>
      <c r="O343" s="213"/>
      <c r="P343" s="213"/>
      <c r="Q343" s="213"/>
      <c r="R343" s="213"/>
      <c r="S343" s="213"/>
      <c r="T343" s="213"/>
      <c r="U343" s="213"/>
      <c r="V343" s="213"/>
      <c r="W343" s="213"/>
      <c r="X343" s="213"/>
      <c r="Y343" s="213"/>
      <c r="Z343" s="213"/>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row>
    <row r="344" spans="3:90" s="5" customFormat="1" ht="9.9" customHeight="1">
      <c r="H344" s="1159" t="s">
        <v>1332</v>
      </c>
      <c r="I344" s="1159"/>
      <c r="J344" s="1159"/>
      <c r="K344" s="1159"/>
      <c r="L344" s="1159"/>
      <c r="M344" s="1159"/>
      <c r="N344" s="1159"/>
      <c r="O344" s="1159"/>
      <c r="P344" s="1159"/>
      <c r="Q344" s="1159"/>
      <c r="R344" s="1159"/>
      <c r="S344" s="1159"/>
      <c r="T344" s="1159"/>
      <c r="U344" s="1159"/>
      <c r="V344" s="1159"/>
      <c r="W344" s="1159"/>
      <c r="X344" s="1159"/>
      <c r="Y344" s="1159"/>
      <c r="Z344" s="1159"/>
      <c r="AA344" s="1159"/>
      <c r="AB344" s="1159"/>
      <c r="AC344" s="1159"/>
      <c r="AD344" s="1159"/>
      <c r="AE344" s="1159"/>
      <c r="AF344" s="1159"/>
      <c r="AG344" s="1159"/>
      <c r="AH344" s="1159"/>
      <c r="AI344" s="1159"/>
      <c r="AJ344" s="1159"/>
      <c r="AK344" s="1159"/>
      <c r="AL344" s="1159"/>
      <c r="AM344" s="1159"/>
      <c r="AN344" s="1159"/>
      <c r="AO344" s="1159"/>
      <c r="AP344" s="1159"/>
      <c r="AQ344" s="1159"/>
      <c r="AR344" s="1159"/>
      <c r="AS344" s="1159"/>
      <c r="AT344" s="1159"/>
      <c r="AU344" s="1159"/>
      <c r="AV344" s="1159"/>
      <c r="AW344" s="1159"/>
      <c r="AX344" s="1159"/>
      <c r="AY344" s="1159"/>
      <c r="AZ344" s="1159"/>
      <c r="BA344" s="1159"/>
      <c r="BB344" s="1159"/>
      <c r="BC344" s="1159"/>
      <c r="BD344" s="1159"/>
      <c r="BE344" s="1159"/>
      <c r="BF344" s="1159"/>
      <c r="BG344" s="1159"/>
      <c r="BH344" s="1159"/>
      <c r="BI344" s="1159"/>
    </row>
    <row r="345" spans="3:90" s="5" customFormat="1" ht="9.9" customHeight="1" thickBot="1">
      <c r="H345" s="1159"/>
      <c r="I345" s="1159"/>
      <c r="J345" s="1159"/>
      <c r="K345" s="1159"/>
      <c r="L345" s="1159"/>
      <c r="M345" s="1159"/>
      <c r="N345" s="1159"/>
      <c r="O345" s="1159"/>
      <c r="P345" s="1159"/>
      <c r="Q345" s="1159"/>
      <c r="R345" s="1159"/>
      <c r="S345" s="1159"/>
      <c r="T345" s="1159"/>
      <c r="U345" s="1159"/>
      <c r="V345" s="1159"/>
      <c r="W345" s="1159"/>
      <c r="X345" s="1159"/>
      <c r="Y345" s="1159"/>
      <c r="Z345" s="1159"/>
      <c r="AA345" s="1159"/>
      <c r="AB345" s="1159"/>
      <c r="AC345" s="1159"/>
      <c r="AD345" s="1159"/>
      <c r="AE345" s="1159"/>
      <c r="AF345" s="1159"/>
      <c r="AG345" s="1159"/>
      <c r="AH345" s="1159"/>
      <c r="AI345" s="1159"/>
      <c r="AJ345" s="1159"/>
      <c r="AK345" s="1159"/>
      <c r="AL345" s="1159"/>
      <c r="AM345" s="1159"/>
      <c r="AN345" s="1159"/>
      <c r="AO345" s="1159"/>
      <c r="AP345" s="1159"/>
      <c r="AQ345" s="1159"/>
      <c r="AR345" s="1159"/>
      <c r="AS345" s="1159"/>
      <c r="AT345" s="1159"/>
      <c r="AU345" s="1159"/>
      <c r="AV345" s="1159"/>
      <c r="AW345" s="1159"/>
      <c r="AX345" s="1159"/>
      <c r="AY345" s="1159"/>
      <c r="AZ345" s="1159"/>
      <c r="BA345" s="1159"/>
      <c r="BB345" s="1159"/>
      <c r="BC345" s="1159"/>
      <c r="BD345" s="1159"/>
      <c r="BE345" s="1159"/>
      <c r="BF345" s="1159"/>
      <c r="BG345" s="1159"/>
      <c r="BH345" s="1159"/>
      <c r="BI345" s="1159"/>
    </row>
    <row r="346" spans="3:90" s="5" customFormat="1" ht="9.9" customHeight="1">
      <c r="D346" s="235"/>
      <c r="E346" s="236"/>
      <c r="F346" s="237"/>
      <c r="H346" s="1159"/>
      <c r="I346" s="1159"/>
      <c r="J346" s="1159"/>
      <c r="K346" s="1159"/>
      <c r="L346" s="1159"/>
      <c r="M346" s="1159"/>
      <c r="N346" s="1159"/>
      <c r="O346" s="1159"/>
      <c r="P346" s="1159"/>
      <c r="Q346" s="1159"/>
      <c r="R346" s="1159"/>
      <c r="S346" s="1159"/>
      <c r="T346" s="1159"/>
      <c r="U346" s="1159"/>
      <c r="V346" s="1159"/>
      <c r="W346" s="1159"/>
      <c r="X346" s="1159"/>
      <c r="Y346" s="1159"/>
      <c r="Z346" s="1159"/>
      <c r="AA346" s="1159"/>
      <c r="AB346" s="1159"/>
      <c r="AC346" s="1159"/>
      <c r="AD346" s="1159"/>
      <c r="AE346" s="1159"/>
      <c r="AF346" s="1159"/>
      <c r="AG346" s="1159"/>
      <c r="AH346" s="1159"/>
      <c r="AI346" s="1159"/>
      <c r="AJ346" s="1159"/>
      <c r="AK346" s="1159"/>
      <c r="AL346" s="1159"/>
      <c r="AM346" s="1159"/>
      <c r="AN346" s="1159"/>
      <c r="AO346" s="1159"/>
      <c r="AP346" s="1159"/>
      <c r="AQ346" s="1159"/>
      <c r="AR346" s="1159"/>
      <c r="AS346" s="1159"/>
      <c r="AT346" s="1159"/>
      <c r="AU346" s="1159"/>
      <c r="AV346" s="1159"/>
      <c r="AW346" s="1159"/>
      <c r="AX346" s="1159"/>
      <c r="AY346" s="1159"/>
      <c r="AZ346" s="1159"/>
      <c r="BA346" s="1159"/>
      <c r="BB346" s="1159"/>
      <c r="BC346" s="1159"/>
      <c r="BD346" s="1159"/>
      <c r="BE346" s="1159"/>
      <c r="BF346" s="1159"/>
      <c r="BG346" s="1159"/>
      <c r="BH346" s="1159"/>
      <c r="BI346" s="1159"/>
    </row>
    <row r="347" spans="3:90" s="5" customFormat="1" ht="9.9" customHeight="1">
      <c r="D347" s="238"/>
      <c r="E347" s="87"/>
      <c r="F347" s="239"/>
      <c r="H347" s="1159"/>
      <c r="I347" s="1159"/>
      <c r="J347" s="1159"/>
      <c r="K347" s="1159"/>
      <c r="L347" s="1159"/>
      <c r="M347" s="1159"/>
      <c r="N347" s="1159"/>
      <c r="O347" s="1159"/>
      <c r="P347" s="1159"/>
      <c r="Q347" s="1159"/>
      <c r="R347" s="1159"/>
      <c r="S347" s="1159"/>
      <c r="T347" s="1159"/>
      <c r="U347" s="1159"/>
      <c r="V347" s="1159"/>
      <c r="W347" s="1159"/>
      <c r="X347" s="1159"/>
      <c r="Y347" s="1159"/>
      <c r="Z347" s="1159"/>
      <c r="AA347" s="1159"/>
      <c r="AB347" s="1159"/>
      <c r="AC347" s="1159"/>
      <c r="AD347" s="1159"/>
      <c r="AE347" s="1159"/>
      <c r="AF347" s="1159"/>
      <c r="AG347" s="1159"/>
      <c r="AH347" s="1159"/>
      <c r="AI347" s="1159"/>
      <c r="AJ347" s="1159"/>
      <c r="AK347" s="1159"/>
      <c r="AL347" s="1159"/>
      <c r="AM347" s="1159"/>
      <c r="AN347" s="1159"/>
      <c r="AO347" s="1159"/>
      <c r="AP347" s="1159"/>
      <c r="AQ347" s="1159"/>
      <c r="AR347" s="1159"/>
      <c r="AS347" s="1159"/>
      <c r="AT347" s="1159"/>
      <c r="AU347" s="1159"/>
      <c r="AV347" s="1159"/>
      <c r="AW347" s="1159"/>
      <c r="AX347" s="1159"/>
      <c r="AY347" s="1159"/>
      <c r="AZ347" s="1159"/>
      <c r="BA347" s="1159"/>
      <c r="BB347" s="1159"/>
      <c r="BC347" s="1159"/>
      <c r="BD347" s="1159"/>
      <c r="BE347" s="1159"/>
      <c r="BF347" s="1159"/>
      <c r="BG347" s="1159"/>
      <c r="BH347" s="1159"/>
      <c r="BI347" s="1159"/>
    </row>
    <row r="348" spans="3:90" s="5" customFormat="1" ht="9.9" customHeight="1" thickBot="1">
      <c r="D348" s="240"/>
      <c r="E348" s="241"/>
      <c r="F348" s="242"/>
      <c r="H348" s="1159"/>
      <c r="I348" s="1159"/>
      <c r="J348" s="1159"/>
      <c r="K348" s="1159"/>
      <c r="L348" s="1159"/>
      <c r="M348" s="1159"/>
      <c r="N348" s="1159"/>
      <c r="O348" s="1159"/>
      <c r="P348" s="1159"/>
      <c r="Q348" s="1159"/>
      <c r="R348" s="1159"/>
      <c r="S348" s="1159"/>
      <c r="T348" s="1159"/>
      <c r="U348" s="1159"/>
      <c r="V348" s="1159"/>
      <c r="W348" s="1159"/>
      <c r="X348" s="1159"/>
      <c r="Y348" s="1159"/>
      <c r="Z348" s="1159"/>
      <c r="AA348" s="1159"/>
      <c r="AB348" s="1159"/>
      <c r="AC348" s="1159"/>
      <c r="AD348" s="1159"/>
      <c r="AE348" s="1159"/>
      <c r="AF348" s="1159"/>
      <c r="AG348" s="1159"/>
      <c r="AH348" s="1159"/>
      <c r="AI348" s="1159"/>
      <c r="AJ348" s="1159"/>
      <c r="AK348" s="1159"/>
      <c r="AL348" s="1159"/>
      <c r="AM348" s="1159"/>
      <c r="AN348" s="1159"/>
      <c r="AO348" s="1159"/>
      <c r="AP348" s="1159"/>
      <c r="AQ348" s="1159"/>
      <c r="AR348" s="1159"/>
      <c r="AS348" s="1159"/>
      <c r="AT348" s="1159"/>
      <c r="AU348" s="1159"/>
      <c r="AV348" s="1159"/>
      <c r="AW348" s="1159"/>
      <c r="AX348" s="1159"/>
      <c r="AY348" s="1159"/>
      <c r="AZ348" s="1159"/>
      <c r="BA348" s="1159"/>
      <c r="BB348" s="1159"/>
      <c r="BC348" s="1159"/>
      <c r="BD348" s="1159"/>
      <c r="BE348" s="1159"/>
      <c r="BF348" s="1159"/>
      <c r="BG348" s="1159"/>
      <c r="BH348" s="1159"/>
      <c r="BI348" s="1159"/>
    </row>
    <row r="349" spans="3:90" s="5" customFormat="1" ht="9.9" customHeight="1">
      <c r="C349" s="210"/>
      <c r="G349" s="210"/>
      <c r="H349" s="1159"/>
      <c r="I349" s="1159"/>
      <c r="J349" s="1159"/>
      <c r="K349" s="1159"/>
      <c r="L349" s="1159"/>
      <c r="M349" s="1159"/>
      <c r="N349" s="1159"/>
      <c r="O349" s="1159"/>
      <c r="P349" s="1159"/>
      <c r="Q349" s="1159"/>
      <c r="R349" s="1159"/>
      <c r="S349" s="1159"/>
      <c r="T349" s="1159"/>
      <c r="U349" s="1159"/>
      <c r="V349" s="1159"/>
      <c r="W349" s="1159"/>
      <c r="X349" s="1159"/>
      <c r="Y349" s="1159"/>
      <c r="Z349" s="1159"/>
      <c r="AA349" s="1159"/>
      <c r="AB349" s="1159"/>
      <c r="AC349" s="1159"/>
      <c r="AD349" s="1159"/>
      <c r="AE349" s="1159"/>
      <c r="AF349" s="1159"/>
      <c r="AG349" s="1159"/>
      <c r="AH349" s="1159"/>
      <c r="AI349" s="1159"/>
      <c r="AJ349" s="1159"/>
      <c r="AK349" s="1159"/>
      <c r="AL349" s="1159"/>
      <c r="AM349" s="1159"/>
      <c r="AN349" s="1159"/>
      <c r="AO349" s="1159"/>
      <c r="AP349" s="1159"/>
      <c r="AQ349" s="1159"/>
      <c r="AR349" s="1159"/>
      <c r="AS349" s="1159"/>
      <c r="AT349" s="1159"/>
      <c r="AU349" s="1159"/>
      <c r="AV349" s="1159"/>
      <c r="AW349" s="1159"/>
      <c r="AX349" s="1159"/>
      <c r="AY349" s="1159"/>
      <c r="AZ349" s="1159"/>
      <c r="BA349" s="1159"/>
      <c r="BB349" s="1159"/>
      <c r="BC349" s="1159"/>
      <c r="BD349" s="1159"/>
      <c r="BE349" s="1159"/>
      <c r="BF349" s="1159"/>
      <c r="BG349" s="1159"/>
      <c r="BH349" s="1159"/>
      <c r="BI349" s="1159"/>
    </row>
    <row r="350" spans="3:90" s="5" customFormat="1" ht="9.9" customHeight="1">
      <c r="C350" s="210"/>
      <c r="D350" s="210"/>
      <c r="E350" s="210"/>
      <c r="F350" s="210"/>
      <c r="G350" s="210"/>
      <c r="H350" s="1159"/>
      <c r="I350" s="1159"/>
      <c r="J350" s="1159"/>
      <c r="K350" s="1159"/>
      <c r="L350" s="1159"/>
      <c r="M350" s="1159"/>
      <c r="N350" s="1159"/>
      <c r="O350" s="1159"/>
      <c r="P350" s="1159"/>
      <c r="Q350" s="1159"/>
      <c r="R350" s="1159"/>
      <c r="S350" s="1159"/>
      <c r="T350" s="1159"/>
      <c r="U350" s="1159"/>
      <c r="V350" s="1159"/>
      <c r="W350" s="1159"/>
      <c r="X350" s="1159"/>
      <c r="Y350" s="1159"/>
      <c r="Z350" s="1159"/>
      <c r="AA350" s="1159"/>
      <c r="AB350" s="1159"/>
      <c r="AC350" s="1159"/>
      <c r="AD350" s="1159"/>
      <c r="AE350" s="1159"/>
      <c r="AF350" s="1159"/>
      <c r="AG350" s="1159"/>
      <c r="AH350" s="1159"/>
      <c r="AI350" s="1159"/>
      <c r="AJ350" s="1159"/>
      <c r="AK350" s="1159"/>
      <c r="AL350" s="1159"/>
      <c r="AM350" s="1159"/>
      <c r="AN350" s="1159"/>
      <c r="AO350" s="1159"/>
      <c r="AP350" s="1159"/>
      <c r="AQ350" s="1159"/>
      <c r="AR350" s="1159"/>
      <c r="AS350" s="1159"/>
      <c r="AT350" s="1159"/>
      <c r="AU350" s="1159"/>
      <c r="AV350" s="1159"/>
      <c r="AW350" s="1159"/>
      <c r="AX350" s="1159"/>
      <c r="AY350" s="1159"/>
      <c r="AZ350" s="1159"/>
      <c r="BA350" s="1159"/>
      <c r="BB350" s="1159"/>
      <c r="BC350" s="1159"/>
      <c r="BD350" s="1159"/>
      <c r="BE350" s="1159"/>
      <c r="BF350" s="1159"/>
      <c r="BG350" s="1159"/>
      <c r="BH350" s="1159"/>
      <c r="BI350" s="1159"/>
    </row>
    <row r="351" spans="3:90" s="5" customFormat="1" ht="9.9" customHeight="1">
      <c r="C351" s="210"/>
      <c r="D351" s="210"/>
      <c r="E351" s="210"/>
      <c r="F351" s="210"/>
      <c r="G351" s="210"/>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0"/>
      <c r="AY351" s="260"/>
      <c r="AZ351" s="260"/>
      <c r="BA351" s="260"/>
      <c r="BB351" s="260"/>
      <c r="BC351" s="260"/>
      <c r="BD351" s="260"/>
      <c r="BE351" s="260"/>
      <c r="BF351" s="260"/>
      <c r="BG351" s="260"/>
      <c r="BH351" s="260"/>
      <c r="BI351" s="260"/>
    </row>
    <row r="352" spans="3:90" s="5" customFormat="1" ht="9.9" customHeight="1" thickBot="1">
      <c r="C352" s="217"/>
      <c r="D352" s="217"/>
      <c r="E352" s="37"/>
      <c r="F352" s="37"/>
      <c r="G352" s="217"/>
      <c r="H352" s="765" t="s">
        <v>1356</v>
      </c>
      <c r="I352" s="766"/>
      <c r="J352" s="766"/>
      <c r="K352" s="766"/>
      <c r="L352" s="766"/>
      <c r="M352" s="766"/>
      <c r="N352" s="766"/>
      <c r="O352" s="766"/>
      <c r="P352" s="766"/>
      <c r="Q352" s="766"/>
      <c r="R352" s="766"/>
      <c r="S352" s="766"/>
      <c r="T352" s="766"/>
      <c r="U352" s="766"/>
      <c r="V352" s="766"/>
      <c r="W352" s="766"/>
      <c r="X352" s="766"/>
      <c r="Y352" s="766"/>
      <c r="Z352" s="766"/>
      <c r="AA352" s="766"/>
      <c r="AB352" s="766"/>
      <c r="AC352" s="766"/>
      <c r="AD352" s="766"/>
      <c r="AE352" s="766"/>
      <c r="AF352" s="766"/>
      <c r="AG352" s="766"/>
      <c r="AH352" s="766"/>
      <c r="AI352" s="766"/>
      <c r="AJ352" s="766"/>
      <c r="AK352" s="766"/>
      <c r="AL352" s="766"/>
      <c r="AM352" s="766"/>
      <c r="AN352" s="766"/>
      <c r="AO352" s="766"/>
      <c r="AP352" s="766"/>
      <c r="AQ352" s="766"/>
      <c r="AR352" s="766"/>
      <c r="AS352" s="766"/>
      <c r="AT352" s="766"/>
      <c r="AU352" s="766"/>
      <c r="AV352" s="766"/>
      <c r="AW352" s="766"/>
      <c r="AX352" s="766"/>
      <c r="AY352" s="766"/>
      <c r="AZ352" s="766"/>
      <c r="BA352" s="766"/>
      <c r="BB352" s="766"/>
      <c r="BC352" s="766"/>
      <c r="BD352" s="766"/>
      <c r="BE352" s="766"/>
      <c r="BF352" s="766"/>
      <c r="BG352" s="766"/>
      <c r="BH352" s="766"/>
      <c r="BI352" s="766"/>
      <c r="BP352" s="11"/>
      <c r="BQ352" s="11"/>
      <c r="BR352" s="11"/>
      <c r="BS352" s="11"/>
      <c r="BT352" s="11"/>
      <c r="BU352" s="11"/>
      <c r="BV352" s="11"/>
      <c r="BW352" s="11"/>
      <c r="BX352" s="11"/>
      <c r="BY352" s="11"/>
      <c r="BZ352" s="11"/>
      <c r="CA352" s="11"/>
      <c r="CB352" s="11"/>
      <c r="CC352" s="11"/>
      <c r="CD352" s="11"/>
      <c r="CE352" s="11"/>
      <c r="CF352" s="11"/>
      <c r="CJ352" s="69"/>
      <c r="CK352" s="69"/>
      <c r="CL352" s="69"/>
    </row>
    <row r="353" spans="3:90" s="5" customFormat="1" ht="9.9" customHeight="1">
      <c r="C353" s="217"/>
      <c r="D353" s="252"/>
      <c r="E353" s="264"/>
      <c r="F353" s="265"/>
      <c r="G353" s="217"/>
      <c r="H353" s="766"/>
      <c r="I353" s="766"/>
      <c r="J353" s="766"/>
      <c r="K353" s="766"/>
      <c r="L353" s="766"/>
      <c r="M353" s="766"/>
      <c r="N353" s="766"/>
      <c r="O353" s="766"/>
      <c r="P353" s="766"/>
      <c r="Q353" s="766"/>
      <c r="R353" s="766"/>
      <c r="S353" s="766"/>
      <c r="T353" s="766"/>
      <c r="U353" s="766"/>
      <c r="V353" s="766"/>
      <c r="W353" s="766"/>
      <c r="X353" s="766"/>
      <c r="Y353" s="766"/>
      <c r="Z353" s="766"/>
      <c r="AA353" s="766"/>
      <c r="AB353" s="766"/>
      <c r="AC353" s="766"/>
      <c r="AD353" s="766"/>
      <c r="AE353" s="766"/>
      <c r="AF353" s="766"/>
      <c r="AG353" s="766"/>
      <c r="AH353" s="766"/>
      <c r="AI353" s="766"/>
      <c r="AJ353" s="766"/>
      <c r="AK353" s="766"/>
      <c r="AL353" s="766"/>
      <c r="AM353" s="766"/>
      <c r="AN353" s="766"/>
      <c r="AO353" s="766"/>
      <c r="AP353" s="766"/>
      <c r="AQ353" s="766"/>
      <c r="AR353" s="766"/>
      <c r="AS353" s="766"/>
      <c r="AT353" s="766"/>
      <c r="AU353" s="766"/>
      <c r="AV353" s="766"/>
      <c r="AW353" s="766"/>
      <c r="AX353" s="766"/>
      <c r="AY353" s="766"/>
      <c r="AZ353" s="766"/>
      <c r="BA353" s="766"/>
      <c r="BB353" s="766"/>
      <c r="BC353" s="766"/>
      <c r="BD353" s="766"/>
      <c r="BE353" s="766"/>
      <c r="BF353" s="766"/>
      <c r="BG353" s="766"/>
      <c r="BH353" s="766"/>
      <c r="BI353" s="766"/>
      <c r="BP353" s="11"/>
      <c r="BQ353" s="11"/>
      <c r="BR353" s="11"/>
      <c r="BS353" s="11"/>
      <c r="BT353" s="11"/>
      <c r="BU353" s="11"/>
      <c r="BV353" s="11"/>
      <c r="BW353" s="11"/>
      <c r="BX353" s="11"/>
      <c r="BY353" s="11"/>
      <c r="BZ353" s="11"/>
      <c r="CA353" s="11"/>
      <c r="CB353" s="11"/>
      <c r="CC353" s="11"/>
      <c r="CD353" s="11"/>
      <c r="CE353" s="11"/>
      <c r="CF353" s="11"/>
      <c r="CJ353" s="69"/>
      <c r="CK353" s="69"/>
      <c r="CL353" s="69"/>
    </row>
    <row r="354" spans="3:90" s="5" customFormat="1" ht="9.9" customHeight="1">
      <c r="C354" s="217"/>
      <c r="D354" s="266"/>
      <c r="E354" s="37"/>
      <c r="F354" s="267"/>
      <c r="G354" s="217"/>
      <c r="H354" s="766"/>
      <c r="I354" s="766"/>
      <c r="J354" s="766"/>
      <c r="K354" s="766"/>
      <c r="L354" s="766"/>
      <c r="M354" s="766"/>
      <c r="N354" s="766"/>
      <c r="O354" s="766"/>
      <c r="P354" s="766"/>
      <c r="Q354" s="766"/>
      <c r="R354" s="766"/>
      <c r="S354" s="766"/>
      <c r="T354" s="766"/>
      <c r="U354" s="766"/>
      <c r="V354" s="766"/>
      <c r="W354" s="766"/>
      <c r="X354" s="766"/>
      <c r="Y354" s="766"/>
      <c r="Z354" s="766"/>
      <c r="AA354" s="766"/>
      <c r="AB354" s="766"/>
      <c r="AC354" s="766"/>
      <c r="AD354" s="766"/>
      <c r="AE354" s="766"/>
      <c r="AF354" s="766"/>
      <c r="AG354" s="766"/>
      <c r="AH354" s="766"/>
      <c r="AI354" s="766"/>
      <c r="AJ354" s="766"/>
      <c r="AK354" s="766"/>
      <c r="AL354" s="766"/>
      <c r="AM354" s="766"/>
      <c r="AN354" s="766"/>
      <c r="AO354" s="766"/>
      <c r="AP354" s="766"/>
      <c r="AQ354" s="766"/>
      <c r="AR354" s="766"/>
      <c r="AS354" s="766"/>
      <c r="AT354" s="766"/>
      <c r="AU354" s="766"/>
      <c r="AV354" s="766"/>
      <c r="AW354" s="766"/>
      <c r="AX354" s="766"/>
      <c r="AY354" s="766"/>
      <c r="AZ354" s="766"/>
      <c r="BA354" s="766"/>
      <c r="BB354" s="766"/>
      <c r="BC354" s="766"/>
      <c r="BD354" s="766"/>
      <c r="BE354" s="766"/>
      <c r="BF354" s="766"/>
      <c r="BG354" s="766"/>
      <c r="BH354" s="766"/>
      <c r="BI354" s="766"/>
      <c r="BP354" s="11"/>
      <c r="BQ354" s="11"/>
      <c r="BR354" s="11"/>
      <c r="BS354" s="11"/>
      <c r="BT354" s="11"/>
      <c r="BU354" s="11"/>
      <c r="BV354" s="11"/>
      <c r="BW354" s="11"/>
      <c r="BX354" s="11"/>
      <c r="BY354" s="11"/>
      <c r="BZ354" s="11"/>
      <c r="CA354" s="11"/>
      <c r="CB354" s="11"/>
      <c r="CC354" s="11"/>
      <c r="CD354" s="11"/>
      <c r="CE354" s="11"/>
      <c r="CF354" s="11"/>
      <c r="CJ354" s="69"/>
      <c r="CK354" s="69"/>
      <c r="CL354" s="69"/>
    </row>
    <row r="355" spans="3:90" s="5" customFormat="1" ht="9.9" customHeight="1" thickBot="1">
      <c r="C355" s="217"/>
      <c r="D355" s="268"/>
      <c r="E355" s="269"/>
      <c r="F355" s="270"/>
      <c r="G355" s="217"/>
      <c r="H355" s="766"/>
      <c r="I355" s="766"/>
      <c r="J355" s="766"/>
      <c r="K355" s="766"/>
      <c r="L355" s="766"/>
      <c r="M355" s="766"/>
      <c r="N355" s="766"/>
      <c r="O355" s="766"/>
      <c r="P355" s="766"/>
      <c r="Q355" s="766"/>
      <c r="R355" s="766"/>
      <c r="S355" s="766"/>
      <c r="T355" s="766"/>
      <c r="U355" s="766"/>
      <c r="V355" s="766"/>
      <c r="W355" s="766"/>
      <c r="X355" s="766"/>
      <c r="Y355" s="766"/>
      <c r="Z355" s="766"/>
      <c r="AA355" s="766"/>
      <c r="AB355" s="766"/>
      <c r="AC355" s="766"/>
      <c r="AD355" s="766"/>
      <c r="AE355" s="766"/>
      <c r="AF355" s="766"/>
      <c r="AG355" s="766"/>
      <c r="AH355" s="766"/>
      <c r="AI355" s="766"/>
      <c r="AJ355" s="766"/>
      <c r="AK355" s="766"/>
      <c r="AL355" s="766"/>
      <c r="AM355" s="766"/>
      <c r="AN355" s="766"/>
      <c r="AO355" s="766"/>
      <c r="AP355" s="766"/>
      <c r="AQ355" s="766"/>
      <c r="AR355" s="766"/>
      <c r="AS355" s="766"/>
      <c r="AT355" s="766"/>
      <c r="AU355" s="766"/>
      <c r="AV355" s="766"/>
      <c r="AW355" s="766"/>
      <c r="AX355" s="766"/>
      <c r="AY355" s="766"/>
      <c r="AZ355" s="766"/>
      <c r="BA355" s="766"/>
      <c r="BB355" s="766"/>
      <c r="BC355" s="766"/>
      <c r="BD355" s="766"/>
      <c r="BE355" s="766"/>
      <c r="BF355" s="766"/>
      <c r="BG355" s="766"/>
      <c r="BH355" s="766"/>
      <c r="BI355" s="766"/>
      <c r="BP355" s="11"/>
      <c r="BQ355" s="11"/>
      <c r="BR355" s="11"/>
      <c r="BS355" s="11"/>
      <c r="BT355" s="11"/>
      <c r="BU355" s="11"/>
      <c r="BV355" s="11"/>
      <c r="BW355" s="11"/>
      <c r="BX355" s="11"/>
      <c r="BY355" s="11"/>
      <c r="BZ355" s="11"/>
      <c r="CA355" s="11"/>
      <c r="CB355" s="11"/>
      <c r="CC355" s="11"/>
      <c r="CD355" s="11"/>
      <c r="CE355" s="11"/>
      <c r="CF355" s="11"/>
      <c r="CJ355" s="69"/>
      <c r="CK355" s="69"/>
      <c r="CL355" s="69"/>
    </row>
    <row r="356" spans="3:90" s="5" customFormat="1" ht="9.9" customHeight="1">
      <c r="C356" s="217"/>
      <c r="D356" s="217"/>
      <c r="E356" s="37"/>
      <c r="F356" s="37"/>
      <c r="G356" s="217"/>
      <c r="H356" s="766"/>
      <c r="I356" s="766"/>
      <c r="J356" s="766"/>
      <c r="K356" s="766"/>
      <c r="L356" s="766"/>
      <c r="M356" s="766"/>
      <c r="N356" s="766"/>
      <c r="O356" s="766"/>
      <c r="P356" s="766"/>
      <c r="Q356" s="766"/>
      <c r="R356" s="766"/>
      <c r="S356" s="766"/>
      <c r="T356" s="766"/>
      <c r="U356" s="766"/>
      <c r="V356" s="766"/>
      <c r="W356" s="766"/>
      <c r="X356" s="766"/>
      <c r="Y356" s="766"/>
      <c r="Z356" s="766"/>
      <c r="AA356" s="766"/>
      <c r="AB356" s="766"/>
      <c r="AC356" s="766"/>
      <c r="AD356" s="766"/>
      <c r="AE356" s="766"/>
      <c r="AF356" s="766"/>
      <c r="AG356" s="766"/>
      <c r="AH356" s="766"/>
      <c r="AI356" s="766"/>
      <c r="AJ356" s="766"/>
      <c r="AK356" s="766"/>
      <c r="AL356" s="766"/>
      <c r="AM356" s="766"/>
      <c r="AN356" s="766"/>
      <c r="AO356" s="766"/>
      <c r="AP356" s="766"/>
      <c r="AQ356" s="766"/>
      <c r="AR356" s="766"/>
      <c r="AS356" s="766"/>
      <c r="AT356" s="766"/>
      <c r="AU356" s="766"/>
      <c r="AV356" s="766"/>
      <c r="AW356" s="766"/>
      <c r="AX356" s="766"/>
      <c r="AY356" s="766"/>
      <c r="AZ356" s="766"/>
      <c r="BA356" s="766"/>
      <c r="BB356" s="766"/>
      <c r="BC356" s="766"/>
      <c r="BD356" s="766"/>
      <c r="BE356" s="766"/>
      <c r="BF356" s="766"/>
      <c r="BG356" s="766"/>
      <c r="BH356" s="766"/>
      <c r="BI356" s="766"/>
      <c r="BO356" s="11"/>
      <c r="BP356" s="11"/>
      <c r="BQ356" s="11"/>
      <c r="BR356" s="11"/>
      <c r="BS356" s="11"/>
      <c r="BT356" s="11"/>
      <c r="BU356" s="11"/>
      <c r="BV356" s="11"/>
      <c r="BW356" s="11"/>
      <c r="BX356" s="11"/>
      <c r="BY356" s="11"/>
      <c r="BZ356" s="11"/>
      <c r="CA356" s="11"/>
      <c r="CB356" s="11"/>
      <c r="CC356" s="11"/>
      <c r="CD356" s="11"/>
      <c r="CE356" s="11"/>
      <c r="CF356" s="11"/>
      <c r="CJ356" s="69"/>
      <c r="CK356" s="69"/>
      <c r="CL356" s="69"/>
    </row>
    <row r="357" spans="3:90" s="5" customFormat="1" ht="9.9" customHeight="1">
      <c r="C357" s="210"/>
      <c r="D357" s="210"/>
      <c r="E357" s="210"/>
      <c r="F357" s="210"/>
      <c r="G357" s="210"/>
      <c r="H357" s="260"/>
      <c r="I357" s="260"/>
      <c r="J357" s="260"/>
      <c r="K357" s="260"/>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0"/>
      <c r="AL357" s="260"/>
      <c r="AM357" s="260"/>
      <c r="AN357" s="260"/>
      <c r="AO357" s="260"/>
      <c r="AP357" s="260"/>
      <c r="AQ357" s="260"/>
      <c r="AR357" s="260"/>
      <c r="AS357" s="260"/>
      <c r="AT357" s="260"/>
      <c r="AU357" s="260"/>
      <c r="AV357" s="260"/>
      <c r="AW357" s="260"/>
      <c r="AX357" s="260"/>
      <c r="AY357" s="260"/>
      <c r="AZ357" s="260"/>
      <c r="BA357" s="260"/>
      <c r="BB357" s="260"/>
      <c r="BC357" s="260"/>
      <c r="BD357" s="260"/>
      <c r="BE357" s="260"/>
      <c r="BF357" s="260"/>
      <c r="BG357" s="260"/>
      <c r="BH357" s="260"/>
      <c r="BI357" s="260"/>
    </row>
    <row r="358" spans="3:90" s="5" customFormat="1" ht="9.9" customHeight="1">
      <c r="C358" s="210"/>
      <c r="D358" s="210"/>
      <c r="E358" s="210"/>
      <c r="F358" s="210"/>
      <c r="G358" s="210"/>
      <c r="H358" s="251"/>
      <c r="I358" s="251"/>
      <c r="J358" s="251"/>
      <c r="K358" s="251"/>
      <c r="L358" s="251"/>
      <c r="M358" s="251"/>
      <c r="N358" s="251"/>
      <c r="O358" s="251"/>
      <c r="P358" s="251"/>
      <c r="Q358" s="251"/>
      <c r="R358" s="251"/>
      <c r="S358" s="251"/>
      <c r="T358" s="251"/>
      <c r="U358" s="251"/>
      <c r="V358" s="251"/>
      <c r="W358" s="251"/>
      <c r="X358" s="251"/>
      <c r="Y358" s="251"/>
      <c r="Z358" s="251"/>
      <c r="AA358" s="251"/>
      <c r="AB358" s="251"/>
      <c r="AC358" s="251"/>
      <c r="AD358" s="251"/>
      <c r="AE358" s="251"/>
      <c r="AF358" s="251"/>
      <c r="AG358" s="251"/>
      <c r="AH358" s="251"/>
      <c r="AI358" s="251"/>
      <c r="AJ358" s="251"/>
      <c r="AK358" s="251"/>
      <c r="AL358" s="251"/>
      <c r="AM358" s="251"/>
      <c r="AN358" s="251"/>
      <c r="AO358" s="251"/>
      <c r="AP358" s="251"/>
      <c r="AQ358" s="251"/>
      <c r="AR358" s="251"/>
      <c r="AS358" s="251"/>
      <c r="AT358" s="251"/>
      <c r="AU358" s="251"/>
      <c r="AV358" s="251"/>
      <c r="AW358" s="251"/>
      <c r="AX358" s="251"/>
      <c r="AY358" s="251"/>
      <c r="AZ358" s="251"/>
      <c r="BA358" s="251"/>
      <c r="BB358" s="251"/>
      <c r="BC358" s="251"/>
      <c r="BD358" s="251"/>
      <c r="BE358" s="251"/>
      <c r="BF358" s="251"/>
      <c r="BG358" s="251"/>
      <c r="BH358" s="251"/>
      <c r="BI358" s="251"/>
    </row>
    <row r="359" spans="3:90" s="5" customFormat="1" ht="9.9" customHeight="1" thickBot="1">
      <c r="C359" s="210"/>
      <c r="D359" s="210"/>
      <c r="E359" s="210"/>
      <c r="F359" s="210"/>
      <c r="G359" s="210"/>
      <c r="H359" s="1160" t="s">
        <v>1309</v>
      </c>
      <c r="I359" s="1161"/>
      <c r="J359" s="1161"/>
      <c r="K359" s="1161"/>
      <c r="L359" s="1161"/>
      <c r="M359" s="1161"/>
      <c r="N359" s="1161"/>
      <c r="O359" s="1161"/>
      <c r="P359" s="1161"/>
      <c r="Q359" s="1161"/>
      <c r="R359" s="1161"/>
      <c r="S359" s="1161"/>
      <c r="T359" s="1161"/>
      <c r="U359" s="1161"/>
      <c r="V359" s="1161"/>
      <c r="W359" s="1161"/>
      <c r="X359" s="1161"/>
      <c r="Y359" s="1161"/>
      <c r="Z359" s="1161"/>
      <c r="AA359" s="1161"/>
      <c r="AB359" s="1161"/>
      <c r="AC359" s="1161"/>
      <c r="AD359" s="1161"/>
      <c r="AE359" s="1161"/>
      <c r="AF359" s="1161"/>
      <c r="AG359" s="1161"/>
      <c r="AH359" s="1161"/>
      <c r="AI359" s="1161"/>
      <c r="AJ359" s="1161"/>
      <c r="AK359" s="1161"/>
      <c r="AL359" s="1161"/>
      <c r="AM359" s="1161"/>
      <c r="AN359" s="1161"/>
      <c r="AO359" s="1161"/>
      <c r="AP359" s="1161"/>
      <c r="AQ359" s="1161"/>
      <c r="AR359" s="1161"/>
      <c r="AS359" s="1161"/>
      <c r="AT359" s="1161"/>
      <c r="AU359" s="1161"/>
      <c r="AV359" s="1161"/>
      <c r="AW359" s="1161"/>
      <c r="AX359" s="1161"/>
      <c r="AY359" s="1161"/>
      <c r="AZ359" s="1161"/>
      <c r="BA359" s="1161"/>
      <c r="BB359" s="1161"/>
      <c r="BC359" s="1161"/>
      <c r="BD359" s="1161"/>
      <c r="BE359" s="1161"/>
      <c r="BF359" s="1161"/>
      <c r="BG359" s="1161"/>
      <c r="BH359" s="1161"/>
      <c r="BI359" s="1161"/>
    </row>
    <row r="360" spans="3:90" s="5" customFormat="1" ht="9.9" customHeight="1">
      <c r="C360" s="210"/>
      <c r="D360" s="235"/>
      <c r="E360" s="236"/>
      <c r="F360" s="237"/>
      <c r="G360" s="210"/>
      <c r="H360" s="1161"/>
      <c r="I360" s="1161"/>
      <c r="J360" s="1161"/>
      <c r="K360" s="1161"/>
      <c r="L360" s="1161"/>
      <c r="M360" s="1161"/>
      <c r="N360" s="1161"/>
      <c r="O360" s="1161"/>
      <c r="P360" s="1161"/>
      <c r="Q360" s="1161"/>
      <c r="R360" s="1161"/>
      <c r="S360" s="1161"/>
      <c r="T360" s="1161"/>
      <c r="U360" s="1161"/>
      <c r="V360" s="1161"/>
      <c r="W360" s="1161"/>
      <c r="X360" s="1161"/>
      <c r="Y360" s="1161"/>
      <c r="Z360" s="1161"/>
      <c r="AA360" s="1161"/>
      <c r="AB360" s="1161"/>
      <c r="AC360" s="1161"/>
      <c r="AD360" s="1161"/>
      <c r="AE360" s="1161"/>
      <c r="AF360" s="1161"/>
      <c r="AG360" s="1161"/>
      <c r="AH360" s="1161"/>
      <c r="AI360" s="1161"/>
      <c r="AJ360" s="1161"/>
      <c r="AK360" s="1161"/>
      <c r="AL360" s="1161"/>
      <c r="AM360" s="1161"/>
      <c r="AN360" s="1161"/>
      <c r="AO360" s="1161"/>
      <c r="AP360" s="1161"/>
      <c r="AQ360" s="1161"/>
      <c r="AR360" s="1161"/>
      <c r="AS360" s="1161"/>
      <c r="AT360" s="1161"/>
      <c r="AU360" s="1161"/>
      <c r="AV360" s="1161"/>
      <c r="AW360" s="1161"/>
      <c r="AX360" s="1161"/>
      <c r="AY360" s="1161"/>
      <c r="AZ360" s="1161"/>
      <c r="BA360" s="1161"/>
      <c r="BB360" s="1161"/>
      <c r="BC360" s="1161"/>
      <c r="BD360" s="1161"/>
      <c r="BE360" s="1161"/>
      <c r="BF360" s="1161"/>
      <c r="BG360" s="1161"/>
      <c r="BH360" s="1161"/>
      <c r="BI360" s="1161"/>
    </row>
    <row r="361" spans="3:90" s="5" customFormat="1" ht="9.9" customHeight="1">
      <c r="C361" s="81"/>
      <c r="D361" s="238"/>
      <c r="E361" s="87"/>
      <c r="F361" s="239"/>
      <c r="G361" s="81"/>
      <c r="H361" s="1161"/>
      <c r="I361" s="1161"/>
      <c r="J361" s="1161"/>
      <c r="K361" s="1161"/>
      <c r="L361" s="1161"/>
      <c r="M361" s="1161"/>
      <c r="N361" s="1161"/>
      <c r="O361" s="1161"/>
      <c r="P361" s="1161"/>
      <c r="Q361" s="1161"/>
      <c r="R361" s="1161"/>
      <c r="S361" s="1161"/>
      <c r="T361" s="1161"/>
      <c r="U361" s="1161"/>
      <c r="V361" s="1161"/>
      <c r="W361" s="1161"/>
      <c r="X361" s="1161"/>
      <c r="Y361" s="1161"/>
      <c r="Z361" s="1161"/>
      <c r="AA361" s="1161"/>
      <c r="AB361" s="1161"/>
      <c r="AC361" s="1161"/>
      <c r="AD361" s="1161"/>
      <c r="AE361" s="1161"/>
      <c r="AF361" s="1161"/>
      <c r="AG361" s="1161"/>
      <c r="AH361" s="1161"/>
      <c r="AI361" s="1161"/>
      <c r="AJ361" s="1161"/>
      <c r="AK361" s="1161"/>
      <c r="AL361" s="1161"/>
      <c r="AM361" s="1161"/>
      <c r="AN361" s="1161"/>
      <c r="AO361" s="1161"/>
      <c r="AP361" s="1161"/>
      <c r="AQ361" s="1161"/>
      <c r="AR361" s="1161"/>
      <c r="AS361" s="1161"/>
      <c r="AT361" s="1161"/>
      <c r="AU361" s="1161"/>
      <c r="AV361" s="1161"/>
      <c r="AW361" s="1161"/>
      <c r="AX361" s="1161"/>
      <c r="AY361" s="1161"/>
      <c r="AZ361" s="1161"/>
      <c r="BA361" s="1161"/>
      <c r="BB361" s="1161"/>
      <c r="BC361" s="1161"/>
      <c r="BD361" s="1161"/>
      <c r="BE361" s="1161"/>
      <c r="BF361" s="1161"/>
      <c r="BG361" s="1161"/>
      <c r="BH361" s="1161"/>
      <c r="BI361" s="1161"/>
    </row>
    <row r="362" spans="3:90" s="5" customFormat="1" ht="9.9" customHeight="1" thickBot="1">
      <c r="C362" s="87"/>
      <c r="D362" s="240"/>
      <c r="E362" s="241"/>
      <c r="F362" s="242"/>
      <c r="G362" s="87"/>
      <c r="H362" s="1161"/>
      <c r="I362" s="1161"/>
      <c r="J362" s="1161"/>
      <c r="K362" s="1161"/>
      <c r="L362" s="1161"/>
      <c r="M362" s="1161"/>
      <c r="N362" s="1161"/>
      <c r="O362" s="1161"/>
      <c r="P362" s="1161"/>
      <c r="Q362" s="1161"/>
      <c r="R362" s="1161"/>
      <c r="S362" s="1161"/>
      <c r="T362" s="1161"/>
      <c r="U362" s="1161"/>
      <c r="V362" s="1161"/>
      <c r="W362" s="1161"/>
      <c r="X362" s="1161"/>
      <c r="Y362" s="1161"/>
      <c r="Z362" s="1161"/>
      <c r="AA362" s="1161"/>
      <c r="AB362" s="1161"/>
      <c r="AC362" s="1161"/>
      <c r="AD362" s="1161"/>
      <c r="AE362" s="1161"/>
      <c r="AF362" s="1161"/>
      <c r="AG362" s="1161"/>
      <c r="AH362" s="1161"/>
      <c r="AI362" s="1161"/>
      <c r="AJ362" s="1161"/>
      <c r="AK362" s="1161"/>
      <c r="AL362" s="1161"/>
      <c r="AM362" s="1161"/>
      <c r="AN362" s="1161"/>
      <c r="AO362" s="1161"/>
      <c r="AP362" s="1161"/>
      <c r="AQ362" s="1161"/>
      <c r="AR362" s="1161"/>
      <c r="AS362" s="1161"/>
      <c r="AT362" s="1161"/>
      <c r="AU362" s="1161"/>
      <c r="AV362" s="1161"/>
      <c r="AW362" s="1161"/>
      <c r="AX362" s="1161"/>
      <c r="AY362" s="1161"/>
      <c r="AZ362" s="1161"/>
      <c r="BA362" s="1161"/>
      <c r="BB362" s="1161"/>
      <c r="BC362" s="1161"/>
      <c r="BD362" s="1161"/>
      <c r="BE362" s="1161"/>
      <c r="BF362" s="1161"/>
      <c r="BG362" s="1161"/>
      <c r="BH362" s="1161"/>
      <c r="BI362" s="1161"/>
    </row>
    <row r="363" spans="3:90" s="5" customFormat="1" ht="9.9" customHeight="1">
      <c r="C363" s="213"/>
      <c r="D363" s="213"/>
      <c r="E363" s="213"/>
      <c r="F363" s="213"/>
      <c r="G363" s="213"/>
      <c r="H363" s="1161"/>
      <c r="I363" s="1161"/>
      <c r="J363" s="1161"/>
      <c r="K363" s="1161"/>
      <c r="L363" s="1161"/>
      <c r="M363" s="1161"/>
      <c r="N363" s="1161"/>
      <c r="O363" s="1161"/>
      <c r="P363" s="1161"/>
      <c r="Q363" s="1161"/>
      <c r="R363" s="1161"/>
      <c r="S363" s="1161"/>
      <c r="T363" s="1161"/>
      <c r="U363" s="1161"/>
      <c r="V363" s="1161"/>
      <c r="W363" s="1161"/>
      <c r="X363" s="1161"/>
      <c r="Y363" s="1161"/>
      <c r="Z363" s="1161"/>
      <c r="AA363" s="1161"/>
      <c r="AB363" s="1161"/>
      <c r="AC363" s="1161"/>
      <c r="AD363" s="1161"/>
      <c r="AE363" s="1161"/>
      <c r="AF363" s="1161"/>
      <c r="AG363" s="1161"/>
      <c r="AH363" s="1161"/>
      <c r="AI363" s="1161"/>
      <c r="AJ363" s="1161"/>
      <c r="AK363" s="1161"/>
      <c r="AL363" s="1161"/>
      <c r="AM363" s="1161"/>
      <c r="AN363" s="1161"/>
      <c r="AO363" s="1161"/>
      <c r="AP363" s="1161"/>
      <c r="AQ363" s="1161"/>
      <c r="AR363" s="1161"/>
      <c r="AS363" s="1161"/>
      <c r="AT363" s="1161"/>
      <c r="AU363" s="1161"/>
      <c r="AV363" s="1161"/>
      <c r="AW363" s="1161"/>
      <c r="AX363" s="1161"/>
      <c r="AY363" s="1161"/>
      <c r="AZ363" s="1161"/>
      <c r="BA363" s="1161"/>
      <c r="BB363" s="1161"/>
      <c r="BC363" s="1161"/>
      <c r="BD363" s="1161"/>
      <c r="BE363" s="1161"/>
      <c r="BF363" s="1161"/>
      <c r="BG363" s="1161"/>
      <c r="BH363" s="1161"/>
      <c r="BI363" s="1161"/>
    </row>
    <row r="364" spans="3:90" s="5" customFormat="1" ht="9.9" customHeight="1">
      <c r="C364" s="213"/>
      <c r="D364" s="213"/>
      <c r="E364" s="213"/>
      <c r="F364" s="213"/>
      <c r="G364" s="213"/>
      <c r="H364" s="213"/>
      <c r="I364" s="213"/>
      <c r="J364" s="213"/>
      <c r="K364" s="213"/>
      <c r="L364" s="213"/>
      <c r="M364" s="211"/>
      <c r="N364" s="211"/>
      <c r="O364" s="211"/>
      <c r="P364" s="211"/>
      <c r="Q364" s="211"/>
      <c r="R364" s="211"/>
      <c r="S364" s="211"/>
      <c r="T364" s="211"/>
      <c r="U364" s="211"/>
      <c r="V364" s="211"/>
      <c r="W364" s="211"/>
      <c r="X364" s="211"/>
      <c r="Y364" s="211"/>
      <c r="Z364" s="211"/>
      <c r="AA364" s="211"/>
      <c r="AB364" s="211"/>
      <c r="AC364" s="211"/>
      <c r="AD364" s="211"/>
      <c r="AE364" s="211"/>
      <c r="AF364" s="211"/>
      <c r="AG364" s="211"/>
      <c r="AH364" s="211"/>
      <c r="AI364" s="211"/>
      <c r="AJ364" s="211"/>
      <c r="AK364" s="211"/>
      <c r="AL364" s="211"/>
      <c r="AM364" s="211"/>
      <c r="AN364" s="211"/>
      <c r="AO364" s="211"/>
      <c r="AP364" s="211"/>
      <c r="AQ364" s="211"/>
      <c r="AR364" s="211"/>
      <c r="AS364" s="211"/>
      <c r="AT364" s="211"/>
      <c r="AU364" s="211"/>
      <c r="AV364" s="211"/>
      <c r="AW364" s="211"/>
      <c r="AX364" s="211"/>
      <c r="AY364" s="211"/>
      <c r="AZ364" s="214"/>
      <c r="BA364" s="214"/>
      <c r="BB364" s="214"/>
      <c r="BC364" s="214"/>
      <c r="BD364" s="214"/>
      <c r="BE364" s="214"/>
      <c r="BF364" s="214"/>
      <c r="BG364" s="214"/>
      <c r="BH364" s="214"/>
      <c r="BI364" s="214"/>
    </row>
    <row r="365" spans="3:90" s="5" customFormat="1" ht="9.9" customHeight="1">
      <c r="C365" s="213"/>
      <c r="D365" s="213"/>
      <c r="E365" s="213"/>
      <c r="F365" s="213"/>
      <c r="G365" s="213"/>
      <c r="H365" s="213"/>
      <c r="I365" s="213"/>
      <c r="J365" s="213"/>
      <c r="K365" s="213"/>
      <c r="L365" s="213"/>
      <c r="M365" s="213"/>
      <c r="N365" s="213"/>
      <c r="O365" s="213"/>
      <c r="P365" s="213"/>
      <c r="Q365" s="213"/>
      <c r="R365" s="213"/>
      <c r="S365" s="213"/>
      <c r="T365" s="213"/>
      <c r="U365" s="213"/>
      <c r="V365" s="213"/>
      <c r="W365" s="213"/>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c r="AS365" s="210"/>
      <c r="AT365" s="210"/>
      <c r="AU365" s="210"/>
      <c r="AV365" s="210"/>
      <c r="AW365" s="210"/>
      <c r="AX365" s="210"/>
      <c r="AY365" s="210"/>
      <c r="AZ365" s="215"/>
      <c r="BA365" s="215"/>
      <c r="BB365" s="215"/>
      <c r="BC365" s="215"/>
      <c r="BD365" s="215"/>
      <c r="BE365" s="215"/>
      <c r="BF365" s="215"/>
      <c r="BG365" s="215"/>
      <c r="BH365" s="215"/>
      <c r="BI365" s="215"/>
    </row>
    <row r="366" spans="3:90" s="5" customFormat="1" ht="9.9" customHeight="1" thickBot="1">
      <c r="C366" s="213"/>
      <c r="D366" s="213"/>
      <c r="E366" s="213"/>
      <c r="F366" s="213"/>
      <c r="G366" s="213"/>
      <c r="H366" s="1162" t="s">
        <v>1311</v>
      </c>
      <c r="I366" s="1163"/>
      <c r="J366" s="1163"/>
      <c r="K366" s="1163"/>
      <c r="L366" s="1163"/>
      <c r="M366" s="1163"/>
      <c r="N366" s="1163"/>
      <c r="O366" s="1163"/>
      <c r="P366" s="1163"/>
      <c r="Q366" s="1163"/>
      <c r="R366" s="1163"/>
      <c r="S366" s="1163"/>
      <c r="T366" s="1163"/>
      <c r="U366" s="1163"/>
      <c r="V366" s="1163"/>
      <c r="W366" s="1163"/>
      <c r="X366" s="1163"/>
      <c r="Y366" s="1163"/>
      <c r="Z366" s="1163"/>
      <c r="AA366" s="1163"/>
      <c r="AB366" s="1163"/>
      <c r="AC366" s="1163"/>
      <c r="AD366" s="1163"/>
      <c r="AE366" s="1163"/>
      <c r="AF366" s="1163"/>
      <c r="AG366" s="1163"/>
      <c r="AH366" s="1163"/>
      <c r="AI366" s="1163"/>
      <c r="AJ366" s="1163"/>
      <c r="AK366" s="1163"/>
      <c r="AL366" s="1163"/>
      <c r="AM366" s="1163"/>
      <c r="AN366" s="1163"/>
      <c r="AO366" s="1163"/>
      <c r="AP366" s="1163"/>
      <c r="AQ366" s="1163"/>
      <c r="AR366" s="1163"/>
      <c r="AS366" s="1163"/>
      <c r="AT366" s="1163"/>
      <c r="AU366" s="1163"/>
      <c r="AV366" s="1163"/>
      <c r="AW366" s="1163"/>
      <c r="AX366" s="1163"/>
      <c r="AY366" s="1163"/>
      <c r="AZ366" s="1163"/>
      <c r="BA366" s="1163"/>
      <c r="BB366" s="1163"/>
      <c r="BC366" s="1163"/>
      <c r="BD366" s="1163"/>
      <c r="BE366" s="1163"/>
      <c r="BF366" s="1163"/>
      <c r="BG366" s="1163"/>
      <c r="BH366" s="1163"/>
      <c r="BI366" s="1163"/>
    </row>
    <row r="367" spans="3:90" s="5" customFormat="1" ht="9.9" customHeight="1">
      <c r="C367" s="216"/>
      <c r="D367" s="243"/>
      <c r="E367" s="244"/>
      <c r="F367" s="245"/>
      <c r="G367" s="216"/>
      <c r="H367" s="1163"/>
      <c r="I367" s="1163"/>
      <c r="J367" s="1163"/>
      <c r="K367" s="1163"/>
      <c r="L367" s="1163"/>
      <c r="M367" s="1163"/>
      <c r="N367" s="1163"/>
      <c r="O367" s="1163"/>
      <c r="P367" s="1163"/>
      <c r="Q367" s="1163"/>
      <c r="R367" s="1163"/>
      <c r="S367" s="1163"/>
      <c r="T367" s="1163"/>
      <c r="U367" s="1163"/>
      <c r="V367" s="1163"/>
      <c r="W367" s="1163"/>
      <c r="X367" s="1163"/>
      <c r="Y367" s="1163"/>
      <c r="Z367" s="1163"/>
      <c r="AA367" s="1163"/>
      <c r="AB367" s="1163"/>
      <c r="AC367" s="1163"/>
      <c r="AD367" s="1163"/>
      <c r="AE367" s="1163"/>
      <c r="AF367" s="1163"/>
      <c r="AG367" s="1163"/>
      <c r="AH367" s="1163"/>
      <c r="AI367" s="1163"/>
      <c r="AJ367" s="1163"/>
      <c r="AK367" s="1163"/>
      <c r="AL367" s="1163"/>
      <c r="AM367" s="1163"/>
      <c r="AN367" s="1163"/>
      <c r="AO367" s="1163"/>
      <c r="AP367" s="1163"/>
      <c r="AQ367" s="1163"/>
      <c r="AR367" s="1163"/>
      <c r="AS367" s="1163"/>
      <c r="AT367" s="1163"/>
      <c r="AU367" s="1163"/>
      <c r="AV367" s="1163"/>
      <c r="AW367" s="1163"/>
      <c r="AX367" s="1163"/>
      <c r="AY367" s="1163"/>
      <c r="AZ367" s="1163"/>
      <c r="BA367" s="1163"/>
      <c r="BB367" s="1163"/>
      <c r="BC367" s="1163"/>
      <c r="BD367" s="1163"/>
      <c r="BE367" s="1163"/>
      <c r="BF367" s="1163"/>
      <c r="BG367" s="1163"/>
      <c r="BH367" s="1163"/>
      <c r="BI367" s="1163"/>
      <c r="BJ367" s="12"/>
      <c r="BK367" s="12"/>
      <c r="BL367" s="201"/>
      <c r="BM367" s="201"/>
      <c r="BN367" s="201"/>
      <c r="BO367" s="201"/>
      <c r="BP367" s="201"/>
      <c r="BQ367" s="201"/>
      <c r="BR367" s="201"/>
      <c r="BS367" s="12"/>
      <c r="BT367" s="12"/>
      <c r="BU367" s="12"/>
      <c r="BV367" s="12"/>
      <c r="BW367" s="12"/>
      <c r="BX367" s="12"/>
      <c r="BY367" s="12"/>
      <c r="BZ367" s="12"/>
      <c r="CA367" s="12"/>
      <c r="CB367" s="12"/>
      <c r="CC367" s="12"/>
      <c r="CD367" s="12"/>
      <c r="CE367" s="12"/>
      <c r="CF367" s="12"/>
      <c r="CG367" s="12"/>
    </row>
    <row r="368" spans="3:90" s="5" customFormat="1" ht="9.9" customHeight="1">
      <c r="C368" s="216"/>
      <c r="D368" s="246"/>
      <c r="E368" s="216"/>
      <c r="F368" s="247"/>
      <c r="G368" s="216"/>
      <c r="H368" s="1163"/>
      <c r="I368" s="1163"/>
      <c r="J368" s="1163"/>
      <c r="K368" s="1163"/>
      <c r="L368" s="1163"/>
      <c r="M368" s="1163"/>
      <c r="N368" s="1163"/>
      <c r="O368" s="1163"/>
      <c r="P368" s="1163"/>
      <c r="Q368" s="1163"/>
      <c r="R368" s="1163"/>
      <c r="S368" s="1163"/>
      <c r="T368" s="1163"/>
      <c r="U368" s="1163"/>
      <c r="V368" s="1163"/>
      <c r="W368" s="1163"/>
      <c r="X368" s="1163"/>
      <c r="Y368" s="1163"/>
      <c r="Z368" s="1163"/>
      <c r="AA368" s="1163"/>
      <c r="AB368" s="1163"/>
      <c r="AC368" s="1163"/>
      <c r="AD368" s="1163"/>
      <c r="AE368" s="1163"/>
      <c r="AF368" s="1163"/>
      <c r="AG368" s="1163"/>
      <c r="AH368" s="1163"/>
      <c r="AI368" s="1163"/>
      <c r="AJ368" s="1163"/>
      <c r="AK368" s="1163"/>
      <c r="AL368" s="1163"/>
      <c r="AM368" s="1163"/>
      <c r="AN368" s="1163"/>
      <c r="AO368" s="1163"/>
      <c r="AP368" s="1163"/>
      <c r="AQ368" s="1163"/>
      <c r="AR368" s="1163"/>
      <c r="AS368" s="1163"/>
      <c r="AT368" s="1163"/>
      <c r="AU368" s="1163"/>
      <c r="AV368" s="1163"/>
      <c r="AW368" s="1163"/>
      <c r="AX368" s="1163"/>
      <c r="AY368" s="1163"/>
      <c r="AZ368" s="1163"/>
      <c r="BA368" s="1163"/>
      <c r="BB368" s="1163"/>
      <c r="BC368" s="1163"/>
      <c r="BD368" s="1163"/>
      <c r="BE368" s="1163"/>
      <c r="BF368" s="1163"/>
      <c r="BG368" s="1163"/>
      <c r="BH368" s="1163"/>
      <c r="BI368" s="1163"/>
    </row>
    <row r="369" spans="3:90" s="5" customFormat="1" ht="9.9" customHeight="1" thickBot="1">
      <c r="C369" s="216"/>
      <c r="D369" s="248"/>
      <c r="E369" s="249"/>
      <c r="F369" s="250"/>
      <c r="G369" s="216"/>
      <c r="H369" s="1163"/>
      <c r="I369" s="1163"/>
      <c r="J369" s="1163"/>
      <c r="K369" s="1163"/>
      <c r="L369" s="1163"/>
      <c r="M369" s="1163"/>
      <c r="N369" s="1163"/>
      <c r="O369" s="1163"/>
      <c r="P369" s="1163"/>
      <c r="Q369" s="1163"/>
      <c r="R369" s="1163"/>
      <c r="S369" s="1163"/>
      <c r="T369" s="1163"/>
      <c r="U369" s="1163"/>
      <c r="V369" s="1163"/>
      <c r="W369" s="1163"/>
      <c r="X369" s="1163"/>
      <c r="Y369" s="1163"/>
      <c r="Z369" s="1163"/>
      <c r="AA369" s="1163"/>
      <c r="AB369" s="1163"/>
      <c r="AC369" s="1163"/>
      <c r="AD369" s="1163"/>
      <c r="AE369" s="1163"/>
      <c r="AF369" s="1163"/>
      <c r="AG369" s="1163"/>
      <c r="AH369" s="1163"/>
      <c r="AI369" s="1163"/>
      <c r="AJ369" s="1163"/>
      <c r="AK369" s="1163"/>
      <c r="AL369" s="1163"/>
      <c r="AM369" s="1163"/>
      <c r="AN369" s="1163"/>
      <c r="AO369" s="1163"/>
      <c r="AP369" s="1163"/>
      <c r="AQ369" s="1163"/>
      <c r="AR369" s="1163"/>
      <c r="AS369" s="1163"/>
      <c r="AT369" s="1163"/>
      <c r="AU369" s="1163"/>
      <c r="AV369" s="1163"/>
      <c r="AW369" s="1163"/>
      <c r="AX369" s="1163"/>
      <c r="AY369" s="1163"/>
      <c r="AZ369" s="1163"/>
      <c r="BA369" s="1163"/>
      <c r="BB369" s="1163"/>
      <c r="BC369" s="1163"/>
      <c r="BD369" s="1163"/>
      <c r="BE369" s="1163"/>
      <c r="BF369" s="1163"/>
      <c r="BG369" s="1163"/>
      <c r="BH369" s="1163"/>
      <c r="BI369" s="1163"/>
    </row>
    <row r="370" spans="3:90" s="5" customFormat="1" ht="9.9" customHeight="1">
      <c r="C370" s="33"/>
      <c r="D370" s="33"/>
      <c r="E370" s="33"/>
      <c r="F370" s="33"/>
      <c r="G370" s="33"/>
      <c r="H370" s="1163"/>
      <c r="I370" s="1163"/>
      <c r="J370" s="1163"/>
      <c r="K370" s="1163"/>
      <c r="L370" s="1163"/>
      <c r="M370" s="1163"/>
      <c r="N370" s="1163"/>
      <c r="O370" s="1163"/>
      <c r="P370" s="1163"/>
      <c r="Q370" s="1163"/>
      <c r="R370" s="1163"/>
      <c r="S370" s="1163"/>
      <c r="T370" s="1163"/>
      <c r="U370" s="1163"/>
      <c r="V370" s="1163"/>
      <c r="W370" s="1163"/>
      <c r="X370" s="1163"/>
      <c r="Y370" s="1163"/>
      <c r="Z370" s="1163"/>
      <c r="AA370" s="1163"/>
      <c r="AB370" s="1163"/>
      <c r="AC370" s="1163"/>
      <c r="AD370" s="1163"/>
      <c r="AE370" s="1163"/>
      <c r="AF370" s="1163"/>
      <c r="AG370" s="1163"/>
      <c r="AH370" s="1163"/>
      <c r="AI370" s="1163"/>
      <c r="AJ370" s="1163"/>
      <c r="AK370" s="1163"/>
      <c r="AL370" s="1163"/>
      <c r="AM370" s="1163"/>
      <c r="AN370" s="1163"/>
      <c r="AO370" s="1163"/>
      <c r="AP370" s="1163"/>
      <c r="AQ370" s="1163"/>
      <c r="AR370" s="1163"/>
      <c r="AS370" s="1163"/>
      <c r="AT370" s="1163"/>
      <c r="AU370" s="1163"/>
      <c r="AV370" s="1163"/>
      <c r="AW370" s="1163"/>
      <c r="AX370" s="1163"/>
      <c r="AY370" s="1163"/>
      <c r="AZ370" s="1163"/>
      <c r="BA370" s="1163"/>
      <c r="BB370" s="1163"/>
      <c r="BC370" s="1163"/>
      <c r="BD370" s="1163"/>
      <c r="BE370" s="1163"/>
      <c r="BF370" s="1163"/>
      <c r="BG370" s="1163"/>
      <c r="BH370" s="1163"/>
      <c r="BI370" s="1163"/>
    </row>
    <row r="371" spans="3:90" s="5" customFormat="1" ht="9.9" customHeight="1">
      <c r="C371" s="33"/>
      <c r="D371" s="33"/>
      <c r="E371" s="33"/>
      <c r="F371" s="33"/>
      <c r="G371" s="33"/>
      <c r="H371" s="33"/>
      <c r="I371" s="33"/>
      <c r="J371" s="33"/>
      <c r="K371" s="33"/>
      <c r="L371" s="33"/>
      <c r="M371" s="33"/>
      <c r="N371" s="33"/>
      <c r="O371" s="33"/>
      <c r="P371" s="33"/>
      <c r="AX371" s="158"/>
    </row>
    <row r="372" spans="3:90" s="5" customFormat="1" ht="9.9" customHeight="1">
      <c r="C372" s="207"/>
      <c r="D372" s="207"/>
      <c r="E372" s="37"/>
      <c r="F372" s="37"/>
      <c r="G372" s="207"/>
      <c r="H372" s="207"/>
      <c r="I372" s="37"/>
      <c r="J372" s="37"/>
      <c r="K372" s="207"/>
      <c r="L372" s="207"/>
      <c r="M372" s="37"/>
      <c r="N372" s="37"/>
      <c r="O372" s="207"/>
      <c r="P372" s="207"/>
      <c r="T372" s="12"/>
      <c r="U372" s="203"/>
      <c r="V372" s="203"/>
      <c r="W372" s="203"/>
      <c r="X372" s="203"/>
      <c r="Y372" s="203"/>
      <c r="Z372" s="203"/>
      <c r="AA372" s="203"/>
      <c r="AB372" s="203"/>
      <c r="AC372" s="203"/>
      <c r="AD372" s="203"/>
      <c r="AE372" s="203"/>
      <c r="AF372" s="203"/>
      <c r="AG372" s="203"/>
      <c r="AH372" s="203"/>
      <c r="AI372" s="203"/>
      <c r="AJ372" s="203"/>
      <c r="AL372" s="55"/>
      <c r="AM372" s="55"/>
      <c r="AN372" s="55"/>
      <c r="AO372" s="55"/>
      <c r="AP372" s="55"/>
      <c r="AQ372" s="55"/>
      <c r="AR372" s="55"/>
      <c r="AS372" s="55"/>
      <c r="AT372" s="55"/>
      <c r="AU372" s="55"/>
      <c r="AV372" s="55"/>
      <c r="AW372" s="55"/>
    </row>
    <row r="373" spans="3:90" s="5" customFormat="1" ht="9.9" customHeight="1" thickBot="1">
      <c r="C373" s="217"/>
      <c r="D373" s="217"/>
      <c r="E373" s="217"/>
      <c r="F373" s="217"/>
      <c r="G373" s="217"/>
      <c r="H373" s="1164" t="s">
        <v>1310</v>
      </c>
      <c r="I373" s="1165"/>
      <c r="J373" s="1165"/>
      <c r="K373" s="1165"/>
      <c r="L373" s="1165"/>
      <c r="M373" s="1165"/>
      <c r="N373" s="1165"/>
      <c r="O373" s="1165"/>
      <c r="P373" s="1165"/>
      <c r="Q373" s="1165"/>
      <c r="R373" s="1165"/>
      <c r="S373" s="1165"/>
      <c r="T373" s="1165"/>
      <c r="U373" s="1165"/>
      <c r="V373" s="1165"/>
      <c r="W373" s="1165"/>
      <c r="X373" s="1165"/>
      <c r="Y373" s="1165"/>
      <c r="Z373" s="1165"/>
      <c r="AA373" s="1165"/>
      <c r="AB373" s="1165"/>
      <c r="AC373" s="1165"/>
      <c r="AD373" s="1165"/>
      <c r="AE373" s="1165"/>
      <c r="AF373" s="1165"/>
      <c r="AG373" s="1165"/>
      <c r="AH373" s="1165"/>
      <c r="AI373" s="1165"/>
      <c r="AJ373" s="1165"/>
      <c r="AK373" s="1165"/>
      <c r="AL373" s="1165"/>
      <c r="AM373" s="1165"/>
      <c r="AN373" s="1165"/>
      <c r="AO373" s="1165"/>
      <c r="AP373" s="1165"/>
      <c r="AQ373" s="1165"/>
      <c r="AR373" s="1165"/>
      <c r="AS373" s="1165"/>
      <c r="AT373" s="1165"/>
      <c r="AU373" s="1165"/>
      <c r="AV373" s="1165"/>
      <c r="AW373" s="1165"/>
      <c r="AX373" s="1165"/>
      <c r="AY373" s="1165"/>
      <c r="AZ373" s="1165"/>
      <c r="BA373" s="1165"/>
      <c r="BB373" s="1165"/>
      <c r="BC373" s="1165"/>
      <c r="BD373" s="1165"/>
      <c r="BE373" s="1165"/>
      <c r="BF373" s="1165"/>
      <c r="BG373" s="1165"/>
      <c r="BH373" s="1165"/>
      <c r="BI373" s="1165"/>
    </row>
    <row r="374" spans="3:90" s="5" customFormat="1" ht="9.9" customHeight="1">
      <c r="C374" s="217"/>
      <c r="D374" s="252"/>
      <c r="E374" s="253"/>
      <c r="F374" s="254"/>
      <c r="G374" s="217"/>
      <c r="H374" s="1165"/>
      <c r="I374" s="1165"/>
      <c r="J374" s="1165"/>
      <c r="K374" s="1165"/>
      <c r="L374" s="1165"/>
      <c r="M374" s="1165"/>
      <c r="N374" s="1165"/>
      <c r="O374" s="1165"/>
      <c r="P374" s="1165"/>
      <c r="Q374" s="1165"/>
      <c r="R374" s="1165"/>
      <c r="S374" s="1165"/>
      <c r="T374" s="1165"/>
      <c r="U374" s="1165"/>
      <c r="V374" s="1165"/>
      <c r="W374" s="1165"/>
      <c r="X374" s="1165"/>
      <c r="Y374" s="1165"/>
      <c r="Z374" s="1165"/>
      <c r="AA374" s="1165"/>
      <c r="AB374" s="1165"/>
      <c r="AC374" s="1165"/>
      <c r="AD374" s="1165"/>
      <c r="AE374" s="1165"/>
      <c r="AF374" s="1165"/>
      <c r="AG374" s="1165"/>
      <c r="AH374" s="1165"/>
      <c r="AI374" s="1165"/>
      <c r="AJ374" s="1165"/>
      <c r="AK374" s="1165"/>
      <c r="AL374" s="1165"/>
      <c r="AM374" s="1165"/>
      <c r="AN374" s="1165"/>
      <c r="AO374" s="1165"/>
      <c r="AP374" s="1165"/>
      <c r="AQ374" s="1165"/>
      <c r="AR374" s="1165"/>
      <c r="AS374" s="1165"/>
      <c r="AT374" s="1165"/>
      <c r="AU374" s="1165"/>
      <c r="AV374" s="1165"/>
      <c r="AW374" s="1165"/>
      <c r="AX374" s="1165"/>
      <c r="AY374" s="1165"/>
      <c r="AZ374" s="1165"/>
      <c r="BA374" s="1165"/>
      <c r="BB374" s="1165"/>
      <c r="BC374" s="1165"/>
      <c r="BD374" s="1165"/>
      <c r="BE374" s="1165"/>
      <c r="BF374" s="1165"/>
      <c r="BG374" s="1165"/>
      <c r="BH374" s="1165"/>
      <c r="BI374" s="1165"/>
    </row>
    <row r="375" spans="3:90" s="5" customFormat="1" ht="9.9" customHeight="1">
      <c r="C375" s="218"/>
      <c r="D375" s="255"/>
      <c r="E375" s="218"/>
      <c r="F375" s="256"/>
      <c r="G375" s="9"/>
      <c r="H375" s="1165"/>
      <c r="I375" s="1165"/>
      <c r="J375" s="1165"/>
      <c r="K375" s="1165"/>
      <c r="L375" s="1165"/>
      <c r="M375" s="1165"/>
      <c r="N375" s="1165"/>
      <c r="O375" s="1165"/>
      <c r="P375" s="1165"/>
      <c r="Q375" s="1165"/>
      <c r="R375" s="1165"/>
      <c r="S375" s="1165"/>
      <c r="T375" s="1165"/>
      <c r="U375" s="1165"/>
      <c r="V375" s="1165"/>
      <c r="W375" s="1165"/>
      <c r="X375" s="1165"/>
      <c r="Y375" s="1165"/>
      <c r="Z375" s="1165"/>
      <c r="AA375" s="1165"/>
      <c r="AB375" s="1165"/>
      <c r="AC375" s="1165"/>
      <c r="AD375" s="1165"/>
      <c r="AE375" s="1165"/>
      <c r="AF375" s="1165"/>
      <c r="AG375" s="1165"/>
      <c r="AH375" s="1165"/>
      <c r="AI375" s="1165"/>
      <c r="AJ375" s="1165"/>
      <c r="AK375" s="1165"/>
      <c r="AL375" s="1165"/>
      <c r="AM375" s="1165"/>
      <c r="AN375" s="1165"/>
      <c r="AO375" s="1165"/>
      <c r="AP375" s="1165"/>
      <c r="AQ375" s="1165"/>
      <c r="AR375" s="1165"/>
      <c r="AS375" s="1165"/>
      <c r="AT375" s="1165"/>
      <c r="AU375" s="1165"/>
      <c r="AV375" s="1165"/>
      <c r="AW375" s="1165"/>
      <c r="AX375" s="1165"/>
      <c r="AY375" s="1165"/>
      <c r="AZ375" s="1165"/>
      <c r="BA375" s="1165"/>
      <c r="BB375" s="1165"/>
      <c r="BC375" s="1165"/>
      <c r="BD375" s="1165"/>
      <c r="BE375" s="1165"/>
      <c r="BF375" s="1165"/>
      <c r="BG375" s="1165"/>
      <c r="BH375" s="1165"/>
      <c r="BI375" s="1165"/>
      <c r="CI375" s="13"/>
    </row>
    <row r="376" spans="3:90" s="5" customFormat="1" ht="9.9" customHeight="1" thickBot="1">
      <c r="C376" s="218"/>
      <c r="D376" s="257"/>
      <c r="E376" s="258"/>
      <c r="F376" s="259"/>
      <c r="G376" s="9"/>
      <c r="H376" s="1165"/>
      <c r="I376" s="1165"/>
      <c r="J376" s="1165"/>
      <c r="K376" s="1165"/>
      <c r="L376" s="1165"/>
      <c r="M376" s="1165"/>
      <c r="N376" s="1165"/>
      <c r="O376" s="1165"/>
      <c r="P376" s="1165"/>
      <c r="Q376" s="1165"/>
      <c r="R376" s="1165"/>
      <c r="S376" s="1165"/>
      <c r="T376" s="1165"/>
      <c r="U376" s="1165"/>
      <c r="V376" s="1165"/>
      <c r="W376" s="1165"/>
      <c r="X376" s="1165"/>
      <c r="Y376" s="1165"/>
      <c r="Z376" s="1165"/>
      <c r="AA376" s="1165"/>
      <c r="AB376" s="1165"/>
      <c r="AC376" s="1165"/>
      <c r="AD376" s="1165"/>
      <c r="AE376" s="1165"/>
      <c r="AF376" s="1165"/>
      <c r="AG376" s="1165"/>
      <c r="AH376" s="1165"/>
      <c r="AI376" s="1165"/>
      <c r="AJ376" s="1165"/>
      <c r="AK376" s="1165"/>
      <c r="AL376" s="1165"/>
      <c r="AM376" s="1165"/>
      <c r="AN376" s="1165"/>
      <c r="AO376" s="1165"/>
      <c r="AP376" s="1165"/>
      <c r="AQ376" s="1165"/>
      <c r="AR376" s="1165"/>
      <c r="AS376" s="1165"/>
      <c r="AT376" s="1165"/>
      <c r="AU376" s="1165"/>
      <c r="AV376" s="1165"/>
      <c r="AW376" s="1165"/>
      <c r="AX376" s="1165"/>
      <c r="AY376" s="1165"/>
      <c r="AZ376" s="1165"/>
      <c r="BA376" s="1165"/>
      <c r="BB376" s="1165"/>
      <c r="BC376" s="1165"/>
      <c r="BD376" s="1165"/>
      <c r="BE376" s="1165"/>
      <c r="BF376" s="1165"/>
      <c r="BG376" s="1165"/>
      <c r="BH376" s="1165"/>
      <c r="BI376" s="1165"/>
      <c r="CI376" s="12"/>
    </row>
    <row r="377" spans="3:90" s="5" customFormat="1" ht="9.9" customHeight="1">
      <c r="C377" s="218"/>
      <c r="D377" s="218"/>
      <c r="E377" s="218"/>
      <c r="F377" s="218"/>
      <c r="G377" s="9"/>
      <c r="H377" s="1165"/>
      <c r="I377" s="1165"/>
      <c r="J377" s="1165"/>
      <c r="K377" s="1165"/>
      <c r="L377" s="1165"/>
      <c r="M377" s="1165"/>
      <c r="N377" s="1165"/>
      <c r="O377" s="1165"/>
      <c r="P377" s="1165"/>
      <c r="Q377" s="1165"/>
      <c r="R377" s="1165"/>
      <c r="S377" s="1165"/>
      <c r="T377" s="1165"/>
      <c r="U377" s="1165"/>
      <c r="V377" s="1165"/>
      <c r="W377" s="1165"/>
      <c r="X377" s="1165"/>
      <c r="Y377" s="1165"/>
      <c r="Z377" s="1165"/>
      <c r="AA377" s="1165"/>
      <c r="AB377" s="1165"/>
      <c r="AC377" s="1165"/>
      <c r="AD377" s="1165"/>
      <c r="AE377" s="1165"/>
      <c r="AF377" s="1165"/>
      <c r="AG377" s="1165"/>
      <c r="AH377" s="1165"/>
      <c r="AI377" s="1165"/>
      <c r="AJ377" s="1165"/>
      <c r="AK377" s="1165"/>
      <c r="AL377" s="1165"/>
      <c r="AM377" s="1165"/>
      <c r="AN377" s="1165"/>
      <c r="AO377" s="1165"/>
      <c r="AP377" s="1165"/>
      <c r="AQ377" s="1165"/>
      <c r="AR377" s="1165"/>
      <c r="AS377" s="1165"/>
      <c r="AT377" s="1165"/>
      <c r="AU377" s="1165"/>
      <c r="AV377" s="1165"/>
      <c r="AW377" s="1165"/>
      <c r="AX377" s="1165"/>
      <c r="AY377" s="1165"/>
      <c r="AZ377" s="1165"/>
      <c r="BA377" s="1165"/>
      <c r="BB377" s="1165"/>
      <c r="BC377" s="1165"/>
      <c r="BD377" s="1165"/>
      <c r="BE377" s="1165"/>
      <c r="BF377" s="1165"/>
      <c r="BG377" s="1165"/>
      <c r="BH377" s="1165"/>
      <c r="BI377" s="1165"/>
      <c r="CG377" s="12"/>
      <c r="CH377" s="12"/>
      <c r="CI377" s="12"/>
    </row>
    <row r="378" spans="3:90" s="5" customFormat="1" ht="9.9" customHeight="1">
      <c r="C378" s="217"/>
      <c r="D378" s="217"/>
      <c r="E378" s="37"/>
      <c r="F378" s="37"/>
      <c r="G378" s="217"/>
      <c r="H378" s="217"/>
      <c r="I378" s="217"/>
      <c r="J378" s="217"/>
      <c r="K378" s="217"/>
      <c r="L378" s="217"/>
      <c r="M378" s="217"/>
      <c r="N378" s="217"/>
      <c r="O378" s="219"/>
      <c r="P378" s="219"/>
      <c r="Q378" s="219"/>
      <c r="R378" s="219"/>
      <c r="S378" s="219"/>
      <c r="T378" s="219"/>
      <c r="U378" s="52"/>
      <c r="V378" s="52"/>
      <c r="W378" s="67"/>
      <c r="X378" s="67"/>
      <c r="Y378" s="67"/>
      <c r="Z378" s="67"/>
      <c r="AA378" s="25"/>
      <c r="AB378" s="93"/>
      <c r="AC378" s="93"/>
      <c r="AD378" s="101"/>
      <c r="AE378" s="101"/>
      <c r="AF378" s="101"/>
      <c r="AG378" s="101"/>
      <c r="AH378" s="101"/>
      <c r="AI378" s="101"/>
      <c r="AJ378" s="101"/>
      <c r="AK378" s="101"/>
      <c r="AL378" s="101"/>
      <c r="AM378" s="101"/>
      <c r="CJ378" s="69"/>
      <c r="CK378" s="69"/>
      <c r="CL378" s="69"/>
    </row>
    <row r="379" spans="3:90" s="5" customFormat="1" ht="9.9" customHeight="1">
      <c r="C379" s="217"/>
      <c r="D379" s="217"/>
      <c r="E379" s="37"/>
      <c r="F379" s="37"/>
      <c r="G379" s="217"/>
      <c r="H379" s="1166" t="s">
        <v>1354</v>
      </c>
      <c r="I379" s="766"/>
      <c r="J379" s="766"/>
      <c r="K379" s="766"/>
      <c r="L379" s="766"/>
      <c r="M379" s="766"/>
      <c r="N379" s="766"/>
      <c r="O379" s="766"/>
      <c r="P379" s="766"/>
      <c r="Q379" s="766"/>
      <c r="R379" s="766"/>
      <c r="S379" s="766"/>
      <c r="T379" s="766"/>
      <c r="U379" s="766"/>
      <c r="V379" s="766"/>
      <c r="W379" s="766"/>
      <c r="X379" s="766"/>
      <c r="Y379" s="766"/>
      <c r="Z379" s="766"/>
      <c r="AA379" s="766"/>
      <c r="AB379" s="766"/>
      <c r="AC379" s="766"/>
      <c r="AD379" s="766"/>
      <c r="AE379" s="766"/>
      <c r="AF379" s="766"/>
      <c r="AG379" s="766"/>
      <c r="AH379" s="766"/>
      <c r="AI379" s="766"/>
      <c r="AJ379" s="766"/>
      <c r="AK379" s="766"/>
      <c r="AL379" s="766"/>
      <c r="AM379" s="766"/>
      <c r="AN379" s="766"/>
      <c r="AO379" s="766"/>
      <c r="AP379" s="766"/>
      <c r="AQ379" s="766"/>
      <c r="AR379" s="766"/>
      <c r="AS379" s="766"/>
      <c r="AT379" s="766"/>
      <c r="AU379" s="766"/>
      <c r="AV379" s="766"/>
      <c r="AW379" s="766"/>
      <c r="AX379" s="766"/>
      <c r="AY379" s="766"/>
      <c r="AZ379" s="766"/>
      <c r="BA379" s="766"/>
      <c r="BB379" s="766"/>
      <c r="BC379" s="766"/>
      <c r="BD379" s="766"/>
      <c r="BE379" s="766"/>
      <c r="BF379" s="766"/>
      <c r="BG379" s="766"/>
      <c r="BH379" s="766"/>
      <c r="BI379" s="766"/>
      <c r="BP379" s="11"/>
      <c r="BQ379" s="11"/>
      <c r="BR379" s="11"/>
      <c r="BS379" s="11"/>
      <c r="BT379" s="11"/>
      <c r="BU379" s="11"/>
      <c r="BV379" s="11"/>
      <c r="BW379" s="11"/>
      <c r="BX379" s="11"/>
      <c r="BY379" s="11"/>
      <c r="BZ379" s="11"/>
      <c r="CA379" s="11"/>
      <c r="CB379" s="11"/>
      <c r="CC379" s="11"/>
      <c r="CD379" s="11"/>
      <c r="CE379" s="11"/>
      <c r="CF379" s="11"/>
      <c r="CJ379" s="69"/>
      <c r="CK379" s="69"/>
      <c r="CL379" s="69"/>
    </row>
    <row r="380" spans="3:90" s="5" customFormat="1" ht="9.9" customHeight="1" thickBot="1">
      <c r="C380" s="217"/>
      <c r="D380" s="217"/>
      <c r="E380" s="37"/>
      <c r="F380" s="37"/>
      <c r="G380" s="217"/>
      <c r="H380" s="766"/>
      <c r="I380" s="766"/>
      <c r="J380" s="766"/>
      <c r="K380" s="766"/>
      <c r="L380" s="766"/>
      <c r="M380" s="766"/>
      <c r="N380" s="766"/>
      <c r="O380" s="766"/>
      <c r="P380" s="766"/>
      <c r="Q380" s="766"/>
      <c r="R380" s="766"/>
      <c r="S380" s="766"/>
      <c r="T380" s="766"/>
      <c r="U380" s="766"/>
      <c r="V380" s="766"/>
      <c r="W380" s="766"/>
      <c r="X380" s="766"/>
      <c r="Y380" s="766"/>
      <c r="Z380" s="766"/>
      <c r="AA380" s="766"/>
      <c r="AB380" s="766"/>
      <c r="AC380" s="766"/>
      <c r="AD380" s="766"/>
      <c r="AE380" s="766"/>
      <c r="AF380" s="766"/>
      <c r="AG380" s="766"/>
      <c r="AH380" s="766"/>
      <c r="AI380" s="766"/>
      <c r="AJ380" s="766"/>
      <c r="AK380" s="766"/>
      <c r="AL380" s="766"/>
      <c r="AM380" s="766"/>
      <c r="AN380" s="766"/>
      <c r="AO380" s="766"/>
      <c r="AP380" s="766"/>
      <c r="AQ380" s="766"/>
      <c r="AR380" s="766"/>
      <c r="AS380" s="766"/>
      <c r="AT380" s="766"/>
      <c r="AU380" s="766"/>
      <c r="AV380" s="766"/>
      <c r="AW380" s="766"/>
      <c r="AX380" s="766"/>
      <c r="AY380" s="766"/>
      <c r="AZ380" s="766"/>
      <c r="BA380" s="766"/>
      <c r="BB380" s="766"/>
      <c r="BC380" s="766"/>
      <c r="BD380" s="766"/>
      <c r="BE380" s="766"/>
      <c r="BF380" s="766"/>
      <c r="BG380" s="766"/>
      <c r="BH380" s="766"/>
      <c r="BI380" s="766"/>
      <c r="BP380" s="11"/>
      <c r="BQ380" s="11"/>
      <c r="BR380" s="11"/>
      <c r="BS380" s="11"/>
      <c r="BT380" s="11"/>
      <c r="BU380" s="11"/>
      <c r="BV380" s="11"/>
      <c r="BW380" s="11"/>
      <c r="BX380" s="11"/>
      <c r="BY380" s="11"/>
      <c r="BZ380" s="11"/>
      <c r="CA380" s="11"/>
      <c r="CB380" s="11"/>
      <c r="CC380" s="11"/>
      <c r="CD380" s="11"/>
      <c r="CE380" s="11"/>
      <c r="CF380" s="11"/>
      <c r="CJ380" s="69"/>
      <c r="CK380" s="69"/>
      <c r="CL380" s="69"/>
    </row>
    <row r="381" spans="3:90" s="5" customFormat="1" ht="9.9" customHeight="1">
      <c r="C381" s="217"/>
      <c r="D381" s="252"/>
      <c r="E381" s="264"/>
      <c r="F381" s="265"/>
      <c r="G381" s="217"/>
      <c r="H381" s="766"/>
      <c r="I381" s="766"/>
      <c r="J381" s="766"/>
      <c r="K381" s="766"/>
      <c r="L381" s="766"/>
      <c r="M381" s="766"/>
      <c r="N381" s="766"/>
      <c r="O381" s="766"/>
      <c r="P381" s="766"/>
      <c r="Q381" s="766"/>
      <c r="R381" s="766"/>
      <c r="S381" s="766"/>
      <c r="T381" s="766"/>
      <c r="U381" s="766"/>
      <c r="V381" s="766"/>
      <c r="W381" s="766"/>
      <c r="X381" s="766"/>
      <c r="Y381" s="766"/>
      <c r="Z381" s="766"/>
      <c r="AA381" s="766"/>
      <c r="AB381" s="766"/>
      <c r="AC381" s="766"/>
      <c r="AD381" s="766"/>
      <c r="AE381" s="766"/>
      <c r="AF381" s="766"/>
      <c r="AG381" s="766"/>
      <c r="AH381" s="766"/>
      <c r="AI381" s="766"/>
      <c r="AJ381" s="766"/>
      <c r="AK381" s="766"/>
      <c r="AL381" s="766"/>
      <c r="AM381" s="766"/>
      <c r="AN381" s="766"/>
      <c r="AO381" s="766"/>
      <c r="AP381" s="766"/>
      <c r="AQ381" s="766"/>
      <c r="AR381" s="766"/>
      <c r="AS381" s="766"/>
      <c r="AT381" s="766"/>
      <c r="AU381" s="766"/>
      <c r="AV381" s="766"/>
      <c r="AW381" s="766"/>
      <c r="AX381" s="766"/>
      <c r="AY381" s="766"/>
      <c r="AZ381" s="766"/>
      <c r="BA381" s="766"/>
      <c r="BB381" s="766"/>
      <c r="BC381" s="766"/>
      <c r="BD381" s="766"/>
      <c r="BE381" s="766"/>
      <c r="BF381" s="766"/>
      <c r="BG381" s="766"/>
      <c r="BH381" s="766"/>
      <c r="BI381" s="766"/>
      <c r="BP381" s="11"/>
      <c r="BQ381" s="11"/>
      <c r="BR381" s="11"/>
      <c r="BS381" s="11"/>
      <c r="BT381" s="11"/>
      <c r="BU381" s="11"/>
      <c r="BV381" s="11"/>
      <c r="BW381" s="11"/>
      <c r="BX381" s="11"/>
      <c r="BY381" s="11"/>
      <c r="BZ381" s="11"/>
      <c r="CA381" s="11"/>
      <c r="CB381" s="11"/>
      <c r="CC381" s="11"/>
      <c r="CD381" s="11"/>
      <c r="CE381" s="11"/>
      <c r="CF381" s="11"/>
      <c r="CJ381" s="69"/>
      <c r="CK381" s="69"/>
      <c r="CL381" s="69"/>
    </row>
    <row r="382" spans="3:90" s="5" customFormat="1" ht="9.9" customHeight="1">
      <c r="C382" s="217"/>
      <c r="D382" s="266"/>
      <c r="E382" s="37"/>
      <c r="F382" s="267"/>
      <c r="G382" s="217"/>
      <c r="H382" s="766"/>
      <c r="I382" s="766"/>
      <c r="J382" s="766"/>
      <c r="K382" s="766"/>
      <c r="L382" s="766"/>
      <c r="M382" s="766"/>
      <c r="N382" s="766"/>
      <c r="O382" s="766"/>
      <c r="P382" s="766"/>
      <c r="Q382" s="766"/>
      <c r="R382" s="766"/>
      <c r="S382" s="766"/>
      <c r="T382" s="766"/>
      <c r="U382" s="766"/>
      <c r="V382" s="766"/>
      <c r="W382" s="766"/>
      <c r="X382" s="766"/>
      <c r="Y382" s="766"/>
      <c r="Z382" s="766"/>
      <c r="AA382" s="766"/>
      <c r="AB382" s="766"/>
      <c r="AC382" s="766"/>
      <c r="AD382" s="766"/>
      <c r="AE382" s="766"/>
      <c r="AF382" s="766"/>
      <c r="AG382" s="766"/>
      <c r="AH382" s="766"/>
      <c r="AI382" s="766"/>
      <c r="AJ382" s="766"/>
      <c r="AK382" s="766"/>
      <c r="AL382" s="766"/>
      <c r="AM382" s="766"/>
      <c r="AN382" s="766"/>
      <c r="AO382" s="766"/>
      <c r="AP382" s="766"/>
      <c r="AQ382" s="766"/>
      <c r="AR382" s="766"/>
      <c r="AS382" s="766"/>
      <c r="AT382" s="766"/>
      <c r="AU382" s="766"/>
      <c r="AV382" s="766"/>
      <c r="AW382" s="766"/>
      <c r="AX382" s="766"/>
      <c r="AY382" s="766"/>
      <c r="AZ382" s="766"/>
      <c r="BA382" s="766"/>
      <c r="BB382" s="766"/>
      <c r="BC382" s="766"/>
      <c r="BD382" s="766"/>
      <c r="BE382" s="766"/>
      <c r="BF382" s="766"/>
      <c r="BG382" s="766"/>
      <c r="BH382" s="766"/>
      <c r="BI382" s="766"/>
      <c r="BP382" s="11"/>
      <c r="BQ382" s="11"/>
      <c r="BR382" s="11"/>
      <c r="BS382" s="11"/>
      <c r="BT382" s="11"/>
      <c r="BU382" s="11"/>
      <c r="BV382" s="11"/>
      <c r="BW382" s="11"/>
      <c r="BX382" s="11"/>
      <c r="BY382" s="11"/>
      <c r="BZ382" s="11"/>
      <c r="CA382" s="11"/>
      <c r="CB382" s="11"/>
      <c r="CC382" s="11"/>
      <c r="CD382" s="11"/>
      <c r="CE382" s="11"/>
      <c r="CF382" s="11"/>
      <c r="CJ382" s="69"/>
      <c r="CK382" s="69"/>
      <c r="CL382" s="69"/>
    </row>
    <row r="383" spans="3:90" s="5" customFormat="1" ht="9.9" customHeight="1" thickBot="1">
      <c r="C383" s="217"/>
      <c r="D383" s="268"/>
      <c r="E383" s="269"/>
      <c r="F383" s="270"/>
      <c r="G383" s="217"/>
      <c r="H383" s="766"/>
      <c r="I383" s="766"/>
      <c r="J383" s="766"/>
      <c r="K383" s="766"/>
      <c r="L383" s="766"/>
      <c r="M383" s="766"/>
      <c r="N383" s="766"/>
      <c r="O383" s="766"/>
      <c r="P383" s="766"/>
      <c r="Q383" s="766"/>
      <c r="R383" s="766"/>
      <c r="S383" s="766"/>
      <c r="T383" s="766"/>
      <c r="U383" s="766"/>
      <c r="V383" s="766"/>
      <c r="W383" s="766"/>
      <c r="X383" s="766"/>
      <c r="Y383" s="766"/>
      <c r="Z383" s="766"/>
      <c r="AA383" s="766"/>
      <c r="AB383" s="766"/>
      <c r="AC383" s="766"/>
      <c r="AD383" s="766"/>
      <c r="AE383" s="766"/>
      <c r="AF383" s="766"/>
      <c r="AG383" s="766"/>
      <c r="AH383" s="766"/>
      <c r="AI383" s="766"/>
      <c r="AJ383" s="766"/>
      <c r="AK383" s="766"/>
      <c r="AL383" s="766"/>
      <c r="AM383" s="766"/>
      <c r="AN383" s="766"/>
      <c r="AO383" s="766"/>
      <c r="AP383" s="766"/>
      <c r="AQ383" s="766"/>
      <c r="AR383" s="766"/>
      <c r="AS383" s="766"/>
      <c r="AT383" s="766"/>
      <c r="AU383" s="766"/>
      <c r="AV383" s="766"/>
      <c r="AW383" s="766"/>
      <c r="AX383" s="766"/>
      <c r="AY383" s="766"/>
      <c r="AZ383" s="766"/>
      <c r="BA383" s="766"/>
      <c r="BB383" s="766"/>
      <c r="BC383" s="766"/>
      <c r="BD383" s="766"/>
      <c r="BE383" s="766"/>
      <c r="BF383" s="766"/>
      <c r="BG383" s="766"/>
      <c r="BH383" s="766"/>
      <c r="BI383" s="766"/>
      <c r="BP383" s="11"/>
      <c r="BQ383" s="11"/>
      <c r="BR383" s="11"/>
      <c r="BS383" s="11"/>
      <c r="BT383" s="11"/>
      <c r="BU383" s="11"/>
      <c r="BV383" s="11"/>
      <c r="BW383" s="11"/>
      <c r="BX383" s="11"/>
      <c r="BY383" s="11"/>
      <c r="BZ383" s="11"/>
      <c r="CA383" s="11"/>
      <c r="CB383" s="11"/>
      <c r="CC383" s="11"/>
      <c r="CD383" s="11"/>
      <c r="CE383" s="11"/>
      <c r="CF383" s="11"/>
      <c r="CJ383" s="69"/>
      <c r="CK383" s="69"/>
      <c r="CL383" s="69"/>
    </row>
    <row r="384" spans="3:90" s="5" customFormat="1" ht="9.9" customHeight="1">
      <c r="C384" s="217"/>
      <c r="D384" s="217"/>
      <c r="E384" s="37"/>
      <c r="F384" s="37"/>
      <c r="G384" s="217"/>
      <c r="H384" s="766"/>
      <c r="I384" s="766"/>
      <c r="J384" s="766"/>
      <c r="K384" s="766"/>
      <c r="L384" s="766"/>
      <c r="M384" s="766"/>
      <c r="N384" s="766"/>
      <c r="O384" s="766"/>
      <c r="P384" s="766"/>
      <c r="Q384" s="766"/>
      <c r="R384" s="766"/>
      <c r="S384" s="766"/>
      <c r="T384" s="766"/>
      <c r="U384" s="766"/>
      <c r="V384" s="766"/>
      <c r="W384" s="766"/>
      <c r="X384" s="766"/>
      <c r="Y384" s="766"/>
      <c r="Z384" s="766"/>
      <c r="AA384" s="766"/>
      <c r="AB384" s="766"/>
      <c r="AC384" s="766"/>
      <c r="AD384" s="766"/>
      <c r="AE384" s="766"/>
      <c r="AF384" s="766"/>
      <c r="AG384" s="766"/>
      <c r="AH384" s="766"/>
      <c r="AI384" s="766"/>
      <c r="AJ384" s="766"/>
      <c r="AK384" s="766"/>
      <c r="AL384" s="766"/>
      <c r="AM384" s="766"/>
      <c r="AN384" s="766"/>
      <c r="AO384" s="766"/>
      <c r="AP384" s="766"/>
      <c r="AQ384" s="766"/>
      <c r="AR384" s="766"/>
      <c r="AS384" s="766"/>
      <c r="AT384" s="766"/>
      <c r="AU384" s="766"/>
      <c r="AV384" s="766"/>
      <c r="AW384" s="766"/>
      <c r="AX384" s="766"/>
      <c r="AY384" s="766"/>
      <c r="AZ384" s="766"/>
      <c r="BA384" s="766"/>
      <c r="BB384" s="766"/>
      <c r="BC384" s="766"/>
      <c r="BD384" s="766"/>
      <c r="BE384" s="766"/>
      <c r="BF384" s="766"/>
      <c r="BG384" s="766"/>
      <c r="BH384" s="766"/>
      <c r="BI384" s="766"/>
      <c r="BP384" s="11"/>
      <c r="BQ384" s="11"/>
      <c r="BR384" s="11"/>
      <c r="BS384" s="11"/>
      <c r="BT384" s="11"/>
      <c r="BU384" s="11"/>
      <c r="BV384" s="11"/>
      <c r="BW384" s="11"/>
      <c r="BX384" s="11"/>
      <c r="BY384" s="11"/>
      <c r="BZ384" s="11"/>
      <c r="CA384" s="11"/>
      <c r="CB384" s="11"/>
      <c r="CC384" s="11"/>
      <c r="CD384" s="11"/>
      <c r="CE384" s="11"/>
      <c r="CF384" s="11"/>
      <c r="CJ384" s="69"/>
      <c r="CK384" s="69"/>
      <c r="CL384" s="69"/>
    </row>
    <row r="385" spans="3:90" s="5" customFormat="1" ht="9.9" customHeight="1">
      <c r="C385" s="217"/>
      <c r="D385" s="217"/>
      <c r="E385" s="37"/>
      <c r="F385" s="37"/>
      <c r="G385" s="217"/>
      <c r="H385" s="766"/>
      <c r="I385" s="766"/>
      <c r="J385" s="766"/>
      <c r="K385" s="766"/>
      <c r="L385" s="766"/>
      <c r="M385" s="766"/>
      <c r="N385" s="766"/>
      <c r="O385" s="766"/>
      <c r="P385" s="766"/>
      <c r="Q385" s="766"/>
      <c r="R385" s="766"/>
      <c r="S385" s="766"/>
      <c r="T385" s="766"/>
      <c r="U385" s="766"/>
      <c r="V385" s="766"/>
      <c r="W385" s="766"/>
      <c r="X385" s="766"/>
      <c r="Y385" s="766"/>
      <c r="Z385" s="766"/>
      <c r="AA385" s="766"/>
      <c r="AB385" s="766"/>
      <c r="AC385" s="766"/>
      <c r="AD385" s="766"/>
      <c r="AE385" s="766"/>
      <c r="AF385" s="766"/>
      <c r="AG385" s="766"/>
      <c r="AH385" s="766"/>
      <c r="AI385" s="766"/>
      <c r="AJ385" s="766"/>
      <c r="AK385" s="766"/>
      <c r="AL385" s="766"/>
      <c r="AM385" s="766"/>
      <c r="AN385" s="766"/>
      <c r="AO385" s="766"/>
      <c r="AP385" s="766"/>
      <c r="AQ385" s="766"/>
      <c r="AR385" s="766"/>
      <c r="AS385" s="766"/>
      <c r="AT385" s="766"/>
      <c r="AU385" s="766"/>
      <c r="AV385" s="766"/>
      <c r="AW385" s="766"/>
      <c r="AX385" s="766"/>
      <c r="AY385" s="766"/>
      <c r="AZ385" s="766"/>
      <c r="BA385" s="766"/>
      <c r="BB385" s="766"/>
      <c r="BC385" s="766"/>
      <c r="BD385" s="766"/>
      <c r="BE385" s="766"/>
      <c r="BF385" s="766"/>
      <c r="BG385" s="766"/>
      <c r="BH385" s="766"/>
      <c r="BI385" s="766"/>
      <c r="BP385" s="11"/>
      <c r="BQ385" s="11"/>
      <c r="BR385" s="11"/>
      <c r="BS385" s="11"/>
      <c r="BT385" s="11"/>
      <c r="BU385" s="11"/>
      <c r="BV385" s="11"/>
      <c r="BW385" s="11"/>
      <c r="BX385" s="11"/>
      <c r="BY385" s="11"/>
      <c r="BZ385" s="11"/>
      <c r="CA385" s="11"/>
      <c r="CB385" s="11"/>
      <c r="CC385" s="11"/>
      <c r="CD385" s="11"/>
      <c r="CE385" s="11"/>
      <c r="CF385" s="11"/>
      <c r="CJ385" s="69"/>
      <c r="CK385" s="69"/>
      <c r="CL385" s="69"/>
    </row>
    <row r="386" spans="3:90" s="5" customFormat="1" ht="9.9" customHeight="1">
      <c r="C386" s="217"/>
      <c r="D386" s="217"/>
      <c r="E386" s="37"/>
      <c r="F386" s="37"/>
      <c r="G386" s="217"/>
      <c r="H386" s="274"/>
      <c r="I386" s="274"/>
      <c r="J386" s="274"/>
      <c r="K386" s="274"/>
      <c r="L386" s="274"/>
      <c r="M386" s="274"/>
      <c r="N386" s="274"/>
      <c r="O386" s="274"/>
      <c r="P386" s="274"/>
      <c r="Q386" s="274"/>
      <c r="R386" s="274"/>
      <c r="S386" s="274"/>
      <c r="T386" s="274"/>
      <c r="U386" s="274"/>
      <c r="V386" s="274"/>
      <c r="W386" s="274"/>
      <c r="X386" s="274"/>
      <c r="Y386" s="274"/>
      <c r="Z386" s="274"/>
      <c r="AA386" s="274"/>
      <c r="AB386" s="274"/>
      <c r="AC386" s="274"/>
      <c r="AD386" s="274"/>
      <c r="AE386" s="274"/>
      <c r="AF386" s="274"/>
      <c r="AG386" s="274"/>
      <c r="AH386" s="274"/>
      <c r="AI386" s="274"/>
      <c r="AJ386" s="274"/>
      <c r="AK386" s="274"/>
      <c r="AL386" s="274"/>
      <c r="AM386" s="274"/>
      <c r="AN386" s="274"/>
      <c r="AO386" s="274"/>
      <c r="AP386" s="274"/>
      <c r="AQ386" s="274"/>
      <c r="AR386" s="274"/>
      <c r="AS386" s="274"/>
      <c r="AT386" s="274"/>
      <c r="AU386" s="274"/>
      <c r="AV386" s="274"/>
      <c r="AW386" s="274"/>
      <c r="AX386" s="274"/>
      <c r="AY386" s="274"/>
      <c r="AZ386" s="274"/>
      <c r="BA386" s="274"/>
      <c r="BB386" s="274"/>
      <c r="BC386" s="274"/>
      <c r="BD386" s="274"/>
      <c r="BE386" s="274"/>
      <c r="BF386" s="274"/>
      <c r="BG386" s="274"/>
      <c r="BH386" s="274"/>
      <c r="BI386" s="274"/>
      <c r="BP386" s="11"/>
      <c r="BQ386" s="11"/>
      <c r="BR386" s="11"/>
      <c r="BS386" s="11"/>
      <c r="BT386" s="11"/>
      <c r="BU386" s="11"/>
      <c r="BV386" s="11"/>
      <c r="BW386" s="11"/>
      <c r="BX386" s="11"/>
      <c r="BY386" s="11"/>
      <c r="BZ386" s="11"/>
      <c r="CA386" s="11"/>
      <c r="CB386" s="11"/>
      <c r="CC386" s="11"/>
      <c r="CD386" s="11"/>
      <c r="CE386" s="11"/>
      <c r="CF386" s="11"/>
      <c r="CJ386" s="69"/>
      <c r="CK386" s="69"/>
      <c r="CL386" s="69"/>
    </row>
    <row r="387" spans="3:90" s="5" customFormat="1" ht="9.9" customHeight="1" thickBot="1">
      <c r="C387" s="217"/>
      <c r="D387" s="217"/>
      <c r="E387" s="37"/>
      <c r="F387" s="37"/>
      <c r="G387" s="217"/>
      <c r="H387" s="275"/>
      <c r="I387" s="275"/>
      <c r="J387" s="275"/>
      <c r="K387" s="275"/>
      <c r="L387" s="275"/>
      <c r="M387" s="275"/>
      <c r="N387" s="275"/>
      <c r="O387" s="275"/>
      <c r="P387" s="275"/>
      <c r="Q387" s="275"/>
      <c r="R387" s="275"/>
      <c r="S387" s="275"/>
      <c r="T387" s="275"/>
      <c r="U387" s="275"/>
      <c r="V387" s="275"/>
      <c r="W387" s="275"/>
      <c r="X387" s="275"/>
      <c r="Y387" s="275"/>
      <c r="Z387" s="275"/>
      <c r="AA387" s="275"/>
      <c r="AB387" s="275"/>
      <c r="AC387" s="275"/>
      <c r="AD387" s="275"/>
      <c r="AE387" s="275"/>
      <c r="AF387" s="275"/>
      <c r="AG387" s="275"/>
      <c r="AH387" s="275"/>
      <c r="AI387" s="275"/>
      <c r="AJ387" s="275"/>
      <c r="AK387" s="275"/>
      <c r="AL387" s="275"/>
      <c r="AM387" s="275"/>
      <c r="AN387" s="275"/>
      <c r="AO387" s="275"/>
      <c r="AP387" s="275"/>
      <c r="AQ387" s="275"/>
      <c r="AR387" s="275"/>
      <c r="AS387" s="275"/>
      <c r="AT387" s="275"/>
      <c r="AU387" s="275"/>
      <c r="AV387" s="275"/>
      <c r="AW387" s="275"/>
      <c r="AX387" s="275"/>
      <c r="AY387" s="275"/>
      <c r="AZ387" s="275"/>
      <c r="BA387" s="275"/>
      <c r="BB387" s="275"/>
      <c r="BC387" s="275"/>
      <c r="BD387" s="275"/>
      <c r="BE387" s="275"/>
      <c r="BF387" s="275"/>
      <c r="BG387" s="275"/>
      <c r="BH387" s="275"/>
      <c r="BI387" s="275"/>
      <c r="BP387" s="11"/>
      <c r="BQ387" s="11"/>
      <c r="BR387" s="11"/>
      <c r="BS387" s="11"/>
      <c r="BT387" s="11"/>
      <c r="BU387" s="11"/>
      <c r="BV387" s="11"/>
      <c r="BW387" s="11"/>
      <c r="BX387" s="11"/>
      <c r="BY387" s="11"/>
      <c r="BZ387" s="11"/>
      <c r="CA387" s="11"/>
      <c r="CB387" s="11"/>
      <c r="CC387" s="11"/>
      <c r="CD387" s="11"/>
      <c r="CE387" s="11"/>
      <c r="CF387" s="11"/>
      <c r="CJ387" s="69"/>
      <c r="CK387" s="69"/>
      <c r="CL387" s="69"/>
    </row>
    <row r="388" spans="3:90" s="5" customFormat="1" ht="9.9" customHeight="1" thickBot="1">
      <c r="C388" s="217"/>
      <c r="D388" s="217"/>
      <c r="E388" s="37"/>
      <c r="F388" s="37"/>
      <c r="G388" s="217"/>
      <c r="H388" s="763" t="s">
        <v>1312</v>
      </c>
      <c r="I388" s="764"/>
      <c r="J388" s="764"/>
      <c r="K388" s="764"/>
      <c r="L388" s="764"/>
      <c r="M388" s="764"/>
      <c r="N388" s="764"/>
      <c r="O388" s="764"/>
      <c r="P388" s="764"/>
      <c r="Q388" s="764"/>
      <c r="R388" s="764"/>
      <c r="S388" s="764"/>
      <c r="T388" s="764"/>
      <c r="U388" s="764"/>
      <c r="V388" s="764"/>
      <c r="W388" s="764"/>
      <c r="X388" s="764"/>
      <c r="Y388" s="764"/>
      <c r="Z388" s="764"/>
      <c r="AA388" s="764"/>
      <c r="AB388" s="764"/>
      <c r="AC388" s="764"/>
      <c r="AD388" s="764"/>
      <c r="AE388" s="764"/>
      <c r="AF388" s="764"/>
      <c r="AG388" s="764"/>
      <c r="AH388" s="764"/>
      <c r="AI388" s="764"/>
      <c r="AJ388" s="764"/>
      <c r="AK388" s="764"/>
      <c r="AL388" s="764"/>
      <c r="AM388" s="764"/>
      <c r="AN388" s="764"/>
      <c r="AO388" s="764"/>
      <c r="AP388" s="764"/>
      <c r="AQ388" s="764"/>
      <c r="AR388" s="764"/>
      <c r="AS388" s="764"/>
      <c r="AT388" s="764"/>
      <c r="AU388" s="764"/>
      <c r="AV388" s="764"/>
      <c r="AW388" s="764"/>
      <c r="AX388" s="764"/>
      <c r="AY388" s="764"/>
      <c r="AZ388" s="764"/>
      <c r="BA388" s="764"/>
      <c r="BB388" s="764"/>
      <c r="BC388" s="764"/>
      <c r="BD388" s="764"/>
      <c r="BE388" s="764"/>
      <c r="BF388" s="764"/>
      <c r="BG388" s="764"/>
      <c r="BH388" s="764"/>
      <c r="BI388" s="764"/>
      <c r="BP388" s="11"/>
      <c r="BQ388" s="11"/>
      <c r="BR388" s="11"/>
      <c r="BS388" s="11"/>
      <c r="BT388" s="11"/>
      <c r="BU388" s="11"/>
      <c r="BV388" s="11"/>
      <c r="BW388" s="11"/>
      <c r="BX388" s="11"/>
      <c r="BY388" s="11"/>
      <c r="BZ388" s="11"/>
      <c r="CA388" s="11"/>
      <c r="CB388" s="11"/>
      <c r="CC388" s="11"/>
      <c r="CD388" s="11"/>
      <c r="CE388" s="11"/>
      <c r="CF388" s="11"/>
      <c r="CJ388" s="69"/>
      <c r="CK388" s="69"/>
      <c r="CL388" s="69"/>
    </row>
    <row r="389" spans="3:90" s="5" customFormat="1" ht="9.9" customHeight="1">
      <c r="C389" s="217"/>
      <c r="D389" s="252"/>
      <c r="E389" s="264"/>
      <c r="F389" s="265"/>
      <c r="G389" s="217"/>
      <c r="H389" s="764"/>
      <c r="I389" s="764"/>
      <c r="J389" s="764"/>
      <c r="K389" s="764"/>
      <c r="L389" s="764"/>
      <c r="M389" s="764"/>
      <c r="N389" s="764"/>
      <c r="O389" s="764"/>
      <c r="P389" s="764"/>
      <c r="Q389" s="764"/>
      <c r="R389" s="764"/>
      <c r="S389" s="764"/>
      <c r="T389" s="764"/>
      <c r="U389" s="764"/>
      <c r="V389" s="764"/>
      <c r="W389" s="764"/>
      <c r="X389" s="764"/>
      <c r="Y389" s="764"/>
      <c r="Z389" s="764"/>
      <c r="AA389" s="764"/>
      <c r="AB389" s="764"/>
      <c r="AC389" s="764"/>
      <c r="AD389" s="764"/>
      <c r="AE389" s="764"/>
      <c r="AF389" s="764"/>
      <c r="AG389" s="764"/>
      <c r="AH389" s="764"/>
      <c r="AI389" s="764"/>
      <c r="AJ389" s="764"/>
      <c r="AK389" s="764"/>
      <c r="AL389" s="764"/>
      <c r="AM389" s="764"/>
      <c r="AN389" s="764"/>
      <c r="AO389" s="764"/>
      <c r="AP389" s="764"/>
      <c r="AQ389" s="764"/>
      <c r="AR389" s="764"/>
      <c r="AS389" s="764"/>
      <c r="AT389" s="764"/>
      <c r="AU389" s="764"/>
      <c r="AV389" s="764"/>
      <c r="AW389" s="764"/>
      <c r="AX389" s="764"/>
      <c r="AY389" s="764"/>
      <c r="AZ389" s="764"/>
      <c r="BA389" s="764"/>
      <c r="BB389" s="764"/>
      <c r="BC389" s="764"/>
      <c r="BD389" s="764"/>
      <c r="BE389" s="764"/>
      <c r="BF389" s="764"/>
      <c r="BG389" s="764"/>
      <c r="BH389" s="764"/>
      <c r="BI389" s="764"/>
      <c r="BP389" s="11"/>
      <c r="BQ389" s="11"/>
      <c r="BR389" s="11"/>
      <c r="BS389" s="11"/>
      <c r="BT389" s="11"/>
      <c r="BU389" s="11"/>
      <c r="BV389" s="11"/>
      <c r="BW389" s="11"/>
      <c r="BX389" s="11"/>
      <c r="BY389" s="11"/>
      <c r="BZ389" s="11"/>
      <c r="CA389" s="11"/>
      <c r="CB389" s="11"/>
      <c r="CC389" s="11"/>
      <c r="CD389" s="11"/>
      <c r="CE389" s="11"/>
      <c r="CF389" s="11"/>
      <c r="CJ389" s="69"/>
      <c r="CK389" s="69"/>
      <c r="CL389" s="69"/>
    </row>
    <row r="390" spans="3:90" s="5" customFormat="1" ht="9.9" customHeight="1">
      <c r="C390" s="217"/>
      <c r="D390" s="266"/>
      <c r="E390" s="37"/>
      <c r="F390" s="267"/>
      <c r="G390" s="217"/>
      <c r="H390" s="764"/>
      <c r="I390" s="764"/>
      <c r="J390" s="764"/>
      <c r="K390" s="764"/>
      <c r="L390" s="764"/>
      <c r="M390" s="764"/>
      <c r="N390" s="764"/>
      <c r="O390" s="764"/>
      <c r="P390" s="764"/>
      <c r="Q390" s="764"/>
      <c r="R390" s="764"/>
      <c r="S390" s="764"/>
      <c r="T390" s="764"/>
      <c r="U390" s="764"/>
      <c r="V390" s="764"/>
      <c r="W390" s="764"/>
      <c r="X390" s="764"/>
      <c r="Y390" s="764"/>
      <c r="Z390" s="764"/>
      <c r="AA390" s="764"/>
      <c r="AB390" s="764"/>
      <c r="AC390" s="764"/>
      <c r="AD390" s="764"/>
      <c r="AE390" s="764"/>
      <c r="AF390" s="764"/>
      <c r="AG390" s="764"/>
      <c r="AH390" s="764"/>
      <c r="AI390" s="764"/>
      <c r="AJ390" s="764"/>
      <c r="AK390" s="764"/>
      <c r="AL390" s="764"/>
      <c r="AM390" s="764"/>
      <c r="AN390" s="764"/>
      <c r="AO390" s="764"/>
      <c r="AP390" s="764"/>
      <c r="AQ390" s="764"/>
      <c r="AR390" s="764"/>
      <c r="AS390" s="764"/>
      <c r="AT390" s="764"/>
      <c r="AU390" s="764"/>
      <c r="AV390" s="764"/>
      <c r="AW390" s="764"/>
      <c r="AX390" s="764"/>
      <c r="AY390" s="764"/>
      <c r="AZ390" s="764"/>
      <c r="BA390" s="764"/>
      <c r="BB390" s="764"/>
      <c r="BC390" s="764"/>
      <c r="BD390" s="764"/>
      <c r="BE390" s="764"/>
      <c r="BF390" s="764"/>
      <c r="BG390" s="764"/>
      <c r="BH390" s="764"/>
      <c r="BI390" s="764"/>
      <c r="BP390" s="11"/>
      <c r="BQ390" s="11"/>
      <c r="BR390" s="11"/>
      <c r="BS390" s="11"/>
      <c r="BT390" s="11"/>
      <c r="BU390" s="11"/>
      <c r="BV390" s="11"/>
      <c r="BW390" s="11"/>
      <c r="BX390" s="11"/>
      <c r="BY390" s="11"/>
      <c r="BZ390" s="11"/>
      <c r="CA390" s="11"/>
      <c r="CB390" s="11"/>
      <c r="CC390" s="11"/>
      <c r="CD390" s="11"/>
      <c r="CE390" s="11"/>
      <c r="CF390" s="11"/>
      <c r="CJ390" s="69"/>
      <c r="CK390" s="69"/>
      <c r="CL390" s="69"/>
    </row>
    <row r="391" spans="3:90" s="5" customFormat="1" ht="9.9" customHeight="1" thickBot="1">
      <c r="C391" s="217"/>
      <c r="D391" s="268"/>
      <c r="E391" s="269"/>
      <c r="F391" s="270"/>
      <c r="G391" s="217"/>
      <c r="H391" s="764"/>
      <c r="I391" s="764"/>
      <c r="J391" s="764"/>
      <c r="K391" s="764"/>
      <c r="L391" s="764"/>
      <c r="M391" s="764"/>
      <c r="N391" s="764"/>
      <c r="O391" s="764"/>
      <c r="P391" s="764"/>
      <c r="Q391" s="764"/>
      <c r="R391" s="764"/>
      <c r="S391" s="764"/>
      <c r="T391" s="764"/>
      <c r="U391" s="764"/>
      <c r="V391" s="764"/>
      <c r="W391" s="764"/>
      <c r="X391" s="764"/>
      <c r="Y391" s="764"/>
      <c r="Z391" s="764"/>
      <c r="AA391" s="764"/>
      <c r="AB391" s="764"/>
      <c r="AC391" s="764"/>
      <c r="AD391" s="764"/>
      <c r="AE391" s="764"/>
      <c r="AF391" s="764"/>
      <c r="AG391" s="764"/>
      <c r="AH391" s="764"/>
      <c r="AI391" s="764"/>
      <c r="AJ391" s="764"/>
      <c r="AK391" s="764"/>
      <c r="AL391" s="764"/>
      <c r="AM391" s="764"/>
      <c r="AN391" s="764"/>
      <c r="AO391" s="764"/>
      <c r="AP391" s="764"/>
      <c r="AQ391" s="764"/>
      <c r="AR391" s="764"/>
      <c r="AS391" s="764"/>
      <c r="AT391" s="764"/>
      <c r="AU391" s="764"/>
      <c r="AV391" s="764"/>
      <c r="AW391" s="764"/>
      <c r="AX391" s="764"/>
      <c r="AY391" s="764"/>
      <c r="AZ391" s="764"/>
      <c r="BA391" s="764"/>
      <c r="BB391" s="764"/>
      <c r="BC391" s="764"/>
      <c r="BD391" s="764"/>
      <c r="BE391" s="764"/>
      <c r="BF391" s="764"/>
      <c r="BG391" s="764"/>
      <c r="BH391" s="764"/>
      <c r="BI391" s="764"/>
      <c r="BP391" s="11"/>
      <c r="BQ391" s="11"/>
      <c r="BR391" s="11"/>
      <c r="BS391" s="11"/>
      <c r="BT391" s="11"/>
      <c r="BU391" s="11"/>
      <c r="BV391" s="11"/>
      <c r="BW391" s="11"/>
      <c r="BX391" s="11"/>
      <c r="BY391" s="11"/>
      <c r="BZ391" s="11"/>
      <c r="CA391" s="11"/>
      <c r="CB391" s="11"/>
      <c r="CC391" s="11"/>
      <c r="CD391" s="11"/>
      <c r="CE391" s="11"/>
      <c r="CF391" s="11"/>
      <c r="CJ391" s="69"/>
      <c r="CK391" s="69"/>
      <c r="CL391" s="69"/>
    </row>
    <row r="392" spans="3:90" s="5" customFormat="1" ht="9.9" customHeight="1">
      <c r="C392" s="217"/>
      <c r="D392" s="217"/>
      <c r="E392" s="37"/>
      <c r="F392" s="37"/>
      <c r="G392" s="217"/>
      <c r="H392" s="764"/>
      <c r="I392" s="764"/>
      <c r="J392" s="764"/>
      <c r="K392" s="764"/>
      <c r="L392" s="764"/>
      <c r="M392" s="764"/>
      <c r="N392" s="764"/>
      <c r="O392" s="764"/>
      <c r="P392" s="764"/>
      <c r="Q392" s="764"/>
      <c r="R392" s="764"/>
      <c r="S392" s="764"/>
      <c r="T392" s="764"/>
      <c r="U392" s="764"/>
      <c r="V392" s="764"/>
      <c r="W392" s="764"/>
      <c r="X392" s="764"/>
      <c r="Y392" s="764"/>
      <c r="Z392" s="764"/>
      <c r="AA392" s="764"/>
      <c r="AB392" s="764"/>
      <c r="AC392" s="764"/>
      <c r="AD392" s="764"/>
      <c r="AE392" s="764"/>
      <c r="AF392" s="764"/>
      <c r="AG392" s="764"/>
      <c r="AH392" s="764"/>
      <c r="AI392" s="764"/>
      <c r="AJ392" s="764"/>
      <c r="AK392" s="764"/>
      <c r="AL392" s="764"/>
      <c r="AM392" s="764"/>
      <c r="AN392" s="764"/>
      <c r="AO392" s="764"/>
      <c r="AP392" s="764"/>
      <c r="AQ392" s="764"/>
      <c r="AR392" s="764"/>
      <c r="AS392" s="764"/>
      <c r="AT392" s="764"/>
      <c r="AU392" s="764"/>
      <c r="AV392" s="764"/>
      <c r="AW392" s="764"/>
      <c r="AX392" s="764"/>
      <c r="AY392" s="764"/>
      <c r="AZ392" s="764"/>
      <c r="BA392" s="764"/>
      <c r="BB392" s="764"/>
      <c r="BC392" s="764"/>
      <c r="BD392" s="764"/>
      <c r="BE392" s="764"/>
      <c r="BF392" s="764"/>
      <c r="BG392" s="764"/>
      <c r="BH392" s="764"/>
      <c r="BI392" s="764"/>
      <c r="BP392" s="11"/>
      <c r="BQ392" s="11"/>
      <c r="BR392" s="11"/>
      <c r="BS392" s="11"/>
      <c r="BT392" s="11"/>
      <c r="BU392" s="11"/>
      <c r="BV392" s="11"/>
      <c r="BW392" s="11"/>
      <c r="BX392" s="11"/>
      <c r="BY392" s="11"/>
      <c r="BZ392" s="11"/>
      <c r="CA392" s="11"/>
      <c r="CB392" s="11"/>
      <c r="CC392" s="11"/>
      <c r="CD392" s="11"/>
      <c r="CE392" s="11"/>
      <c r="CF392" s="11"/>
      <c r="CJ392" s="69"/>
      <c r="CK392" s="69"/>
      <c r="CL392" s="69"/>
    </row>
    <row r="393" spans="3:90" s="5" customFormat="1" ht="9.9" customHeight="1">
      <c r="C393" s="217"/>
      <c r="D393" s="217"/>
      <c r="E393" s="37"/>
      <c r="F393" s="37"/>
      <c r="G393" s="217"/>
      <c r="H393" s="274"/>
      <c r="I393" s="274"/>
      <c r="J393" s="274"/>
      <c r="K393" s="274"/>
      <c r="L393" s="274"/>
      <c r="M393" s="274"/>
      <c r="N393" s="274"/>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P393" s="11"/>
      <c r="BQ393" s="11"/>
      <c r="BR393" s="11"/>
      <c r="BS393" s="11"/>
      <c r="BT393" s="11"/>
      <c r="BU393" s="11"/>
      <c r="BV393" s="11"/>
      <c r="BW393" s="11"/>
      <c r="BX393" s="11"/>
      <c r="BY393" s="11"/>
      <c r="BZ393" s="11"/>
      <c r="CA393" s="11"/>
      <c r="CB393" s="11"/>
      <c r="CC393" s="11"/>
      <c r="CD393" s="11"/>
      <c r="CE393" s="11"/>
      <c r="CF393" s="11"/>
      <c r="CJ393" s="69"/>
      <c r="CK393" s="69"/>
      <c r="CL393" s="69"/>
    </row>
    <row r="394" spans="3:90" s="5" customFormat="1" ht="9.9" customHeight="1" thickBot="1">
      <c r="C394" s="217"/>
      <c r="D394" s="217"/>
      <c r="E394" s="37"/>
      <c r="F394" s="37"/>
      <c r="G394" s="217"/>
      <c r="H394" s="263"/>
      <c r="I394" s="263"/>
      <c r="J394" s="263"/>
      <c r="K394" s="263"/>
      <c r="L394" s="263"/>
      <c r="M394" s="263"/>
      <c r="N394" s="263"/>
      <c r="O394" s="263"/>
      <c r="P394" s="263"/>
      <c r="Q394" s="263"/>
      <c r="R394" s="263"/>
      <c r="S394" s="263"/>
      <c r="T394" s="263"/>
      <c r="U394" s="263"/>
      <c r="V394" s="263"/>
      <c r="W394" s="263"/>
      <c r="X394" s="263"/>
      <c r="Y394" s="263"/>
      <c r="Z394" s="263"/>
      <c r="AA394" s="263"/>
      <c r="AB394" s="263"/>
      <c r="AC394" s="263"/>
      <c r="AD394" s="263"/>
      <c r="AE394" s="263"/>
      <c r="AF394" s="263"/>
      <c r="AG394" s="263"/>
      <c r="AH394" s="263"/>
      <c r="AI394" s="263"/>
      <c r="AJ394" s="263"/>
      <c r="AK394" s="263"/>
      <c r="AL394" s="263"/>
      <c r="AM394" s="263"/>
      <c r="AN394" s="263"/>
      <c r="AO394" s="263"/>
      <c r="AP394" s="263"/>
      <c r="AQ394" s="263"/>
      <c r="AR394" s="263"/>
      <c r="AS394" s="263"/>
      <c r="AT394" s="263"/>
      <c r="AU394" s="263"/>
      <c r="AV394" s="263"/>
      <c r="AW394" s="263"/>
      <c r="AX394" s="263"/>
      <c r="AY394" s="263"/>
      <c r="AZ394" s="263"/>
      <c r="BA394" s="263"/>
      <c r="BB394" s="263"/>
      <c r="BC394" s="263"/>
      <c r="BD394" s="263"/>
      <c r="BE394" s="263"/>
      <c r="BF394" s="263"/>
      <c r="BG394" s="263"/>
      <c r="BH394" s="263"/>
      <c r="BI394" s="263"/>
      <c r="BP394" s="11"/>
      <c r="BQ394" s="11"/>
      <c r="BR394" s="11"/>
      <c r="BS394" s="11"/>
      <c r="BT394" s="11"/>
      <c r="BU394" s="11"/>
      <c r="BV394" s="11"/>
      <c r="BW394" s="11"/>
      <c r="BX394" s="11"/>
      <c r="BY394" s="11"/>
      <c r="BZ394" s="11"/>
      <c r="CA394" s="11"/>
      <c r="CB394" s="11"/>
      <c r="CC394" s="11"/>
      <c r="CD394" s="11"/>
      <c r="CE394" s="11"/>
      <c r="CF394" s="11"/>
      <c r="CJ394" s="69"/>
      <c r="CK394" s="69"/>
      <c r="CL394" s="69"/>
    </row>
    <row r="395" spans="3:90" s="5" customFormat="1" ht="9.9" customHeight="1">
      <c r="C395" s="300" t="s">
        <v>1313</v>
      </c>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c r="AA395" s="301"/>
      <c r="AB395" s="301"/>
      <c r="AC395" s="301"/>
      <c r="AD395" s="301"/>
      <c r="AE395" s="301"/>
      <c r="AF395" s="301"/>
      <c r="AG395" s="301"/>
      <c r="AH395" s="301"/>
      <c r="AI395" s="301"/>
      <c r="AJ395" s="301"/>
      <c r="AK395" s="301"/>
      <c r="AL395" s="301"/>
      <c r="AM395" s="301"/>
      <c r="AN395" s="301"/>
      <c r="AO395" s="301"/>
      <c r="AP395" s="301"/>
      <c r="AQ395" s="301"/>
      <c r="AR395" s="301"/>
      <c r="AS395" s="301"/>
      <c r="AT395" s="301"/>
      <c r="AU395" s="301"/>
      <c r="AV395" s="301"/>
      <c r="AW395" s="301"/>
      <c r="AX395" s="301"/>
      <c r="AY395" s="301"/>
      <c r="AZ395" s="301"/>
      <c r="BA395" s="301"/>
      <c r="BB395" s="301"/>
      <c r="BC395" s="301"/>
      <c r="BD395" s="301"/>
      <c r="BE395" s="301"/>
      <c r="BF395" s="301"/>
      <c r="BG395" s="301"/>
      <c r="BH395" s="301"/>
      <c r="BI395" s="302"/>
      <c r="BP395" s="11"/>
      <c r="BQ395" s="11"/>
      <c r="BR395" s="11"/>
      <c r="BS395" s="11"/>
      <c r="BT395" s="11"/>
      <c r="BU395" s="11"/>
      <c r="BV395" s="11"/>
      <c r="BW395" s="11"/>
      <c r="BX395" s="11"/>
      <c r="BY395" s="11"/>
      <c r="BZ395" s="11"/>
      <c r="CA395" s="11"/>
      <c r="CB395" s="11"/>
      <c r="CC395" s="11"/>
      <c r="CD395" s="11"/>
      <c r="CE395" s="11"/>
      <c r="CF395" s="11"/>
      <c r="CJ395" s="69"/>
      <c r="CK395" s="69"/>
      <c r="CL395" s="69"/>
    </row>
    <row r="396" spans="3:90" s="5" customFormat="1" ht="9.9" customHeight="1">
      <c r="C396" s="303"/>
      <c r="D396" s="1190" t="s">
        <v>1314</v>
      </c>
      <c r="E396" s="1190"/>
      <c r="F396" s="1190"/>
      <c r="G396" s="1190"/>
      <c r="H396" s="1190"/>
      <c r="I396" s="1190"/>
      <c r="J396" s="1190"/>
      <c r="K396" s="1190"/>
      <c r="L396" s="1191" t="s">
        <v>1292</v>
      </c>
      <c r="M396" s="1191"/>
      <c r="N396" s="1191"/>
      <c r="O396" s="1191"/>
      <c r="P396" s="1192" t="s">
        <v>1317</v>
      </c>
      <c r="Q396" s="1193"/>
      <c r="R396" s="1193"/>
      <c r="S396" s="1193"/>
      <c r="T396" s="1193"/>
      <c r="U396" s="1193"/>
      <c r="V396" s="1193"/>
      <c r="W396" s="1193"/>
      <c r="X396" s="1193"/>
      <c r="Y396" s="1193"/>
      <c r="Z396" s="1193"/>
      <c r="AA396" s="1193"/>
      <c r="AB396" s="1193"/>
      <c r="AC396" s="1193"/>
      <c r="AD396" s="1193"/>
      <c r="AE396" s="1193"/>
      <c r="AF396" s="1193"/>
      <c r="AG396" s="1193"/>
      <c r="AH396" s="1193"/>
      <c r="AI396" s="1193"/>
      <c r="AJ396" s="1193"/>
      <c r="AK396" s="1193"/>
      <c r="AL396" s="1193"/>
      <c r="AM396" s="1193"/>
      <c r="AN396" s="1193"/>
      <c r="AO396" s="1193"/>
      <c r="AP396" s="1193"/>
      <c r="AQ396" s="1193"/>
      <c r="AR396" s="1193"/>
      <c r="AS396" s="1193"/>
      <c r="AT396" s="1193"/>
      <c r="AU396" s="1193"/>
      <c r="AV396" s="1193"/>
      <c r="AW396" s="1193"/>
      <c r="AX396" s="1193"/>
      <c r="AY396" s="1193"/>
      <c r="AZ396" s="1193"/>
      <c r="BA396" s="1193"/>
      <c r="BB396" s="1193"/>
      <c r="BC396" s="1193"/>
      <c r="BD396" s="1193"/>
      <c r="BE396" s="1193"/>
      <c r="BF396" s="1193"/>
      <c r="BG396" s="1193"/>
      <c r="BH396" s="1193"/>
      <c r="BI396" s="305"/>
      <c r="BP396" s="11"/>
      <c r="BQ396" s="11"/>
      <c r="BR396" s="11"/>
      <c r="BS396" s="11"/>
      <c r="BT396" s="11"/>
      <c r="BU396" s="11"/>
      <c r="BV396" s="11"/>
      <c r="BW396" s="11"/>
      <c r="BX396" s="11"/>
      <c r="BY396" s="11"/>
      <c r="BZ396" s="11"/>
      <c r="CA396" s="11"/>
      <c r="CB396" s="11"/>
      <c r="CC396" s="11"/>
      <c r="CD396" s="11"/>
      <c r="CE396" s="11"/>
      <c r="CF396" s="11"/>
      <c r="CJ396" s="69"/>
      <c r="CK396" s="69"/>
      <c r="CL396" s="69"/>
    </row>
    <row r="397" spans="3:90" s="5" customFormat="1" ht="9.9" customHeight="1">
      <c r="C397" s="303"/>
      <c r="D397" s="1190"/>
      <c r="E397" s="1190"/>
      <c r="F397" s="1190"/>
      <c r="G397" s="1190"/>
      <c r="H397" s="1190"/>
      <c r="I397" s="1190"/>
      <c r="J397" s="1190"/>
      <c r="K397" s="1190"/>
      <c r="L397" s="1191"/>
      <c r="M397" s="1191"/>
      <c r="N397" s="1191"/>
      <c r="O397" s="1191"/>
      <c r="P397" s="1193"/>
      <c r="Q397" s="1193"/>
      <c r="R397" s="1193"/>
      <c r="S397" s="1193"/>
      <c r="T397" s="1193"/>
      <c r="U397" s="1193"/>
      <c r="V397" s="1193"/>
      <c r="W397" s="1193"/>
      <c r="X397" s="1193"/>
      <c r="Y397" s="1193"/>
      <c r="Z397" s="1193"/>
      <c r="AA397" s="1193"/>
      <c r="AB397" s="1193"/>
      <c r="AC397" s="1193"/>
      <c r="AD397" s="1193"/>
      <c r="AE397" s="1193"/>
      <c r="AF397" s="1193"/>
      <c r="AG397" s="1193"/>
      <c r="AH397" s="1193"/>
      <c r="AI397" s="1193"/>
      <c r="AJ397" s="1193"/>
      <c r="AK397" s="1193"/>
      <c r="AL397" s="1193"/>
      <c r="AM397" s="1193"/>
      <c r="AN397" s="1193"/>
      <c r="AO397" s="1193"/>
      <c r="AP397" s="1193"/>
      <c r="AQ397" s="1193"/>
      <c r="AR397" s="1193"/>
      <c r="AS397" s="1193"/>
      <c r="AT397" s="1193"/>
      <c r="AU397" s="1193"/>
      <c r="AV397" s="1193"/>
      <c r="AW397" s="1193"/>
      <c r="AX397" s="1193"/>
      <c r="AY397" s="1193"/>
      <c r="AZ397" s="1193"/>
      <c r="BA397" s="1193"/>
      <c r="BB397" s="1193"/>
      <c r="BC397" s="1193"/>
      <c r="BD397" s="1193"/>
      <c r="BE397" s="1193"/>
      <c r="BF397" s="1193"/>
      <c r="BG397" s="1193"/>
      <c r="BH397" s="1193"/>
      <c r="BI397" s="305"/>
      <c r="BP397" s="11"/>
      <c r="BQ397" s="11"/>
      <c r="BR397" s="11"/>
      <c r="BS397" s="11"/>
      <c r="BT397" s="11"/>
      <c r="BU397" s="11"/>
      <c r="BV397" s="11"/>
      <c r="BW397" s="11"/>
      <c r="BX397" s="11"/>
      <c r="BY397" s="11"/>
      <c r="BZ397" s="11"/>
      <c r="CA397" s="11"/>
      <c r="CB397" s="11"/>
      <c r="CC397" s="11"/>
      <c r="CD397" s="11"/>
      <c r="CE397" s="11"/>
      <c r="CF397" s="11"/>
      <c r="CJ397" s="69"/>
      <c r="CK397" s="69"/>
      <c r="CL397" s="69"/>
    </row>
    <row r="398" spans="3:90" s="5" customFormat="1" ht="9.9" customHeight="1">
      <c r="C398" s="303"/>
      <c r="D398" s="1190"/>
      <c r="E398" s="1190"/>
      <c r="F398" s="1190"/>
      <c r="G398" s="1190"/>
      <c r="H398" s="1190"/>
      <c r="I398" s="1190"/>
      <c r="J398" s="1190"/>
      <c r="K398" s="1190"/>
      <c r="L398" s="1191"/>
      <c r="M398" s="1191"/>
      <c r="N398" s="1191"/>
      <c r="O398" s="1191"/>
      <c r="P398" s="1193"/>
      <c r="Q398" s="1193"/>
      <c r="R398" s="1193"/>
      <c r="S398" s="1193"/>
      <c r="T398" s="1193"/>
      <c r="U398" s="1193"/>
      <c r="V398" s="1193"/>
      <c r="W398" s="1193"/>
      <c r="X398" s="1193"/>
      <c r="Y398" s="1193"/>
      <c r="Z398" s="1193"/>
      <c r="AA398" s="1193"/>
      <c r="AB398" s="1193"/>
      <c r="AC398" s="1193"/>
      <c r="AD398" s="1193"/>
      <c r="AE398" s="1193"/>
      <c r="AF398" s="1193"/>
      <c r="AG398" s="1193"/>
      <c r="AH398" s="1193"/>
      <c r="AI398" s="1193"/>
      <c r="AJ398" s="1193"/>
      <c r="AK398" s="1193"/>
      <c r="AL398" s="1193"/>
      <c r="AM398" s="1193"/>
      <c r="AN398" s="1193"/>
      <c r="AO398" s="1193"/>
      <c r="AP398" s="1193"/>
      <c r="AQ398" s="1193"/>
      <c r="AR398" s="1193"/>
      <c r="AS398" s="1193"/>
      <c r="AT398" s="1193"/>
      <c r="AU398" s="1193"/>
      <c r="AV398" s="1193"/>
      <c r="AW398" s="1193"/>
      <c r="AX398" s="1193"/>
      <c r="AY398" s="1193"/>
      <c r="AZ398" s="1193"/>
      <c r="BA398" s="1193"/>
      <c r="BB398" s="1193"/>
      <c r="BC398" s="1193"/>
      <c r="BD398" s="1193"/>
      <c r="BE398" s="1193"/>
      <c r="BF398" s="1193"/>
      <c r="BG398" s="1193"/>
      <c r="BH398" s="1193"/>
      <c r="BI398" s="305"/>
      <c r="BP398" s="11"/>
      <c r="BQ398" s="11"/>
      <c r="BR398" s="11"/>
      <c r="BS398" s="11"/>
      <c r="BT398" s="11"/>
      <c r="BU398" s="11"/>
      <c r="BV398" s="11"/>
      <c r="BW398" s="11"/>
      <c r="BX398" s="11"/>
      <c r="BY398" s="11"/>
      <c r="BZ398" s="11"/>
      <c r="CA398" s="11"/>
      <c r="CB398" s="11"/>
      <c r="CC398" s="11"/>
      <c r="CD398" s="11"/>
      <c r="CE398" s="11"/>
      <c r="CF398" s="11"/>
      <c r="CJ398" s="69"/>
      <c r="CK398" s="69"/>
      <c r="CL398" s="69"/>
    </row>
    <row r="399" spans="3:90" s="5" customFormat="1" ht="9.9" customHeight="1">
      <c r="C399" s="303"/>
      <c r="D399" s="1190"/>
      <c r="E399" s="1190"/>
      <c r="F399" s="1190"/>
      <c r="G399" s="1190"/>
      <c r="H399" s="1190"/>
      <c r="I399" s="1190"/>
      <c r="J399" s="1190"/>
      <c r="K399" s="1190"/>
      <c r="L399" s="1191"/>
      <c r="M399" s="1191"/>
      <c r="N399" s="1191"/>
      <c r="O399" s="1191"/>
      <c r="P399" s="1193"/>
      <c r="Q399" s="1193"/>
      <c r="R399" s="1193"/>
      <c r="S399" s="1193"/>
      <c r="T399" s="1193"/>
      <c r="U399" s="1193"/>
      <c r="V399" s="1193"/>
      <c r="W399" s="1193"/>
      <c r="X399" s="1193"/>
      <c r="Y399" s="1193"/>
      <c r="Z399" s="1193"/>
      <c r="AA399" s="1193"/>
      <c r="AB399" s="1193"/>
      <c r="AC399" s="1193"/>
      <c r="AD399" s="1193"/>
      <c r="AE399" s="1193"/>
      <c r="AF399" s="1193"/>
      <c r="AG399" s="1193"/>
      <c r="AH399" s="1193"/>
      <c r="AI399" s="1193"/>
      <c r="AJ399" s="1193"/>
      <c r="AK399" s="1193"/>
      <c r="AL399" s="1193"/>
      <c r="AM399" s="1193"/>
      <c r="AN399" s="1193"/>
      <c r="AO399" s="1193"/>
      <c r="AP399" s="1193"/>
      <c r="AQ399" s="1193"/>
      <c r="AR399" s="1193"/>
      <c r="AS399" s="1193"/>
      <c r="AT399" s="1193"/>
      <c r="AU399" s="1193"/>
      <c r="AV399" s="1193"/>
      <c r="AW399" s="1193"/>
      <c r="AX399" s="1193"/>
      <c r="AY399" s="1193"/>
      <c r="AZ399" s="1193"/>
      <c r="BA399" s="1193"/>
      <c r="BB399" s="1193"/>
      <c r="BC399" s="1193"/>
      <c r="BD399" s="1193"/>
      <c r="BE399" s="1193"/>
      <c r="BF399" s="1193"/>
      <c r="BG399" s="1193"/>
      <c r="BH399" s="1193"/>
      <c r="BI399" s="305"/>
      <c r="BP399" s="11"/>
      <c r="BQ399" s="11"/>
      <c r="BR399" s="11"/>
      <c r="BS399" s="11"/>
      <c r="BT399" s="11"/>
      <c r="BU399" s="11"/>
      <c r="BV399" s="11"/>
      <c r="BW399" s="11"/>
      <c r="BX399" s="11"/>
      <c r="BY399" s="11"/>
      <c r="BZ399" s="11"/>
      <c r="CA399" s="11"/>
      <c r="CB399" s="11"/>
      <c r="CC399" s="11"/>
      <c r="CD399" s="11"/>
      <c r="CE399" s="11"/>
      <c r="CF399" s="11"/>
      <c r="CJ399" s="69"/>
      <c r="CK399" s="69"/>
      <c r="CL399" s="69"/>
    </row>
    <row r="400" spans="3:90" s="5" customFormat="1" ht="9.9" customHeight="1">
      <c r="C400" s="303"/>
      <c r="D400" s="308"/>
      <c r="E400" s="308"/>
      <c r="F400" s="308"/>
      <c r="G400" s="308"/>
      <c r="H400" s="308"/>
      <c r="I400" s="308"/>
      <c r="J400" s="308"/>
      <c r="K400" s="308"/>
      <c r="L400" s="304"/>
      <c r="M400" s="304"/>
      <c r="N400" s="304"/>
      <c r="O400" s="304"/>
      <c r="P400" s="304"/>
      <c r="Q400" s="304"/>
      <c r="R400" s="304"/>
      <c r="S400" s="304"/>
      <c r="T400" s="304"/>
      <c r="U400" s="304"/>
      <c r="V400" s="304"/>
      <c r="W400" s="304"/>
      <c r="X400" s="304"/>
      <c r="Y400" s="304"/>
      <c r="Z400" s="304"/>
      <c r="AA400" s="304"/>
      <c r="AB400" s="304"/>
      <c r="AC400" s="304"/>
      <c r="AD400" s="304"/>
      <c r="AE400" s="304"/>
      <c r="AF400" s="304"/>
      <c r="AG400" s="304"/>
      <c r="AH400" s="304"/>
      <c r="AI400" s="304"/>
      <c r="AJ400" s="304"/>
      <c r="AK400" s="304"/>
      <c r="AL400" s="304"/>
      <c r="AM400" s="304"/>
      <c r="AN400" s="304"/>
      <c r="AO400" s="304"/>
      <c r="AP400" s="304"/>
      <c r="AQ400" s="304"/>
      <c r="AR400" s="304"/>
      <c r="AS400" s="304"/>
      <c r="AT400" s="304"/>
      <c r="AU400" s="304"/>
      <c r="AV400" s="304"/>
      <c r="AW400" s="304"/>
      <c r="AX400" s="304"/>
      <c r="AY400" s="304"/>
      <c r="AZ400" s="304"/>
      <c r="BA400" s="304"/>
      <c r="BB400" s="304"/>
      <c r="BC400" s="304"/>
      <c r="BD400" s="304"/>
      <c r="BE400" s="304"/>
      <c r="BF400" s="304"/>
      <c r="BG400" s="304"/>
      <c r="BH400" s="304"/>
      <c r="BI400" s="305"/>
      <c r="BP400" s="11"/>
      <c r="BQ400" s="11"/>
      <c r="BR400" s="11"/>
      <c r="BS400" s="11"/>
      <c r="BT400" s="11"/>
      <c r="BU400" s="11"/>
      <c r="BV400" s="11"/>
      <c r="BW400" s="11"/>
      <c r="BX400" s="11"/>
      <c r="BY400" s="11"/>
      <c r="BZ400" s="11"/>
      <c r="CA400" s="11"/>
      <c r="CB400" s="11"/>
      <c r="CC400" s="11"/>
      <c r="CD400" s="11"/>
      <c r="CE400" s="11"/>
      <c r="CF400" s="11"/>
      <c r="CJ400" s="69"/>
      <c r="CK400" s="69"/>
      <c r="CL400" s="69"/>
    </row>
    <row r="401" spans="2:90" s="5" customFormat="1" ht="9.9" customHeight="1">
      <c r="C401" s="303"/>
      <c r="D401" s="1190" t="s">
        <v>1316</v>
      </c>
      <c r="E401" s="1190"/>
      <c r="F401" s="1190"/>
      <c r="G401" s="1190"/>
      <c r="H401" s="1190"/>
      <c r="I401" s="1190"/>
      <c r="J401" s="1190"/>
      <c r="K401" s="1190"/>
      <c r="L401" s="1191" t="s">
        <v>1315</v>
      </c>
      <c r="M401" s="1191"/>
      <c r="N401" s="1191"/>
      <c r="O401" s="1191"/>
      <c r="P401" s="1191" t="s">
        <v>1318</v>
      </c>
      <c r="Q401" s="1191"/>
      <c r="R401" s="1191"/>
      <c r="S401" s="1191"/>
      <c r="T401" s="1191"/>
      <c r="U401" s="1191"/>
      <c r="V401" s="1191"/>
      <c r="W401" s="1191"/>
      <c r="X401" s="1191"/>
      <c r="Y401" s="1191"/>
      <c r="Z401" s="1191"/>
      <c r="AA401" s="1191"/>
      <c r="AB401" s="1191"/>
      <c r="AC401" s="1191"/>
      <c r="AD401" s="1191"/>
      <c r="AE401" s="1191"/>
      <c r="AF401" s="1191"/>
      <c r="AG401" s="1191"/>
      <c r="AH401" s="1191"/>
      <c r="AI401" s="1191"/>
      <c r="AJ401" s="1191"/>
      <c r="AK401" s="1191"/>
      <c r="AL401" s="1191"/>
      <c r="AM401" s="1191"/>
      <c r="AN401" s="1191"/>
      <c r="AO401" s="1191"/>
      <c r="AP401" s="1191"/>
      <c r="AQ401" s="1191"/>
      <c r="AR401" s="1191"/>
      <c r="AS401" s="1191"/>
      <c r="AT401" s="1191"/>
      <c r="AU401" s="1191"/>
      <c r="AV401" s="1191"/>
      <c r="AW401" s="1191"/>
      <c r="AX401" s="1191"/>
      <c r="AY401" s="1191"/>
      <c r="AZ401" s="1191"/>
      <c r="BA401" s="1191"/>
      <c r="BB401" s="1191"/>
      <c r="BC401" s="1191"/>
      <c r="BD401" s="1191"/>
      <c r="BE401" s="1191"/>
      <c r="BF401" s="1191"/>
      <c r="BG401" s="1191"/>
      <c r="BH401" s="1191"/>
      <c r="BI401" s="305"/>
      <c r="BP401" s="11"/>
      <c r="BQ401" s="11"/>
      <c r="BR401" s="11"/>
      <c r="BS401" s="11"/>
      <c r="BT401" s="11"/>
      <c r="BU401" s="11"/>
      <c r="BV401" s="11"/>
      <c r="BW401" s="11"/>
      <c r="BX401" s="11"/>
      <c r="BY401" s="11"/>
      <c r="BZ401" s="11"/>
      <c r="CA401" s="11"/>
      <c r="CB401" s="11"/>
      <c r="CC401" s="11"/>
      <c r="CD401" s="11"/>
      <c r="CE401" s="11"/>
      <c r="CF401" s="11"/>
      <c r="CJ401" s="69"/>
      <c r="CK401" s="69"/>
      <c r="CL401" s="69"/>
    </row>
    <row r="402" spans="2:90" s="5" customFormat="1" ht="9.9" customHeight="1">
      <c r="C402" s="303"/>
      <c r="D402" s="1190"/>
      <c r="E402" s="1190"/>
      <c r="F402" s="1190"/>
      <c r="G402" s="1190"/>
      <c r="H402" s="1190"/>
      <c r="I402" s="1190"/>
      <c r="J402" s="1190"/>
      <c r="K402" s="1190"/>
      <c r="L402" s="1191"/>
      <c r="M402" s="1191"/>
      <c r="N402" s="1191"/>
      <c r="O402" s="1191"/>
      <c r="P402" s="1191"/>
      <c r="Q402" s="1191"/>
      <c r="R402" s="1191"/>
      <c r="S402" s="1191"/>
      <c r="T402" s="1191"/>
      <c r="U402" s="1191"/>
      <c r="V402" s="1191"/>
      <c r="W402" s="1191"/>
      <c r="X402" s="1191"/>
      <c r="Y402" s="1191"/>
      <c r="Z402" s="1191"/>
      <c r="AA402" s="1191"/>
      <c r="AB402" s="1191"/>
      <c r="AC402" s="1191"/>
      <c r="AD402" s="1191"/>
      <c r="AE402" s="1191"/>
      <c r="AF402" s="1191"/>
      <c r="AG402" s="1191"/>
      <c r="AH402" s="1191"/>
      <c r="AI402" s="1191"/>
      <c r="AJ402" s="1191"/>
      <c r="AK402" s="1191"/>
      <c r="AL402" s="1191"/>
      <c r="AM402" s="1191"/>
      <c r="AN402" s="1191"/>
      <c r="AO402" s="1191"/>
      <c r="AP402" s="1191"/>
      <c r="AQ402" s="1191"/>
      <c r="AR402" s="1191"/>
      <c r="AS402" s="1191"/>
      <c r="AT402" s="1191"/>
      <c r="AU402" s="1191"/>
      <c r="AV402" s="1191"/>
      <c r="AW402" s="1191"/>
      <c r="AX402" s="1191"/>
      <c r="AY402" s="1191"/>
      <c r="AZ402" s="1191"/>
      <c r="BA402" s="1191"/>
      <c r="BB402" s="1191"/>
      <c r="BC402" s="1191"/>
      <c r="BD402" s="1191"/>
      <c r="BE402" s="1191"/>
      <c r="BF402" s="1191"/>
      <c r="BG402" s="1191"/>
      <c r="BH402" s="1191"/>
      <c r="BI402" s="305"/>
      <c r="BP402" s="11"/>
      <c r="BQ402" s="11"/>
      <c r="BR402" s="11"/>
      <c r="BS402" s="11"/>
      <c r="BT402" s="11"/>
      <c r="BU402" s="11"/>
      <c r="BV402" s="11"/>
      <c r="BW402" s="11"/>
      <c r="BX402" s="11"/>
      <c r="BY402" s="11"/>
      <c r="BZ402" s="11"/>
      <c r="CA402" s="11"/>
      <c r="CB402" s="11"/>
      <c r="CC402" s="11"/>
      <c r="CD402" s="11"/>
      <c r="CE402" s="11"/>
      <c r="CF402" s="11"/>
      <c r="CJ402" s="69"/>
      <c r="CK402" s="69"/>
      <c r="CL402" s="69"/>
    </row>
    <row r="403" spans="2:90" s="5" customFormat="1" ht="9.9" customHeight="1">
      <c r="C403" s="303"/>
      <c r="D403" s="1190"/>
      <c r="E403" s="1190"/>
      <c r="F403" s="1190"/>
      <c r="G403" s="1190"/>
      <c r="H403" s="1190"/>
      <c r="I403" s="1190"/>
      <c r="J403" s="1190"/>
      <c r="K403" s="1190"/>
      <c r="L403" s="1191"/>
      <c r="M403" s="1191"/>
      <c r="N403" s="1191"/>
      <c r="O403" s="1191"/>
      <c r="P403" s="1191"/>
      <c r="Q403" s="1191"/>
      <c r="R403" s="1191"/>
      <c r="S403" s="1191"/>
      <c r="T403" s="1191"/>
      <c r="U403" s="1191"/>
      <c r="V403" s="1191"/>
      <c r="W403" s="1191"/>
      <c r="X403" s="1191"/>
      <c r="Y403" s="1191"/>
      <c r="Z403" s="1191"/>
      <c r="AA403" s="1191"/>
      <c r="AB403" s="1191"/>
      <c r="AC403" s="1191"/>
      <c r="AD403" s="1191"/>
      <c r="AE403" s="1191"/>
      <c r="AF403" s="1191"/>
      <c r="AG403" s="1191"/>
      <c r="AH403" s="1191"/>
      <c r="AI403" s="1191"/>
      <c r="AJ403" s="1191"/>
      <c r="AK403" s="1191"/>
      <c r="AL403" s="1191"/>
      <c r="AM403" s="1191"/>
      <c r="AN403" s="1191"/>
      <c r="AO403" s="1191"/>
      <c r="AP403" s="1191"/>
      <c r="AQ403" s="1191"/>
      <c r="AR403" s="1191"/>
      <c r="AS403" s="1191"/>
      <c r="AT403" s="1191"/>
      <c r="AU403" s="1191"/>
      <c r="AV403" s="1191"/>
      <c r="AW403" s="1191"/>
      <c r="AX403" s="1191"/>
      <c r="AY403" s="1191"/>
      <c r="AZ403" s="1191"/>
      <c r="BA403" s="1191"/>
      <c r="BB403" s="1191"/>
      <c r="BC403" s="1191"/>
      <c r="BD403" s="1191"/>
      <c r="BE403" s="1191"/>
      <c r="BF403" s="1191"/>
      <c r="BG403" s="1191"/>
      <c r="BH403" s="1191"/>
      <c r="BI403" s="305"/>
      <c r="BP403" s="11"/>
      <c r="BQ403" s="11"/>
      <c r="BR403" s="11"/>
      <c r="BS403" s="11"/>
      <c r="BT403" s="11"/>
      <c r="BU403" s="11"/>
      <c r="BV403" s="11"/>
      <c r="BW403" s="11"/>
      <c r="BX403" s="11"/>
      <c r="BY403" s="11"/>
      <c r="BZ403" s="11"/>
      <c r="CA403" s="11"/>
      <c r="CB403" s="11"/>
      <c r="CC403" s="11"/>
      <c r="CD403" s="11"/>
      <c r="CE403" s="11"/>
      <c r="CF403" s="11"/>
      <c r="CJ403" s="69"/>
      <c r="CK403" s="69"/>
      <c r="CL403" s="69"/>
    </row>
    <row r="404" spans="2:90" s="5" customFormat="1" ht="9.9" customHeight="1">
      <c r="C404" s="303"/>
      <c r="D404" s="1190"/>
      <c r="E404" s="1190"/>
      <c r="F404" s="1190"/>
      <c r="G404" s="1190"/>
      <c r="H404" s="1190"/>
      <c r="I404" s="1190"/>
      <c r="J404" s="1190"/>
      <c r="K404" s="1190"/>
      <c r="L404" s="1191"/>
      <c r="M404" s="1191"/>
      <c r="N404" s="1191"/>
      <c r="O404" s="1191"/>
      <c r="P404" s="1191"/>
      <c r="Q404" s="1191"/>
      <c r="R404" s="1191"/>
      <c r="S404" s="1191"/>
      <c r="T404" s="1191"/>
      <c r="U404" s="1191"/>
      <c r="V404" s="1191"/>
      <c r="W404" s="1191"/>
      <c r="X404" s="1191"/>
      <c r="Y404" s="1191"/>
      <c r="Z404" s="1191"/>
      <c r="AA404" s="1191"/>
      <c r="AB404" s="1191"/>
      <c r="AC404" s="1191"/>
      <c r="AD404" s="1191"/>
      <c r="AE404" s="1191"/>
      <c r="AF404" s="1191"/>
      <c r="AG404" s="1191"/>
      <c r="AH404" s="1191"/>
      <c r="AI404" s="1191"/>
      <c r="AJ404" s="1191"/>
      <c r="AK404" s="1191"/>
      <c r="AL404" s="1191"/>
      <c r="AM404" s="1191"/>
      <c r="AN404" s="1191"/>
      <c r="AO404" s="1191"/>
      <c r="AP404" s="1191"/>
      <c r="AQ404" s="1191"/>
      <c r="AR404" s="1191"/>
      <c r="AS404" s="1191"/>
      <c r="AT404" s="1191"/>
      <c r="AU404" s="1191"/>
      <c r="AV404" s="1191"/>
      <c r="AW404" s="1191"/>
      <c r="AX404" s="1191"/>
      <c r="AY404" s="1191"/>
      <c r="AZ404" s="1191"/>
      <c r="BA404" s="1191"/>
      <c r="BB404" s="1191"/>
      <c r="BC404" s="1191"/>
      <c r="BD404" s="1191"/>
      <c r="BE404" s="1191"/>
      <c r="BF404" s="1191"/>
      <c r="BG404" s="1191"/>
      <c r="BH404" s="1191"/>
      <c r="BI404" s="305"/>
      <c r="BJ404" s="27"/>
    </row>
    <row r="405" spans="2:90" s="5" customFormat="1" ht="16.2" customHeight="1">
      <c r="C405" s="303"/>
      <c r="D405" s="326"/>
      <c r="E405" s="326"/>
      <c r="F405" s="326"/>
      <c r="G405" s="326"/>
      <c r="H405" s="326"/>
      <c r="I405" s="326"/>
      <c r="J405" s="326"/>
      <c r="K405" s="326"/>
      <c r="L405" s="327"/>
      <c r="M405" s="327"/>
      <c r="N405" s="327"/>
      <c r="O405" s="327"/>
      <c r="P405" s="762" t="s">
        <v>1355</v>
      </c>
      <c r="Q405" s="762"/>
      <c r="R405" s="762"/>
      <c r="S405" s="762"/>
      <c r="T405" s="762"/>
      <c r="U405" s="762"/>
      <c r="V405" s="762"/>
      <c r="W405" s="762"/>
      <c r="X405" s="762"/>
      <c r="Y405" s="762"/>
      <c r="Z405" s="762"/>
      <c r="AA405" s="762"/>
      <c r="AB405" s="762"/>
      <c r="AC405" s="762"/>
      <c r="AD405" s="762"/>
      <c r="AE405" s="762"/>
      <c r="AF405" s="762"/>
      <c r="AG405" s="762"/>
      <c r="AH405" s="762"/>
      <c r="AI405" s="762"/>
      <c r="AJ405" s="762"/>
      <c r="AK405" s="762"/>
      <c r="AL405" s="762"/>
      <c r="AM405" s="762"/>
      <c r="AN405" s="762"/>
      <c r="AO405" s="762"/>
      <c r="AP405" s="762"/>
      <c r="AQ405" s="762"/>
      <c r="AR405" s="762"/>
      <c r="AS405" s="762"/>
      <c r="AT405" s="762"/>
      <c r="AU405" s="762"/>
      <c r="AV405" s="762"/>
      <c r="AW405" s="762"/>
      <c r="AX405" s="762"/>
      <c r="AY405" s="762"/>
      <c r="AZ405" s="762"/>
      <c r="BA405" s="762"/>
      <c r="BB405" s="762"/>
      <c r="BC405" s="762"/>
      <c r="BD405" s="762"/>
      <c r="BE405" s="762"/>
      <c r="BF405" s="762"/>
      <c r="BG405" s="328"/>
      <c r="BH405" s="328"/>
      <c r="BI405" s="305"/>
      <c r="BJ405" s="27"/>
    </row>
    <row r="406" spans="2:90" s="5" customFormat="1" ht="4.2" customHeight="1" thickBot="1">
      <c r="C406" s="306"/>
      <c r="D406" s="329"/>
      <c r="E406" s="329"/>
      <c r="F406" s="329"/>
      <c r="G406" s="329"/>
      <c r="H406" s="329"/>
      <c r="I406" s="329"/>
      <c r="J406" s="329"/>
      <c r="K406" s="329"/>
      <c r="L406" s="330"/>
      <c r="M406" s="330"/>
      <c r="N406" s="330"/>
      <c r="O406" s="330"/>
      <c r="P406" s="330"/>
      <c r="Q406" s="309"/>
      <c r="R406" s="309"/>
      <c r="S406" s="309"/>
      <c r="T406" s="309"/>
      <c r="U406" s="309"/>
      <c r="V406" s="309"/>
      <c r="W406" s="309"/>
      <c r="X406" s="309"/>
      <c r="Y406" s="309"/>
      <c r="Z406" s="309"/>
      <c r="AA406" s="309"/>
      <c r="AB406" s="309"/>
      <c r="AC406" s="309"/>
      <c r="AD406" s="309"/>
      <c r="AE406" s="309"/>
      <c r="AF406" s="309"/>
      <c r="AG406" s="309"/>
      <c r="AH406" s="309"/>
      <c r="AI406" s="309"/>
      <c r="AJ406" s="309"/>
      <c r="AK406" s="309"/>
      <c r="AL406" s="309"/>
      <c r="AM406" s="309"/>
      <c r="AN406" s="309"/>
      <c r="AO406" s="309"/>
      <c r="AP406" s="309"/>
      <c r="AQ406" s="309"/>
      <c r="AR406" s="309"/>
      <c r="AS406" s="309"/>
      <c r="AT406" s="309"/>
      <c r="AU406" s="309"/>
      <c r="AV406" s="309"/>
      <c r="AW406" s="309"/>
      <c r="AX406" s="309"/>
      <c r="AY406" s="309"/>
      <c r="AZ406" s="309"/>
      <c r="BA406" s="309"/>
      <c r="BB406" s="309"/>
      <c r="BC406" s="309"/>
      <c r="BD406" s="309"/>
      <c r="BE406" s="309"/>
      <c r="BF406" s="309"/>
      <c r="BG406" s="309"/>
      <c r="BH406" s="309"/>
      <c r="BI406" s="307"/>
      <c r="BJ406" s="27"/>
    </row>
    <row r="407" spans="2:90" s="5" customFormat="1" ht="9.9" customHeight="1">
      <c r="B407" s="201"/>
      <c r="C407" s="304"/>
      <c r="BI407" s="304"/>
      <c r="BL407" s="27"/>
      <c r="BM407" s="27"/>
    </row>
    <row r="408" spans="2:90" s="5" customFormat="1" ht="9.9" customHeight="1">
      <c r="B408" s="261"/>
      <c r="C408" s="304"/>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c r="Z408" s="304"/>
      <c r="AA408" s="304"/>
      <c r="AB408" s="304"/>
      <c r="AC408" s="304"/>
      <c r="AD408" s="304"/>
      <c r="AE408" s="304"/>
      <c r="AF408" s="304"/>
      <c r="AG408" s="304"/>
      <c r="AH408" s="304"/>
      <c r="AI408" s="304"/>
      <c r="AJ408" s="304"/>
      <c r="AK408" s="304"/>
      <c r="AL408" s="304"/>
      <c r="AM408" s="304"/>
      <c r="AN408" s="304"/>
      <c r="AO408" s="304"/>
      <c r="AP408" s="304"/>
      <c r="AQ408" s="304"/>
      <c r="AR408" s="304"/>
      <c r="AS408" s="304"/>
      <c r="AT408" s="304"/>
      <c r="AU408" s="304"/>
      <c r="AV408" s="304"/>
      <c r="AW408" s="304"/>
      <c r="AX408" s="304"/>
      <c r="AY408" s="304"/>
      <c r="AZ408" s="304"/>
      <c r="BA408" s="304"/>
      <c r="BB408" s="304"/>
      <c r="BC408" s="304"/>
      <c r="BD408" s="304"/>
      <c r="BE408" s="304"/>
      <c r="BF408" s="304"/>
      <c r="BG408" s="304"/>
      <c r="BH408" s="304"/>
      <c r="BI408" s="304"/>
      <c r="BL408" s="27"/>
      <c r="BM408" s="27"/>
    </row>
    <row r="409" spans="2:90" s="5" customFormat="1" ht="9.9" customHeight="1">
      <c r="B409" s="272"/>
      <c r="C409" s="273"/>
      <c r="D409" s="273"/>
      <c r="E409" s="273"/>
      <c r="F409" s="273"/>
      <c r="G409" s="273"/>
      <c r="H409" s="273"/>
      <c r="I409" s="273"/>
      <c r="J409" s="273"/>
      <c r="K409" s="273"/>
      <c r="L409" s="273"/>
      <c r="M409" s="273"/>
      <c r="N409" s="273"/>
      <c r="O409" s="273"/>
      <c r="P409" s="273"/>
      <c r="Q409" s="273"/>
      <c r="R409" s="273"/>
      <c r="S409" s="273"/>
      <c r="T409" s="273"/>
      <c r="U409" s="273"/>
      <c r="V409" s="273"/>
      <c r="W409" s="273"/>
      <c r="X409" s="273"/>
      <c r="Y409" s="273"/>
      <c r="Z409" s="273"/>
      <c r="AA409" s="273"/>
      <c r="AB409" s="273"/>
      <c r="AC409" s="273"/>
      <c r="AD409" s="273"/>
      <c r="AE409" s="273"/>
      <c r="AF409" s="273"/>
      <c r="AG409" s="273"/>
      <c r="AH409" s="273"/>
      <c r="AI409" s="273"/>
      <c r="AJ409" s="273"/>
      <c r="AK409" s="273"/>
      <c r="AL409" s="273"/>
      <c r="AM409" s="273"/>
      <c r="AN409" s="273"/>
      <c r="AO409" s="273"/>
      <c r="AP409" s="273"/>
      <c r="AQ409" s="273"/>
      <c r="AR409" s="273"/>
      <c r="AS409" s="273"/>
      <c r="AT409" s="273"/>
      <c r="AU409" s="273"/>
      <c r="AV409" s="273"/>
      <c r="AW409" s="273"/>
      <c r="AX409" s="273"/>
      <c r="AY409" s="273"/>
      <c r="AZ409" s="273"/>
      <c r="BA409" s="273"/>
      <c r="BB409" s="273"/>
      <c r="BC409" s="273"/>
      <c r="BD409" s="273"/>
      <c r="BE409" s="273"/>
      <c r="BF409" s="273"/>
      <c r="BG409" s="273"/>
      <c r="BH409" s="273"/>
      <c r="BI409" s="273"/>
      <c r="BL409" s="27"/>
      <c r="BM409" s="27"/>
    </row>
    <row r="410" spans="2:90" s="5" customFormat="1" ht="9.9" customHeight="1">
      <c r="C410" s="22"/>
      <c r="D410" s="22"/>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2"/>
      <c r="AA410" s="22"/>
      <c r="AB410" s="220"/>
      <c r="AC410" s="220"/>
      <c r="AD410" s="220"/>
      <c r="AE410" s="220"/>
      <c r="AF410" s="220"/>
      <c r="AG410" s="220"/>
      <c r="AH410" s="220"/>
      <c r="AI410" s="217"/>
      <c r="AJ410" s="217"/>
      <c r="AK410" s="217"/>
      <c r="AL410" s="217"/>
      <c r="AM410" s="217"/>
      <c r="AN410" s="217"/>
      <c r="AO410" s="217"/>
      <c r="AP410" s="217"/>
      <c r="AQ410" s="217"/>
      <c r="AR410" s="217"/>
      <c r="AS410" s="217"/>
      <c r="AT410" s="221"/>
      <c r="AU410" s="221"/>
      <c r="AV410" s="222"/>
      <c r="AW410" s="222"/>
      <c r="AX410" s="222"/>
      <c r="AY410" s="223"/>
      <c r="AZ410" s="223"/>
      <c r="BA410" s="223"/>
      <c r="BB410" s="223"/>
      <c r="BC410" s="223"/>
      <c r="BD410" s="223"/>
      <c r="BE410" s="223"/>
      <c r="BF410" s="223"/>
      <c r="BG410" s="223"/>
      <c r="BH410" s="223"/>
      <c r="BI410" s="223"/>
      <c r="BJ410" s="223"/>
      <c r="BM410" s="27"/>
      <c r="BN410" s="27"/>
    </row>
    <row r="411" spans="2:90" s="5" customFormat="1" ht="9.9" customHeight="1">
      <c r="C411" s="22"/>
      <c r="D411" s="22"/>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2"/>
      <c r="AA411" s="22"/>
      <c r="AB411" s="220"/>
      <c r="AC411" s="220"/>
      <c r="AD411" s="220"/>
      <c r="AE411" s="220"/>
      <c r="AF411" s="220"/>
      <c r="AG411" s="220"/>
      <c r="AH411" s="220"/>
      <c r="AI411" s="217"/>
      <c r="AJ411" s="217"/>
      <c r="AK411" s="217"/>
      <c r="AL411" s="217"/>
      <c r="AM411" s="217"/>
      <c r="AN411" s="217"/>
      <c r="AO411" s="217"/>
      <c r="AP411" s="217"/>
      <c r="AQ411" s="217"/>
      <c r="AR411" s="217"/>
      <c r="AS411" s="217"/>
      <c r="AT411" s="221"/>
      <c r="AU411" s="221"/>
      <c r="AV411" s="222"/>
      <c r="AW411" s="222"/>
      <c r="AX411" s="222"/>
      <c r="AY411" s="223"/>
      <c r="AZ411" s="223"/>
      <c r="BA411" s="223"/>
      <c r="BB411" s="223"/>
      <c r="BC411" s="223"/>
      <c r="BD411" s="223"/>
      <c r="BE411" s="223"/>
      <c r="BF411" s="223"/>
      <c r="BG411" s="223"/>
      <c r="BH411" s="223"/>
      <c r="BI411" s="223"/>
      <c r="BJ411" s="223"/>
      <c r="BM411" s="27"/>
      <c r="BN411" s="27"/>
    </row>
    <row r="412" spans="2:90" s="5" customFormat="1" ht="9.9" customHeight="1">
      <c r="C412" s="22"/>
      <c r="D412" s="22"/>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2"/>
      <c r="AA412" s="22"/>
      <c r="AB412" s="220"/>
      <c r="AC412" s="220"/>
      <c r="AD412" s="220"/>
      <c r="AE412" s="220"/>
      <c r="AF412" s="220"/>
      <c r="AG412" s="220"/>
      <c r="AH412" s="220"/>
      <c r="AI412" s="217"/>
      <c r="AJ412" s="217"/>
      <c r="AK412" s="217"/>
      <c r="AL412" s="217"/>
      <c r="AM412" s="217"/>
      <c r="AN412" s="217"/>
      <c r="AO412" s="217"/>
      <c r="AP412" s="217"/>
      <c r="AQ412" s="217"/>
      <c r="AR412" s="217"/>
      <c r="AS412" s="217"/>
      <c r="AT412" s="221"/>
      <c r="AU412" s="221"/>
      <c r="AV412" s="217"/>
      <c r="AW412" s="217"/>
      <c r="AX412" s="217"/>
      <c r="AY412" s="217"/>
      <c r="AZ412" s="217"/>
      <c r="BA412" s="217"/>
      <c r="BB412" s="217"/>
      <c r="BC412" s="217"/>
      <c r="BD412" s="217"/>
      <c r="BE412" s="217"/>
      <c r="BF412" s="217"/>
      <c r="BG412" s="217"/>
      <c r="BH412" s="217"/>
      <c r="BI412" s="217"/>
      <c r="BJ412" s="217"/>
      <c r="BM412" s="69"/>
      <c r="BP412" s="69"/>
      <c r="BQ412" s="69"/>
      <c r="BR412" s="69"/>
      <c r="BS412" s="69"/>
      <c r="BT412" s="69"/>
      <c r="BU412" s="69"/>
      <c r="BV412" s="69"/>
      <c r="BW412" s="69"/>
      <c r="BX412" s="69"/>
      <c r="BY412" s="69"/>
      <c r="BZ412" s="69"/>
      <c r="CA412" s="69"/>
      <c r="CB412" s="69"/>
      <c r="CC412" s="69"/>
      <c r="CD412" s="69"/>
      <c r="CE412" s="69"/>
      <c r="CF412" s="69"/>
      <c r="CG412" s="69"/>
      <c r="CH412" s="69"/>
      <c r="CI412" s="69"/>
      <c r="CJ412" s="69"/>
      <c r="CK412" s="69"/>
    </row>
    <row r="413" spans="2:90" s="5" customFormat="1" ht="9.9" customHeight="1">
      <c r="C413" s="72"/>
      <c r="D413" s="72"/>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72"/>
      <c r="AA413" s="72"/>
      <c r="AB413" s="152"/>
      <c r="AC413" s="152"/>
      <c r="AD413" s="152"/>
      <c r="AE413" s="152"/>
      <c r="AF413" s="152"/>
      <c r="AG413" s="152"/>
      <c r="AH413" s="152"/>
      <c r="AI413" s="151"/>
      <c r="AJ413" s="151"/>
      <c r="AK413" s="151"/>
      <c r="AL413" s="151"/>
      <c r="AM413" s="151"/>
      <c r="AN413" s="151"/>
      <c r="AO413" s="151"/>
      <c r="AP413" s="151"/>
      <c r="AQ413" s="151"/>
      <c r="AR413" s="151"/>
      <c r="AS413" s="151"/>
      <c r="AT413" s="168"/>
      <c r="AU413" s="168"/>
      <c r="AV413" s="151"/>
      <c r="AW413" s="151"/>
      <c r="AX413" s="151"/>
      <c r="AY413" s="151"/>
      <c r="AZ413" s="151"/>
      <c r="BA413" s="151"/>
      <c r="BB413" s="151"/>
      <c r="BC413" s="151"/>
      <c r="BD413" s="151"/>
      <c r="BE413" s="151"/>
      <c r="BF413" s="151"/>
      <c r="BG413" s="151"/>
      <c r="BH413" s="151"/>
      <c r="BI413" s="151"/>
      <c r="BJ413" s="151"/>
      <c r="BM413" s="69"/>
      <c r="BN413" s="69"/>
      <c r="BO413" s="69"/>
      <c r="BP413" s="69"/>
      <c r="BQ413" s="69"/>
      <c r="BR413" s="69"/>
      <c r="BS413" s="69"/>
      <c r="BT413" s="69"/>
      <c r="BU413" s="69"/>
      <c r="BV413" s="69"/>
      <c r="BW413" s="69"/>
      <c r="BX413" s="69"/>
      <c r="BY413" s="69"/>
      <c r="BZ413" s="69"/>
      <c r="CA413" s="69"/>
      <c r="CB413" s="69"/>
      <c r="CC413" s="69"/>
      <c r="CD413" s="69"/>
      <c r="CE413" s="69"/>
      <c r="CF413" s="69"/>
      <c r="CG413" s="69"/>
      <c r="CH413" s="69"/>
      <c r="CI413" s="69"/>
      <c r="CJ413" s="69"/>
      <c r="CK413" s="69"/>
    </row>
    <row r="414" spans="2:90" s="5" customFormat="1" ht="9.9" customHeight="1">
      <c r="E414" s="72"/>
      <c r="F414" s="72"/>
      <c r="G414" s="202"/>
      <c r="H414" s="202"/>
      <c r="I414" s="202"/>
      <c r="J414" s="202"/>
      <c r="K414" s="202"/>
      <c r="L414" s="202"/>
      <c r="M414" s="202"/>
      <c r="N414" s="202"/>
      <c r="O414" s="202"/>
      <c r="P414" s="202"/>
      <c r="Q414" s="202"/>
      <c r="R414" s="202"/>
      <c r="BL414" s="69"/>
      <c r="BM414" s="69"/>
      <c r="BN414" s="69"/>
      <c r="BO414" s="69"/>
      <c r="BP414" s="69"/>
      <c r="BQ414" s="69"/>
      <c r="BR414" s="69"/>
      <c r="BS414" s="69"/>
      <c r="BT414" s="69"/>
      <c r="BU414" s="69"/>
      <c r="BV414" s="69"/>
      <c r="BW414" s="69"/>
      <c r="BX414" s="69"/>
      <c r="BY414" s="69"/>
      <c r="BZ414" s="69"/>
      <c r="CA414" s="69"/>
      <c r="CB414" s="69"/>
      <c r="CC414" s="69"/>
      <c r="CD414" s="69"/>
      <c r="CE414" s="69"/>
      <c r="CF414" s="69"/>
      <c r="CG414" s="69"/>
      <c r="CH414" s="69"/>
      <c r="CI414" s="69"/>
      <c r="CJ414" s="69"/>
    </row>
    <row r="415" spans="2:90" s="5" customFormat="1" ht="9.9" customHeight="1">
      <c r="C415" s="33"/>
      <c r="D415" s="33"/>
      <c r="E415" s="33"/>
      <c r="F415" s="33"/>
      <c r="G415" s="33"/>
      <c r="H415" s="33"/>
      <c r="I415" s="202"/>
      <c r="J415" s="202"/>
      <c r="K415" s="202"/>
      <c r="L415" s="202"/>
      <c r="M415" s="202"/>
      <c r="N415" s="202"/>
      <c r="O415" s="202"/>
      <c r="P415" s="202"/>
      <c r="Q415" s="202"/>
      <c r="R415" s="202"/>
      <c r="AC415" s="224"/>
      <c r="AD415" s="224"/>
      <c r="AE415" s="224"/>
      <c r="AF415" s="224"/>
      <c r="AG415" s="224"/>
      <c r="AH415" s="224"/>
      <c r="AI415" s="224"/>
      <c r="AJ415" s="224"/>
      <c r="AK415" s="224"/>
      <c r="AL415" s="224"/>
      <c r="AM415" s="224"/>
      <c r="AN415" s="224"/>
      <c r="AO415" s="224"/>
      <c r="AP415" s="224"/>
      <c r="AQ415" s="224"/>
      <c r="AR415" s="224"/>
      <c r="AS415" s="225"/>
      <c r="AT415" s="225"/>
      <c r="AU415" s="225"/>
      <c r="AV415" s="225"/>
      <c r="AW415" s="225"/>
      <c r="AX415" s="225"/>
      <c r="AY415" s="225"/>
      <c r="AZ415" s="225"/>
      <c r="BA415" s="34"/>
      <c r="BB415" s="34"/>
      <c r="BC415" s="34"/>
      <c r="BL415" s="69"/>
      <c r="BM415" s="69"/>
      <c r="BN415" s="69"/>
      <c r="BO415" s="69"/>
      <c r="BP415" s="69"/>
      <c r="BQ415" s="69"/>
      <c r="BR415" s="69"/>
      <c r="BS415" s="69"/>
      <c r="BT415" s="69"/>
      <c r="BU415" s="69"/>
      <c r="BV415" s="69"/>
      <c r="BW415" s="69"/>
      <c r="BX415" s="69"/>
      <c r="BY415" s="69"/>
      <c r="BZ415" s="69"/>
      <c r="CA415" s="69"/>
      <c r="CB415" s="69"/>
      <c r="CC415" s="69"/>
      <c r="CD415" s="69"/>
      <c r="CE415" s="69"/>
      <c r="CF415" s="69"/>
      <c r="CG415" s="69"/>
      <c r="CH415" s="69"/>
      <c r="CI415" s="69"/>
      <c r="CJ415" s="69"/>
    </row>
    <row r="416" spans="2:90" s="5" customFormat="1" ht="9.9" customHeight="1">
      <c r="C416" s="33"/>
      <c r="D416" s="33"/>
      <c r="E416" s="33"/>
      <c r="F416" s="33"/>
      <c r="G416" s="33"/>
      <c r="H416" s="33"/>
      <c r="I416" s="69"/>
      <c r="J416" s="69"/>
      <c r="K416" s="69"/>
      <c r="L416" s="69"/>
      <c r="M416" s="69"/>
      <c r="N416" s="69"/>
      <c r="O416" s="69"/>
      <c r="P416" s="69"/>
      <c r="Q416" s="69"/>
      <c r="T416" s="33"/>
      <c r="U416" s="33"/>
      <c r="V416" s="33"/>
      <c r="W416" s="13"/>
      <c r="X416" s="13"/>
      <c r="Y416" s="13"/>
      <c r="Z416" s="13"/>
      <c r="AA416" s="13"/>
      <c r="AB416" s="13"/>
      <c r="AC416" s="224"/>
      <c r="AD416" s="224"/>
      <c r="AE416" s="224"/>
      <c r="AF416" s="224"/>
      <c r="AG416" s="224"/>
      <c r="AH416" s="224"/>
      <c r="AI416" s="224"/>
      <c r="AJ416" s="224"/>
      <c r="AK416" s="224"/>
      <c r="AL416" s="224"/>
      <c r="AM416" s="224"/>
      <c r="AN416" s="224"/>
      <c r="AO416" s="224"/>
      <c r="AP416" s="224"/>
      <c r="AQ416" s="224"/>
      <c r="AR416" s="224"/>
      <c r="AS416" s="225"/>
      <c r="AT416" s="225"/>
      <c r="AU416" s="225"/>
      <c r="AV416" s="225"/>
      <c r="AW416" s="225"/>
      <c r="AX416" s="225"/>
      <c r="AY416" s="225"/>
      <c r="AZ416" s="225"/>
      <c r="BA416" s="34"/>
      <c r="BB416" s="34"/>
      <c r="BC416" s="34"/>
    </row>
    <row r="417" spans="3:63" s="5" customFormat="1" ht="9.9" customHeight="1">
      <c r="D417" s="226"/>
      <c r="E417" s="226"/>
      <c r="F417" s="226"/>
      <c r="G417" s="226"/>
      <c r="H417" s="226"/>
      <c r="I417" s="226"/>
      <c r="J417" s="226"/>
      <c r="K417" s="226"/>
      <c r="L417" s="226"/>
      <c r="M417" s="226"/>
      <c r="N417" s="226"/>
      <c r="O417" s="226"/>
      <c r="P417" s="226"/>
      <c r="Q417" s="226"/>
      <c r="T417" s="11"/>
      <c r="U417" s="11"/>
      <c r="V417" s="11"/>
      <c r="W417" s="11"/>
      <c r="X417" s="11"/>
      <c r="Y417" s="11"/>
      <c r="Z417" s="11"/>
      <c r="AA417" s="228"/>
      <c r="AB417" s="228"/>
      <c r="AC417" s="228"/>
      <c r="AD417" s="228"/>
      <c r="AE417" s="228"/>
      <c r="AF417" s="228"/>
      <c r="AG417" s="228"/>
      <c r="AH417" s="228"/>
      <c r="AI417" s="228"/>
      <c r="AJ417" s="228"/>
      <c r="AK417" s="228"/>
      <c r="AL417" s="228"/>
      <c r="AM417" s="228"/>
      <c r="AN417" s="228"/>
      <c r="AO417" s="228"/>
      <c r="AP417" s="228"/>
      <c r="AQ417" s="228"/>
      <c r="AR417" s="228"/>
      <c r="AS417" s="228"/>
      <c r="AT417" s="228"/>
      <c r="AU417" s="228"/>
      <c r="AV417" s="228"/>
      <c r="AW417" s="228"/>
      <c r="AX417" s="228"/>
      <c r="AY417" s="228"/>
      <c r="AZ417" s="229"/>
      <c r="BA417" s="229"/>
      <c r="BB417" s="229"/>
      <c r="BC417" s="229"/>
    </row>
    <row r="418" spans="3:63" s="5" customFormat="1" ht="9.9" customHeight="1">
      <c r="D418" s="205"/>
      <c r="E418" s="205"/>
      <c r="F418" s="205"/>
      <c r="G418" s="205"/>
      <c r="H418" s="205"/>
      <c r="I418" s="205"/>
      <c r="J418" s="205"/>
      <c r="K418" s="205"/>
      <c r="L418" s="205"/>
      <c r="M418" s="205"/>
      <c r="N418" s="205"/>
      <c r="O418" s="205"/>
      <c r="P418" s="205"/>
      <c r="Q418" s="205"/>
      <c r="S418" s="6"/>
      <c r="T418" s="12"/>
      <c r="U418" s="12"/>
      <c r="V418" s="12"/>
      <c r="W418" s="12"/>
      <c r="X418" s="12"/>
      <c r="Y418" s="12"/>
      <c r="Z418" s="12"/>
      <c r="AA418" s="230"/>
      <c r="AB418" s="230"/>
      <c r="AC418" s="230"/>
      <c r="AD418" s="230"/>
      <c r="AE418" s="230"/>
      <c r="AF418" s="230"/>
      <c r="AG418" s="230"/>
      <c r="AH418" s="230"/>
      <c r="AI418" s="230"/>
      <c r="AJ418" s="230"/>
      <c r="AK418" s="230"/>
      <c r="AL418" s="230"/>
      <c r="AM418" s="230"/>
      <c r="AN418" s="230"/>
      <c r="AO418" s="230"/>
      <c r="AP418" s="230"/>
      <c r="AQ418" s="230"/>
      <c r="AR418" s="230"/>
      <c r="AS418" s="230"/>
      <c r="AT418" s="230"/>
      <c r="AU418" s="230"/>
      <c r="AV418" s="230"/>
      <c r="AW418" s="230"/>
      <c r="AX418" s="230"/>
      <c r="AY418" s="230"/>
      <c r="AZ418" s="229"/>
      <c r="BA418" s="229"/>
      <c r="BB418" s="229"/>
      <c r="BC418" s="229"/>
    </row>
    <row r="419" spans="3:63" s="5" customFormat="1" ht="9.9" customHeight="1">
      <c r="C419" s="206"/>
      <c r="D419" s="205"/>
      <c r="E419" s="205"/>
      <c r="F419" s="205"/>
      <c r="G419" s="205"/>
      <c r="H419" s="205"/>
      <c r="I419" s="205"/>
      <c r="J419" s="205"/>
      <c r="K419" s="205"/>
      <c r="L419" s="205"/>
      <c r="M419" s="205"/>
      <c r="N419" s="205"/>
      <c r="O419" s="205"/>
      <c r="P419" s="205"/>
      <c r="Q419" s="205"/>
      <c r="T419" s="12"/>
      <c r="U419" s="12"/>
      <c r="V419" s="12"/>
      <c r="W419" s="12"/>
      <c r="X419" s="12"/>
      <c r="Y419" s="12"/>
      <c r="Z419" s="12"/>
      <c r="AA419" s="230"/>
      <c r="AB419" s="230"/>
      <c r="AC419" s="230"/>
      <c r="AD419" s="230"/>
      <c r="AE419" s="230"/>
      <c r="AF419" s="230"/>
      <c r="AG419" s="230"/>
      <c r="AH419" s="230"/>
      <c r="AI419" s="230"/>
      <c r="AJ419" s="230"/>
      <c r="AK419" s="230"/>
      <c r="AL419" s="230"/>
      <c r="AM419" s="230"/>
      <c r="AN419" s="230"/>
      <c r="AO419" s="230"/>
      <c r="AP419" s="230"/>
      <c r="AQ419" s="230"/>
      <c r="AR419" s="230"/>
      <c r="AS419" s="230"/>
      <c r="AT419" s="230"/>
      <c r="AU419" s="230"/>
      <c r="AV419" s="230"/>
      <c r="AW419" s="230"/>
      <c r="AX419" s="230"/>
      <c r="AY419" s="230"/>
      <c r="AZ419" s="229"/>
      <c r="BA419" s="229"/>
      <c r="BB419" s="229"/>
      <c r="BC419" s="229"/>
    </row>
    <row r="420" spans="3:63" s="5" customFormat="1" ht="9.9" customHeight="1">
      <c r="C420" s="205"/>
      <c r="D420" s="205"/>
      <c r="E420" s="205"/>
      <c r="F420" s="205"/>
      <c r="G420" s="205"/>
      <c r="H420" s="205"/>
      <c r="I420" s="205"/>
      <c r="J420" s="205"/>
      <c r="K420" s="205"/>
      <c r="L420" s="205"/>
      <c r="M420" s="205"/>
      <c r="N420" s="205"/>
      <c r="O420" s="205"/>
      <c r="P420" s="205"/>
      <c r="Q420" s="205"/>
      <c r="T420" s="12"/>
      <c r="U420" s="12"/>
      <c r="V420" s="12"/>
      <c r="W420" s="12"/>
      <c r="X420" s="12"/>
      <c r="Y420" s="12"/>
      <c r="Z420" s="12"/>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row>
    <row r="421" spans="3:63" s="5" customFormat="1" ht="9.9" customHeight="1">
      <c r="C421" s="205"/>
      <c r="D421" s="205"/>
      <c r="E421" s="205"/>
      <c r="F421" s="205"/>
      <c r="G421" s="205"/>
      <c r="H421" s="205"/>
      <c r="I421" s="205"/>
      <c r="J421" s="205"/>
      <c r="K421" s="205"/>
      <c r="L421" s="205"/>
      <c r="M421" s="205"/>
      <c r="N421" s="205"/>
      <c r="O421" s="205"/>
      <c r="P421" s="205"/>
      <c r="Q421" s="205"/>
      <c r="T421" s="12"/>
      <c r="U421" s="12"/>
      <c r="V421" s="12"/>
      <c r="W421" s="12"/>
      <c r="X421" s="12"/>
      <c r="Y421" s="12"/>
      <c r="Z421" s="12"/>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row>
    <row r="422" spans="3:63" s="5" customFormat="1" ht="9.9" customHeight="1">
      <c r="C422" s="205"/>
      <c r="D422" s="200"/>
      <c r="E422" s="200"/>
      <c r="F422" s="200"/>
      <c r="G422" s="200"/>
      <c r="H422" s="200"/>
      <c r="I422" s="200"/>
      <c r="J422" s="200"/>
      <c r="K422" s="200"/>
      <c r="L422" s="200"/>
      <c r="M422" s="200"/>
      <c r="N422" s="200"/>
      <c r="O422" s="200"/>
      <c r="P422" s="200"/>
      <c r="Q422" s="200"/>
      <c r="T422" s="199"/>
      <c r="U422" s="199"/>
      <c r="V422" s="199"/>
      <c r="W422" s="57"/>
      <c r="X422" s="58"/>
      <c r="Y422" s="58"/>
      <c r="Z422" s="58"/>
      <c r="AA422" s="58"/>
      <c r="AB422" s="58"/>
      <c r="AC422" s="58"/>
      <c r="AD422" s="58"/>
      <c r="AE422" s="58"/>
      <c r="AF422" s="58"/>
      <c r="AG422" s="58"/>
      <c r="AH422" s="58"/>
      <c r="AI422" s="58"/>
      <c r="AJ422" s="58"/>
      <c r="AK422" s="58"/>
      <c r="AL422" s="58"/>
      <c r="AM422" s="58"/>
      <c r="AN422" s="199"/>
      <c r="AO422" s="199"/>
      <c r="AP422" s="199"/>
      <c r="AQ422" s="199"/>
      <c r="AR422" s="199"/>
      <c r="AS422" s="199"/>
      <c r="AT422" s="199"/>
      <c r="AU422" s="199"/>
      <c r="AV422" s="199"/>
      <c r="AW422" s="199"/>
      <c r="AX422" s="199"/>
      <c r="AY422" s="199"/>
      <c r="AZ422" s="199"/>
      <c r="BA422" s="199"/>
      <c r="BB422" s="199"/>
      <c r="BC422" s="199"/>
      <c r="BD422" s="199"/>
      <c r="BE422" s="199"/>
    </row>
    <row r="423" spans="3:63" s="5" customFormat="1" ht="9.9" customHeight="1">
      <c r="C423" s="206"/>
      <c r="D423" s="205"/>
      <c r="E423" s="205"/>
      <c r="F423" s="205"/>
      <c r="G423" s="205"/>
      <c r="H423" s="205"/>
      <c r="I423" s="205"/>
      <c r="J423" s="205"/>
      <c r="K423" s="205"/>
      <c r="L423" s="205"/>
      <c r="M423" s="205"/>
      <c r="N423" s="205"/>
      <c r="O423" s="205"/>
      <c r="P423" s="205"/>
      <c r="Q423" s="205"/>
      <c r="S423" s="199"/>
      <c r="T423" s="199"/>
      <c r="U423" s="199"/>
      <c r="V423" s="199"/>
      <c r="W423" s="57"/>
      <c r="X423" s="59"/>
      <c r="Y423" s="59"/>
      <c r="Z423" s="59"/>
      <c r="AA423" s="59"/>
      <c r="AB423" s="59"/>
      <c r="AC423" s="59"/>
      <c r="AD423" s="59"/>
      <c r="AE423" s="59"/>
      <c r="AF423" s="59"/>
      <c r="AG423" s="59"/>
      <c r="AH423" s="59"/>
      <c r="AI423" s="59"/>
      <c r="AJ423" s="59"/>
      <c r="AK423" s="58"/>
      <c r="AL423" s="58"/>
      <c r="AM423" s="58"/>
      <c r="AN423" s="199"/>
      <c r="AO423" s="199"/>
      <c r="AP423" s="199"/>
      <c r="AQ423" s="199"/>
      <c r="AR423" s="199"/>
      <c r="AS423" s="199"/>
      <c r="AT423" s="199"/>
      <c r="AU423" s="199"/>
      <c r="AV423" s="199"/>
      <c r="AW423" s="199"/>
      <c r="AX423" s="199"/>
      <c r="AY423" s="199"/>
      <c r="AZ423" s="199"/>
      <c r="BA423" s="199"/>
      <c r="BB423" s="199"/>
      <c r="BC423" s="199"/>
      <c r="BD423" s="199"/>
      <c r="BE423" s="199"/>
    </row>
    <row r="424" spans="3:63" s="5" customFormat="1" ht="9.9" customHeight="1">
      <c r="D424" s="205"/>
      <c r="E424" s="205"/>
      <c r="F424" s="205"/>
      <c r="G424" s="205"/>
      <c r="H424" s="205"/>
      <c r="I424" s="205"/>
      <c r="J424" s="205"/>
      <c r="K424" s="205"/>
      <c r="L424" s="205"/>
      <c r="M424" s="205"/>
      <c r="N424" s="205"/>
      <c r="O424" s="205"/>
      <c r="P424" s="205"/>
      <c r="Q424" s="205"/>
      <c r="T424" s="204"/>
      <c r="U424" s="204"/>
      <c r="V424" s="204"/>
      <c r="W424" s="204"/>
      <c r="X424" s="204"/>
      <c r="Y424" s="204"/>
      <c r="Z424" s="204"/>
      <c r="AA424" s="203"/>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row>
    <row r="425" spans="3:63" s="5" customFormat="1" ht="9.9" customHeight="1">
      <c r="D425" s="205"/>
      <c r="E425" s="205"/>
      <c r="F425" s="205"/>
      <c r="G425" s="205"/>
      <c r="H425" s="205"/>
      <c r="I425" s="205"/>
      <c r="J425" s="205"/>
      <c r="K425" s="205"/>
      <c r="L425" s="205"/>
      <c r="M425" s="205"/>
      <c r="N425" s="205"/>
      <c r="O425" s="205"/>
      <c r="P425" s="205"/>
      <c r="Q425" s="205"/>
      <c r="T425" s="204"/>
      <c r="U425" s="204"/>
      <c r="V425" s="204"/>
      <c r="W425" s="204"/>
      <c r="X425" s="204"/>
      <c r="Y425" s="204"/>
      <c r="Z425" s="204"/>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row>
    <row r="426" spans="3:63" s="5" customFormat="1" ht="9.9" customHeight="1">
      <c r="D426" s="205"/>
      <c r="E426" s="205"/>
      <c r="F426" s="205"/>
      <c r="G426" s="205"/>
      <c r="H426" s="205"/>
      <c r="I426" s="205"/>
      <c r="J426" s="205"/>
      <c r="K426" s="205"/>
      <c r="L426" s="205"/>
      <c r="M426" s="205"/>
      <c r="N426" s="205"/>
      <c r="O426" s="205"/>
      <c r="P426" s="205"/>
      <c r="Q426" s="205"/>
      <c r="T426" s="204"/>
      <c r="U426" s="204"/>
      <c r="V426" s="204"/>
      <c r="W426" s="204"/>
      <c r="X426" s="204"/>
      <c r="Y426" s="204"/>
      <c r="Z426" s="204"/>
      <c r="AA426" s="199"/>
      <c r="AB426" s="208"/>
      <c r="AC426" s="199"/>
      <c r="AD426" s="199"/>
      <c r="AE426" s="199"/>
      <c r="AF426" s="199"/>
      <c r="AG426" s="199"/>
      <c r="AH426" s="208"/>
      <c r="AI426" s="199"/>
      <c r="AJ426" s="199"/>
      <c r="AK426" s="199"/>
      <c r="AL426" s="199"/>
      <c r="AM426" s="207"/>
      <c r="AN426" s="207"/>
      <c r="AO426" s="18"/>
      <c r="AP426" s="18"/>
      <c r="AQ426" s="18"/>
      <c r="AR426" s="18"/>
      <c r="AS426" s="18"/>
      <c r="AT426" s="18"/>
      <c r="AU426" s="18"/>
      <c r="AV426" s="18"/>
    </row>
    <row r="427" spans="3:63" s="5" customFormat="1" ht="9.9" customHeight="1">
      <c r="C427" s="206"/>
      <c r="D427" s="205"/>
      <c r="E427" s="205"/>
      <c r="F427" s="205"/>
      <c r="G427" s="205"/>
      <c r="H427" s="205"/>
      <c r="I427" s="205"/>
      <c r="J427" s="205"/>
      <c r="K427" s="205"/>
      <c r="L427" s="205"/>
      <c r="M427" s="205"/>
      <c r="N427" s="205"/>
      <c r="O427" s="205"/>
      <c r="P427" s="205"/>
      <c r="Q427" s="205"/>
      <c r="T427" s="204"/>
      <c r="U427" s="204"/>
      <c r="V427" s="204"/>
      <c r="W427" s="204"/>
      <c r="X427" s="204"/>
      <c r="Y427" s="204"/>
      <c r="Z427" s="204"/>
      <c r="AA427" s="231"/>
      <c r="AB427" s="231"/>
      <c r="AC427" s="232"/>
      <c r="AD427" s="232"/>
      <c r="AE427" s="232"/>
      <c r="AF427" s="232"/>
      <c r="AG427" s="229"/>
      <c r="AH427" s="229"/>
      <c r="AI427" s="229"/>
      <c r="AJ427" s="229"/>
      <c r="AK427" s="229"/>
      <c r="AL427" s="229"/>
      <c r="AM427" s="229"/>
      <c r="AN427" s="229"/>
      <c r="AO427" s="18"/>
      <c r="AP427" s="18"/>
      <c r="AQ427" s="18"/>
      <c r="AR427" s="18"/>
      <c r="AS427" s="18"/>
      <c r="AT427" s="18"/>
      <c r="AU427" s="18"/>
      <c r="AV427" s="18"/>
    </row>
    <row r="428" spans="3:63" s="5" customFormat="1" ht="9.9" customHeight="1">
      <c r="D428" s="205"/>
      <c r="E428" s="205"/>
      <c r="F428" s="205"/>
      <c r="G428" s="205"/>
      <c r="H428" s="205"/>
      <c r="I428" s="205"/>
      <c r="J428" s="205"/>
      <c r="K428" s="205"/>
      <c r="L428" s="205"/>
      <c r="M428" s="205"/>
      <c r="N428" s="205"/>
      <c r="O428" s="205"/>
      <c r="P428" s="205"/>
      <c r="Q428" s="205"/>
      <c r="T428" s="204"/>
      <c r="U428" s="204"/>
      <c r="V428" s="204"/>
      <c r="W428" s="204"/>
      <c r="X428" s="204"/>
      <c r="Y428" s="204"/>
      <c r="Z428" s="204"/>
      <c r="AA428" s="231"/>
      <c r="AB428" s="231"/>
      <c r="AC428" s="232"/>
      <c r="AD428" s="232"/>
      <c r="AE428" s="232"/>
      <c r="AF428" s="232"/>
      <c r="AG428" s="229"/>
      <c r="AH428" s="229"/>
      <c r="AI428" s="229"/>
      <c r="AJ428" s="229"/>
      <c r="AK428" s="229"/>
      <c r="AL428" s="229"/>
      <c r="AM428" s="229"/>
      <c r="AN428" s="229"/>
      <c r="AO428" s="18"/>
      <c r="AP428" s="18"/>
      <c r="AQ428" s="18"/>
      <c r="AR428" s="18"/>
      <c r="AS428" s="18"/>
      <c r="AT428" s="18"/>
      <c r="AU428" s="18"/>
      <c r="AV428" s="18"/>
    </row>
    <row r="429" spans="3:63" s="5" customFormat="1" ht="9.9" customHeight="1">
      <c r="D429" s="205"/>
      <c r="E429" s="205"/>
      <c r="F429" s="205"/>
      <c r="G429" s="205"/>
      <c r="H429" s="205"/>
      <c r="I429" s="205"/>
      <c r="J429" s="205"/>
      <c r="K429" s="205"/>
      <c r="L429" s="205"/>
      <c r="M429" s="205"/>
      <c r="N429" s="205"/>
      <c r="O429" s="205"/>
      <c r="P429" s="205"/>
      <c r="Q429" s="205"/>
      <c r="T429" s="204"/>
      <c r="U429" s="204"/>
      <c r="V429" s="204"/>
      <c r="W429" s="204"/>
      <c r="X429" s="204"/>
      <c r="Y429" s="204"/>
      <c r="Z429" s="204"/>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4"/>
      <c r="BE429" s="14"/>
      <c r="BF429" s="14"/>
      <c r="BG429" s="14"/>
      <c r="BH429" s="14"/>
      <c r="BI429" s="14"/>
      <c r="BJ429" s="14"/>
      <c r="BK429" s="14"/>
    </row>
    <row r="430" spans="3:63" s="5" customFormat="1" ht="9.9" customHeight="1">
      <c r="C430" s="206"/>
      <c r="D430" s="205"/>
      <c r="E430" s="205"/>
      <c r="F430" s="205"/>
      <c r="G430" s="205"/>
      <c r="H430" s="205"/>
      <c r="I430" s="205"/>
      <c r="J430" s="205"/>
      <c r="K430" s="205"/>
      <c r="L430" s="205"/>
      <c r="M430" s="205"/>
      <c r="N430" s="205"/>
      <c r="O430" s="205"/>
      <c r="P430" s="205"/>
      <c r="Q430" s="205"/>
      <c r="T430" s="204"/>
      <c r="U430" s="204"/>
      <c r="V430" s="204"/>
      <c r="W430" s="204"/>
      <c r="X430" s="204"/>
      <c r="Y430" s="204"/>
      <c r="Z430" s="204"/>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row>
    <row r="431" spans="3:63" s="5" customFormat="1" ht="9.9" customHeight="1">
      <c r="D431" s="205"/>
      <c r="E431" s="205"/>
      <c r="F431" s="205"/>
      <c r="G431" s="205"/>
      <c r="H431" s="205"/>
      <c r="I431" s="205"/>
      <c r="J431" s="205"/>
      <c r="K431" s="205"/>
      <c r="L431" s="205"/>
      <c r="M431" s="205"/>
      <c r="N431" s="205"/>
      <c r="O431" s="205"/>
      <c r="P431" s="205"/>
      <c r="Q431" s="205"/>
      <c r="T431" s="204"/>
      <c r="U431" s="204"/>
      <c r="V431" s="204"/>
      <c r="W431" s="204"/>
      <c r="X431" s="204"/>
      <c r="Y431" s="204"/>
      <c r="Z431" s="204"/>
      <c r="AA431" s="12"/>
      <c r="AB431" s="12"/>
      <c r="AC431" s="12"/>
      <c r="AD431" s="12"/>
      <c r="AE431" s="227"/>
      <c r="AF431" s="227"/>
      <c r="AG431" s="227"/>
      <c r="AH431" s="227"/>
      <c r="AI431" s="227"/>
      <c r="AJ431" s="227"/>
      <c r="AK431" s="227"/>
      <c r="AL431" s="227"/>
      <c r="AM431" s="227"/>
      <c r="AN431" s="227"/>
      <c r="AO431" s="227"/>
      <c r="AP431" s="227"/>
      <c r="AQ431" s="227"/>
      <c r="AR431" s="233"/>
      <c r="AS431" s="59"/>
      <c r="AT431" s="12"/>
      <c r="AU431" s="12"/>
      <c r="AV431" s="12"/>
      <c r="AW431" s="12"/>
      <c r="AX431" s="12"/>
      <c r="AY431" s="12"/>
      <c r="AZ431" s="12"/>
      <c r="BA431" s="12"/>
      <c r="BB431" s="12"/>
      <c r="BC431" s="12"/>
      <c r="BF431" s="204"/>
      <c r="BG431" s="204"/>
      <c r="BH431" s="204"/>
      <c r="BI431" s="204"/>
      <c r="BJ431" s="204"/>
      <c r="BK431" s="204"/>
    </row>
    <row r="432" spans="3:63" s="5" customFormat="1" ht="9.9" customHeight="1">
      <c r="C432" s="206"/>
      <c r="D432" s="205"/>
      <c r="E432" s="205"/>
      <c r="F432" s="205"/>
      <c r="G432" s="205"/>
      <c r="H432" s="205"/>
      <c r="I432" s="205"/>
      <c r="J432" s="205"/>
      <c r="K432" s="205"/>
      <c r="L432" s="205"/>
      <c r="M432" s="205"/>
      <c r="N432" s="205"/>
      <c r="O432" s="205"/>
      <c r="P432" s="205"/>
      <c r="Q432" s="205"/>
      <c r="T432" s="204"/>
      <c r="U432" s="204"/>
      <c r="V432" s="204"/>
      <c r="W432" s="204"/>
      <c r="X432" s="204"/>
      <c r="Y432" s="204"/>
      <c r="Z432" s="204"/>
      <c r="AA432" s="12"/>
      <c r="AB432" s="12"/>
      <c r="AC432" s="12"/>
      <c r="AD432" s="12"/>
      <c r="AE432" s="227"/>
      <c r="AF432" s="227"/>
      <c r="AG432" s="227"/>
      <c r="AH432" s="227"/>
      <c r="AI432" s="227"/>
      <c r="AJ432" s="227"/>
      <c r="AK432" s="227"/>
      <c r="AL432" s="227"/>
      <c r="AM432" s="227"/>
      <c r="AN432" s="227"/>
      <c r="AO432" s="227"/>
      <c r="AP432" s="227"/>
      <c r="AQ432" s="227"/>
      <c r="AR432" s="59"/>
      <c r="AS432" s="59"/>
      <c r="AT432" s="12"/>
      <c r="AU432" s="12"/>
      <c r="AV432" s="12"/>
      <c r="AW432" s="12"/>
      <c r="AX432" s="12"/>
      <c r="AY432" s="12"/>
      <c r="AZ432" s="12"/>
      <c r="BA432" s="12"/>
      <c r="BB432" s="12"/>
      <c r="BC432" s="12"/>
      <c r="BF432" s="204"/>
      <c r="BG432" s="204"/>
      <c r="BH432" s="204"/>
      <c r="BI432" s="204"/>
      <c r="BJ432" s="204"/>
      <c r="BK432" s="204"/>
    </row>
    <row r="433" spans="3:55" s="5" customFormat="1" ht="9.9" customHeight="1">
      <c r="D433" s="205"/>
      <c r="E433" s="205"/>
      <c r="F433" s="205"/>
      <c r="G433" s="205"/>
      <c r="H433" s="205"/>
      <c r="I433" s="205"/>
      <c r="J433" s="205"/>
      <c r="K433" s="205"/>
      <c r="L433" s="205"/>
      <c r="M433" s="205"/>
      <c r="N433" s="205"/>
      <c r="O433" s="205"/>
      <c r="P433" s="205"/>
      <c r="Q433" s="205"/>
      <c r="T433" s="204"/>
      <c r="U433" s="204"/>
      <c r="V433" s="204"/>
      <c r="W433" s="204"/>
      <c r="X433" s="204"/>
      <c r="Y433" s="204"/>
      <c r="Z433" s="204"/>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row>
    <row r="434" spans="3:55" s="5" customFormat="1" ht="9.9" customHeight="1">
      <c r="D434" s="205"/>
      <c r="E434" s="205"/>
      <c r="F434" s="205"/>
      <c r="G434" s="205"/>
      <c r="H434" s="205"/>
      <c r="I434" s="205"/>
      <c r="J434" s="205"/>
      <c r="K434" s="205"/>
      <c r="L434" s="205"/>
      <c r="M434" s="205"/>
      <c r="N434" s="205"/>
      <c r="O434" s="205"/>
      <c r="P434" s="205"/>
      <c r="Q434" s="205"/>
      <c r="T434" s="204"/>
      <c r="U434" s="204"/>
      <c r="V434" s="204"/>
      <c r="W434" s="204"/>
      <c r="X434" s="204"/>
      <c r="Y434" s="204"/>
      <c r="Z434" s="204"/>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row>
    <row r="435" spans="3:55" s="5" customFormat="1" ht="9.9" customHeight="1">
      <c r="D435" s="205"/>
      <c r="E435" s="205"/>
      <c r="F435" s="205"/>
      <c r="G435" s="205"/>
      <c r="H435" s="205"/>
      <c r="I435" s="205"/>
      <c r="J435" s="205"/>
      <c r="K435" s="205"/>
      <c r="L435" s="205"/>
      <c r="M435" s="205"/>
      <c r="N435" s="205"/>
      <c r="O435" s="205"/>
      <c r="P435" s="205"/>
      <c r="Q435" s="205"/>
      <c r="T435" s="204"/>
      <c r="U435" s="204"/>
      <c r="V435" s="204"/>
      <c r="W435" s="204"/>
      <c r="X435" s="204"/>
      <c r="Y435" s="204"/>
      <c r="Z435" s="204"/>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row>
    <row r="436" spans="3:55" s="5" customFormat="1" ht="9.9" customHeight="1">
      <c r="T436" s="204"/>
      <c r="U436" s="204"/>
      <c r="V436" s="204"/>
      <c r="W436" s="204"/>
      <c r="X436" s="204"/>
      <c r="Y436" s="204"/>
      <c r="Z436" s="204"/>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row>
    <row r="437" spans="3:55" s="5" customFormat="1" ht="9.9" customHeight="1">
      <c r="C437" s="206"/>
      <c r="D437" s="22"/>
      <c r="E437" s="22"/>
      <c r="F437" s="22"/>
      <c r="G437" s="22"/>
      <c r="H437" s="22"/>
      <c r="I437" s="22"/>
      <c r="J437" s="22"/>
      <c r="K437" s="22"/>
      <c r="L437" s="22"/>
      <c r="M437" s="22"/>
      <c r="N437" s="22"/>
      <c r="O437" s="22"/>
      <c r="P437" s="22"/>
      <c r="Q437" s="22"/>
      <c r="T437" s="204"/>
      <c r="U437" s="204"/>
      <c r="V437" s="204"/>
      <c r="W437" s="204"/>
      <c r="X437" s="204"/>
      <c r="Y437" s="204"/>
      <c r="Z437" s="204"/>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row>
    <row r="438" spans="3:55" s="5" customFormat="1" ht="9.9" customHeight="1">
      <c r="D438" s="22"/>
      <c r="E438" s="22"/>
      <c r="F438" s="22"/>
      <c r="G438" s="22"/>
      <c r="H438" s="22"/>
      <c r="I438" s="22"/>
      <c r="J438" s="22"/>
      <c r="K438" s="22"/>
      <c r="L438" s="22"/>
      <c r="M438" s="22"/>
      <c r="N438" s="22"/>
      <c r="O438" s="22"/>
      <c r="P438" s="22"/>
      <c r="Q438" s="22"/>
      <c r="S438" s="13"/>
      <c r="T438" s="204"/>
      <c r="U438" s="204"/>
      <c r="V438" s="204"/>
      <c r="W438" s="204"/>
      <c r="X438" s="204"/>
      <c r="Y438" s="204"/>
      <c r="Z438" s="204"/>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row>
    <row r="439" spans="3:55" s="5" customFormat="1" ht="9.9" customHeight="1">
      <c r="S439" s="13"/>
      <c r="T439" s="204"/>
      <c r="U439" s="204"/>
      <c r="V439" s="204"/>
      <c r="W439" s="204"/>
      <c r="X439" s="204"/>
      <c r="Y439" s="204"/>
      <c r="Z439" s="204"/>
      <c r="AA439" s="12"/>
      <c r="AB439" s="12"/>
      <c r="AC439" s="12"/>
      <c r="AD439" s="12"/>
      <c r="AE439" s="12"/>
      <c r="AF439" s="12"/>
      <c r="AG439" s="12"/>
      <c r="AH439" s="12"/>
      <c r="AI439" s="12"/>
      <c r="AJ439" s="12"/>
      <c r="AK439" s="12"/>
      <c r="AL439" s="12"/>
      <c r="AM439" s="12"/>
      <c r="AN439" s="12"/>
      <c r="AO439" s="12"/>
      <c r="AP439" s="12"/>
      <c r="AQ439" s="12"/>
      <c r="AR439" s="233"/>
      <c r="AS439" s="59"/>
      <c r="AT439" s="234"/>
      <c r="AU439" s="33"/>
      <c r="AV439" s="33"/>
      <c r="AW439" s="33"/>
      <c r="AX439" s="33"/>
      <c r="AY439" s="33"/>
      <c r="AZ439" s="33"/>
      <c r="BA439" s="33"/>
      <c r="BB439" s="33"/>
      <c r="BC439" s="33"/>
    </row>
    <row r="440" spans="3:55" s="5" customFormat="1" ht="9.9" customHeight="1">
      <c r="S440" s="209"/>
      <c r="T440" s="204"/>
      <c r="U440" s="204"/>
      <c r="V440" s="204"/>
      <c r="W440" s="204"/>
      <c r="X440" s="204"/>
      <c r="Y440" s="204"/>
      <c r="Z440" s="204"/>
      <c r="AA440" s="12"/>
      <c r="AB440" s="12"/>
      <c r="AC440" s="12"/>
      <c r="AD440" s="12"/>
      <c r="AE440" s="12"/>
      <c r="AF440" s="12"/>
      <c r="AG440" s="12"/>
      <c r="AH440" s="12"/>
      <c r="AI440" s="12"/>
      <c r="AJ440" s="12"/>
      <c r="AK440" s="12"/>
      <c r="AL440" s="12"/>
      <c r="AM440" s="12"/>
      <c r="AN440" s="12"/>
      <c r="AO440" s="12"/>
      <c r="AP440" s="12"/>
      <c r="AQ440" s="12"/>
      <c r="AR440" s="59"/>
      <c r="AS440" s="59"/>
      <c r="AT440" s="33"/>
      <c r="AU440" s="33"/>
      <c r="AV440" s="33"/>
      <c r="AW440" s="33"/>
      <c r="AX440" s="33"/>
      <c r="AY440" s="33"/>
      <c r="AZ440" s="33"/>
      <c r="BA440" s="33"/>
      <c r="BB440" s="33"/>
      <c r="BC440" s="33"/>
    </row>
    <row r="441" spans="3:55" s="1" customFormat="1"/>
    <row r="442" spans="3:55" s="1" customFormat="1"/>
  </sheetData>
  <sheetProtection algorithmName="SHA-512" hashValue="zgXKfiF9yBeE4TiT8t4lFlH97jA+vQwetQgC1pAvVRQIanyu7Y4uejcuIeWLKaLv2qmJRPyZaGUaznrHTnfuZw==" saltValue="sSyKxUyH/28rn9a/z+1i3w==" spinCount="100000" sheet="1" selectLockedCells="1" selectUnlockedCells="1"/>
  <mergeCells count="677">
    <mergeCell ref="D396:K399"/>
    <mergeCell ref="L396:O399"/>
    <mergeCell ref="P396:BH399"/>
    <mergeCell ref="D401:K404"/>
    <mergeCell ref="L401:O404"/>
    <mergeCell ref="P401:BH404"/>
    <mergeCell ref="AC203:AR205"/>
    <mergeCell ref="E186:F188"/>
    <mergeCell ref="Q151:R152"/>
    <mergeCell ref="M161:AY161"/>
    <mergeCell ref="C181:H182"/>
    <mergeCell ref="AB181:AF182"/>
    <mergeCell ref="AS168:AY168"/>
    <mergeCell ref="AV198:AX198"/>
    <mergeCell ref="AB183:AM185"/>
    <mergeCell ref="C174:P174"/>
    <mergeCell ref="M169:N170"/>
    <mergeCell ref="O169:P170"/>
    <mergeCell ref="Q169:R170"/>
    <mergeCell ref="S151:T152"/>
    <mergeCell ref="U151:V152"/>
    <mergeCell ref="W151:X152"/>
    <mergeCell ref="C150:L152"/>
    <mergeCell ref="Y150:Z150"/>
    <mergeCell ref="M151:N152"/>
    <mergeCell ref="O151:P152"/>
    <mergeCell ref="C186:D188"/>
    <mergeCell ref="C175:D175"/>
    <mergeCell ref="G175:H175"/>
    <mergeCell ref="P198:Y200"/>
    <mergeCell ref="AZ161:BI161"/>
    <mergeCell ref="M162:AY163"/>
    <mergeCell ref="U150:V150"/>
    <mergeCell ref="C169:D170"/>
    <mergeCell ref="Z198:AA200"/>
    <mergeCell ref="AB198:AH200"/>
    <mergeCell ref="U169:V170"/>
    <mergeCell ref="W169:X170"/>
    <mergeCell ref="Y169:Z170"/>
    <mergeCell ref="AA169:AB170"/>
    <mergeCell ref="AC169:AD170"/>
    <mergeCell ref="E169:F170"/>
    <mergeCell ref="G169:H170"/>
    <mergeCell ref="AT198:AU200"/>
    <mergeCell ref="AB187:AM188"/>
    <mergeCell ref="AB189:AM190"/>
    <mergeCell ref="AV199:BJ200"/>
    <mergeCell ref="C189:Z190"/>
    <mergeCell ref="K162:L163"/>
    <mergeCell ref="I133:J133"/>
    <mergeCell ref="AX157:BI158"/>
    <mergeCell ref="AZ168:BI168"/>
    <mergeCell ref="AR206:AT206"/>
    <mergeCell ref="AV206:AX206"/>
    <mergeCell ref="AR184:AS185"/>
    <mergeCell ref="M165:N167"/>
    <mergeCell ref="K175:L175"/>
    <mergeCell ref="M150:N150"/>
    <mergeCell ref="AT184:AU185"/>
    <mergeCell ref="AV184:AW185"/>
    <mergeCell ref="AX184:AY185"/>
    <mergeCell ref="AZ184:BA185"/>
    <mergeCell ref="AZ162:BI163"/>
    <mergeCell ref="AZ164:BI164"/>
    <mergeCell ref="AZ165:BI167"/>
    <mergeCell ref="AS169:AY173"/>
    <mergeCell ref="AZ169:BI173"/>
    <mergeCell ref="C171:AR173"/>
    <mergeCell ref="AE169:AF170"/>
    <mergeCell ref="AG169:AH170"/>
    <mergeCell ref="Q147:AT148"/>
    <mergeCell ref="C161:L161"/>
    <mergeCell ref="C164:N164"/>
    <mergeCell ref="E113:F114"/>
    <mergeCell ref="E122:F122"/>
    <mergeCell ref="G122:H122"/>
    <mergeCell ref="K116:L117"/>
    <mergeCell ref="I122:J122"/>
    <mergeCell ref="M116:N117"/>
    <mergeCell ref="AK169:AL170"/>
    <mergeCell ref="P165:R165"/>
    <mergeCell ref="T165:W165"/>
    <mergeCell ref="O164:AY164"/>
    <mergeCell ref="S169:T170"/>
    <mergeCell ref="W131:X132"/>
    <mergeCell ref="E131:F132"/>
    <mergeCell ref="G124:H125"/>
    <mergeCell ref="I124:J125"/>
    <mergeCell ref="G165:H167"/>
    <mergeCell ref="AM169:AN170"/>
    <mergeCell ref="AO169:AP170"/>
    <mergeCell ref="AQ169:AR170"/>
    <mergeCell ref="AI169:AJ170"/>
    <mergeCell ref="E162:F163"/>
    <mergeCell ref="G162:H163"/>
    <mergeCell ref="I162:J163"/>
    <mergeCell ref="T86:Z89"/>
    <mergeCell ref="C124:D125"/>
    <mergeCell ref="E124:F125"/>
    <mergeCell ref="C134:D136"/>
    <mergeCell ref="E134:F136"/>
    <mergeCell ref="U133:V133"/>
    <mergeCell ref="O183:T185"/>
    <mergeCell ref="O175:P175"/>
    <mergeCell ref="Q154:AQ156"/>
    <mergeCell ref="C168:AR168"/>
    <mergeCell ref="I169:J170"/>
    <mergeCell ref="K169:L170"/>
    <mergeCell ref="G134:H136"/>
    <mergeCell ref="I134:J136"/>
    <mergeCell ref="K134:L136"/>
    <mergeCell ref="M134:N136"/>
    <mergeCell ref="G133:H133"/>
    <mergeCell ref="G131:N132"/>
    <mergeCell ref="C162:D163"/>
    <mergeCell ref="C165:D167"/>
    <mergeCell ref="E165:F167"/>
    <mergeCell ref="I165:J167"/>
    <mergeCell ref="K165:L167"/>
    <mergeCell ref="O166:AY167"/>
    <mergeCell ref="BB184:BC185"/>
    <mergeCell ref="AI198:AS200"/>
    <mergeCell ref="AR88:AS89"/>
    <mergeCell ref="AE88:AQ89"/>
    <mergeCell ref="C147:K148"/>
    <mergeCell ref="AH92:AT93"/>
    <mergeCell ref="Q94:AT95"/>
    <mergeCell ref="Q145:Z146"/>
    <mergeCell ref="AA145:AG146"/>
    <mergeCell ref="AH145:AT146"/>
    <mergeCell ref="U134:V136"/>
    <mergeCell ref="Q134:R136"/>
    <mergeCell ref="S134:T136"/>
    <mergeCell ref="P112:R112"/>
    <mergeCell ref="O134:P136"/>
    <mergeCell ref="C137:Z138"/>
    <mergeCell ref="C139:Z141"/>
    <mergeCell ref="W134:X136"/>
    <mergeCell ref="T112:W112"/>
    <mergeCell ref="G109:H110"/>
    <mergeCell ref="I109:J110"/>
    <mergeCell ref="C122:D122"/>
    <mergeCell ref="C116:D117"/>
    <mergeCell ref="E133:F133"/>
    <mergeCell ref="Q92:Z93"/>
    <mergeCell ref="AA92:AG93"/>
    <mergeCell ref="H344:BI350"/>
    <mergeCell ref="H359:BI363"/>
    <mergeCell ref="H366:BI370"/>
    <mergeCell ref="H373:BI377"/>
    <mergeCell ref="H379:BI385"/>
    <mergeCell ref="C176:D177"/>
    <mergeCell ref="E176:F177"/>
    <mergeCell ref="G183:N185"/>
    <mergeCell ref="E183:F185"/>
    <mergeCell ref="C183:D185"/>
    <mergeCell ref="G176:H177"/>
    <mergeCell ref="I176:J177"/>
    <mergeCell ref="K176:L177"/>
    <mergeCell ref="M176:N177"/>
    <mergeCell ref="O176:P177"/>
    <mergeCell ref="E179:BG180"/>
    <mergeCell ref="BD184:BE185"/>
    <mergeCell ref="AS203:AZ205"/>
    <mergeCell ref="D205:Q207"/>
    <mergeCell ref="C203:H204"/>
    <mergeCell ref="C196:H197"/>
    <mergeCell ref="AP206:AQ206"/>
    <mergeCell ref="Q150:R150"/>
    <mergeCell ref="W133:X133"/>
    <mergeCell ref="E109:F110"/>
    <mergeCell ref="AA76:AB77"/>
    <mergeCell ref="AC76:AD77"/>
    <mergeCell ref="AA80:AD81"/>
    <mergeCell ref="AE80:AQ81"/>
    <mergeCell ref="AN71:BE72"/>
    <mergeCell ref="AZ66:BC68"/>
    <mergeCell ref="T67:Z68"/>
    <mergeCell ref="AK116:AL117"/>
    <mergeCell ref="U131:V132"/>
    <mergeCell ref="AZ111:BI111"/>
    <mergeCell ref="AI116:AJ117"/>
    <mergeCell ref="O111:AY111"/>
    <mergeCell ref="O113:AY114"/>
    <mergeCell ref="I115:AR115"/>
    <mergeCell ref="U116:V117"/>
    <mergeCell ref="W116:X117"/>
    <mergeCell ref="Y116:Z117"/>
    <mergeCell ref="AA116:AB117"/>
    <mergeCell ref="M122:N122"/>
    <mergeCell ref="D86:Q87"/>
    <mergeCell ref="AZ112:BI114"/>
    <mergeCell ref="D127:BG128"/>
    <mergeCell ref="C131:D132"/>
    <mergeCell ref="C113:D114"/>
    <mergeCell ref="K124:L125"/>
    <mergeCell ref="M124:N125"/>
    <mergeCell ref="O124:P125"/>
    <mergeCell ref="O133:T133"/>
    <mergeCell ref="K133:L133"/>
    <mergeCell ref="C129:H130"/>
    <mergeCell ref="AM116:AN117"/>
    <mergeCell ref="AO116:AP117"/>
    <mergeCell ref="AQ116:AR117"/>
    <mergeCell ref="K122:L122"/>
    <mergeCell ref="S116:T117"/>
    <mergeCell ref="C133:D133"/>
    <mergeCell ref="M133:N133"/>
    <mergeCell ref="O9:P10"/>
    <mergeCell ref="AA78:AD79"/>
    <mergeCell ref="AE78:BC79"/>
    <mergeCell ref="AE76:AF77"/>
    <mergeCell ref="AG76:AH77"/>
    <mergeCell ref="AI76:AJ77"/>
    <mergeCell ref="AK76:AL77"/>
    <mergeCell ref="E116:F117"/>
    <mergeCell ref="G116:H117"/>
    <mergeCell ref="C104:E106"/>
    <mergeCell ref="F104:G104"/>
    <mergeCell ref="H104:I104"/>
    <mergeCell ref="J104:K104"/>
    <mergeCell ref="C109:D110"/>
    <mergeCell ref="H105:I106"/>
    <mergeCell ref="J105:K106"/>
    <mergeCell ref="AC116:AD117"/>
    <mergeCell ref="I116:J117"/>
    <mergeCell ref="AP65:AQ65"/>
    <mergeCell ref="AE116:AF117"/>
    <mergeCell ref="L105:M106"/>
    <mergeCell ref="M109:AY110"/>
    <mergeCell ref="N104:O104"/>
    <mergeCell ref="N105:O106"/>
    <mergeCell ref="Q8:R8"/>
    <mergeCell ref="AA84:AD85"/>
    <mergeCell ref="AE84:BC85"/>
    <mergeCell ref="AE82:BC83"/>
    <mergeCell ref="E57:O59"/>
    <mergeCell ref="M45:N47"/>
    <mergeCell ref="I45:J47"/>
    <mergeCell ref="C55:H56"/>
    <mergeCell ref="C40:H41"/>
    <mergeCell ref="G45:H47"/>
    <mergeCell ref="K45:L47"/>
    <mergeCell ref="G33:H33"/>
    <mergeCell ref="K33:L33"/>
    <mergeCell ref="C34:D35"/>
    <mergeCell ref="E34:F35"/>
    <mergeCell ref="P23:R23"/>
    <mergeCell ref="S9:T10"/>
    <mergeCell ref="U9:V10"/>
    <mergeCell ref="W9:X10"/>
    <mergeCell ref="G34:H35"/>
    <mergeCell ref="M34:N35"/>
    <mergeCell ref="I34:J35"/>
    <mergeCell ref="K34:L35"/>
    <mergeCell ref="C48:Z49"/>
    <mergeCell ref="AA3:AG4"/>
    <mergeCell ref="AD47:AM48"/>
    <mergeCell ref="AD49:AM50"/>
    <mergeCell ref="AD51:AM52"/>
    <mergeCell ref="AM75:AN75"/>
    <mergeCell ref="Q9:R10"/>
    <mergeCell ref="T73:Z74"/>
    <mergeCell ref="AA73:BC74"/>
    <mergeCell ref="AA69:BC70"/>
    <mergeCell ref="T75:Z77"/>
    <mergeCell ref="T23:W23"/>
    <mergeCell ref="AZ26:BI26"/>
    <mergeCell ref="AV58:BJ59"/>
    <mergeCell ref="AY57:BJ57"/>
    <mergeCell ref="Q3:Z4"/>
    <mergeCell ref="AH3:AT4"/>
    <mergeCell ref="Q5:AT6"/>
    <mergeCell ref="Y9:Z10"/>
    <mergeCell ref="Q12:AQ14"/>
    <mergeCell ref="U27:V28"/>
    <mergeCell ref="W27:X28"/>
    <mergeCell ref="C50:Z52"/>
    <mergeCell ref="AM76:AN77"/>
    <mergeCell ref="AK27:AL28"/>
    <mergeCell ref="BE94:BI95"/>
    <mergeCell ref="AZ109:BI110"/>
    <mergeCell ref="AZ107:BI108"/>
    <mergeCell ref="C94:K95"/>
    <mergeCell ref="C97:L99"/>
    <mergeCell ref="K108:L108"/>
    <mergeCell ref="I108:J108"/>
    <mergeCell ref="G108:H108"/>
    <mergeCell ref="E108:F108"/>
    <mergeCell ref="F105:G106"/>
    <mergeCell ref="Y98:Z99"/>
    <mergeCell ref="M97:N97"/>
    <mergeCell ref="Q97:R97"/>
    <mergeCell ref="U97:V97"/>
    <mergeCell ref="Y97:Z97"/>
    <mergeCell ref="M98:N99"/>
    <mergeCell ref="O98:P99"/>
    <mergeCell ref="Q98:R99"/>
    <mergeCell ref="S98:T99"/>
    <mergeCell ref="U98:V99"/>
    <mergeCell ref="W98:X99"/>
    <mergeCell ref="AX104:BI105"/>
    <mergeCell ref="L104:M104"/>
    <mergeCell ref="K109:L110"/>
    <mergeCell ref="BD43:BE44"/>
    <mergeCell ref="AM27:AN28"/>
    <mergeCell ref="AR65:AT65"/>
    <mergeCell ref="AB41:AM42"/>
    <mergeCell ref="AT57:AU59"/>
    <mergeCell ref="BF80:BK81"/>
    <mergeCell ref="AT88:BC89"/>
    <mergeCell ref="M8:N8"/>
    <mergeCell ref="AG116:AH117"/>
    <mergeCell ref="M107:AY108"/>
    <mergeCell ref="O116:P117"/>
    <mergeCell ref="C111:N111"/>
    <mergeCell ref="C115:D115"/>
    <mergeCell ref="Q116:R117"/>
    <mergeCell ref="C112:D112"/>
    <mergeCell ref="I112:J112"/>
    <mergeCell ref="M113:N114"/>
    <mergeCell ref="M112:N112"/>
    <mergeCell ref="E112:F112"/>
    <mergeCell ref="G115:H115"/>
    <mergeCell ref="E115:F115"/>
    <mergeCell ref="K112:L112"/>
    <mergeCell ref="K113:L114"/>
    <mergeCell ref="I113:J114"/>
    <mergeCell ref="BB43:BC44"/>
    <mergeCell ref="C29:AR31"/>
    <mergeCell ref="C57:D59"/>
    <mergeCell ref="P57:Y59"/>
    <mergeCell ref="O42:T44"/>
    <mergeCell ref="AB43:AM44"/>
    <mergeCell ref="AB57:AH59"/>
    <mergeCell ref="AI57:AS59"/>
    <mergeCell ref="C42:D44"/>
    <mergeCell ref="AB53:AN54"/>
    <mergeCell ref="O34:P35"/>
    <mergeCell ref="C33:D33"/>
    <mergeCell ref="O45:T47"/>
    <mergeCell ref="E42:F44"/>
    <mergeCell ref="C45:D47"/>
    <mergeCell ref="E45:F47"/>
    <mergeCell ref="G42:N44"/>
    <mergeCell ref="AB39:AF40"/>
    <mergeCell ref="AP48:AX51"/>
    <mergeCell ref="Z57:AA59"/>
    <mergeCell ref="AD45:AM46"/>
    <mergeCell ref="AV57:AX57"/>
    <mergeCell ref="AB45:AC52"/>
    <mergeCell ref="AZ2:BJ3"/>
    <mergeCell ref="AZ23:BI25"/>
    <mergeCell ref="C32:P32"/>
    <mergeCell ref="M23:N25"/>
    <mergeCell ref="BE5:BI6"/>
    <mergeCell ref="K23:L25"/>
    <mergeCell ref="U8:V8"/>
    <mergeCell ref="Y8:Z8"/>
    <mergeCell ref="C5:K6"/>
    <mergeCell ref="I23:J25"/>
    <mergeCell ref="G23:H25"/>
    <mergeCell ref="E23:F25"/>
    <mergeCell ref="C23:D25"/>
    <mergeCell ref="C20:D21"/>
    <mergeCell ref="AZ19:BI19"/>
    <mergeCell ref="AZ20:BI21"/>
    <mergeCell ref="C22:N22"/>
    <mergeCell ref="C8:L10"/>
    <mergeCell ref="M9:N10"/>
    <mergeCell ref="C12:J12"/>
    <mergeCell ref="AX15:BI16"/>
    <mergeCell ref="AS26:AY26"/>
    <mergeCell ref="AZ22:BI22"/>
    <mergeCell ref="C26:AR26"/>
    <mergeCell ref="K20:L21"/>
    <mergeCell ref="I20:J21"/>
    <mergeCell ref="G20:H21"/>
    <mergeCell ref="C19:L19"/>
    <mergeCell ref="E20:F21"/>
    <mergeCell ref="G27:H28"/>
    <mergeCell ref="I27:J28"/>
    <mergeCell ref="O24:AY25"/>
    <mergeCell ref="M20:AY21"/>
    <mergeCell ref="O27:P28"/>
    <mergeCell ref="Y27:Z28"/>
    <mergeCell ref="AA27:AB28"/>
    <mergeCell ref="AS27:AY31"/>
    <mergeCell ref="M27:N28"/>
    <mergeCell ref="C27:D28"/>
    <mergeCell ref="C13:F13"/>
    <mergeCell ref="G13:J13"/>
    <mergeCell ref="G14:J17"/>
    <mergeCell ref="AZ27:BI31"/>
    <mergeCell ref="AR43:AS44"/>
    <mergeCell ref="AT43:AU44"/>
    <mergeCell ref="AV43:AW44"/>
    <mergeCell ref="AX43:AY44"/>
    <mergeCell ref="AZ43:BA44"/>
    <mergeCell ref="E37:BG38"/>
    <mergeCell ref="K27:L28"/>
    <mergeCell ref="AG27:AH28"/>
    <mergeCell ref="AI27:AJ28"/>
    <mergeCell ref="Q27:R28"/>
    <mergeCell ref="O33:P33"/>
    <mergeCell ref="E27:F28"/>
    <mergeCell ref="AQ27:AR28"/>
    <mergeCell ref="AO27:AP28"/>
    <mergeCell ref="S27:T28"/>
    <mergeCell ref="C14:F17"/>
    <mergeCell ref="AC27:AD28"/>
    <mergeCell ref="AE27:AF28"/>
    <mergeCell ref="M19:AY19"/>
    <mergeCell ref="O22:AY22"/>
    <mergeCell ref="D72:Q74"/>
    <mergeCell ref="D64:Q66"/>
    <mergeCell ref="AA67:AY68"/>
    <mergeCell ref="AA66:AY66"/>
    <mergeCell ref="T82:Z85"/>
    <mergeCell ref="AA82:AD83"/>
    <mergeCell ref="AR80:AS81"/>
    <mergeCell ref="AT80:BC81"/>
    <mergeCell ref="T78:Z81"/>
    <mergeCell ref="T66:Z66"/>
    <mergeCell ref="AZ65:BB65"/>
    <mergeCell ref="AV65:AX65"/>
    <mergeCell ref="AS62:AZ64"/>
    <mergeCell ref="C62:H63"/>
    <mergeCell ref="AC62:AR64"/>
    <mergeCell ref="C191:Z193"/>
    <mergeCell ref="C198:D200"/>
    <mergeCell ref="E198:O200"/>
    <mergeCell ref="AT221:BC222"/>
    <mergeCell ref="AZ207:BC209"/>
    <mergeCell ref="D76:Q77"/>
    <mergeCell ref="D79:Q84"/>
    <mergeCell ref="T69:Z70"/>
    <mergeCell ref="T71:V72"/>
    <mergeCell ref="D68:Q70"/>
    <mergeCell ref="AA86:AD87"/>
    <mergeCell ref="AE86:BC87"/>
    <mergeCell ref="AA88:AD89"/>
    <mergeCell ref="G113:H114"/>
    <mergeCell ref="G112:H112"/>
    <mergeCell ref="C108:D108"/>
    <mergeCell ref="C107:L107"/>
    <mergeCell ref="AZ91:BJ92"/>
    <mergeCell ref="Y151:Z152"/>
    <mergeCell ref="AZ144:BJ145"/>
    <mergeCell ref="C121:P121"/>
    <mergeCell ref="C118:AR120"/>
    <mergeCell ref="O131:T132"/>
    <mergeCell ref="O122:P122"/>
    <mergeCell ref="O186:T188"/>
    <mergeCell ref="M186:N188"/>
    <mergeCell ref="K186:L188"/>
    <mergeCell ref="I186:J188"/>
    <mergeCell ref="G186:H188"/>
    <mergeCell ref="D220:Q225"/>
    <mergeCell ref="AA221:AD222"/>
    <mergeCell ref="AE221:AQ222"/>
    <mergeCell ref="AR221:AS222"/>
    <mergeCell ref="AA207:AY207"/>
    <mergeCell ref="D209:Q211"/>
    <mergeCell ref="D217:Q218"/>
    <mergeCell ref="T210:Z211"/>
    <mergeCell ref="T208:Z209"/>
    <mergeCell ref="AA208:AY209"/>
    <mergeCell ref="AA210:BC211"/>
    <mergeCell ref="T219:Z222"/>
    <mergeCell ref="AA219:AD220"/>
    <mergeCell ref="AE219:BC220"/>
    <mergeCell ref="T212:V213"/>
    <mergeCell ref="AN212:BE213"/>
    <mergeCell ref="AZ206:BB206"/>
    <mergeCell ref="T207:Z207"/>
    <mergeCell ref="AY198:BJ198"/>
    <mergeCell ref="AA227:AD228"/>
    <mergeCell ref="D213:Q215"/>
    <mergeCell ref="T214:Z215"/>
    <mergeCell ref="AA214:BC215"/>
    <mergeCell ref="T216:Z218"/>
    <mergeCell ref="AE227:BC228"/>
    <mergeCell ref="T227:Z230"/>
    <mergeCell ref="T223:Z226"/>
    <mergeCell ref="AA223:AD224"/>
    <mergeCell ref="AE223:BC224"/>
    <mergeCell ref="AA225:AD226"/>
    <mergeCell ref="AE225:BC226"/>
    <mergeCell ref="AA229:AD230"/>
    <mergeCell ref="AE229:AQ230"/>
    <mergeCell ref="AR229:AS230"/>
    <mergeCell ref="AT229:BC230"/>
    <mergeCell ref="AA217:AB218"/>
    <mergeCell ref="AC217:AD218"/>
    <mergeCell ref="AE217:AF218"/>
    <mergeCell ref="AG217:AH218"/>
    <mergeCell ref="AI217:AJ218"/>
    <mergeCell ref="AK217:AL218"/>
    <mergeCell ref="AM217:AN218"/>
    <mergeCell ref="AM216:AN216"/>
    <mergeCell ref="AZ232:BJ233"/>
    <mergeCell ref="C235:K236"/>
    <mergeCell ref="C238:L240"/>
    <mergeCell ref="M238:N238"/>
    <mergeCell ref="Q238:R238"/>
    <mergeCell ref="U238:V238"/>
    <mergeCell ref="Y238:Z238"/>
    <mergeCell ref="M239:N240"/>
    <mergeCell ref="O239:P240"/>
    <mergeCell ref="Q239:R240"/>
    <mergeCell ref="S239:T240"/>
    <mergeCell ref="U239:V240"/>
    <mergeCell ref="W239:X240"/>
    <mergeCell ref="Y239:Z240"/>
    <mergeCell ref="Q233:Z234"/>
    <mergeCell ref="AA233:AG234"/>
    <mergeCell ref="AH233:AT234"/>
    <mergeCell ref="Q235:AT236"/>
    <mergeCell ref="Q242:AQ244"/>
    <mergeCell ref="AX245:BI246"/>
    <mergeCell ref="C249:L249"/>
    <mergeCell ref="M249:AY249"/>
    <mergeCell ref="AZ249:BI249"/>
    <mergeCell ref="C250:D251"/>
    <mergeCell ref="E250:F251"/>
    <mergeCell ref="G250:H251"/>
    <mergeCell ref="I250:J251"/>
    <mergeCell ref="K250:L251"/>
    <mergeCell ref="M250:AY251"/>
    <mergeCell ref="AZ250:BI251"/>
    <mergeCell ref="C252:N252"/>
    <mergeCell ref="O252:AY252"/>
    <mergeCell ref="AZ252:BI252"/>
    <mergeCell ref="C253:D255"/>
    <mergeCell ref="E253:F255"/>
    <mergeCell ref="G253:H255"/>
    <mergeCell ref="I253:J255"/>
    <mergeCell ref="K253:L255"/>
    <mergeCell ref="M253:N255"/>
    <mergeCell ref="AZ253:BI255"/>
    <mergeCell ref="O254:AY255"/>
    <mergeCell ref="P253:R253"/>
    <mergeCell ref="T253:W253"/>
    <mergeCell ref="C256:AR256"/>
    <mergeCell ref="AS256:AY256"/>
    <mergeCell ref="AZ256:BI256"/>
    <mergeCell ref="C257:D258"/>
    <mergeCell ref="E257:F258"/>
    <mergeCell ref="G257:H258"/>
    <mergeCell ref="I257:J258"/>
    <mergeCell ref="K257:L258"/>
    <mergeCell ref="M257:N258"/>
    <mergeCell ref="O257:P258"/>
    <mergeCell ref="Q257:R258"/>
    <mergeCell ref="S257:T258"/>
    <mergeCell ref="U257:V258"/>
    <mergeCell ref="W257:X258"/>
    <mergeCell ref="Y257:Z258"/>
    <mergeCell ref="AA257:AB258"/>
    <mergeCell ref="AC257:AD258"/>
    <mergeCell ref="AE257:AF258"/>
    <mergeCell ref="AG257:AH258"/>
    <mergeCell ref="AI257:AJ258"/>
    <mergeCell ref="AK257:AL258"/>
    <mergeCell ref="AM257:AN258"/>
    <mergeCell ref="AO257:AP258"/>
    <mergeCell ref="AQ257:AR258"/>
    <mergeCell ref="AS257:AY261"/>
    <mergeCell ref="AZ257:BI261"/>
    <mergeCell ref="C259:AR261"/>
    <mergeCell ref="C262:P262"/>
    <mergeCell ref="C263:D263"/>
    <mergeCell ref="G263:H263"/>
    <mergeCell ref="K263:L263"/>
    <mergeCell ref="O263:P263"/>
    <mergeCell ref="C264:D265"/>
    <mergeCell ref="E264:F265"/>
    <mergeCell ref="G264:H265"/>
    <mergeCell ref="I264:J265"/>
    <mergeCell ref="K264:L265"/>
    <mergeCell ref="M264:N265"/>
    <mergeCell ref="O264:P265"/>
    <mergeCell ref="E267:BG268"/>
    <mergeCell ref="C269:H270"/>
    <mergeCell ref="AB269:AF270"/>
    <mergeCell ref="C271:D273"/>
    <mergeCell ref="E271:F273"/>
    <mergeCell ref="G271:N273"/>
    <mergeCell ref="O271:T273"/>
    <mergeCell ref="AB271:AM273"/>
    <mergeCell ref="AR272:AS273"/>
    <mergeCell ref="AT272:AU273"/>
    <mergeCell ref="AV272:AW273"/>
    <mergeCell ref="AX272:AY273"/>
    <mergeCell ref="AZ272:BA273"/>
    <mergeCell ref="BB272:BC273"/>
    <mergeCell ref="BD272:BE273"/>
    <mergeCell ref="C274:D276"/>
    <mergeCell ref="E274:F276"/>
    <mergeCell ref="G274:H276"/>
    <mergeCell ref="I274:J276"/>
    <mergeCell ref="K274:L276"/>
    <mergeCell ref="M274:N276"/>
    <mergeCell ref="O274:T276"/>
    <mergeCell ref="AB275:AM276"/>
    <mergeCell ref="C277:Z278"/>
    <mergeCell ref="AB277:AM278"/>
    <mergeCell ref="C279:Z281"/>
    <mergeCell ref="C284:H285"/>
    <mergeCell ref="C286:D288"/>
    <mergeCell ref="E286:O288"/>
    <mergeCell ref="P286:Y288"/>
    <mergeCell ref="Z286:AA288"/>
    <mergeCell ref="AB286:AH288"/>
    <mergeCell ref="AI286:AS288"/>
    <mergeCell ref="AT286:AU288"/>
    <mergeCell ref="AV286:AX286"/>
    <mergeCell ref="AY286:BJ286"/>
    <mergeCell ref="AV287:BJ288"/>
    <mergeCell ref="C291:H292"/>
    <mergeCell ref="AC291:AR293"/>
    <mergeCell ref="AS291:AZ293"/>
    <mergeCell ref="D293:Q295"/>
    <mergeCell ref="AP294:AQ294"/>
    <mergeCell ref="AR294:AT294"/>
    <mergeCell ref="AV294:AX294"/>
    <mergeCell ref="AZ294:BB294"/>
    <mergeCell ref="T295:Z295"/>
    <mergeCell ref="AA295:AY295"/>
    <mergeCell ref="AZ295:BC297"/>
    <mergeCell ref="T296:Z297"/>
    <mergeCell ref="AA296:AY297"/>
    <mergeCell ref="D297:Q299"/>
    <mergeCell ref="T298:Z299"/>
    <mergeCell ref="AA298:BC299"/>
    <mergeCell ref="AA313:AD314"/>
    <mergeCell ref="AE313:BC314"/>
    <mergeCell ref="T300:V301"/>
    <mergeCell ref="AN300:BE301"/>
    <mergeCell ref="D301:Q303"/>
    <mergeCell ref="T302:Z303"/>
    <mergeCell ref="AA302:BC303"/>
    <mergeCell ref="T304:Z306"/>
    <mergeCell ref="AM304:AN304"/>
    <mergeCell ref="D305:Q306"/>
    <mergeCell ref="AA305:AB306"/>
    <mergeCell ref="AC305:AD306"/>
    <mergeCell ref="AE305:AF306"/>
    <mergeCell ref="AG305:AH306"/>
    <mergeCell ref="AI305:AJ306"/>
    <mergeCell ref="AK305:AL306"/>
    <mergeCell ref="AM305:AN306"/>
    <mergeCell ref="P405:BF405"/>
    <mergeCell ref="H388:BI392"/>
    <mergeCell ref="H352:BI356"/>
    <mergeCell ref="M324:BA327"/>
    <mergeCell ref="D227:Q228"/>
    <mergeCell ref="D315:Q316"/>
    <mergeCell ref="T315:Z318"/>
    <mergeCell ref="AA315:AD316"/>
    <mergeCell ref="AE315:BC316"/>
    <mergeCell ref="AA317:AD318"/>
    <mergeCell ref="AE317:AQ318"/>
    <mergeCell ref="AR317:AS318"/>
    <mergeCell ref="AT317:BC318"/>
    <mergeCell ref="T307:Z310"/>
    <mergeCell ref="AA307:AD308"/>
    <mergeCell ref="AE307:BC308"/>
    <mergeCell ref="D308:Q313"/>
    <mergeCell ref="AA309:AD310"/>
    <mergeCell ref="AE309:AQ310"/>
    <mergeCell ref="AR309:AS310"/>
    <mergeCell ref="AT309:BC310"/>
    <mergeCell ref="T311:Z314"/>
    <mergeCell ref="AA311:AD312"/>
    <mergeCell ref="AE311:BC312"/>
  </mergeCells>
  <phoneticPr fontId="2"/>
  <conditionalFormatting sqref="AZ27 C27:AR28 C116:AR117">
    <cfRule type="cellIs" dxfId="14" priority="90" stopIfTrue="1" operator="equal">
      <formula>0</formula>
    </cfRule>
  </conditionalFormatting>
  <conditionalFormatting sqref="T63">
    <cfRule type="cellIs" dxfId="13" priority="57" stopIfTrue="1" operator="equal">
      <formula>0</formula>
    </cfRule>
  </conditionalFormatting>
  <conditionalFormatting sqref="AZ116">
    <cfRule type="cellIs" dxfId="12" priority="33" stopIfTrue="1" operator="equal">
      <formula>0</formula>
    </cfRule>
  </conditionalFormatting>
  <conditionalFormatting sqref="T204">
    <cfRule type="cellIs" dxfId="11" priority="26" stopIfTrue="1" operator="equal">
      <formula>0</formula>
    </cfRule>
  </conditionalFormatting>
  <conditionalFormatting sqref="AZ169">
    <cfRule type="cellIs" dxfId="10" priority="18" stopIfTrue="1" operator="equal">
      <formula>0</formula>
    </cfRule>
  </conditionalFormatting>
  <conditionalFormatting sqref="C169:AR170">
    <cfRule type="cellIs" dxfId="9" priority="15" stopIfTrue="1" operator="equal">
      <formula>0</formula>
    </cfRule>
  </conditionalFormatting>
  <conditionalFormatting sqref="T292">
    <cfRule type="cellIs" dxfId="8" priority="11" stopIfTrue="1" operator="equal">
      <formula>0</formula>
    </cfRule>
  </conditionalFormatting>
  <conditionalFormatting sqref="AZ257">
    <cfRule type="cellIs" dxfId="7" priority="10" stopIfTrue="1" operator="equal">
      <formula>0</formula>
    </cfRule>
  </conditionalFormatting>
  <conditionalFormatting sqref="C257:AR258">
    <cfRule type="cellIs" dxfId="6" priority="9" stopIfTrue="1" operator="equal">
      <formula>0</formula>
    </cfRule>
  </conditionalFormatting>
  <conditionalFormatting sqref="T416">
    <cfRule type="cellIs" dxfId="5" priority="4" stopIfTrue="1" operator="equal">
      <formula>0</formula>
    </cfRule>
  </conditionalFormatting>
  <conditionalFormatting sqref="AZ365">
    <cfRule type="cellIs" dxfId="4" priority="3" stopIfTrue="1" operator="equal">
      <formula>0</formula>
    </cfRule>
  </conditionalFormatting>
  <conditionalFormatting sqref="C365:AR365 C366:G366">
    <cfRule type="cellIs" dxfId="3" priority="2" stopIfTrue="1" operator="equal">
      <formula>0</formula>
    </cfRule>
  </conditionalFormatting>
  <pageMargins left="0.18" right="0.16" top="0.16" bottom="0.16" header="0.16" footer="0.16"/>
  <pageSetup paperSize="9" scale="97" orientation="portrait" r:id="rId1"/>
  <headerFooter alignWithMargins="0"/>
  <rowBreaks count="4" manualBreakCount="4">
    <brk id="89" max="16383" man="1"/>
    <brk id="142" max="16383" man="1"/>
    <brk id="230" max="16383" man="1"/>
    <brk id="319"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1" id="{FEB29627-58FB-4CA6-BB1F-DD09056AD1AD}">
            <xm:f>AND(NOT(入力画面!$H$24="一般"),OR(入力画面!$H$25="解約",入力画面!$H$25="目的解約（住宅）",入力画面!$H$25="目的外解約（住宅）"))</xm:f>
            <x14:dxf>
              <fill>
                <patternFill>
                  <bgColor theme="0" tint="-4.9989318521683403E-2"/>
                </patternFill>
              </fill>
            </x14:dxf>
          </x14:cfRule>
          <xm:sqref>AA67:AY68 AZ66:BC68 AZ207:BC209 AZ295:BC297</xm:sqref>
        </x14:conditionalFormatting>
        <x14:conditionalFormatting xmlns:xm="http://schemas.microsoft.com/office/excel/2006/main">
          <x14:cfRule type="expression" priority="5" id="{A9245277-9251-42F1-92FF-3BF0CD107D81}">
            <xm:f>AND(NOT(入力画面!$H$24="一般"),OR(入力画面!$H$25="解約",入力画面!$H$25="目的解約（住宅）",入力画面!$H$25="目的外解約（住宅）"))</xm:f>
            <x14:dxf>
              <fill>
                <patternFill>
                  <bgColor theme="0" tint="-4.9989318521683403E-2"/>
                </patternFill>
              </fill>
            </x14:dxf>
          </x14:cfRule>
          <xm:sqref>AZ417:BC419</xm:sqref>
        </x14:conditionalFormatting>
        <x14:conditionalFormatting xmlns:xm="http://schemas.microsoft.com/office/excel/2006/main">
          <x14:cfRule type="expression" priority="1" id="{5C80C532-3355-40A7-86BE-F1CDC75A36A5}">
            <xm:f>AND(NOT(入力画面!$H$24="一般"),OR(入力画面!$H$25="解約",入力画面!$H$25="目的解約（住宅）",入力画面!$H$25="目的外解約（住宅）"))</xm:f>
            <x14:dxf>
              <border>
                <left style="thin">
                  <color rgb="FF00B050"/>
                </left>
                <right style="thin">
                  <color rgb="FF00B050"/>
                </right>
                <top style="thin">
                  <color rgb="FF00B050"/>
                </top>
                <bottom style="thin">
                  <color rgb="FF00B050"/>
                </bottom>
                <vertical/>
                <horizontal/>
              </border>
            </x14:dxf>
          </x14:cfRule>
          <xm:sqref>AA67:AY68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入力画面</vt:lpstr>
      <vt:lpstr>注意事項</vt:lpstr>
      <vt:lpstr>コード検索</vt:lpstr>
      <vt:lpstr>日付</vt:lpstr>
      <vt:lpstr>図</vt:lpstr>
      <vt:lpstr>印刷用</vt:lpstr>
      <vt:lpstr>印刷用!Print_Area</vt:lpstr>
      <vt:lpstr>注意事項!Print_Area</vt:lpstr>
      <vt:lpstr>入力画面!Print_Area</vt:lpstr>
      <vt:lpstr>ゆうちょ銀行</vt:lpstr>
      <vt:lpstr>ゆうちょ銀行以外</vt:lpstr>
      <vt:lpstr>一般</vt:lpstr>
      <vt:lpstr>一般のみ</vt:lpstr>
      <vt:lpstr>住宅</vt:lpstr>
      <vt:lpstr>昭和</vt:lpstr>
      <vt:lpstr>全種別</vt:lpstr>
      <vt:lpstr>日２８</vt:lpstr>
      <vt:lpstr>日２９</vt:lpstr>
      <vt:lpstr>日３０</vt:lpstr>
      <vt:lpstr>日３１</vt:lpstr>
      <vt:lpstr>年金</vt:lpstr>
      <vt:lpstr>平成</vt:lpstr>
      <vt:lpstr>令和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2023-11-30T02:26:01Z</dcterms:created>
  <dcterms:modified xsi:type="dcterms:W3CDTF">2025-03-31T02:18:27Z</dcterms:modified>
</cp:coreProperties>
</file>