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1D5E4341-9A9C-409F-BDC9-66795BF7E33C}" xr6:coauthVersionLast="47" xr6:coauthVersionMax="47" xr10:uidLastSave="{00000000-0000-0000-0000-000000000000}"/>
  <bookViews>
    <workbookView xWindow="28680" yWindow="4215" windowWidth="29040" windowHeight="15720" tabRatio="806" xr2:uid="{00000000-000D-0000-FFFF-FFFF00000000}"/>
  </bookViews>
  <sheets>
    <sheet name="連絡票" sheetId="7" r:id="rId1"/>
    <sheet name="報告書（様式第5号）" sheetId="4" r:id="rId2"/>
    <sheet name="所要額精算調書（別紙(1)）" sheetId="11" r:id="rId3"/>
    <sheet name="契約内訳１－１" sheetId="13" r:id="rId4"/>
    <sheet name="契約内訳１－２" sheetId="14" r:id="rId5"/>
    <sheet name="補助要件確認書" sheetId="16" r:id="rId6"/>
    <sheet name="さわらないでください。" sheetId="15" r:id="rId7"/>
  </sheets>
  <definedNames>
    <definedName name="_xlnm._FilterDatabase" localSheetId="4" hidden="1">'契約内訳１－２'!$B$24:$B$31</definedName>
    <definedName name="_xlnm.Print_Area" localSheetId="3">'契約内訳１－１'!$A$1:$O$68</definedName>
    <definedName name="_xlnm.Print_Area" localSheetId="4">'契約内訳１－２'!$A$1:$J$40</definedName>
    <definedName name="_xlnm.Print_Area" localSheetId="2">'所要額精算調書（別紙(1)）'!$A$1:$N$21</definedName>
    <definedName name="_xlnm.Print_Area" localSheetId="5">補助要件確認書!$A$1:$AU$22</definedName>
    <definedName name="_xlnm.Print_Area" localSheetId="1">'報告書（様式第5号）'!$A$1:$Y$37</definedName>
    <definedName name="_xlnm.Print_Area" localSheetId="0">連絡票!$A$1:$C$39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13" l="1"/>
  <c r="H1" i="14" l="1"/>
  <c r="K2" i="13"/>
  <c r="L2" i="11"/>
  <c r="P16" i="4"/>
  <c r="P13" i="4"/>
  <c r="P10" i="4"/>
  <c r="R5" i="4"/>
  <c r="L31" i="13" l="1"/>
  <c r="M17" i="11" l="1"/>
  <c r="G17" i="11"/>
  <c r="H17" i="11"/>
  <c r="F4" i="14"/>
  <c r="F5" i="13"/>
  <c r="D4" i="14"/>
  <c r="B17" i="11" l="1"/>
  <c r="G5" i="13" l="1"/>
  <c r="G4" i="14"/>
  <c r="A1" i="14" s="1"/>
  <c r="H4" i="14"/>
  <c r="H5" i="13"/>
  <c r="I31" i="14" l="1"/>
  <c r="I30" i="14"/>
  <c r="I29" i="14"/>
  <c r="I28" i="14"/>
  <c r="I27" i="14"/>
  <c r="I26" i="14"/>
  <c r="I25" i="14"/>
  <c r="I24" i="14"/>
  <c r="E16" i="14"/>
  <c r="F67" i="13"/>
  <c r="G64" i="13"/>
  <c r="I64" i="13" s="1"/>
  <c r="I67" i="13" s="1"/>
  <c r="I58" i="13"/>
  <c r="H58" i="13"/>
  <c r="G58" i="13"/>
  <c r="G42" i="13"/>
  <c r="L41" i="13"/>
  <c r="K41" i="13"/>
  <c r="J41" i="13"/>
  <c r="L40" i="13"/>
  <c r="K40" i="13"/>
  <c r="J40" i="13"/>
  <c r="L39" i="13"/>
  <c r="K39" i="13"/>
  <c r="J39" i="13"/>
  <c r="L38" i="13"/>
  <c r="K38" i="13"/>
  <c r="J38" i="13"/>
  <c r="L37" i="13"/>
  <c r="K37" i="13"/>
  <c r="J37" i="13"/>
  <c r="L36" i="13"/>
  <c r="K36" i="13"/>
  <c r="J36" i="13"/>
  <c r="L35" i="13"/>
  <c r="K35" i="13"/>
  <c r="J35" i="13"/>
  <c r="K31" i="13"/>
  <c r="M31" i="13" s="1"/>
  <c r="J31"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D11" i="13"/>
  <c r="A1" i="13"/>
  <c r="M39" i="13" l="1"/>
  <c r="M24" i="13"/>
  <c r="M21" i="13"/>
  <c r="M29" i="13"/>
  <c r="M36" i="13"/>
  <c r="M22" i="13"/>
  <c r="I32" i="14"/>
  <c r="M25" i="13"/>
  <c r="M19" i="13"/>
  <c r="M40" i="13"/>
  <c r="M27" i="13"/>
  <c r="M37" i="13"/>
  <c r="M18" i="13"/>
  <c r="M41" i="13"/>
  <c r="M35" i="13"/>
  <c r="M23" i="13"/>
  <c r="M38" i="13"/>
  <c r="M28" i="13"/>
  <c r="M26" i="13"/>
  <c r="K58" i="13"/>
  <c r="M58" i="13" s="1"/>
  <c r="M20" i="13"/>
  <c r="J58" i="13"/>
  <c r="M17" i="13"/>
  <c r="M42" i="13" l="1"/>
  <c r="J11" i="13" s="1"/>
  <c r="F11" i="13"/>
  <c r="J17" i="11" l="1"/>
  <c r="N17" i="11" l="1"/>
  <c r="I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6" authorId="0" shapeId="0" xr:uid="{5FD2658C-8E40-4664-8369-574528357C67}">
      <text>
        <r>
          <rPr>
            <b/>
            <sz val="8"/>
            <color indexed="81"/>
            <rFont val="MS P ゴシック"/>
            <family val="3"/>
            <charset val="128"/>
          </rPr>
          <t>本エクセル右側の様式を使用してください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100-000001000000}">
      <text>
        <r>
          <rPr>
            <b/>
            <sz val="9"/>
            <color indexed="81"/>
            <rFont val="MS P ゴシック"/>
            <family val="3"/>
            <charset val="128"/>
          </rPr>
          <t>交付決定通知の日付及び指令番号を記載してください。
なお、法人で複数回交付決定を受けている場合等は、指令番号毎に実績報告の書類を作成してください。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3E1A5E3F-6B71-4A08-BB4B-14084ECE3288}">
      <text>
        <r>
          <rPr>
            <b/>
            <sz val="8"/>
            <color indexed="81"/>
            <rFont val="MS P ゴシック"/>
            <family val="3"/>
            <charset val="128"/>
          </rPr>
          <t>ポイント・事例集に従って委員会を設置していることを確認し、チェックしてください。</t>
        </r>
      </text>
    </comment>
  </commentList>
</comments>
</file>

<file path=xl/sharedStrings.xml><?xml version="1.0" encoding="utf-8"?>
<sst xmlns="http://schemas.openxmlformats.org/spreadsheetml/2006/main" count="575" uniqueCount="329">
  <si>
    <t>事業者（法人）名</t>
    <rPh sb="0" eb="3">
      <t>ジギョウシャ</t>
    </rPh>
    <rPh sb="4" eb="6">
      <t>ホウジン</t>
    </rPh>
    <rPh sb="7" eb="8">
      <t>メイ</t>
    </rPh>
    <phoneticPr fontId="1"/>
  </si>
  <si>
    <t>担当者氏名</t>
    <rPh sb="0" eb="3">
      <t>タントウシャ</t>
    </rPh>
    <rPh sb="3" eb="5">
      <t>シメイ</t>
    </rPh>
    <phoneticPr fontId="1"/>
  </si>
  <si>
    <t>連絡先・メールアドレス</t>
    <rPh sb="0" eb="3">
      <t>レンラクサキ</t>
    </rPh>
    <phoneticPr fontId="1"/>
  </si>
  <si>
    <t>訪問介護</t>
  </si>
  <si>
    <t>訪問入浴介護</t>
  </si>
  <si>
    <t>訪問看護</t>
  </si>
  <si>
    <t>訪問リハビリテーション</t>
  </si>
  <si>
    <t>通所介護</t>
  </si>
  <si>
    <t>通所リハビリテーション</t>
  </si>
  <si>
    <t>短期入所生活介護</t>
  </si>
  <si>
    <t>居宅療養管理指導</t>
  </si>
  <si>
    <t>夜間対応型訪問介護</t>
  </si>
  <si>
    <t>認知症対応型通所介護</t>
  </si>
  <si>
    <t>小規模多機能型居宅介護</t>
  </si>
  <si>
    <t>定期巡回・随時対応型訪問介護看護</t>
  </si>
  <si>
    <t>複合型サービス（看護小規模多機能型居宅介護）</t>
  </si>
  <si>
    <t>特定施設入居者生活介護</t>
  </si>
  <si>
    <t>地域密着型特定施設入居者生活介護</t>
  </si>
  <si>
    <t>認知症対応型共同生活介護</t>
  </si>
  <si>
    <t>地域密着型通所介護</t>
  </si>
  <si>
    <t>居宅介護支援</t>
  </si>
  <si>
    <t>円</t>
    <rPh sb="0" eb="1">
      <t>エン</t>
    </rPh>
    <phoneticPr fontId="1"/>
  </si>
  <si>
    <t>事業者</t>
    <rPh sb="0" eb="3">
      <t>ジギョウシャ</t>
    </rPh>
    <phoneticPr fontId="9"/>
  </si>
  <si>
    <t>大阪府知事　様</t>
    <phoneticPr fontId="9"/>
  </si>
  <si>
    <t>記</t>
    <rPh sb="0" eb="1">
      <t>キ</t>
    </rPh>
    <phoneticPr fontId="1"/>
  </si>
  <si>
    <t>金</t>
    <rPh sb="0" eb="1">
      <t>キン</t>
    </rPh>
    <phoneticPr fontId="1"/>
  </si>
  <si>
    <t>２．提出書類</t>
    <rPh sb="2" eb="6">
      <t>テイシュツショルイ</t>
    </rPh>
    <phoneticPr fontId="1"/>
  </si>
  <si>
    <t>基準額</t>
    <rPh sb="0" eb="3">
      <t>キジュンガク</t>
    </rPh>
    <phoneticPr fontId="1"/>
  </si>
  <si>
    <t>A</t>
    <phoneticPr fontId="1"/>
  </si>
  <si>
    <t>B</t>
    <phoneticPr fontId="1"/>
  </si>
  <si>
    <t>C</t>
    <phoneticPr fontId="1"/>
  </si>
  <si>
    <t>E</t>
    <phoneticPr fontId="1"/>
  </si>
  <si>
    <t>申請法人情報</t>
    <rPh sb="0" eb="2">
      <t>シンセイ</t>
    </rPh>
    <rPh sb="2" eb="4">
      <t>ホウジン</t>
    </rPh>
    <rPh sb="4" eb="6">
      <t>ジョウホウ</t>
    </rPh>
    <phoneticPr fontId="1"/>
  </si>
  <si>
    <t>＜申請書作成の留意点＞</t>
    <rPh sb="1" eb="6">
      <t>シンセイショサクセイ</t>
    </rPh>
    <rPh sb="7" eb="10">
      <t>リュウイテン</t>
    </rPh>
    <phoneticPr fontId="1"/>
  </si>
  <si>
    <t>・様式指定の書類はA４版とすること。</t>
  </si>
  <si>
    <t>・</t>
    <phoneticPr fontId="1"/>
  </si>
  <si>
    <t>黄色セルに、必要事項を入力してください。</t>
    <rPh sb="0" eb="2">
      <t>キイロ</t>
    </rPh>
    <rPh sb="6" eb="10">
      <t>ヒツヨウジコウ</t>
    </rPh>
    <rPh sb="11" eb="13">
      <t>ニュウリョク</t>
    </rPh>
    <phoneticPr fontId="1"/>
  </si>
  <si>
    <t>職員数</t>
    <rPh sb="0" eb="3">
      <t>ショクインスウ</t>
    </rPh>
    <phoneticPr fontId="1"/>
  </si>
  <si>
    <t>事業所No.</t>
    <rPh sb="0" eb="3">
      <t>ジギョウショ</t>
    </rPh>
    <phoneticPr fontId="1"/>
  </si>
  <si>
    <t>※３</t>
    <phoneticPr fontId="1"/>
  </si>
  <si>
    <t>（単位：円）</t>
    <phoneticPr fontId="1"/>
  </si>
  <si>
    <t>・申請時に、書類一式が整っているか確認の上、提出すること。</t>
    <rPh sb="1" eb="4">
      <t>シンセイジ</t>
    </rPh>
    <phoneticPr fontId="1"/>
  </si>
  <si>
    <t>チェック</t>
    <phoneticPr fontId="1"/>
  </si>
  <si>
    <t>提出書類</t>
    <rPh sb="0" eb="2">
      <t>テイシュツ</t>
    </rPh>
    <rPh sb="2" eb="4">
      <t>ショルイ</t>
    </rPh>
    <phoneticPr fontId="1"/>
  </si>
  <si>
    <t>□</t>
  </si>
  <si>
    <t>水色セルは、関数が入っており、自動転記されるので記入しない</t>
    <rPh sb="0" eb="2">
      <t>ミズイロ</t>
    </rPh>
    <rPh sb="6" eb="8">
      <t>カンスウ</t>
    </rPh>
    <rPh sb="9" eb="10">
      <t>ハイ</t>
    </rPh>
    <rPh sb="15" eb="19">
      <t>ジドウテンキ</t>
    </rPh>
    <rPh sb="24" eb="26">
      <t>キニュウ</t>
    </rPh>
    <phoneticPr fontId="1"/>
  </si>
  <si>
    <t>D</t>
    <phoneticPr fontId="1"/>
  </si>
  <si>
    <t>法人合計</t>
    <rPh sb="0" eb="2">
      <t>ホウジン</t>
    </rPh>
    <rPh sb="2" eb="4">
      <t>ゴウケイ</t>
    </rPh>
    <phoneticPr fontId="1"/>
  </si>
  <si>
    <r>
      <t>介護保険事業所番号</t>
    </r>
    <r>
      <rPr>
        <u/>
        <sz val="10"/>
        <color theme="1"/>
        <rFont val="游ゴシック"/>
        <family val="3"/>
        <charset val="128"/>
        <scheme val="minor"/>
      </rPr>
      <t>（27で始まる10桁番号）</t>
    </r>
    <rPh sb="0" eb="4">
      <t>カイゴホケン</t>
    </rPh>
    <rPh sb="4" eb="7">
      <t>ジギョウショ</t>
    </rPh>
    <rPh sb="7" eb="9">
      <t>バンゴウ</t>
    </rPh>
    <rPh sb="13" eb="14">
      <t>ハジ</t>
    </rPh>
    <rPh sb="18" eb="19">
      <t>ケタ</t>
    </rPh>
    <rPh sb="19" eb="21">
      <t>バンゴウ</t>
    </rPh>
    <phoneticPr fontId="1"/>
  </si>
  <si>
    <t>法人名</t>
    <rPh sb="0" eb="2">
      <t>ホウジン</t>
    </rPh>
    <rPh sb="2" eb="3">
      <t>メイ</t>
    </rPh>
    <phoneticPr fontId="1"/>
  </si>
  <si>
    <t>F</t>
    <phoneticPr fontId="1"/>
  </si>
  <si>
    <t>G</t>
    <phoneticPr fontId="1"/>
  </si>
  <si>
    <t>様式第5号</t>
    <phoneticPr fontId="9"/>
  </si>
  <si>
    <t>報告日（報告書作成日を記入）</t>
    <rPh sb="0" eb="2">
      <t>ホウコク</t>
    </rPh>
    <rPh sb="2" eb="3">
      <t>ビ</t>
    </rPh>
    <rPh sb="4" eb="7">
      <t>ホウコクショ</t>
    </rPh>
    <rPh sb="7" eb="9">
      <t>サクセイ</t>
    </rPh>
    <rPh sb="9" eb="10">
      <t>ビ</t>
    </rPh>
    <rPh sb="11" eb="13">
      <t>キニュウ</t>
    </rPh>
    <phoneticPr fontId="1"/>
  </si>
  <si>
    <t xml:space="preserve">   住    所（本社所在地）</t>
    <phoneticPr fontId="9"/>
  </si>
  <si>
    <t xml:space="preserve">  法 人（事業者）名</t>
    <phoneticPr fontId="9"/>
  </si>
  <si>
    <t xml:space="preserve">   代表者名</t>
    <rPh sb="6" eb="7">
      <t>メイ</t>
    </rPh>
    <phoneticPr fontId="9"/>
  </si>
  <si>
    <t>代表者名</t>
    <rPh sb="0" eb="3">
      <t>ダイヒョウシャ</t>
    </rPh>
    <rPh sb="3" eb="4">
      <t>メイ</t>
    </rPh>
    <phoneticPr fontId="1"/>
  </si>
  <si>
    <t>・書類一式は１事業者（法人）につき１部とすること。</t>
    <phoneticPr fontId="1"/>
  </si>
  <si>
    <t>＜チェックリスト＞</t>
    <phoneticPr fontId="1"/>
  </si>
  <si>
    <t>１．実績額</t>
    <rPh sb="2" eb="4">
      <t>ジッセキ</t>
    </rPh>
    <phoneticPr fontId="1"/>
  </si>
  <si>
    <t>※事前エントリー時に表示された受付番号を記入してください。</t>
    <rPh sb="1" eb="3">
      <t>ジゼン</t>
    </rPh>
    <rPh sb="8" eb="9">
      <t>ジ</t>
    </rPh>
    <rPh sb="10" eb="12">
      <t>ヒョウジ</t>
    </rPh>
    <rPh sb="15" eb="19">
      <t>ウケツケバンゴウ</t>
    </rPh>
    <rPh sb="20" eb="22">
      <t>キニュウ</t>
    </rPh>
    <phoneticPr fontId="1"/>
  </si>
  <si>
    <t>申込番号（事前エントリー時）</t>
    <rPh sb="0" eb="2">
      <t>モウシコミ</t>
    </rPh>
    <rPh sb="2" eb="4">
      <t>バンゴウ</t>
    </rPh>
    <rPh sb="5" eb="7">
      <t>ジゼン</t>
    </rPh>
    <rPh sb="12" eb="13">
      <t>ジ</t>
    </rPh>
    <phoneticPr fontId="1"/>
  </si>
  <si>
    <t>(2)　契約書、納品書及び請求書（全て写し）</t>
    <phoneticPr fontId="1"/>
  </si>
  <si>
    <t>(3)　領収書（写し）（交付決定があった年度内に支払いを完了したもの）</t>
    <phoneticPr fontId="1"/>
  </si>
  <si>
    <t>(4)　事業実施状況の記録（写真等）</t>
    <phoneticPr fontId="1"/>
  </si>
  <si>
    <t>(5)　その他知事が必要と認める書類</t>
    <rPh sb="6" eb="7">
      <t>タ</t>
    </rPh>
    <rPh sb="7" eb="9">
      <t>チジ</t>
    </rPh>
    <rPh sb="10" eb="12">
      <t>ヒツヨウ</t>
    </rPh>
    <rPh sb="13" eb="14">
      <t>ミト</t>
    </rPh>
    <rPh sb="16" eb="18">
      <t>ショルイ</t>
    </rPh>
    <phoneticPr fontId="1"/>
  </si>
  <si>
    <t>(1)　所要額精算調書（様式第５号別紙(1)）</t>
    <rPh sb="4" eb="6">
      <t>ショヨウ</t>
    </rPh>
    <rPh sb="6" eb="7">
      <t>ガク</t>
    </rPh>
    <rPh sb="7" eb="9">
      <t>セイサン</t>
    </rPh>
    <rPh sb="9" eb="11">
      <t>チョウショ</t>
    </rPh>
    <rPh sb="12" eb="14">
      <t>ヨウシキ</t>
    </rPh>
    <rPh sb="14" eb="15">
      <t>ダイ</t>
    </rPh>
    <rPh sb="16" eb="17">
      <t>ゴウ</t>
    </rPh>
    <rPh sb="17" eb="19">
      <t>ベッシ</t>
    </rPh>
    <phoneticPr fontId="1"/>
  </si>
  <si>
    <t>令和７年度大阪府介護テクノロジー導入支援事業補助金実績報告書＜連絡票＞</t>
    <rPh sb="0" eb="2">
      <t>レイワ</t>
    </rPh>
    <rPh sb="3" eb="5">
      <t>ネンド</t>
    </rPh>
    <rPh sb="8" eb="10">
      <t>カイゴ</t>
    </rPh>
    <rPh sb="25" eb="27">
      <t>ジッセキ</t>
    </rPh>
    <rPh sb="27" eb="30">
      <t>ホウコクショ</t>
    </rPh>
    <rPh sb="31" eb="33">
      <t>レンラク</t>
    </rPh>
    <rPh sb="33" eb="34">
      <t>ヒョウ</t>
    </rPh>
    <phoneticPr fontId="1"/>
  </si>
  <si>
    <t>令和７年度　大阪府介護テクノロジー導入支援事業補助金補助事業実績報告書</t>
    <rPh sb="0" eb="2">
      <t>レイワ</t>
    </rPh>
    <rPh sb="3" eb="4">
      <t>ネン</t>
    </rPh>
    <rPh sb="4" eb="5">
      <t>ド</t>
    </rPh>
    <rPh sb="9" eb="11">
      <t>カイゴ</t>
    </rPh>
    <phoneticPr fontId="9"/>
  </si>
  <si>
    <t>介護事業所等名</t>
    <rPh sb="0" eb="2">
      <t>カイゴ</t>
    </rPh>
    <rPh sb="2" eb="5">
      <t>ジギョウショ</t>
    </rPh>
    <rPh sb="5" eb="6">
      <t>トウ</t>
    </rPh>
    <rPh sb="6" eb="7">
      <t>メイ</t>
    </rPh>
    <phoneticPr fontId="1"/>
  </si>
  <si>
    <t>所在市区町村名</t>
    <rPh sb="0" eb="2">
      <t>ショザイ</t>
    </rPh>
    <rPh sb="2" eb="7">
      <t>シクチョウソンメイ</t>
    </rPh>
    <phoneticPr fontId="1"/>
  </si>
  <si>
    <t>サービス種別</t>
    <rPh sb="4" eb="6">
      <t>シュベツ</t>
    </rPh>
    <phoneticPr fontId="1"/>
  </si>
  <si>
    <t>総事業額
（税抜き）</t>
    <rPh sb="0" eb="1">
      <t>ソウ</t>
    </rPh>
    <rPh sb="1" eb="3">
      <t>ジギョウ</t>
    </rPh>
    <rPh sb="3" eb="4">
      <t>ガク</t>
    </rPh>
    <rPh sb="6" eb="8">
      <t>ゼイヌ</t>
    </rPh>
    <phoneticPr fontId="1"/>
  </si>
  <si>
    <t>購入又はリース予定額（税抜き）</t>
    <rPh sb="0" eb="2">
      <t>コウニュウ</t>
    </rPh>
    <rPh sb="2" eb="3">
      <t>マタ</t>
    </rPh>
    <rPh sb="7" eb="10">
      <t>ヨテイガク</t>
    </rPh>
    <rPh sb="11" eb="13">
      <t>ゼイヌ</t>
    </rPh>
    <phoneticPr fontId="1"/>
  </si>
  <si>
    <t xml:space="preserve">補助率（3/4）
</t>
    <phoneticPr fontId="1"/>
  </si>
  <si>
    <r>
      <t>補助対象経費
B×補助率</t>
    </r>
    <r>
      <rPr>
        <sz val="9"/>
        <color theme="1"/>
        <rFont val="游ゴシック"/>
        <family val="3"/>
        <charset val="128"/>
        <scheme val="minor"/>
      </rPr>
      <t>（千円未満切捨て）</t>
    </r>
    <rPh sb="9" eb="12">
      <t>ホジョリツ</t>
    </rPh>
    <phoneticPr fontId="1"/>
  </si>
  <si>
    <t>※１</t>
    <phoneticPr fontId="1"/>
  </si>
  <si>
    <t>※２</t>
    <phoneticPr fontId="1"/>
  </si>
  <si>
    <t>H</t>
    <phoneticPr fontId="1"/>
  </si>
  <si>
    <t>短期入所療養介護</t>
  </si>
  <si>
    <t>地域密着型介護老人福祉施設</t>
  </si>
  <si>
    <t>介護老人福祉施設</t>
  </si>
  <si>
    <t>介護老人保健施設</t>
  </si>
  <si>
    <t>介護医療院</t>
  </si>
  <si>
    <t>介護予防短期入所生活介護</t>
  </si>
  <si>
    <t>介護予防短期入所療養介護</t>
  </si>
  <si>
    <t>介護予防特定施設入居者生活介護</t>
  </si>
  <si>
    <t>介護予防小規模多機能型居宅介護</t>
  </si>
  <si>
    <t>介護予防認知症対応型共同生活介護</t>
  </si>
  <si>
    <t>看護小規模多機能型居宅介護</t>
  </si>
  <si>
    <t>特定施設入居者生活介護（短期利用）</t>
  </si>
  <si>
    <t>地域密着型特定施設入居者生活介護（短期利用）</t>
  </si>
  <si>
    <t>認知症対応型共同生活介護（短期利用）</t>
  </si>
  <si>
    <t>介護予防訪問入浴介護</t>
  </si>
  <si>
    <t>介護予防訪問看護</t>
  </si>
  <si>
    <t>介護予防訪問リハビリテーション</t>
  </si>
  <si>
    <t>介護予防通所リハビリテーション</t>
  </si>
  <si>
    <t>介護予防居宅療養管理指導</t>
  </si>
  <si>
    <t>介護予防認知症対応型通所介護</t>
  </si>
  <si>
    <t>介護予防小規模多機能型居宅介護（短期利用）</t>
  </si>
  <si>
    <t>介護予防認知症対応型共同生活介護（短期利用）</t>
  </si>
  <si>
    <t>介護予防支援</t>
  </si>
  <si>
    <t>訪問型サービス（みなし）</t>
  </si>
  <si>
    <t>訪問型サービス（独自）</t>
  </si>
  <si>
    <t>訪問型サービス（独自／定率）</t>
  </si>
  <si>
    <t>訪問型サービス（独自／定額）</t>
  </si>
  <si>
    <t>通所型サービス（みなし）</t>
  </si>
  <si>
    <t>通所型サービス（独自）</t>
  </si>
  <si>
    <t>通所型サービス（独自／定率）</t>
  </si>
  <si>
    <t>通所型サービス（独自／定額）</t>
  </si>
  <si>
    <t>交付決定額</t>
    <rPh sb="0" eb="5">
      <t>コウフケッテイガク</t>
    </rPh>
    <phoneticPr fontId="1"/>
  </si>
  <si>
    <t>令和７年度　大阪府介護テクノロジー導入支援事業補助金　所要額精算調書</t>
    <rPh sb="9" eb="11">
      <t>カイゴ</t>
    </rPh>
    <rPh sb="30" eb="32">
      <t>セイサン</t>
    </rPh>
    <phoneticPr fontId="1"/>
  </si>
  <si>
    <t>※3　交付申請時に記入した人数を記載すること（小数点以下は切捨て）</t>
    <phoneticPr fontId="1"/>
  </si>
  <si>
    <t>様式第5号別紙（1）　</t>
    <phoneticPr fontId="1"/>
  </si>
  <si>
    <t>主たる事務所（法人）の所在地（登記住所）</t>
    <phoneticPr fontId="1"/>
  </si>
  <si>
    <t>申請担当者
及び
使用状況報告作成担当者</t>
    <rPh sb="0" eb="2">
      <t>シンセイ</t>
    </rPh>
    <rPh sb="2" eb="5">
      <t>タントウシャ</t>
    </rPh>
    <rPh sb="6" eb="7">
      <t>オヨ</t>
    </rPh>
    <rPh sb="9" eb="11">
      <t>シヨウ</t>
    </rPh>
    <rPh sb="11" eb="13">
      <t>ジョウキョウ</t>
    </rPh>
    <rPh sb="13" eb="15">
      <t>ホウコク</t>
    </rPh>
    <rPh sb="15" eb="17">
      <t>サクセイ</t>
    </rPh>
    <rPh sb="17" eb="20">
      <t>タントウシャ</t>
    </rPh>
    <phoneticPr fontId="1"/>
  </si>
  <si>
    <t>1．連絡票　※１事業者（法人）につき１枚</t>
    <phoneticPr fontId="1"/>
  </si>
  <si>
    <t>養護老人ホーム</t>
  </si>
  <si>
    <t>軽費老人ホーム</t>
  </si>
  <si>
    <t>福祉用具貸与・販売</t>
  </si>
  <si>
    <t>介護予防福祉用具貸与・販売</t>
  </si>
  <si>
    <t>介護予防短期入所療養介護</t>
    <phoneticPr fontId="1"/>
  </si>
  <si>
    <t>　令和７年度　大阪府介護テクノロジー導入支援事業補助金　所要額調書（契約内訳）</t>
    <phoneticPr fontId="1"/>
  </si>
  <si>
    <t>事業所名</t>
    <phoneticPr fontId="1"/>
  </si>
  <si>
    <t>サービス種別</t>
    <phoneticPr fontId="1"/>
  </si>
  <si>
    <t>申込番号</t>
    <phoneticPr fontId="1"/>
  </si>
  <si>
    <t>所要額調書(A列)のNo</t>
    <phoneticPr fontId="1"/>
  </si>
  <si>
    <t>法人内の総申請事業所数</t>
    <rPh sb="0" eb="3">
      <t>ホウジンナイ</t>
    </rPh>
    <rPh sb="4" eb="5">
      <t>ソウ</t>
    </rPh>
    <rPh sb="5" eb="7">
      <t>シンセイ</t>
    </rPh>
    <rPh sb="7" eb="11">
      <t>ジギョウショスウ</t>
    </rPh>
    <phoneticPr fontId="1"/>
  </si>
  <si>
    <t>所要額調書へ転記してください</t>
    <rPh sb="0" eb="5">
      <t>ショヨウガクチョウショ</t>
    </rPh>
    <rPh sb="6" eb="8">
      <t>テンキ</t>
    </rPh>
    <phoneticPr fontId="1"/>
  </si>
  <si>
    <t>総事業額
（見積書総額（税込））</t>
    <rPh sb="0" eb="1">
      <t>ソウ</t>
    </rPh>
    <rPh sb="1" eb="3">
      <t>ジギョウ</t>
    </rPh>
    <rPh sb="3" eb="4">
      <t>ガク</t>
    </rPh>
    <rPh sb="6" eb="8">
      <t>ミツモリ</t>
    </rPh>
    <rPh sb="7" eb="8">
      <t>ツ</t>
    </rPh>
    <rPh sb="8" eb="9">
      <t>ショ</t>
    </rPh>
    <rPh sb="9" eb="11">
      <t>ソウガク</t>
    </rPh>
    <rPh sb="12" eb="14">
      <t>ゼイコ</t>
    </rPh>
    <phoneticPr fontId="1"/>
  </si>
  <si>
    <t>補助対象経費</t>
    <rPh sb="0" eb="2">
      <t>ホジョ</t>
    </rPh>
    <rPh sb="2" eb="4">
      <t>タイショウ</t>
    </rPh>
    <rPh sb="4" eb="6">
      <t>ケイヒ</t>
    </rPh>
    <phoneticPr fontId="1"/>
  </si>
  <si>
    <t>補助対象経費×補助率</t>
    <rPh sb="0" eb="2">
      <t>ホジョ</t>
    </rPh>
    <rPh sb="2" eb="4">
      <t>タイショウ</t>
    </rPh>
    <rPh sb="4" eb="6">
      <t>ケイヒ</t>
    </rPh>
    <rPh sb="7" eb="10">
      <t>ホジョリツ</t>
    </rPh>
    <phoneticPr fontId="1"/>
  </si>
  <si>
    <t>（１）介護テクノロジーの導入支援</t>
    <rPh sb="3" eb="5">
      <t>カイゴ</t>
    </rPh>
    <rPh sb="12" eb="16">
      <t>ドウニュウシエン</t>
    </rPh>
    <phoneticPr fontId="1"/>
  </si>
  <si>
    <t>テクノロジーの導入に付帯して導入する場合、
対象経費を入力する。※対象外経費を除くこと</t>
    <rPh sb="7" eb="9">
      <t>ドウニュウ</t>
    </rPh>
    <rPh sb="10" eb="12">
      <t>フタイ</t>
    </rPh>
    <rPh sb="14" eb="16">
      <t>ドウニュウ</t>
    </rPh>
    <rPh sb="18" eb="20">
      <t>バアイ</t>
    </rPh>
    <rPh sb="22" eb="26">
      <t>タイショウケイヒ</t>
    </rPh>
    <rPh sb="27" eb="29">
      <t>ニュウリョク</t>
    </rPh>
    <rPh sb="33" eb="36">
      <t>タイショウガイ</t>
    </rPh>
    <rPh sb="36" eb="38">
      <t>ケイヒ</t>
    </rPh>
    <rPh sb="39" eb="40">
      <t>ノゾ</t>
    </rPh>
    <phoneticPr fontId="1"/>
  </si>
  <si>
    <t>（円）</t>
    <rPh sb="1" eb="2">
      <t>エン</t>
    </rPh>
    <phoneticPr fontId="1"/>
  </si>
  <si>
    <t>導入するテクノロジーの種類</t>
    <rPh sb="0" eb="2">
      <t>ドウニュウ</t>
    </rPh>
    <rPh sb="11" eb="13">
      <t>シュルイ</t>
    </rPh>
    <phoneticPr fontId="1"/>
  </si>
  <si>
    <t>見積書の添付</t>
    <rPh sb="0" eb="3">
      <t>ミツモリショ</t>
    </rPh>
    <rPh sb="4" eb="6">
      <t>テンプ</t>
    </rPh>
    <phoneticPr fontId="1"/>
  </si>
  <si>
    <t>導入する製品名
（１セルあたり１製品名のみ記載）</t>
    <rPh sb="0" eb="2">
      <t>ドウニュウ</t>
    </rPh>
    <rPh sb="4" eb="6">
      <t>セイヒン</t>
    </rPh>
    <rPh sb="6" eb="7">
      <t>メイ</t>
    </rPh>
    <rPh sb="16" eb="18">
      <t>セイヒン</t>
    </rPh>
    <rPh sb="18" eb="19">
      <t>メイ</t>
    </rPh>
    <rPh sb="21" eb="23">
      <t>キサイ</t>
    </rPh>
    <phoneticPr fontId="1"/>
  </si>
  <si>
    <t>導入する台数</t>
    <rPh sb="0" eb="2">
      <t>ドウニュウ</t>
    </rPh>
    <rPh sb="4" eb="6">
      <t>ダイスウ</t>
    </rPh>
    <phoneticPr fontId="1"/>
  </si>
  <si>
    <t>導入に係る経費合計（税抜）（B）
※対象外経費を除くこと</t>
    <rPh sb="0" eb="2">
      <t>ドウニュウ</t>
    </rPh>
    <rPh sb="3" eb="4">
      <t>カカ</t>
    </rPh>
    <rPh sb="5" eb="7">
      <t>ケイヒ</t>
    </rPh>
    <rPh sb="7" eb="9">
      <t>ゴウケイ</t>
    </rPh>
    <rPh sb="10" eb="12">
      <t>ゼイヌ</t>
    </rPh>
    <rPh sb="18" eb="23">
      <t>タイショウガイケイヒ</t>
    </rPh>
    <rPh sb="24" eb="25">
      <t>ノゾ</t>
    </rPh>
    <phoneticPr fontId="1"/>
  </si>
  <si>
    <t>Wi-Fi環境整備など、重点分野に該当する介護テクノロジーに付帯して必要な経費（税抜）（B）</t>
    <rPh sb="5" eb="7">
      <t>カンキョウ</t>
    </rPh>
    <rPh sb="7" eb="9">
      <t>セイビ</t>
    </rPh>
    <rPh sb="12" eb="14">
      <t>ジュウテン</t>
    </rPh>
    <rPh sb="14" eb="16">
      <t>ブンヤ</t>
    </rPh>
    <rPh sb="17" eb="19">
      <t>ガイトウ</t>
    </rPh>
    <rPh sb="21" eb="23">
      <t>カイゴ</t>
    </rPh>
    <rPh sb="30" eb="32">
      <t>フタイ</t>
    </rPh>
    <rPh sb="34" eb="36">
      <t>ヒツヨウ</t>
    </rPh>
    <rPh sb="37" eb="39">
      <t>ケイヒ</t>
    </rPh>
    <rPh sb="40" eb="42">
      <t>ゼイヌ</t>
    </rPh>
    <phoneticPr fontId="1"/>
  </si>
  <si>
    <t>PC、タブレット等端末の導入に要する経費（税抜）（B）</t>
    <rPh sb="12" eb="14">
      <t>ドウニュウ</t>
    </rPh>
    <rPh sb="15" eb="16">
      <t>ヨウ</t>
    </rPh>
    <rPh sb="18" eb="20">
      <t>ケイヒ</t>
    </rPh>
    <rPh sb="21" eb="23">
      <t>ゼイヌ</t>
    </rPh>
    <phoneticPr fontId="1"/>
  </si>
  <si>
    <t>補助対象経費</t>
    <rPh sb="0" eb="6">
      <t>ホジョタイショウケイヒ</t>
    </rPh>
    <phoneticPr fontId="1"/>
  </si>
  <si>
    <t>対象経費に
補助率を乗じた額</t>
    <rPh sb="0" eb="4">
      <t>タイショウケイヒ</t>
    </rPh>
    <rPh sb="6" eb="9">
      <t>ホジョリツ</t>
    </rPh>
    <rPh sb="10" eb="11">
      <t>ジョウ</t>
    </rPh>
    <rPh sb="13" eb="14">
      <t>ガク</t>
    </rPh>
    <phoneticPr fontId="1"/>
  </si>
  <si>
    <t>基準額（上限額）</t>
    <rPh sb="0" eb="3">
      <t>キジュンガク</t>
    </rPh>
    <rPh sb="4" eb="7">
      <t>ジョウゲンガク</t>
    </rPh>
    <phoneticPr fontId="1"/>
  </si>
  <si>
    <t>補助額（F）</t>
    <rPh sb="0" eb="3">
      <t>ホジョガク</t>
    </rPh>
    <phoneticPr fontId="1"/>
  </si>
  <si>
    <t>重点分野に該当する介護テクノロジー</t>
    <rPh sb="0" eb="4">
      <t>ジュウテンブンヤ</t>
    </rPh>
    <rPh sb="5" eb="7">
      <t>ガイトウ</t>
    </rPh>
    <rPh sb="9" eb="11">
      <t>カイゴ</t>
    </rPh>
    <phoneticPr fontId="1"/>
  </si>
  <si>
    <t>移乗支援（装着、非装着）</t>
    <rPh sb="8" eb="9">
      <t>ヒ</t>
    </rPh>
    <rPh sb="9" eb="11">
      <t>ソウチャク</t>
    </rPh>
    <phoneticPr fontId="1"/>
  </si>
  <si>
    <t>（導入する場合は選択）</t>
    <rPh sb="1" eb="3">
      <t>ドウニュウ</t>
    </rPh>
    <rPh sb="5" eb="7">
      <t>バアイ</t>
    </rPh>
    <rPh sb="8" eb="10">
      <t>センタク</t>
    </rPh>
    <phoneticPr fontId="1"/>
  </si>
  <si>
    <t>移動支援（屋外、屋内、装着）</t>
    <rPh sb="8" eb="10">
      <t>オクナイ</t>
    </rPh>
    <rPh sb="11" eb="13">
      <t>ソウチャク</t>
    </rPh>
    <phoneticPr fontId="1"/>
  </si>
  <si>
    <t>排泄支援（排泄予測・検知、排泄物処理、動作支援）</t>
    <rPh sb="13" eb="18">
      <t>ハイセツブツショリ</t>
    </rPh>
    <rPh sb="19" eb="23">
      <t>ドウサシエン</t>
    </rPh>
    <phoneticPr fontId="1"/>
  </si>
  <si>
    <t>入浴支援</t>
    <rPh sb="0" eb="2">
      <t>ニュウヨク</t>
    </rPh>
    <rPh sb="2" eb="4">
      <t>シエン</t>
    </rPh>
    <phoneticPr fontId="1"/>
  </si>
  <si>
    <t>見守り・コミュニケーション（見守り機器（施設、在宅））</t>
    <rPh sb="14" eb="16">
      <t>ミマモ</t>
    </rPh>
    <rPh sb="17" eb="19">
      <t>キキ</t>
    </rPh>
    <rPh sb="23" eb="25">
      <t>ザイタク</t>
    </rPh>
    <phoneticPr fontId="1"/>
  </si>
  <si>
    <t>見守り・コミュニケーション（コミュニケーションロボット）</t>
    <phoneticPr fontId="1"/>
  </si>
  <si>
    <t>介護業務支援（介護ソフトを除く）</t>
    <rPh sb="7" eb="9">
      <t>カイゴ</t>
    </rPh>
    <rPh sb="13" eb="14">
      <t>ノゾ</t>
    </rPh>
    <phoneticPr fontId="1"/>
  </si>
  <si>
    <t>機能訓練支援</t>
  </si>
  <si>
    <t>食事・栄養管理支援</t>
  </si>
  <si>
    <t>認知症生活支援・認知症ケア支援</t>
  </si>
  <si>
    <t>介護ソフト</t>
    <rPh sb="0" eb="2">
      <t>カイゴ</t>
    </rPh>
    <phoneticPr fontId="1"/>
  </si>
  <si>
    <t>（契約方法をプルダウンから選択）</t>
    <rPh sb="1" eb="3">
      <t>ケイヤク</t>
    </rPh>
    <rPh sb="3" eb="5">
      <t>ホウホウ</t>
    </rPh>
    <rPh sb="13" eb="15">
      <t>センタク</t>
    </rPh>
    <phoneticPr fontId="1"/>
  </si>
  <si>
    <t>入力不要</t>
    <rPh sb="0" eb="2">
      <t>ニュウリョク</t>
    </rPh>
    <rPh sb="2" eb="4">
      <t>フヨウ</t>
    </rPh>
    <phoneticPr fontId="1"/>
  </si>
  <si>
    <t>（職員数をプルダウンから選択）</t>
    <rPh sb="12" eb="14">
      <t>センタク</t>
    </rPh>
    <phoneticPr fontId="1"/>
  </si>
  <si>
    <t>（ケアプランデータ連携システムで５事業所以上とデータ連携する場合のみ選択）</t>
    <rPh sb="17" eb="20">
      <t>ジギョウショ</t>
    </rPh>
    <rPh sb="20" eb="22">
      <t>イジョウ</t>
    </rPh>
    <rPh sb="26" eb="28">
      <t>レンケイ</t>
    </rPh>
    <rPh sb="30" eb="32">
      <t>バアイ</t>
    </rPh>
    <rPh sb="34" eb="36">
      <t>センタク</t>
    </rPh>
    <phoneticPr fontId="1"/>
  </si>
  <si>
    <t>その他</t>
    <rPh sb="2" eb="3">
      <t>ホカ</t>
    </rPh>
    <phoneticPr fontId="1"/>
  </si>
  <si>
    <t>移乗や移動を支援する機器であり重点分野に該当しない機器（床走行式リフト等）</t>
    <phoneticPr fontId="1"/>
  </si>
  <si>
    <t>対象外</t>
    <rPh sb="0" eb="3">
      <t>タイショウガイ</t>
    </rPh>
    <phoneticPr fontId="1"/>
  </si>
  <si>
    <t>介護施設等における調理支援などの職員の負担を軽減する機器（一括で調理支援を行う機器、加熱・冷蔵機能等を備えた配膳車や配膳ロボット等）</t>
    <phoneticPr fontId="1"/>
  </si>
  <si>
    <t>生産性向上に資する福祉用具（例えば訪問介護事業所で使用するスライディングボード等）</t>
    <phoneticPr fontId="1"/>
  </si>
  <si>
    <r>
      <t>職員間の情報共有や職員の移動負担の軽減など効果的・効率的なコミュニケーションを図るための機器（</t>
    </r>
    <r>
      <rPr>
        <b/>
        <sz val="12"/>
        <color theme="1"/>
        <rFont val="Meiryo UI"/>
        <family val="3"/>
        <charset val="128"/>
      </rPr>
      <t>インカム等</t>
    </r>
    <r>
      <rPr>
        <sz val="12"/>
        <color theme="1"/>
        <rFont val="Meiryo UI"/>
        <family val="3"/>
        <charset val="128"/>
      </rPr>
      <t>）</t>
    </r>
    <phoneticPr fontId="1"/>
  </si>
  <si>
    <t>バックオフィスソフト（電子サインシステム、給与、勤怠管理等）</t>
    <phoneticPr fontId="1"/>
  </si>
  <si>
    <t xml:space="preserve">バイタル測定が可能なウェアラブル端末 </t>
    <phoneticPr fontId="1"/>
  </si>
  <si>
    <t>上記以外の機器</t>
    <rPh sb="0" eb="2">
      <t>ジョウキ</t>
    </rPh>
    <rPh sb="2" eb="4">
      <t>イガイ</t>
    </rPh>
    <rPh sb="5" eb="7">
      <t>キキ</t>
    </rPh>
    <phoneticPr fontId="1"/>
  </si>
  <si>
    <t>合計</t>
    <rPh sb="0" eb="2">
      <t>ゴウケイ</t>
    </rPh>
    <phoneticPr fontId="1"/>
  </si>
  <si>
    <t>（２）介護テクノロジーのパッケージ型導入支援</t>
    <rPh sb="3" eb="5">
      <t>カイゴ</t>
    </rPh>
    <rPh sb="17" eb="18">
      <t>ガタ</t>
    </rPh>
    <rPh sb="18" eb="20">
      <t>ドウニュウ</t>
    </rPh>
    <rPh sb="20" eb="22">
      <t>シエン</t>
    </rPh>
    <phoneticPr fontId="1"/>
  </si>
  <si>
    <t>導入する製品名
（１セルあたり１製品名のみ記載）</t>
    <rPh sb="0" eb="2">
      <t>ドウニュウ</t>
    </rPh>
    <rPh sb="4" eb="6">
      <t>セイヒン</t>
    </rPh>
    <rPh sb="6" eb="7">
      <t>メイ</t>
    </rPh>
    <phoneticPr fontId="1"/>
  </si>
  <si>
    <t>導入に係る経費合計（税抜）
※対象外経費を除くこと（D）</t>
    <rPh sb="0" eb="2">
      <t>ドウニュウ</t>
    </rPh>
    <rPh sb="3" eb="4">
      <t>カカ</t>
    </rPh>
    <rPh sb="5" eb="7">
      <t>ケイヒ</t>
    </rPh>
    <rPh sb="7" eb="9">
      <t>ゴウケイ</t>
    </rPh>
    <rPh sb="10" eb="12">
      <t>ゼイヌ</t>
    </rPh>
    <rPh sb="15" eb="20">
      <t>タイショウガイケイヒ</t>
    </rPh>
    <rPh sb="21" eb="22">
      <t>ノゾ</t>
    </rPh>
    <phoneticPr fontId="1"/>
  </si>
  <si>
    <t>Wi-Fi環境整備など、重点分野に該当する介護テクノロジーに付帯して必要な経費（税抜）（D）</t>
    <rPh sb="5" eb="7">
      <t>カンキョウ</t>
    </rPh>
    <rPh sb="7" eb="9">
      <t>セイビ</t>
    </rPh>
    <rPh sb="12" eb="14">
      <t>ジュウテン</t>
    </rPh>
    <rPh sb="14" eb="16">
      <t>ブンヤ</t>
    </rPh>
    <rPh sb="17" eb="19">
      <t>ガイトウ</t>
    </rPh>
    <rPh sb="21" eb="23">
      <t>カイゴ</t>
    </rPh>
    <rPh sb="30" eb="32">
      <t>フタイ</t>
    </rPh>
    <rPh sb="34" eb="36">
      <t>ヒツヨウ</t>
    </rPh>
    <rPh sb="37" eb="39">
      <t>ケイヒ</t>
    </rPh>
    <rPh sb="40" eb="42">
      <t>ゼイヌ</t>
    </rPh>
    <phoneticPr fontId="1"/>
  </si>
  <si>
    <t>PC、タブレット等端末の導入に要する経費（税抜）（D）</t>
    <rPh sb="12" eb="14">
      <t>ドウニュウ</t>
    </rPh>
    <rPh sb="15" eb="16">
      <t>ヨウ</t>
    </rPh>
    <rPh sb="18" eb="20">
      <t>ケイヒ</t>
    </rPh>
    <rPh sb="21" eb="23">
      <t>ゼイヌ</t>
    </rPh>
    <phoneticPr fontId="1"/>
  </si>
  <si>
    <t>上限額</t>
    <phoneticPr fontId="1"/>
  </si>
  <si>
    <t>介護業務支援（介護ソフト含む）</t>
    <rPh sb="0" eb="6">
      <t>カイゴギョウムシエン</t>
    </rPh>
    <rPh sb="7" eb="9">
      <t>カイゴ</t>
    </rPh>
    <rPh sb="12" eb="13">
      <t>フク</t>
    </rPh>
    <phoneticPr fontId="1"/>
  </si>
  <si>
    <t>入力不要</t>
    <rPh sb="0" eb="4">
      <t>ニュウリョクフヨウ</t>
    </rPh>
    <phoneticPr fontId="1"/>
  </si>
  <si>
    <t>介護業務支援と連動することで効果が高まるテクノロジー</t>
    <rPh sb="0" eb="6">
      <t>カイゴギョウムシエン</t>
    </rPh>
    <rPh sb="7" eb="9">
      <t>レンドウ</t>
    </rPh>
    <rPh sb="14" eb="16">
      <t>コウカ</t>
    </rPh>
    <rPh sb="17" eb="18">
      <t>タカ</t>
    </rPh>
    <phoneticPr fontId="1"/>
  </si>
  <si>
    <t>（介護業務支援と連動するテクノロジーをプルダウンから選択）</t>
    <rPh sb="1" eb="7">
      <t>カイゴギョウムシエン</t>
    </rPh>
    <rPh sb="8" eb="10">
      <t>レンドウ</t>
    </rPh>
    <rPh sb="26" eb="28">
      <t>センタク</t>
    </rPh>
    <phoneticPr fontId="1"/>
  </si>
  <si>
    <t>（３）導入支援と一体的に行う業務改善支援</t>
    <rPh sb="3" eb="7">
      <t>ドウニュウシエン</t>
    </rPh>
    <rPh sb="8" eb="11">
      <t>イッタイテキ</t>
    </rPh>
    <rPh sb="12" eb="13">
      <t>オコナ</t>
    </rPh>
    <rPh sb="14" eb="16">
      <t>ギョウム</t>
    </rPh>
    <rPh sb="16" eb="18">
      <t>カイゼン</t>
    </rPh>
    <rPh sb="18" eb="20">
      <t>シエン</t>
    </rPh>
    <phoneticPr fontId="1"/>
  </si>
  <si>
    <t>業務改善支援の内容</t>
    <rPh sb="0" eb="2">
      <t>ギョウム</t>
    </rPh>
    <rPh sb="2" eb="4">
      <t>カイゼン</t>
    </rPh>
    <rPh sb="4" eb="6">
      <t>シエン</t>
    </rPh>
    <rPh sb="7" eb="9">
      <t>ナイヨウ</t>
    </rPh>
    <phoneticPr fontId="1"/>
  </si>
  <si>
    <t>支援者名</t>
    <rPh sb="0" eb="2">
      <t>シエン</t>
    </rPh>
    <rPh sb="2" eb="3">
      <t>シャ</t>
    </rPh>
    <rPh sb="3" eb="4">
      <t>メイ</t>
    </rPh>
    <phoneticPr fontId="1"/>
  </si>
  <si>
    <t>支援にかかる経緯合計
（税抜）（D）
※対象外経費を除くこと</t>
    <rPh sb="0" eb="2">
      <t>シエン</t>
    </rPh>
    <rPh sb="6" eb="8">
      <t>ケイイ</t>
    </rPh>
    <rPh sb="8" eb="10">
      <t>ゴウケイ</t>
    </rPh>
    <rPh sb="12" eb="14">
      <t>ゼイヌキ</t>
    </rPh>
    <rPh sb="20" eb="23">
      <t>タイショウガイ</t>
    </rPh>
    <rPh sb="23" eb="25">
      <t>ケイヒ</t>
    </rPh>
    <rPh sb="26" eb="27">
      <t>ノゾ</t>
    </rPh>
    <phoneticPr fontId="1"/>
  </si>
  <si>
    <t xml:space="preserve"> ①事前評価（課題抽出）</t>
    <phoneticPr fontId="1"/>
  </si>
  <si>
    <t xml:space="preserve"> ②業務改善に係る助言・指導等</t>
    <phoneticPr fontId="1"/>
  </si>
  <si>
    <t xml:space="preserve"> ③事後評価（導入後の定着支援を含む）</t>
    <phoneticPr fontId="1"/>
  </si>
  <si>
    <t>　令和７年度　大阪府介護テクノロジー導入支援事業補助金　所要額調書（契約内訳）（付帯経費・PC等導入経費）</t>
    <rPh sb="40" eb="44">
      <t>フタイケイヒ</t>
    </rPh>
    <rPh sb="47" eb="48">
      <t>トウ</t>
    </rPh>
    <rPh sb="48" eb="50">
      <t>ドウニュウ</t>
    </rPh>
    <rPh sb="50" eb="52">
      <t>ケイヒ</t>
    </rPh>
    <phoneticPr fontId="1"/>
  </si>
  <si>
    <t>事業所名</t>
  </si>
  <si>
    <r>
      <t>「Wi-Fi環境整備など</t>
    </r>
    <r>
      <rPr>
        <sz val="14"/>
        <color rgb="FFFF0000"/>
        <rFont val="Meiryo UI"/>
        <family val="3"/>
        <charset val="128"/>
      </rPr>
      <t>、重点分野に該当する介護テクノロジー</t>
    </r>
    <r>
      <rPr>
        <sz val="14"/>
        <color theme="1"/>
        <rFont val="Meiryo UI"/>
        <family val="3"/>
        <charset val="128"/>
      </rPr>
      <t>に付帯して必要となる経費」の計算表</t>
    </r>
    <rPh sb="13" eb="17">
      <t>ジュウテンブンヤ</t>
    </rPh>
    <rPh sb="18" eb="20">
      <t>ガイトウ</t>
    </rPh>
    <rPh sb="22" eb="24">
      <t>カイゴ</t>
    </rPh>
    <rPh sb="31" eb="33">
      <t>フタイ</t>
    </rPh>
    <rPh sb="35" eb="37">
      <t>ヒツヨウ</t>
    </rPh>
    <rPh sb="40" eb="42">
      <t>ケイヒ</t>
    </rPh>
    <rPh sb="44" eb="46">
      <t>ケイサン</t>
    </rPh>
    <rPh sb="46" eb="47">
      <t>ヒョウ</t>
    </rPh>
    <phoneticPr fontId="1"/>
  </si>
  <si>
    <t>付帯経費の例：
機器の導⼊に付帯して必要となる配送料、Wi-Fi環境整備（設置費、設置に必要な工事費（修繕費は除く）
設定費、機器説明費、保守経費等（クラウドサービス、保守・サポート費、セキュリティ対策費））</t>
    <rPh sb="0" eb="2">
      <t>フタイ</t>
    </rPh>
    <rPh sb="2" eb="4">
      <t>ケイヒ</t>
    </rPh>
    <rPh sb="5" eb="6">
      <t>レイ</t>
    </rPh>
    <rPh sb="23" eb="26">
      <t>ハイソウリョウ</t>
    </rPh>
    <phoneticPr fontId="1"/>
  </si>
  <si>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25" eb="27">
      <t>フタイ</t>
    </rPh>
    <rPh sb="35" eb="36">
      <t>ラン</t>
    </rPh>
    <phoneticPr fontId="1"/>
  </si>
  <si>
    <t>付帯するテクノロジー</t>
    <rPh sb="0" eb="2">
      <t>フタイ</t>
    </rPh>
    <phoneticPr fontId="1"/>
  </si>
  <si>
    <r>
      <t xml:space="preserve">製品名等
</t>
    </r>
    <r>
      <rPr>
        <sz val="9"/>
        <color theme="1"/>
        <rFont val="Meiryo UI"/>
        <family val="3"/>
        <charset val="128"/>
      </rPr>
      <t>（付帯経費の種類ごとに一式表示可）</t>
    </r>
    <rPh sb="0" eb="3">
      <t>セイヒンメイ</t>
    </rPh>
    <rPh sb="3" eb="4">
      <t>トウ</t>
    </rPh>
    <rPh sb="6" eb="10">
      <t>フタイケイヒ</t>
    </rPh>
    <rPh sb="11" eb="13">
      <t>シュルイ</t>
    </rPh>
    <rPh sb="16" eb="20">
      <t>イッシキヒョウジ</t>
    </rPh>
    <rPh sb="20" eb="21">
      <t>カ</t>
    </rPh>
    <phoneticPr fontId="1"/>
  </si>
  <si>
    <t>必要な経費
（税抜）※対象外経費を除く</t>
    <rPh sb="0" eb="2">
      <t>ヒツヨウ</t>
    </rPh>
    <rPh sb="3" eb="5">
      <t>ケイヒ</t>
    </rPh>
    <rPh sb="7" eb="9">
      <t>ゼイヌキ</t>
    </rPh>
    <rPh sb="11" eb="14">
      <t>タイショウガイ</t>
    </rPh>
    <rPh sb="14" eb="16">
      <t>ケイヒ</t>
    </rPh>
    <rPh sb="17" eb="18">
      <t>ノゾ</t>
    </rPh>
    <phoneticPr fontId="1"/>
  </si>
  <si>
    <t>（どのテクノロジーに付帯するかをプルダウンから選択）</t>
    <rPh sb="10" eb="12">
      <t>フタイ</t>
    </rPh>
    <rPh sb="23" eb="25">
      <t>センタク</t>
    </rPh>
    <phoneticPr fontId="1"/>
  </si>
  <si>
    <t>（どのテクノロジーに付帯するかをプルダウンから選択）</t>
  </si>
  <si>
    <r>
      <t>「PC、タブレット等</t>
    </r>
    <r>
      <rPr>
        <sz val="14"/>
        <color rgb="FFFF0000"/>
        <rFont val="Meiryo UI"/>
        <family val="3"/>
        <charset val="128"/>
      </rPr>
      <t>端末</t>
    </r>
    <r>
      <rPr>
        <sz val="14"/>
        <color theme="1"/>
        <rFont val="Meiryo UI"/>
        <family val="3"/>
        <charset val="128"/>
      </rPr>
      <t>の導入に要する経費」の計算表</t>
    </r>
    <rPh sb="23" eb="25">
      <t>ケイサン</t>
    </rPh>
    <rPh sb="25" eb="26">
      <t>ヒョウ</t>
    </rPh>
    <phoneticPr fontId="1"/>
  </si>
  <si>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35" eb="36">
      <t>ラン</t>
    </rPh>
    <phoneticPr fontId="1"/>
  </si>
  <si>
    <t>導入する端末</t>
    <rPh sb="0" eb="2">
      <t>ドウニュウ</t>
    </rPh>
    <rPh sb="4" eb="6">
      <t>タンマツ</t>
    </rPh>
    <phoneticPr fontId="1"/>
  </si>
  <si>
    <t>製品名（製品ごとに入力）</t>
    <rPh sb="0" eb="3">
      <t>セイヒンメイ</t>
    </rPh>
    <rPh sb="4" eb="6">
      <t>セイヒン</t>
    </rPh>
    <rPh sb="9" eb="11">
      <t>ニュウリョク</t>
    </rPh>
    <phoneticPr fontId="1"/>
  </si>
  <si>
    <t>端末を導入する台数</t>
    <rPh sb="0" eb="2">
      <t>タンマツ</t>
    </rPh>
    <rPh sb="3" eb="5">
      <t>ドウニュウ</t>
    </rPh>
    <rPh sb="7" eb="9">
      <t>ダイスウ</t>
    </rPh>
    <phoneticPr fontId="1"/>
  </si>
  <si>
    <t>端末の単価（税抜）
※対象外経費を除く</t>
    <rPh sb="0" eb="2">
      <t>タンマツ</t>
    </rPh>
    <rPh sb="3" eb="5">
      <t>タンカ</t>
    </rPh>
    <phoneticPr fontId="1"/>
  </si>
  <si>
    <t>端末の単価（税抜）の上限額</t>
    <rPh sb="0" eb="2">
      <t>タンマツ</t>
    </rPh>
    <rPh sb="3" eb="5">
      <t>タンカ</t>
    </rPh>
    <rPh sb="6" eb="8">
      <t>ゼイヌ</t>
    </rPh>
    <rPh sb="10" eb="12">
      <t>ジョウゲン</t>
    </rPh>
    <rPh sb="12" eb="13">
      <t>ガク</t>
    </rPh>
    <phoneticPr fontId="1"/>
  </si>
  <si>
    <t>補助の対象となる導入経費</t>
    <rPh sb="0" eb="2">
      <t>ホジョ</t>
    </rPh>
    <rPh sb="3" eb="5">
      <t>タイショウ</t>
    </rPh>
    <rPh sb="8" eb="10">
      <t>ドウニュウ</t>
    </rPh>
    <rPh sb="10" eb="12">
      <t>ケイヒ</t>
    </rPh>
    <phoneticPr fontId="1"/>
  </si>
  <si>
    <t>（端末の種類をプルダウンから選択）</t>
    <rPh sb="1" eb="3">
      <t>タンマツ</t>
    </rPh>
    <rPh sb="4" eb="6">
      <t>シュルイ</t>
    </rPh>
    <rPh sb="14" eb="16">
      <t>センタク</t>
    </rPh>
    <phoneticPr fontId="1"/>
  </si>
  <si>
    <t>（端末の種類をプルダウンから選択）</t>
  </si>
  <si>
    <t>（導入する場合は選択）</t>
  </si>
  <si>
    <t>（どのテクノロジーに付帯するかをプルダウンから選択）</t>
    <phoneticPr fontId="1"/>
  </si>
  <si>
    <t>事業所No</t>
    <rPh sb="0" eb="2">
      <t>ジギョウ</t>
    </rPh>
    <rPh sb="2" eb="3">
      <t>ショ</t>
    </rPh>
    <phoneticPr fontId="1"/>
  </si>
  <si>
    <t>（プルダウンから選択）</t>
    <rPh sb="8" eb="10">
      <t>センタク</t>
    </rPh>
    <phoneticPr fontId="1"/>
  </si>
  <si>
    <t>（業務改善支援の内容をプルダウンから選択）</t>
    <rPh sb="1" eb="3">
      <t>ギョウム</t>
    </rPh>
    <rPh sb="3" eb="5">
      <t>カイゼン</t>
    </rPh>
    <rPh sb="5" eb="7">
      <t>シエン</t>
    </rPh>
    <rPh sb="8" eb="10">
      <t>ナイヨウ</t>
    </rPh>
    <rPh sb="18" eb="20">
      <t>センタク</t>
    </rPh>
    <phoneticPr fontId="1"/>
  </si>
  <si>
    <t>ＰＣ</t>
    <phoneticPr fontId="1"/>
  </si>
  <si>
    <t>介護業務支援</t>
    <phoneticPr fontId="1"/>
  </si>
  <si>
    <t>職員数に応じて必要なライセンス数が変動するもの</t>
    <phoneticPr fontId="1"/>
  </si>
  <si>
    <t>１名以上10名以下</t>
    <rPh sb="1" eb="2">
      <t>メイ</t>
    </rPh>
    <rPh sb="2" eb="4">
      <t>イジョウ</t>
    </rPh>
    <rPh sb="6" eb="7">
      <t>メイ</t>
    </rPh>
    <rPh sb="7" eb="9">
      <t>イカ</t>
    </rPh>
    <phoneticPr fontId="1"/>
  </si>
  <si>
    <t>5事業所以上と連携する</t>
    <rPh sb="1" eb="4">
      <t>ジギョウショ</t>
    </rPh>
    <rPh sb="4" eb="6">
      <t>イジョウ</t>
    </rPh>
    <rPh sb="7" eb="9">
      <t>レンケイ</t>
    </rPh>
    <phoneticPr fontId="1"/>
  </si>
  <si>
    <t>はい</t>
    <phoneticPr fontId="1"/>
  </si>
  <si>
    <t>〇</t>
    <phoneticPr fontId="1"/>
  </si>
  <si>
    <t>①事前評価（課題抽出）</t>
  </si>
  <si>
    <t>✓</t>
    <phoneticPr fontId="1"/>
  </si>
  <si>
    <t>タブレット</t>
    <phoneticPr fontId="1"/>
  </si>
  <si>
    <t>職員数に応じて必要なライセンス数が変動しないもの</t>
    <phoneticPr fontId="1"/>
  </si>
  <si>
    <t>11名以上20名以下</t>
    <rPh sb="2" eb="3">
      <t>メイ</t>
    </rPh>
    <rPh sb="3" eb="5">
      <t>イジョウ</t>
    </rPh>
    <rPh sb="7" eb="8">
      <t>メイ</t>
    </rPh>
    <rPh sb="8" eb="10">
      <t>イカ</t>
    </rPh>
    <phoneticPr fontId="1"/>
  </si>
  <si>
    <t>いいえ</t>
    <phoneticPr fontId="1"/>
  </si>
  <si>
    <t>②業務改善に係る助言・指導等</t>
    <phoneticPr fontId="1"/>
  </si>
  <si>
    <t>スマートフォン</t>
    <phoneticPr fontId="1"/>
  </si>
  <si>
    <t>21名以上30名以下</t>
    <rPh sb="2" eb="3">
      <t>メイ</t>
    </rPh>
    <rPh sb="3" eb="5">
      <t>イジョウ</t>
    </rPh>
    <rPh sb="7" eb="8">
      <t>メイ</t>
    </rPh>
    <rPh sb="8" eb="10">
      <t>イカ</t>
    </rPh>
    <phoneticPr fontId="1"/>
  </si>
  <si>
    <t>③事後評価（導入後の定着支援を含む）</t>
    <phoneticPr fontId="1"/>
  </si>
  <si>
    <t>31名以上</t>
    <rPh sb="2" eb="3">
      <t>メイ</t>
    </rPh>
    <rPh sb="3" eb="5">
      <t>イジョウ</t>
    </rPh>
    <phoneticPr fontId="1"/>
  </si>
  <si>
    <t>見守り・コミュニケーション（見守り（施設、在宅））</t>
    <rPh sb="21" eb="23">
      <t>ザイタク</t>
    </rPh>
    <phoneticPr fontId="1"/>
  </si>
  <si>
    <t>見守り・コミュニケーション（コミュニケーションロボット）</t>
  </si>
  <si>
    <t>パッケージ型導入支援</t>
    <rPh sb="5" eb="10">
      <t>ガタドウニュウシエン</t>
    </rPh>
    <phoneticPr fontId="1"/>
  </si>
  <si>
    <t>(所要額精算調書（別紙(1)）で入力した事業所等名をプルダウンから選択）</t>
    <phoneticPr fontId="1"/>
  </si>
  <si>
    <t>※1   １つの事業所につき、1行とし、事業所数が11以上であれば、行を追加して、11～の番号をつけること。また事業所ごとに契約内訳を記載すること。</t>
  </si>
  <si>
    <t>※2　介護予防サービスは、居宅サービス種類に含める（１事業所としてカウント）。</t>
    <phoneticPr fontId="1"/>
  </si>
  <si>
    <t>補助対象経費
購入又はリース予定額（税抜き）</t>
    <rPh sb="0" eb="2">
      <t>ホジョ</t>
    </rPh>
    <rPh sb="2" eb="4">
      <t>タイショウ</t>
    </rPh>
    <rPh sb="4" eb="6">
      <t>ケイヒ</t>
    </rPh>
    <phoneticPr fontId="1"/>
  </si>
  <si>
    <t>補助所要額
（大阪府補助額）</t>
  </si>
  <si>
    <t>H</t>
  </si>
  <si>
    <t>交付決定額</t>
    <phoneticPr fontId="1"/>
  </si>
  <si>
    <t>差し引き基準額</t>
    <rPh sb="0" eb="1">
      <t>サ</t>
    </rPh>
    <rPh sb="2" eb="3">
      <t>ヒ</t>
    </rPh>
    <rPh sb="4" eb="6">
      <t>キジュン</t>
    </rPh>
    <rPh sb="6" eb="7">
      <t>ガク</t>
    </rPh>
    <phoneticPr fontId="1"/>
  </si>
  <si>
    <t>所要額</t>
    <phoneticPr fontId="1"/>
  </si>
  <si>
    <t>（プルダウンから選択してください）</t>
    <rPh sb="8" eb="10">
      <t>センタク</t>
    </rPh>
    <phoneticPr fontId="1"/>
  </si>
  <si>
    <t>（プルダウンから選択してください）</t>
    <phoneticPr fontId="1"/>
  </si>
  <si>
    <t>大阪市</t>
    <phoneticPr fontId="1"/>
  </si>
  <si>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</si>
  <si>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</si>
  <si>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</si>
  <si>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</si>
  <si>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</si>
  <si>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</si>
  <si>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</si>
  <si>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</si>
  <si>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</si>
  <si>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</si>
  <si>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</si>
  <si>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</si>
  <si>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</si>
  <si>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</si>
  <si>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</si>
  <si>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</si>
  <si>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</si>
  <si>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</si>
  <si>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</si>
  <si>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</si>
  <si>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</si>
  <si>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</si>
  <si>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</si>
  <si>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</si>
  <si>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</si>
  <si>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</si>
  <si>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</si>
  <si>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</si>
  <si>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　</t>
  </si>
  <si>
    <t>交野市</t>
  </si>
  <si>
    <t>大阪狭山市</t>
  </si>
  <si>
    <t>阪南市</t>
  </si>
  <si>
    <t>島本町</t>
  </si>
  <si>
    <t>豊能町</t>
  </si>
  <si>
    <t>能勢町</t>
  </si>
  <si>
    <t>忠岡町</t>
  </si>
  <si>
    <t>熊取町</t>
  </si>
  <si>
    <t>田尻町</t>
  </si>
  <si>
    <t>岬町</t>
  </si>
  <si>
    <t>太子町</t>
  </si>
  <si>
    <t>河南町</t>
  </si>
  <si>
    <t>千早赤阪村</t>
  </si>
  <si>
    <t>（プルダウンから選択してください）</t>
  </si>
  <si>
    <t>大阪市</t>
  </si>
  <si>
    <t>▮ 補助要件確認書（施設系対象）</t>
    <rPh sb="2" eb="4">
      <t>ホジョ</t>
    </rPh>
    <rPh sb="4" eb="6">
      <t>ヨウケン</t>
    </rPh>
    <rPh sb="6" eb="8">
      <t>カクニン</t>
    </rPh>
    <rPh sb="8" eb="9">
      <t>ショ</t>
    </rPh>
    <rPh sb="10" eb="12">
      <t>シセツ</t>
    </rPh>
    <rPh sb="12" eb="13">
      <t>ケイ</t>
    </rPh>
    <rPh sb="13" eb="15">
      <t>タイショウ</t>
    </rPh>
    <phoneticPr fontId="70"/>
  </si>
  <si>
    <t>利用者の安全並びに介護サービスの質の確保及び職員の負担軽減に資する方策を検討するための委員会（名称は問わない。）の設置について、以下のとおり報告します。</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7" eb="59">
      <t>セッチ</t>
    </rPh>
    <rPh sb="64" eb="66">
      <t>イカ</t>
    </rPh>
    <rPh sb="70" eb="72">
      <t>ホウコク</t>
    </rPh>
    <phoneticPr fontId="70"/>
  </si>
  <si>
    <t>利用者の安全並びに介護サービスの質の確保及び職員の負担軽減に資する方策を検討するための委員会（名称は問わない。）を利用者の安全並びに介護サービスの質の確保及び職員の負担軽減に資する方策を検討するための委員会のポイント・事例集に従って委員会を設置した</t>
    <phoneticPr fontId="70"/>
  </si>
  <si>
    <t>利用者の安全並びに介護サービスの質の確保及び職員の負担軽減に資する方策を検討するための委員会（名称は問わない。）を利用者の安全並びに介護サービスの質の確保及び職員の負担軽減に資する方策を検討するための委員会のポイント・事例集</t>
  </si>
  <si>
    <t>＜委員と役割＞</t>
    <phoneticPr fontId="70"/>
  </si>
  <si>
    <t>委員名</t>
    <rPh sb="0" eb="2">
      <t>イイン</t>
    </rPh>
    <phoneticPr fontId="70"/>
  </si>
  <si>
    <t>役職</t>
  </si>
  <si>
    <t>委員会上での役割・業務（具体的に）</t>
    <phoneticPr fontId="70"/>
  </si>
  <si>
    <t>例</t>
    <phoneticPr fontId="70"/>
  </si>
  <si>
    <t>XX　XX</t>
  </si>
  <si>
    <t>総務部長</t>
    <phoneticPr fontId="70"/>
  </si>
  <si>
    <t>統括責任者・理事会と理事長への意思決定までの調整</t>
    <phoneticPr fontId="70"/>
  </si>
  <si>
    <t>主任</t>
    <phoneticPr fontId="70"/>
  </si>
  <si>
    <t>マニュアル作成・日程調整・議事録</t>
    <phoneticPr fontId="70"/>
  </si>
  <si>
    <t>(所要額精算調書（別紙(1)）で入力した事業所等名をプルダウンから選択）</t>
  </si>
  <si>
    <t>3．所要額精算調書（所要額精算調書（別紙(1)））　※１事業者（法人）につき１枚</t>
    <phoneticPr fontId="1"/>
  </si>
  <si>
    <t>　　例）：A事業所、B事業所で2110-1号、C事業所で2110-3号→A、Bで作成、Cで作成。</t>
    <phoneticPr fontId="1"/>
  </si>
  <si>
    <t>　※実績報告書類一式のExcelファイル（提出資料１～４）について、繰り上げ当選等で、同法人内で交付決定を複数受けている場合は、</t>
    <rPh sb="2" eb="6">
      <t>ジッセキホウコク</t>
    </rPh>
    <rPh sb="6" eb="8">
      <t>ショルイ</t>
    </rPh>
    <rPh sb="8" eb="10">
      <t>イッシキ</t>
    </rPh>
    <phoneticPr fontId="1"/>
  </si>
  <si>
    <t>　　交付決定ごとにExcelファイルを作成し、行政オンラインシステムへは、交付決定数のファイルを提出してください。</t>
    <rPh sb="23" eb="25">
      <t>ギョウセイ</t>
    </rPh>
    <rPh sb="41" eb="42">
      <t>スウ</t>
    </rPh>
    <rPh sb="48" eb="50">
      <t>テイシュツ</t>
    </rPh>
    <phoneticPr fontId="1"/>
  </si>
  <si>
    <t>2．実績報告書（様式第５号）　※１事業者（法人）につき１枚</t>
    <phoneticPr fontId="1"/>
  </si>
  <si>
    <t>⇒下表に必要事項を入力してください。記入内容が別紙様式５号に反映されます。</t>
    <rPh sb="28" eb="29">
      <t>ゴウ</t>
    </rPh>
    <phoneticPr fontId="1"/>
  </si>
  <si>
    <r>
      <t xml:space="preserve">5．契約書（注文書等）の写し
</t>
    </r>
    <r>
      <rPr>
        <sz val="10"/>
        <rFont val="游ゴシック"/>
        <family val="3"/>
        <charset val="128"/>
        <scheme val="minor"/>
      </rPr>
      <t>※「契約書」がない場合は、発注日や購入した製品等の内訳がわかる注文書等を添付
※宛名が法人名となっているかをご確認ください。</t>
    </r>
    <rPh sb="9" eb="10">
      <t>トウ</t>
    </rPh>
    <rPh sb="12" eb="13">
      <t>ウツ</t>
    </rPh>
    <rPh sb="17" eb="20">
      <t>ケイヤクショ</t>
    </rPh>
    <rPh sb="20" eb="21">
      <t>トウ</t>
    </rPh>
    <rPh sb="22" eb="24">
      <t>ウチワケ</t>
    </rPh>
    <rPh sb="28" eb="31">
      <t>チュウモンショ</t>
    </rPh>
    <rPh sb="31" eb="32">
      <t>トウ</t>
    </rPh>
    <rPh sb="33" eb="35">
      <t>テンプ</t>
    </rPh>
    <rPh sb="55" eb="57">
      <t>アテナ</t>
    </rPh>
    <rPh sb="58" eb="61">
      <t>ホウジンメイ</t>
    </rPh>
    <rPh sb="70" eb="72">
      <t>カクニン</t>
    </rPh>
    <phoneticPr fontId="1"/>
  </si>
  <si>
    <r>
      <t xml:space="preserve">6．納品書の写し。工事を行った場合、工事完了届等（様式不問）
</t>
    </r>
    <r>
      <rPr>
        <sz val="10"/>
        <rFont val="游ゴシック"/>
        <family val="3"/>
        <charset val="128"/>
        <scheme val="minor"/>
      </rPr>
      <t>※納品日が分かるもの
※宛名が法人名となっているかをご確認ください。</t>
    </r>
    <rPh sb="9" eb="11">
      <t>コウジ</t>
    </rPh>
    <rPh sb="12" eb="13">
      <t>オコナ</t>
    </rPh>
    <rPh sb="15" eb="17">
      <t>バアイ</t>
    </rPh>
    <rPh sb="18" eb="22">
      <t>コウジカンリョウ</t>
    </rPh>
    <rPh sb="22" eb="24">
      <t>トドケトウ</t>
    </rPh>
    <rPh sb="25" eb="27">
      <t>ヨウシキ</t>
    </rPh>
    <rPh sb="27" eb="29">
      <t>フモン</t>
    </rPh>
    <rPh sb="32" eb="35">
      <t>ノウヒンビ</t>
    </rPh>
    <rPh sb="36" eb="37">
      <t>ワ</t>
    </rPh>
    <phoneticPr fontId="1"/>
  </si>
  <si>
    <r>
      <t xml:space="preserve">7．請求書の写し
</t>
    </r>
    <r>
      <rPr>
        <sz val="10"/>
        <rFont val="游ゴシック"/>
        <family val="3"/>
        <charset val="128"/>
        <scheme val="minor"/>
      </rPr>
      <t>※請求内訳が分かるもの
※宛名が法人名となっているかをご確認ください。
※発注書または契約書どおりの請求となっているか。</t>
    </r>
    <rPh sb="10" eb="12">
      <t>セイキュウ</t>
    </rPh>
    <rPh sb="12" eb="14">
      <t>ウチワケ</t>
    </rPh>
    <rPh sb="46" eb="49">
      <t>ハッチュウショ</t>
    </rPh>
    <rPh sb="52" eb="55">
      <t>ケイヤクショ</t>
    </rPh>
    <rPh sb="59" eb="61">
      <t>セイキュウ</t>
    </rPh>
    <phoneticPr fontId="1"/>
  </si>
  <si>
    <r>
      <t xml:space="preserve">8．領収書の写し
</t>
    </r>
    <r>
      <rPr>
        <sz val="10"/>
        <rFont val="游ゴシック"/>
        <family val="3"/>
        <charset val="128"/>
        <scheme val="minor"/>
      </rPr>
      <t>※必ず令和７年度内</t>
    </r>
    <r>
      <rPr>
        <b/>
        <sz val="10"/>
        <rFont val="游ゴシック"/>
        <family val="3"/>
        <charset val="128"/>
        <scheme val="minor"/>
      </rPr>
      <t>（令和８年１月31日まで）</t>
    </r>
    <r>
      <rPr>
        <sz val="10"/>
        <rFont val="游ゴシック"/>
        <family val="3"/>
        <charset val="128"/>
        <scheme val="minor"/>
      </rPr>
      <t>に支払を完了してください。
※金融機関の「振込明細書」でも可。その場合、請求書と振込明細の金額が合っているかをご確認ください。</t>
    </r>
    <rPh sb="10" eb="11">
      <t>カナラ</t>
    </rPh>
    <rPh sb="12" eb="14">
      <t>レイワ</t>
    </rPh>
    <rPh sb="15" eb="18">
      <t>ネンドナイ</t>
    </rPh>
    <rPh sb="19" eb="21">
      <t>レイワ</t>
    </rPh>
    <rPh sb="22" eb="23">
      <t>ネン</t>
    </rPh>
    <rPh sb="24" eb="25">
      <t>ガツ</t>
    </rPh>
    <rPh sb="27" eb="28">
      <t>ニチ</t>
    </rPh>
    <rPh sb="32" eb="34">
      <t>シハライ</t>
    </rPh>
    <rPh sb="35" eb="37">
      <t>カンリョウ</t>
    </rPh>
    <rPh sb="46" eb="50">
      <t>キンユウキカン</t>
    </rPh>
    <rPh sb="52" eb="57">
      <t>フリコミメイサイショ</t>
    </rPh>
    <rPh sb="60" eb="61">
      <t>カ</t>
    </rPh>
    <rPh sb="64" eb="66">
      <t>バアイ</t>
    </rPh>
    <rPh sb="67" eb="70">
      <t>セイキュウショ</t>
    </rPh>
    <rPh sb="71" eb="75">
      <t>フリコミメイサイ</t>
    </rPh>
    <rPh sb="76" eb="78">
      <t>キンガク</t>
    </rPh>
    <rPh sb="79" eb="80">
      <t>ア</t>
    </rPh>
    <rPh sb="87" eb="89">
      <t>カクニン</t>
    </rPh>
    <phoneticPr fontId="1"/>
  </si>
  <si>
    <r>
      <rPr>
        <sz val="11"/>
        <color theme="1"/>
        <rFont val="游ゴシック"/>
        <family val="3"/>
        <charset val="128"/>
        <scheme val="minor"/>
      </rPr>
      <t>10-1,補助要件の確認</t>
    </r>
    <r>
      <rPr>
        <sz val="9"/>
        <color theme="1"/>
        <rFont val="游ゴシック"/>
        <family val="3"/>
        <charset val="128"/>
        <scheme val="minor"/>
      </rPr>
      <t xml:space="preserve">
（該当事業所のみ：該当する事業所は右図をご確認ください。）</t>
    </r>
    <phoneticPr fontId="1"/>
  </si>
  <si>
    <r>
      <rPr>
        <sz val="11"/>
        <color theme="1"/>
        <rFont val="游ゴシック"/>
        <family val="3"/>
        <charset val="128"/>
        <scheme val="minor"/>
      </rPr>
      <t>10-2,補助要件の確認</t>
    </r>
    <r>
      <rPr>
        <sz val="9"/>
        <color theme="1"/>
        <rFont val="游ゴシック"/>
        <family val="3"/>
        <charset val="128"/>
        <scheme val="minor"/>
      </rPr>
      <t xml:space="preserve">
（該当事業所のみ：該当する事業所は右図をご確認ください。）</t>
    </r>
    <phoneticPr fontId="1"/>
  </si>
  <si>
    <r>
      <t xml:space="preserve">11．「SECURITY ACTION」の宣言をしたことが確認できる書類。いずれか一つ。
</t>
    </r>
    <r>
      <rPr>
        <sz val="10"/>
        <rFont val="游ゴシック"/>
        <family val="3"/>
        <charset val="128"/>
        <scheme val="minor"/>
      </rPr>
      <t>①申込み後にシステムから自動送信されるメールを印刷したもの。
　（件名：「【SECURITY ACTION】一つ星/二つ星：自己宣言受け付け確認のお知らせ」）
②申込み後、1週間程度で届く自己宣言IDをお知らせするメールを印刷したもの。
　（件名：「【SECURITY ACTION】自己宣言IDのお知らせ」）
③申込み後、1～2週間程度届くロゴマークのダウンロードが可能となった旨、またロゴマークを使用するための
　解凍パスワードをお知らせするメールを印刷したもの。（件名：「【SECURITY ACTION】申込受理のご連絡」）</t>
    </r>
    <rPh sb="29" eb="31">
      <t>カクニン</t>
    </rPh>
    <rPh sb="34" eb="36">
      <t>ショルイ</t>
    </rPh>
    <rPh sb="41" eb="42">
      <t>ヒト</t>
    </rPh>
    <phoneticPr fontId="1"/>
  </si>
  <si>
    <t>①利用者の安全並びに介護サービスの質の確保及び職員の負担軽減に資する方策を検討するための委員会（名称は問わない。）を設置していることがわかる書類。
・補助要件確認書シート</t>
    <phoneticPr fontId="1"/>
  </si>
  <si>
    <t>（参考）ケアプランデータ連携システム操作マニュアル</t>
  </si>
  <si>
    <t>②ケアプランデータ連携システムを利用していることがわかる書類
・「ケアプランデータ連携システム」へログイン後のトップページ画面の写真またはスクリーンショット等。（以下マニュアル6ページ目の画像参照）</t>
    <rPh sb="64" eb="66">
      <t>シャシン</t>
    </rPh>
    <rPh sb="78" eb="79">
      <t>トウ</t>
    </rPh>
    <rPh sb="81" eb="83">
      <t>イカ</t>
    </rPh>
    <rPh sb="92" eb="93">
      <t>メ</t>
    </rPh>
    <rPh sb="94" eb="96">
      <t>ガゾウ</t>
    </rPh>
    <rPh sb="96" eb="98">
      <t>サンショウ</t>
    </rPh>
    <phoneticPr fontId="1"/>
  </si>
  <si>
    <r>
      <t xml:space="preserve">4．契約内訳（１、２）※複数の事業所にについて申請する場合は１事業所につき１枚
</t>
    </r>
    <r>
      <rPr>
        <sz val="10"/>
        <rFont val="游ゴシック"/>
        <family val="3"/>
        <charset val="128"/>
        <scheme val="minor"/>
      </rPr>
      <t>※補助事業に要する経費の配分の変更（補助対象経費の額に100分の20以下の変更が生じた場合を除く。）または補助事業の内容の変更（事業の目的及び内容等のうち、事業の基本的部分に関わらない変更を除く。）をする場合は、補助事業変更承認申請書（様式第３号）により、あらかじめ知事の承認を受けること。</t>
    </r>
    <r>
      <rPr>
        <sz val="11"/>
        <rFont val="游ゴシック"/>
        <family val="3"/>
        <charset val="128"/>
        <scheme val="minor"/>
      </rPr>
      <t xml:space="preserve">
</t>
    </r>
    <r>
      <rPr>
        <sz val="10"/>
        <rFont val="游ゴシック"/>
        <family val="3"/>
        <charset val="128"/>
        <scheme val="minor"/>
      </rPr>
      <t>※在庫不足による型番の変更、業者の変更等やむを得ない場合、台数変更等軽微な変更であれば、変更理由を記載すること。</t>
    </r>
    <rPh sb="2" eb="4">
      <t>ケイヤク</t>
    </rPh>
    <rPh sb="4" eb="5">
      <t>ナイ</t>
    </rPh>
    <rPh sb="5" eb="6">
      <t>ヤク</t>
    </rPh>
    <rPh sb="12" eb="14">
      <t>フクスウ</t>
    </rPh>
    <rPh sb="15" eb="17">
      <t>ジギョウ</t>
    </rPh>
    <rPh sb="17" eb="18">
      <t>ショ</t>
    </rPh>
    <rPh sb="23" eb="25">
      <t>シンセイ</t>
    </rPh>
    <rPh sb="27" eb="29">
      <t>バアイ</t>
    </rPh>
    <rPh sb="31" eb="34">
      <t>ジギョウショ</t>
    </rPh>
    <rPh sb="38" eb="39">
      <t>マイ</t>
    </rPh>
    <phoneticPr fontId="1"/>
  </si>
  <si>
    <r>
      <rPr>
        <sz val="11"/>
        <rFont val="游ゴシック"/>
        <family val="3"/>
        <charset val="128"/>
        <scheme val="minor"/>
      </rPr>
      <t>９．事業実施状況の記録</t>
    </r>
    <r>
      <rPr>
        <sz val="9"/>
        <rFont val="游ゴシック"/>
        <family val="3"/>
        <charset val="128"/>
        <scheme val="minor"/>
      </rPr>
      <t xml:space="preserve">
</t>
    </r>
    <r>
      <rPr>
        <sz val="10"/>
        <rFont val="游ゴシック"/>
        <family val="3"/>
        <charset val="128"/>
        <scheme val="minor"/>
      </rPr>
      <t>①機器導入の場合
　導入した機器の本体及び台数が確認できる写真
②ソフト・システム導入の場合
　ソフト・システムを導入したことが確認できる写真（ソフトを利用している画面の写真またはスクリーンショット等。）
③介護テクノロジー導入に伴い通信環境を整備した場合
　アクセスポイントの設置１カ所以上の写真、または、工事を実施したことが確認できる１部分以上の写真
④介護テクノロジー（見守り機器や介護ソフト等）導入に伴い端末を導入した場合
・ソフト・システム画面（介護ソフトや見守りシステム等を端末にインストール等したうえで使用していることが確認できるもの。）
・導入台数、業務で使用していること（事業所又は訪問先で実際に活用している様子や、シール貼付等により私物と
　区別している様子など）が確認できるもの。</t>
    </r>
    <rPh sb="13" eb="15">
      <t>キキ</t>
    </rPh>
    <rPh sb="15" eb="17">
      <t>ドウニュウ</t>
    </rPh>
    <rPh sb="18" eb="20">
      <t>バアイ</t>
    </rPh>
    <rPh sb="22" eb="24">
      <t>ドウニュウ</t>
    </rPh>
    <rPh sb="26" eb="28">
      <t>キキ</t>
    </rPh>
    <rPh sb="29" eb="31">
      <t>ホンタイ</t>
    </rPh>
    <rPh sb="31" eb="32">
      <t>オヨ</t>
    </rPh>
    <rPh sb="33" eb="35">
      <t>ダイスウ</t>
    </rPh>
    <rPh sb="36" eb="38">
      <t>カクニン</t>
    </rPh>
    <rPh sb="41" eb="43">
      <t>シャシン</t>
    </rPh>
    <rPh sb="69" eb="71">
      <t>ドウニュウ</t>
    </rPh>
    <rPh sb="81" eb="83">
      <t>シャシン</t>
    </rPh>
    <rPh sb="88" eb="90">
      <t>リヨウ</t>
    </rPh>
    <rPh sb="116" eb="118">
      <t>カイゴ</t>
    </rPh>
    <rPh sb="124" eb="126">
      <t>ドウニュウ</t>
    </rPh>
    <rPh sb="127" eb="128">
      <t>トモナ</t>
    </rPh>
    <rPh sb="138" eb="140">
      <t>バアイ</t>
    </rPh>
    <rPh sb="151" eb="153">
      <t>セッチ</t>
    </rPh>
    <rPh sb="159" eb="161">
      <t>シャシン</t>
    </rPh>
    <rPh sb="182" eb="184">
      <t>ブブン</t>
    </rPh>
    <rPh sb="184" eb="186">
      <t>イジョウ</t>
    </rPh>
    <rPh sb="187" eb="189">
      <t>シャシン</t>
    </rPh>
    <rPh sb="200" eb="202">
      <t>ミマモ</t>
    </rPh>
    <rPh sb="203" eb="205">
      <t>キキ</t>
    </rPh>
    <rPh sb="206" eb="208">
      <t>カイゴ</t>
    </rPh>
    <rPh sb="211" eb="212">
      <t>トウ</t>
    </rPh>
    <rPh sb="218" eb="220">
      <t>タンマツ</t>
    </rPh>
    <rPh sb="221" eb="223">
      <t>ドウニュウ</t>
    </rPh>
    <rPh sb="240" eb="242">
      <t>カイゴ</t>
    </rPh>
    <rPh sb="246" eb="248">
      <t>ミマモ</t>
    </rPh>
    <rPh sb="253" eb="254">
      <t>トウ</t>
    </rPh>
    <rPh sb="255" eb="257">
      <t>タンマツ</t>
    </rPh>
    <phoneticPr fontId="1"/>
  </si>
  <si>
    <r>
      <t>郵便番号</t>
    </r>
    <r>
      <rPr>
        <sz val="10"/>
        <color theme="1"/>
        <rFont val="游ゴシック"/>
        <family val="3"/>
        <charset val="128"/>
        <scheme val="minor"/>
      </rPr>
      <t>（７桁の半角数字
　　　　　　ハイフンを記入）</t>
    </r>
    <rPh sb="6" eb="7">
      <t>ケタ</t>
    </rPh>
    <rPh sb="8" eb="12">
      <t>ハンカクスウジ</t>
    </rPh>
    <rPh sb="24" eb="26">
      <t>キニュウ</t>
    </rPh>
    <phoneticPr fontId="1"/>
  </si>
  <si>
    <r>
      <t>　　</t>
    </r>
    <r>
      <rPr>
        <b/>
        <sz val="11"/>
        <color rgb="FFFF0000"/>
        <rFont val="HGPｺﾞｼｯｸM"/>
        <family val="3"/>
        <charset val="128"/>
      </rPr>
      <t>年　　月　　日付け令和７年度大阪府指令高事第　　　号</t>
    </r>
    <r>
      <rPr>
        <sz val="11"/>
        <rFont val="HGPｺﾞｼｯｸM"/>
        <family val="3"/>
        <charset val="128"/>
      </rPr>
      <t>で交付の決定があった標記の補助金について、補助事業が完了したので、令和７年度大阪府介護テクノロジー導入支援事業補助金交付要綱第７条の規定により、下記のとおり報告します。</t>
    </r>
    <rPh sb="11" eb="13">
      <t>レイワ</t>
    </rPh>
    <rPh sb="14" eb="16">
      <t>ネンド</t>
    </rPh>
    <rPh sb="69" eb="71">
      <t>カイゴ</t>
    </rPh>
    <phoneticPr fontId="1"/>
  </si>
  <si>
    <r>
      <t>連絡先・電話</t>
    </r>
    <r>
      <rPr>
        <sz val="10"/>
        <color theme="1"/>
        <rFont val="游ゴシック"/>
        <family val="3"/>
        <charset val="128"/>
        <scheme val="minor"/>
      </rPr>
      <t>（日中ご連絡が取れる番号を記載してください。）</t>
    </r>
    <rPh sb="0" eb="3">
      <t>レンラクサキ</t>
    </rPh>
    <rPh sb="4" eb="6">
      <t>デンワ</t>
    </rPh>
    <rPh sb="7" eb="9">
      <t>ニッチュウ</t>
    </rPh>
    <rPh sb="10" eb="12">
      <t>レンラク</t>
    </rPh>
    <rPh sb="13" eb="14">
      <t>ト</t>
    </rPh>
    <rPh sb="16" eb="18">
      <t>バンゴウ</t>
    </rPh>
    <rPh sb="19" eb="2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</si>
</sst>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000\-00;000\-0000"/>
    <numFmt numFmtId="178" formatCode="[$-411]ggge&quot;年&quot;m&quot;月&quot;d&quot;日&quot;;@"/>
  </numFmts>
  <fonts count="87">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4"/>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HGPｺﾞｼｯｸM"/>
      <family val="3"/>
      <charset val="128"/>
    </font>
    <font>
      <sz val="6"/>
      <name val="ＭＳ Ｐゴシック"/>
      <family val="3"/>
      <charset val="128"/>
    </font>
    <font>
      <sz val="10"/>
      <color theme="1"/>
      <name val="HGPｺﾞｼｯｸM"/>
      <family val="3"/>
      <charset val="128"/>
    </font>
    <font>
      <sz val="12"/>
      <name val="HGPｺﾞｼｯｸM"/>
      <family val="3"/>
      <charset val="128"/>
    </font>
    <font>
      <b/>
      <sz val="9"/>
      <color indexed="81"/>
      <name val="MS P ゴシック"/>
      <family val="3"/>
      <charset val="128"/>
    </font>
    <font>
      <u/>
      <sz val="11"/>
      <color theme="10"/>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u/>
      <sz val="11"/>
      <color theme="10"/>
      <name val="ＭＳ Ｐゴシック"/>
      <family val="3"/>
      <charset val="128"/>
    </font>
    <font>
      <b/>
      <sz val="12"/>
      <color theme="1"/>
      <name val="游ゴシック"/>
      <family val="3"/>
      <charset val="128"/>
      <scheme val="minor"/>
    </font>
    <font>
      <sz val="11"/>
      <color theme="1"/>
      <name val="游ゴシック"/>
      <family val="3"/>
      <charset val="128"/>
      <scheme val="minor"/>
    </font>
    <font>
      <u/>
      <sz val="10"/>
      <color theme="1"/>
      <name val="游ゴシック"/>
      <family val="3"/>
      <charset val="128"/>
      <scheme val="minor"/>
    </font>
    <font>
      <sz val="10.5"/>
      <color theme="1"/>
      <name val="游ゴシック"/>
      <family val="3"/>
      <charset val="128"/>
      <scheme val="minor"/>
    </font>
    <font>
      <sz val="11"/>
      <name val="游ゴシック"/>
      <family val="3"/>
      <charset val="128"/>
      <scheme val="minor"/>
    </font>
    <font>
      <sz val="9"/>
      <name val="游ゴシック"/>
      <family val="3"/>
      <charset val="128"/>
      <scheme val="minor"/>
    </font>
    <font>
      <sz val="9"/>
      <color theme="1"/>
      <name val="游ゴシック"/>
      <family val="2"/>
      <charset val="128"/>
      <scheme val="minor"/>
    </font>
    <font>
      <u/>
      <sz val="9"/>
      <color theme="10"/>
      <name val="游ゴシック"/>
      <family val="2"/>
      <charset val="128"/>
      <scheme val="minor"/>
    </font>
    <font>
      <sz val="14"/>
      <color theme="1"/>
      <name val="Meiryo UI"/>
      <family val="3"/>
      <charset val="128"/>
    </font>
    <font>
      <sz val="11"/>
      <color theme="1"/>
      <name val="Meiryo UI"/>
      <family val="3"/>
      <charset val="128"/>
    </font>
    <font>
      <sz val="16"/>
      <color theme="1"/>
      <name val="Meiryo UI"/>
      <family val="3"/>
      <charset val="128"/>
    </font>
    <font>
      <b/>
      <sz val="13"/>
      <color theme="1"/>
      <name val="Meiryo UI"/>
      <family val="3"/>
      <charset val="128"/>
    </font>
    <font>
      <b/>
      <sz val="12"/>
      <color theme="1"/>
      <name val="Meiryo UI"/>
      <family val="3"/>
      <charset val="128"/>
    </font>
    <font>
      <b/>
      <sz val="16"/>
      <color theme="1"/>
      <name val="Meiryo UI"/>
      <family val="3"/>
      <charset val="128"/>
    </font>
    <font>
      <b/>
      <i/>
      <u/>
      <sz val="14"/>
      <color theme="1"/>
      <name val="Meiryo UI"/>
      <family val="3"/>
      <charset val="128"/>
    </font>
    <font>
      <sz val="28"/>
      <color theme="1"/>
      <name val="Meiryo UI"/>
      <family val="3"/>
      <charset val="128"/>
    </font>
    <font>
      <b/>
      <sz val="20"/>
      <color theme="1"/>
      <name val="Meiryo UI"/>
      <family val="3"/>
      <charset val="128"/>
    </font>
    <font>
      <b/>
      <sz val="11"/>
      <color theme="1"/>
      <name val="Meiryo UI"/>
      <family val="3"/>
      <charset val="128"/>
    </font>
    <font>
      <b/>
      <sz val="10"/>
      <color theme="1"/>
      <name val="Meiryo UI"/>
      <family val="3"/>
      <charset val="128"/>
    </font>
    <font>
      <sz val="12"/>
      <color theme="1"/>
      <name val="Meiryo UI"/>
      <family val="3"/>
      <charset val="128"/>
    </font>
    <font>
      <sz val="11"/>
      <name val="Meiryo UI"/>
      <family val="3"/>
      <charset val="128"/>
    </font>
    <font>
      <sz val="11"/>
      <color rgb="FFFF0000"/>
      <name val="Meiryo UI"/>
      <family val="3"/>
      <charset val="128"/>
    </font>
    <font>
      <b/>
      <sz val="15"/>
      <color theme="1"/>
      <name val="Meiryo UI"/>
      <family val="3"/>
      <charset val="128"/>
    </font>
    <font>
      <sz val="20"/>
      <color theme="1"/>
      <name val="Meiryo UI"/>
      <family val="3"/>
      <charset val="128"/>
    </font>
    <font>
      <sz val="13"/>
      <color theme="1"/>
      <name val="Meiryo UI"/>
      <family val="3"/>
      <charset val="128"/>
    </font>
    <font>
      <sz val="15"/>
      <color theme="1"/>
      <name val="Meiryo UI"/>
      <family val="3"/>
      <charset val="128"/>
    </font>
    <font>
      <b/>
      <sz val="22"/>
      <color theme="1"/>
      <name val="Meiryo UI"/>
      <family val="3"/>
      <charset val="128"/>
    </font>
    <font>
      <b/>
      <sz val="28"/>
      <color theme="1"/>
      <name val="Meiryo UI"/>
      <family val="3"/>
      <charset val="128"/>
    </font>
    <font>
      <sz val="14"/>
      <color rgb="FFFF0000"/>
      <name val="Meiryo UI"/>
      <family val="3"/>
      <charset val="128"/>
    </font>
    <font>
      <sz val="9"/>
      <color theme="1"/>
      <name val="Meiryo UI"/>
      <family val="3"/>
      <charset val="128"/>
    </font>
    <font>
      <sz val="11"/>
      <color theme="1"/>
      <name val="Segoe UI Symbol"/>
      <family val="3"/>
    </font>
    <font>
      <sz val="9"/>
      <color theme="0"/>
      <name val="游ゴシック"/>
      <family val="3"/>
      <charset val="128"/>
      <scheme val="minor"/>
    </font>
    <font>
      <b/>
      <sz val="11"/>
      <color theme="1"/>
      <name val="游ゴシック"/>
      <family val="3"/>
      <charset val="128"/>
      <scheme val="minor"/>
    </font>
    <font>
      <b/>
      <sz val="11"/>
      <color rgb="FFFF0000"/>
      <name val="HGPｺﾞｼｯｸM"/>
      <family val="3"/>
      <charset val="128"/>
    </font>
    <font>
      <sz val="11"/>
      <color theme="1"/>
      <name val="游ゴシック Light"/>
      <family val="3"/>
      <charset val="128"/>
      <scheme val="major"/>
    </font>
    <font>
      <sz val="11"/>
      <color rgb="FF000000"/>
      <name val="MS PGothic"/>
      <family val="3"/>
      <charset val="128"/>
    </font>
    <font>
      <sz val="14"/>
      <color rgb="FF000000"/>
      <name val="MS PGothic"/>
      <family val="3"/>
      <charset val="128"/>
    </font>
    <font>
      <sz val="6"/>
      <name val="MS PGothic"/>
      <family val="3"/>
      <charset val="128"/>
    </font>
    <font>
      <sz val="9"/>
      <color rgb="FF000000"/>
      <name val="MS PGothic"/>
      <family val="3"/>
      <charset val="128"/>
    </font>
    <font>
      <sz val="10"/>
      <color rgb="FF000000"/>
      <name val="MS PGothic"/>
      <family val="3"/>
      <charset val="128"/>
    </font>
    <font>
      <u/>
      <sz val="11"/>
      <color theme="10"/>
      <name val="MS PGothic"/>
      <family val="3"/>
      <charset val="128"/>
    </font>
    <font>
      <u/>
      <sz val="8"/>
      <color theme="10"/>
      <name val="MS PGothic"/>
      <family val="3"/>
      <charset val="128"/>
    </font>
    <font>
      <sz val="11"/>
      <name val="MS PGothic"/>
      <family val="3"/>
      <charset val="128"/>
    </font>
    <font>
      <b/>
      <sz val="9"/>
      <color rgb="FFFF0000"/>
      <name val="MS PGothic"/>
      <family val="3"/>
      <charset val="128"/>
    </font>
    <font>
      <b/>
      <sz val="11"/>
      <color rgb="FFFF0000"/>
      <name val="MS PGothic"/>
      <family val="3"/>
      <charset val="128"/>
    </font>
    <font>
      <sz val="9"/>
      <color rgb="FFFF0000"/>
      <name val="MS PGothic"/>
      <family val="3"/>
      <charset val="128"/>
    </font>
    <font>
      <sz val="11"/>
      <color rgb="FFFF0000"/>
      <name val="MS PGothic"/>
      <family val="3"/>
      <charset val="128"/>
    </font>
    <font>
      <b/>
      <sz val="9"/>
      <color rgb="FF000000"/>
      <name val="MS PGothic"/>
      <family val="3"/>
      <charset val="128"/>
    </font>
    <font>
      <b/>
      <sz val="11"/>
      <color rgb="FF000000"/>
      <name val="MS PGothic"/>
      <family val="3"/>
      <charset val="128"/>
    </font>
    <font>
      <b/>
      <sz val="8"/>
      <color indexed="81"/>
      <name val="MS P ゴシック"/>
      <family val="3"/>
      <charset val="128"/>
    </font>
    <font>
      <sz val="10"/>
      <color rgb="FFFF0000"/>
      <name val="游ゴシック"/>
      <family val="3"/>
      <charset val="128"/>
      <scheme val="minor"/>
    </font>
    <font>
      <sz val="11"/>
      <color rgb="FFFF0000"/>
      <name val="游ゴシック"/>
      <family val="3"/>
      <charset val="128"/>
      <scheme val="minor"/>
    </font>
    <font>
      <sz val="10"/>
      <name val="游ゴシック"/>
      <family val="3"/>
      <charset val="128"/>
      <scheme val="minor"/>
    </font>
    <font>
      <b/>
      <sz val="10"/>
      <name val="游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0.49998474074526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auto="1"/>
      </right>
      <top/>
      <bottom/>
      <diagonal/>
    </border>
    <border diagonalUp="1">
      <left style="thin">
        <color indexed="64"/>
      </left>
      <right style="thin">
        <color indexed="64"/>
      </right>
      <top/>
      <bottom style="thin">
        <color indexed="64"/>
      </bottom>
      <diagonal style="thin">
        <color indexed="64"/>
      </diagonal>
    </border>
    <border>
      <left style="thin">
        <color auto="1"/>
      </left>
      <right style="thin">
        <color indexed="64"/>
      </right>
      <top style="thin">
        <color auto="1"/>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thick">
        <color indexed="64"/>
      </right>
      <top style="medium">
        <color auto="1"/>
      </top>
      <bottom style="medium">
        <color indexed="64"/>
      </bottom>
      <diagonal/>
    </border>
    <border>
      <left/>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style="medium">
        <color auto="1"/>
      </bottom>
      <diagonal/>
    </border>
    <border>
      <left style="thick">
        <color indexed="64"/>
      </left>
      <right style="thin">
        <color indexed="64"/>
      </right>
      <top style="medium">
        <color indexed="64"/>
      </top>
      <bottom style="medium">
        <color auto="1"/>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ck">
        <color indexed="64"/>
      </right>
      <top style="medium">
        <color auto="1"/>
      </top>
      <bottom/>
      <diagonal/>
    </border>
    <border>
      <left/>
      <right style="medium">
        <color auto="1"/>
      </right>
      <top style="medium">
        <color auto="1"/>
      </top>
      <bottom/>
      <diagonal/>
    </border>
    <border>
      <left style="medium">
        <color auto="1"/>
      </left>
      <right/>
      <top/>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ck">
        <color indexed="64"/>
      </right>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style="thick">
        <color indexed="64"/>
      </left>
      <right style="thin">
        <color indexed="64"/>
      </right>
      <top/>
      <bottom style="hair">
        <color indexed="64"/>
      </bottom>
      <diagonal/>
    </border>
    <border>
      <left style="thin">
        <color indexed="64"/>
      </left>
      <right style="thick">
        <color indexed="64"/>
      </right>
      <top style="hair">
        <color indexed="64"/>
      </top>
      <bottom/>
      <diagonal/>
    </border>
    <border>
      <left style="thick">
        <color indexed="64"/>
      </left>
      <right/>
      <top style="hair">
        <color indexed="64"/>
      </top>
      <bottom style="hair">
        <color indexed="64"/>
      </bottom>
      <diagonal/>
    </border>
    <border>
      <left/>
      <right style="medium">
        <color auto="1"/>
      </right>
      <top/>
      <bottom/>
      <diagonal/>
    </border>
    <border>
      <left style="medium">
        <color auto="1"/>
      </left>
      <right/>
      <top/>
      <bottom style="medium">
        <color auto="1"/>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ck">
        <color indexed="64"/>
      </left>
      <right/>
      <top style="hair">
        <color indexed="64"/>
      </top>
      <bottom style="medium">
        <color indexed="64"/>
      </bottom>
      <diagonal/>
    </border>
    <border>
      <left style="thick">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bottom/>
      <diagonal/>
    </border>
    <border>
      <left style="medium">
        <color indexed="64"/>
      </left>
      <right/>
      <top style="hair">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ck">
        <color indexed="64"/>
      </right>
      <top style="medium">
        <color indexed="64"/>
      </top>
      <bottom/>
      <diagonal/>
    </border>
    <border>
      <left style="thick">
        <color indexed="64"/>
      </left>
      <right style="thin">
        <color indexed="64"/>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bottom/>
      <diagonal/>
    </border>
    <border>
      <left style="medium">
        <color indexed="64"/>
      </left>
      <right style="thin">
        <color indexed="64"/>
      </right>
      <top style="hair">
        <color indexed="64"/>
      </top>
      <bottom style="hair">
        <color indexed="64"/>
      </bottom>
      <diagonal/>
    </border>
    <border>
      <left style="medium">
        <color auto="1"/>
      </left>
      <right/>
      <top/>
      <bottom style="medium">
        <color auto="1"/>
      </bottom>
      <diagonal/>
    </border>
    <border>
      <left style="thick">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ck">
        <color indexed="64"/>
      </left>
      <right style="thin">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ck">
        <color indexed="64"/>
      </top>
      <bottom style="thick">
        <color indexed="64"/>
      </bottom>
      <diagonal/>
    </border>
    <border>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medium">
        <color indexed="64"/>
      </left>
      <right style="thin">
        <color indexed="64"/>
      </right>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top style="double">
        <color indexed="64"/>
      </top>
      <bottom style="medium">
        <color indexed="64"/>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style="hair">
        <color rgb="FF000000"/>
      </right>
      <top style="double">
        <color rgb="FF000000"/>
      </top>
      <bottom style="hair">
        <color rgb="FF000000"/>
      </bottom>
      <diagonal/>
    </border>
    <border>
      <left style="hair">
        <color rgb="FF000000"/>
      </left>
      <right/>
      <top style="double">
        <color rgb="FF000000"/>
      </top>
      <bottom style="hair">
        <color rgb="FF000000"/>
      </bottom>
      <diagonal/>
    </border>
    <border>
      <left/>
      <right/>
      <top style="double">
        <color rgb="FF000000"/>
      </top>
      <bottom style="hair">
        <color rgb="FF000000"/>
      </bottom>
      <diagonal/>
    </border>
    <border>
      <left/>
      <right style="hair">
        <color rgb="FF000000"/>
      </right>
      <top style="double">
        <color rgb="FF000000"/>
      </top>
      <bottom style="hair">
        <color rgb="FF000000"/>
      </bottom>
      <diagonal/>
    </border>
    <border>
      <left/>
      <right style="medium">
        <color rgb="FF000000"/>
      </right>
      <top style="double">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thin">
        <color auto="1"/>
      </left>
      <right/>
      <top style="thin">
        <color auto="1"/>
      </top>
      <bottom style="thin">
        <color indexed="64"/>
      </bottom>
      <diagonal/>
    </border>
    <border>
      <left style="thin">
        <color indexed="64"/>
      </left>
      <right style="thin">
        <color indexed="64"/>
      </right>
      <top style="thin">
        <color indexed="64"/>
      </top>
      <bottom/>
      <diagonal/>
    </border>
  </borders>
  <cellStyleXfs count="55">
    <xf numFmtId="0" fontId="0" fillId="0" borderId="0">
      <alignment vertical="center"/>
    </xf>
    <xf numFmtId="0" fontId="7" fillId="0" borderId="0"/>
    <xf numFmtId="0" fontId="13" fillId="0" borderId="0" applyNumberFormat="0" applyFill="0" applyBorder="0" applyAlignment="0" applyProtection="0">
      <alignment vertical="center"/>
    </xf>
    <xf numFmtId="0" fontId="7" fillId="0" borderId="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22" borderId="0" applyNumberFormat="0" applyBorder="0" applyAlignment="0" applyProtection="0">
      <alignment vertical="center"/>
    </xf>
    <xf numFmtId="0" fontId="16" fillId="0" borderId="0" applyNumberFormat="0" applyFill="0" applyBorder="0" applyAlignment="0" applyProtection="0">
      <alignment vertical="center"/>
    </xf>
    <xf numFmtId="0" fontId="17" fillId="23" borderId="13" applyNumberFormat="0" applyAlignment="0" applyProtection="0">
      <alignment vertical="center"/>
    </xf>
    <xf numFmtId="0" fontId="18" fillId="24" borderId="0" applyNumberFormat="0" applyBorder="0" applyAlignment="0" applyProtection="0">
      <alignment vertical="center"/>
    </xf>
    <xf numFmtId="9" fontId="7" fillId="0" borderId="0" applyFont="0" applyFill="0" applyBorder="0" applyAlignment="0" applyProtection="0">
      <alignment vertical="center"/>
    </xf>
    <xf numFmtId="0" fontId="14" fillId="25" borderId="14" applyNumberFormat="0" applyFont="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26" borderId="16" applyNumberFormat="0" applyAlignment="0" applyProtection="0">
      <alignment vertical="center"/>
    </xf>
    <xf numFmtId="0" fontId="22" fillId="0" borderId="0" applyNumberFormat="0" applyFill="0" applyBorder="0" applyAlignment="0" applyProtection="0">
      <alignment vertical="center"/>
    </xf>
    <xf numFmtId="38" fontId="7" fillId="0" borderId="0" applyFont="0" applyFill="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26" borderId="21" applyNumberFormat="0" applyAlignment="0" applyProtection="0">
      <alignment vertical="center"/>
    </xf>
    <xf numFmtId="0" fontId="28" fillId="0" borderId="0" applyNumberFormat="0" applyFill="0" applyBorder="0" applyAlignment="0" applyProtection="0">
      <alignment vertical="center"/>
    </xf>
    <xf numFmtId="0" fontId="29" fillId="10" borderId="16" applyNumberFormat="0" applyAlignment="0" applyProtection="0">
      <alignment vertical="center"/>
    </xf>
    <xf numFmtId="0" fontId="31" fillId="0" borderId="0"/>
    <xf numFmtId="0" fontId="30"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32" fillId="0" borderId="0" applyNumberFormat="0" applyFill="0" applyBorder="0" applyAlignment="0" applyProtection="0">
      <alignment vertical="center"/>
    </xf>
    <xf numFmtId="38" fontId="6" fillId="0" borderId="0" applyFont="0" applyFill="0" applyBorder="0" applyAlignment="0" applyProtection="0">
      <alignment vertical="center"/>
    </xf>
    <xf numFmtId="0" fontId="68" fillId="0" borderId="0"/>
    <xf numFmtId="0" fontId="73" fillId="0" borderId="0" applyNumberFormat="0" applyFill="0" applyBorder="0" applyAlignment="0" applyProtection="0"/>
  </cellStyleXfs>
  <cellXfs count="511">
    <xf numFmtId="0" fontId="0" fillId="0" borderId="0" xfId="0">
      <alignment vertical="center"/>
    </xf>
    <xf numFmtId="0" fontId="8" fillId="2" borderId="0" xfId="1" applyFont="1" applyFill="1" applyAlignment="1">
      <alignment vertical="center"/>
    </xf>
    <xf numFmtId="0" fontId="8" fillId="2" borderId="7" xfId="1" applyFont="1" applyFill="1" applyBorder="1" applyAlignment="1">
      <alignment vertical="center"/>
    </xf>
    <xf numFmtId="0" fontId="8" fillId="2" borderId="8" xfId="1" applyFont="1" applyFill="1" applyBorder="1" applyAlignment="1">
      <alignment vertical="center"/>
    </xf>
    <xf numFmtId="0" fontId="8" fillId="2" borderId="6" xfId="1" applyFont="1" applyFill="1" applyBorder="1" applyAlignment="1">
      <alignment vertical="center"/>
    </xf>
    <xf numFmtId="0" fontId="8" fillId="2" borderId="9" xfId="1" applyFont="1" applyFill="1" applyBorder="1" applyAlignment="1">
      <alignment vertical="center"/>
    </xf>
    <xf numFmtId="0" fontId="8" fillId="2" borderId="10" xfId="1" applyFont="1" applyFill="1" applyBorder="1" applyAlignment="1">
      <alignment vertical="center"/>
    </xf>
    <xf numFmtId="0" fontId="8" fillId="2" borderId="0" xfId="1" applyFont="1" applyFill="1" applyAlignment="1">
      <alignment horizontal="left" vertical="center"/>
    </xf>
    <xf numFmtId="0" fontId="8" fillId="2" borderId="5" xfId="1" applyFont="1" applyFill="1" applyBorder="1" applyAlignment="1">
      <alignment vertical="center"/>
    </xf>
    <xf numFmtId="0" fontId="8" fillId="2" borderId="11" xfId="1" applyFont="1" applyFill="1" applyBorder="1" applyAlignment="1">
      <alignment vertical="center"/>
    </xf>
    <xf numFmtId="0" fontId="8" fillId="2" borderId="4" xfId="1" applyFont="1" applyFill="1" applyBorder="1" applyAlignment="1">
      <alignment vertical="center"/>
    </xf>
    <xf numFmtId="0" fontId="10" fillId="2" borderId="0" xfId="1" applyFont="1" applyFill="1" applyAlignment="1">
      <alignment vertical="center"/>
    </xf>
    <xf numFmtId="0" fontId="8" fillId="2" borderId="0" xfId="1" applyFont="1" applyFill="1" applyAlignment="1">
      <alignment vertical="center" shrinkToFit="1"/>
    </xf>
    <xf numFmtId="0" fontId="8" fillId="2" borderId="0" xfId="1" applyFont="1" applyFill="1" applyAlignment="1">
      <alignment horizontal="right" vertical="center"/>
    </xf>
    <xf numFmtId="0" fontId="11" fillId="2" borderId="10" xfId="1" applyFont="1" applyFill="1" applyBorder="1" applyAlignment="1">
      <alignment horizontal="center" vertical="center"/>
    </xf>
    <xf numFmtId="0" fontId="11" fillId="2" borderId="0" xfId="1" applyFont="1" applyFill="1" applyAlignment="1">
      <alignment horizontal="center" vertical="center"/>
    </xf>
    <xf numFmtId="0" fontId="11" fillId="2" borderId="9" xfId="1" applyFont="1" applyFill="1" applyBorder="1" applyAlignment="1">
      <alignment horizontal="center" vertical="center"/>
    </xf>
    <xf numFmtId="0" fontId="0" fillId="0" borderId="1" xfId="0" applyBorder="1">
      <alignment vertical="center"/>
    </xf>
    <xf numFmtId="0" fontId="0" fillId="0" borderId="2" xfId="0" applyBorder="1" applyAlignment="1">
      <alignment vertical="center" wrapText="1"/>
    </xf>
    <xf numFmtId="0" fontId="5" fillId="0" borderId="0" xfId="0" applyFont="1">
      <alignment vertical="center"/>
    </xf>
    <xf numFmtId="0" fontId="4" fillId="0" borderId="0" xfId="0" applyFont="1">
      <alignment vertical="center"/>
    </xf>
    <xf numFmtId="0" fontId="3" fillId="0" borderId="0" xfId="0" applyFont="1">
      <alignment vertical="center"/>
    </xf>
    <xf numFmtId="0" fontId="0" fillId="0" borderId="0" xfId="0" applyFont="1">
      <alignment vertical="center"/>
    </xf>
    <xf numFmtId="0" fontId="34" fillId="0" borderId="0" xfId="0" applyFont="1">
      <alignment vertical="center"/>
    </xf>
    <xf numFmtId="0" fontId="34" fillId="0" borderId="0" xfId="0" applyFont="1" applyAlignment="1">
      <alignment horizontal="right" vertical="center"/>
    </xf>
    <xf numFmtId="0" fontId="34" fillId="0" borderId="0" xfId="0" applyFont="1" applyAlignment="1">
      <alignment vertical="center" wrapText="1"/>
    </xf>
    <xf numFmtId="0" fontId="34" fillId="0" borderId="2" xfId="0" applyFont="1" applyBorder="1" applyAlignment="1">
      <alignment vertical="center" wrapText="1"/>
    </xf>
    <xf numFmtId="0" fontId="34" fillId="0" borderId="1" xfId="0" applyFont="1" applyBorder="1" applyAlignment="1">
      <alignment vertical="center" wrapText="1"/>
    </xf>
    <xf numFmtId="0" fontId="34" fillId="0" borderId="3" xfId="0" applyFont="1" applyBorder="1" applyAlignment="1">
      <alignment vertical="center" wrapText="1"/>
    </xf>
    <xf numFmtId="0" fontId="34" fillId="0" borderId="1" xfId="0" applyFont="1" applyBorder="1">
      <alignment vertical="center"/>
    </xf>
    <xf numFmtId="0" fontId="36" fillId="0" borderId="0" xfId="0" applyFont="1">
      <alignment vertical="center"/>
    </xf>
    <xf numFmtId="0" fontId="34" fillId="0" borderId="8" xfId="0" applyFont="1" applyBorder="1">
      <alignment vertical="center"/>
    </xf>
    <xf numFmtId="0" fontId="39" fillId="4" borderId="24" xfId="0" applyFont="1" applyFill="1" applyBorder="1" applyAlignment="1" applyProtection="1">
      <alignment vertical="center" wrapText="1"/>
      <protection locked="0"/>
    </xf>
    <xf numFmtId="178" fontId="39" fillId="4" borderId="1" xfId="0" applyNumberFormat="1" applyFont="1" applyFill="1" applyBorder="1" applyAlignment="1" applyProtection="1">
      <alignment horizontal="left" vertical="center" wrapText="1"/>
      <protection locked="0"/>
    </xf>
    <xf numFmtId="0" fontId="39" fillId="4" borderId="1" xfId="0" applyFont="1" applyFill="1" applyBorder="1" applyAlignment="1" applyProtection="1">
      <alignment horizontal="left" vertical="center" wrapText="1"/>
      <protection locked="0"/>
    </xf>
    <xf numFmtId="177" fontId="39" fillId="4" borderId="1" xfId="0" applyNumberFormat="1" applyFont="1" applyFill="1" applyBorder="1" applyAlignment="1" applyProtection="1">
      <alignment horizontal="left" vertical="center" wrapText="1"/>
      <protection locked="0"/>
    </xf>
    <xf numFmtId="0" fontId="39" fillId="4" borderId="1" xfId="0" applyFont="1" applyFill="1" applyBorder="1" applyAlignment="1" applyProtection="1">
      <alignment vertical="center" wrapText="1"/>
      <protection locked="0"/>
    </xf>
    <xf numFmtId="0" fontId="40" fillId="4" borderId="1" xfId="2" applyFont="1" applyFill="1" applyBorder="1" applyAlignment="1" applyProtection="1">
      <alignment vertical="center" wrapText="1"/>
      <protection locked="0"/>
    </xf>
    <xf numFmtId="0" fontId="34" fillId="0" borderId="25" xfId="0" applyFont="1" applyBorder="1" applyAlignment="1">
      <alignment horizontal="center" vertical="center" wrapText="1"/>
    </xf>
    <xf numFmtId="0" fontId="3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4" fillId="0" borderId="25" xfId="0" applyFont="1" applyBorder="1" applyAlignment="1">
      <alignment vertical="center" wrapText="1"/>
    </xf>
    <xf numFmtId="0" fontId="34" fillId="0" borderId="12" xfId="0" applyFont="1" applyBorder="1" applyAlignment="1">
      <alignment vertical="center" wrapText="1"/>
    </xf>
    <xf numFmtId="0" fontId="34" fillId="0" borderId="27" xfId="0" applyFont="1" applyBorder="1" applyAlignment="1">
      <alignment horizontal="center" vertical="center" wrapText="1"/>
    </xf>
    <xf numFmtId="0" fontId="34" fillId="4" borderId="1" xfId="0" applyFont="1" applyFill="1" applyBorder="1" applyAlignment="1" applyProtection="1">
      <alignment vertical="center" shrinkToFit="1"/>
      <protection locked="0"/>
    </xf>
    <xf numFmtId="0" fontId="34" fillId="4" borderId="1" xfId="0" applyFont="1" applyFill="1" applyBorder="1" applyAlignment="1">
      <alignment vertical="center" shrinkToFit="1"/>
    </xf>
    <xf numFmtId="176" fontId="34" fillId="4" borderId="2" xfId="0" applyNumberFormat="1" applyFont="1" applyFill="1" applyBorder="1" applyAlignment="1" applyProtection="1">
      <alignment vertical="center" shrinkToFit="1"/>
      <protection locked="0"/>
    </xf>
    <xf numFmtId="0" fontId="34" fillId="0" borderId="2" xfId="0" applyFont="1" applyBorder="1">
      <alignment vertical="center"/>
    </xf>
    <xf numFmtId="0" fontId="34" fillId="0" borderId="12" xfId="0" applyFont="1" applyBorder="1">
      <alignment vertical="center"/>
    </xf>
    <xf numFmtId="176" fontId="34" fillId="3" borderId="26" xfId="0" applyNumberFormat="1" applyFont="1" applyFill="1" applyBorder="1">
      <alignment vertical="center"/>
    </xf>
    <xf numFmtId="176" fontId="34" fillId="0" borderId="29" xfId="0" applyNumberFormat="1" applyFont="1" applyBorder="1">
      <alignment vertical="center"/>
    </xf>
    <xf numFmtId="0" fontId="33" fillId="4" borderId="1" xfId="0" applyFont="1" applyFill="1" applyBorder="1" applyAlignment="1">
      <alignment horizontal="center" vertical="center" shrinkToFit="1"/>
    </xf>
    <xf numFmtId="0" fontId="34" fillId="0" borderId="30" xfId="0" applyFont="1" applyBorder="1" applyAlignment="1">
      <alignment vertical="center" wrapText="1"/>
    </xf>
    <xf numFmtId="0" fontId="41" fillId="0" borderId="0" xfId="0" applyFont="1">
      <alignment vertical="center"/>
    </xf>
    <xf numFmtId="0" fontId="42" fillId="0" borderId="0" xfId="0" applyFont="1">
      <alignment vertical="center"/>
    </xf>
    <xf numFmtId="0" fontId="43" fillId="0" borderId="0" xfId="0" applyFont="1" applyAlignment="1">
      <alignment horizontal="left" vertical="top"/>
    </xf>
    <xf numFmtId="0" fontId="42" fillId="0" borderId="0" xfId="0" applyFont="1" applyAlignment="1">
      <alignment horizontal="left" vertical="center"/>
    </xf>
    <xf numFmtId="0" fontId="34" fillId="0" borderId="8" xfId="0" applyFont="1" applyBorder="1" applyAlignment="1">
      <alignment horizontal="center" vertical="center"/>
    </xf>
    <xf numFmtId="0" fontId="43" fillId="0" borderId="0" xfId="0" applyFont="1">
      <alignment vertical="center"/>
    </xf>
    <xf numFmtId="0" fontId="43" fillId="0" borderId="31" xfId="0" applyFont="1" applyBorder="1">
      <alignment vertical="center"/>
    </xf>
    <xf numFmtId="0" fontId="43" fillId="0" borderId="32" xfId="0" applyFont="1" applyBorder="1">
      <alignment vertical="center"/>
    </xf>
    <xf numFmtId="0" fontId="43" fillId="0" borderId="33" xfId="0" applyFont="1" applyBorder="1">
      <alignment vertical="center"/>
    </xf>
    <xf numFmtId="0" fontId="44" fillId="0" borderId="0" xfId="0" applyFont="1" applyAlignment="1">
      <alignment horizontal="center" vertical="center"/>
    </xf>
    <xf numFmtId="0" fontId="45" fillId="4" borderId="34" xfId="0" applyFont="1" applyFill="1" applyBorder="1" applyAlignment="1">
      <alignment vertical="center" wrapText="1"/>
    </xf>
    <xf numFmtId="0" fontId="43" fillId="3" borderId="35" xfId="0" applyFont="1" applyFill="1" applyBorder="1" applyAlignment="1">
      <alignment horizontal="center" vertical="center" wrapText="1"/>
    </xf>
    <xf numFmtId="0" fontId="43" fillId="3" borderId="36" xfId="0" applyFont="1" applyFill="1" applyBorder="1" applyAlignment="1">
      <alignment horizontal="center" vertical="center" wrapText="1"/>
    </xf>
    <xf numFmtId="0" fontId="42" fillId="0" borderId="0" xfId="0" applyFont="1" applyAlignment="1">
      <alignment horizontal="center" vertical="center" wrapText="1"/>
    </xf>
    <xf numFmtId="0" fontId="46" fillId="0" borderId="0" xfId="0" applyFont="1" applyAlignment="1">
      <alignment horizontal="center" vertical="center"/>
    </xf>
    <xf numFmtId="0" fontId="47" fillId="0" borderId="0" xfId="0" applyFont="1">
      <alignment vertical="center"/>
    </xf>
    <xf numFmtId="0" fontId="49" fillId="0" borderId="0" xfId="0" applyFont="1">
      <alignment vertical="center"/>
    </xf>
    <xf numFmtId="0" fontId="42" fillId="0" borderId="43" xfId="0" applyFont="1" applyBorder="1">
      <alignment vertical="center"/>
    </xf>
    <xf numFmtId="0" fontId="42" fillId="0" borderId="46" xfId="0" applyFont="1" applyBorder="1">
      <alignment vertical="center"/>
    </xf>
    <xf numFmtId="0" fontId="43" fillId="0" borderId="0" xfId="0" applyFont="1" applyAlignment="1">
      <alignment horizontal="right" vertical="center"/>
    </xf>
    <xf numFmtId="38" fontId="45" fillId="0" borderId="48" xfId="52" applyFont="1" applyFill="1" applyBorder="1" applyAlignment="1">
      <alignment horizontal="left" vertical="center" wrapText="1"/>
    </xf>
    <xf numFmtId="38" fontId="45" fillId="0" borderId="49" xfId="52" applyFont="1" applyFill="1" applyBorder="1" applyAlignment="1">
      <alignment horizontal="left" vertical="center" wrapText="1"/>
    </xf>
    <xf numFmtId="38" fontId="45" fillId="0" borderId="50" xfId="52" applyFont="1" applyFill="1" applyBorder="1" applyAlignment="1">
      <alignment vertical="center" wrapText="1"/>
    </xf>
    <xf numFmtId="38" fontId="50" fillId="0" borderId="9" xfId="52" applyFont="1" applyFill="1" applyBorder="1" applyAlignment="1">
      <alignment vertical="center" wrapText="1"/>
    </xf>
    <xf numFmtId="38" fontId="51" fillId="0" borderId="27" xfId="52" applyFont="1" applyFill="1" applyBorder="1" applyAlignment="1">
      <alignment vertical="center" wrapText="1" shrinkToFit="1"/>
    </xf>
    <xf numFmtId="38" fontId="50" fillId="0" borderId="10" xfId="52" applyFont="1" applyFill="1" applyBorder="1" applyAlignment="1">
      <alignment vertical="center" wrapText="1" shrinkToFit="1"/>
    </xf>
    <xf numFmtId="38" fontId="45" fillId="0" borderId="51" xfId="52" applyFont="1" applyFill="1" applyBorder="1" applyAlignment="1">
      <alignment vertical="center" wrapText="1" shrinkToFit="1"/>
    </xf>
    <xf numFmtId="38" fontId="45" fillId="0" borderId="23" xfId="52" applyFont="1" applyFill="1" applyBorder="1" applyAlignment="1">
      <alignment vertical="center" wrapText="1" shrinkToFit="1"/>
    </xf>
    <xf numFmtId="38" fontId="45" fillId="0" borderId="49" xfId="52" applyFont="1" applyFill="1" applyBorder="1" applyAlignment="1">
      <alignment vertical="center" wrapText="1"/>
    </xf>
    <xf numFmtId="38" fontId="45" fillId="0" borderId="52" xfId="52" applyFont="1" applyFill="1" applyBorder="1" applyAlignment="1">
      <alignment vertical="center" wrapText="1"/>
    </xf>
    <xf numFmtId="38" fontId="45" fillId="29" borderId="38" xfId="52" applyFont="1" applyFill="1" applyBorder="1" applyAlignment="1">
      <alignment horizontal="left" vertical="center"/>
    </xf>
    <xf numFmtId="38" fontId="52" fillId="29" borderId="53" xfId="52" applyFont="1" applyFill="1" applyBorder="1" applyAlignment="1">
      <alignment vertical="center" wrapText="1"/>
    </xf>
    <xf numFmtId="38" fontId="42" fillId="29" borderId="39" xfId="52" applyFont="1" applyFill="1" applyBorder="1" applyAlignment="1">
      <alignment vertical="center" wrapText="1"/>
    </xf>
    <xf numFmtId="38" fontId="42" fillId="29" borderId="54" xfId="52" applyFont="1" applyFill="1" applyBorder="1" applyAlignment="1">
      <alignment vertical="center" wrapText="1"/>
    </xf>
    <xf numFmtId="38" fontId="42" fillId="29" borderId="51" xfId="52" applyFont="1" applyFill="1" applyBorder="1" applyAlignment="1">
      <alignment vertical="center" wrapText="1"/>
    </xf>
    <xf numFmtId="38" fontId="42" fillId="29" borderId="55" xfId="52" applyFont="1" applyFill="1" applyBorder="1" applyAlignment="1">
      <alignment vertical="center" wrapText="1"/>
    </xf>
    <xf numFmtId="0" fontId="52" fillId="29" borderId="56" xfId="0" applyFont="1" applyFill="1" applyBorder="1" applyAlignment="1">
      <alignment horizontal="center" vertical="center" wrapText="1"/>
    </xf>
    <xf numFmtId="0" fontId="52" fillId="0" borderId="57" xfId="0" applyFont="1" applyBorder="1" applyAlignment="1">
      <alignment vertical="center" wrapText="1"/>
    </xf>
    <xf numFmtId="0" fontId="52" fillId="4" borderId="58" xfId="0" applyFont="1" applyFill="1" applyBorder="1" applyAlignment="1">
      <alignment horizontal="center" vertical="center" shrinkToFit="1"/>
    </xf>
    <xf numFmtId="0" fontId="42" fillId="4" borderId="59" xfId="0" applyFont="1" applyFill="1" applyBorder="1" applyAlignment="1">
      <alignment horizontal="left" vertical="center" wrapText="1"/>
    </xf>
    <xf numFmtId="38" fontId="42" fillId="4" borderId="60" xfId="52" applyFont="1" applyFill="1" applyBorder="1" applyAlignment="1">
      <alignment horizontal="right" vertical="center"/>
    </xf>
    <xf numFmtId="38" fontId="42" fillId="4" borderId="61" xfId="52" applyFont="1" applyFill="1" applyBorder="1" applyAlignment="1">
      <alignment horizontal="right" vertical="center"/>
    </xf>
    <xf numFmtId="38" fontId="42" fillId="4" borderId="59" xfId="52" applyFont="1" applyFill="1" applyBorder="1" applyAlignment="1">
      <alignment horizontal="right" vertical="center"/>
    </xf>
    <xf numFmtId="38" fontId="42" fillId="4" borderId="62" xfId="52" applyFont="1" applyFill="1" applyBorder="1" applyAlignment="1">
      <alignment horizontal="right" vertical="center"/>
    </xf>
    <xf numFmtId="38" fontId="42" fillId="3" borderId="63" xfId="52" applyFont="1" applyFill="1" applyBorder="1" applyAlignment="1">
      <alignment vertical="center" wrapText="1"/>
    </xf>
    <xf numFmtId="38" fontId="42" fillId="3" borderId="64" xfId="52" applyFont="1" applyFill="1" applyBorder="1" applyAlignment="1">
      <alignment vertical="center" wrapText="1"/>
    </xf>
    <xf numFmtId="38" fontId="53" fillId="3" borderId="64" xfId="52" applyFont="1" applyFill="1" applyBorder="1" applyAlignment="1">
      <alignment horizontal="right" vertical="center"/>
    </xf>
    <xf numFmtId="38" fontId="42" fillId="3" borderId="65" xfId="52" applyFont="1" applyFill="1" applyBorder="1" applyAlignment="1">
      <alignment horizontal="right" vertical="center"/>
    </xf>
    <xf numFmtId="0" fontId="54" fillId="0" borderId="0" xfId="0" applyFont="1">
      <alignment vertical="center"/>
    </xf>
    <xf numFmtId="0" fontId="52" fillId="29" borderId="56" xfId="0" applyFont="1" applyFill="1" applyBorder="1" applyAlignment="1">
      <alignment horizontal="center" vertical="center"/>
    </xf>
    <xf numFmtId="0" fontId="52" fillId="0" borderId="66" xfId="0" applyFont="1" applyBorder="1" applyAlignment="1">
      <alignment vertical="center" wrapText="1"/>
    </xf>
    <xf numFmtId="0" fontId="52" fillId="4" borderId="67" xfId="0" applyFont="1" applyFill="1" applyBorder="1" applyAlignment="1">
      <alignment horizontal="center" vertical="center" shrinkToFit="1"/>
    </xf>
    <xf numFmtId="0" fontId="42" fillId="4" borderId="68" xfId="0" applyFont="1" applyFill="1" applyBorder="1" applyAlignment="1">
      <alignment horizontal="left" vertical="center" wrapText="1"/>
    </xf>
    <xf numFmtId="38" fontId="42" fillId="4" borderId="69" xfId="52" applyFont="1" applyFill="1" applyBorder="1" applyAlignment="1">
      <alignment horizontal="right" vertical="center"/>
    </xf>
    <xf numFmtId="38" fontId="42" fillId="4" borderId="70" xfId="52" applyFont="1" applyFill="1" applyBorder="1" applyAlignment="1">
      <alignment horizontal="right" vertical="center"/>
    </xf>
    <xf numFmtId="38" fontId="42" fillId="4" borderId="68" xfId="52" applyFont="1" applyFill="1" applyBorder="1" applyAlignment="1">
      <alignment horizontal="right" vertical="center"/>
    </xf>
    <xf numFmtId="38" fontId="42" fillId="4" borderId="66" xfId="52" applyFont="1" applyFill="1" applyBorder="1" applyAlignment="1">
      <alignment horizontal="right" vertical="center"/>
    </xf>
    <xf numFmtId="38" fontId="42" fillId="3" borderId="71" xfId="52" applyFont="1" applyFill="1" applyBorder="1" applyAlignment="1">
      <alignment vertical="center" wrapText="1"/>
    </xf>
    <xf numFmtId="38" fontId="42" fillId="3" borderId="72" xfId="52" applyFont="1" applyFill="1" applyBorder="1" applyAlignment="1">
      <alignment vertical="center" wrapText="1"/>
    </xf>
    <xf numFmtId="38" fontId="53" fillId="3" borderId="72" xfId="52" applyFont="1" applyFill="1" applyBorder="1" applyAlignment="1">
      <alignment horizontal="right" vertical="center"/>
    </xf>
    <xf numFmtId="38" fontId="42" fillId="3" borderId="73" xfId="52" applyFont="1" applyFill="1" applyBorder="1" applyAlignment="1">
      <alignment horizontal="right" vertical="center"/>
    </xf>
    <xf numFmtId="0" fontId="52" fillId="4" borderId="74" xfId="0" applyFont="1" applyFill="1" applyBorder="1" applyAlignment="1">
      <alignment horizontal="center" vertical="center" shrinkToFit="1"/>
    </xf>
    <xf numFmtId="38" fontId="42" fillId="4" borderId="75" xfId="52" applyFont="1" applyFill="1" applyBorder="1" applyAlignment="1">
      <alignment horizontal="right" vertical="center"/>
    </xf>
    <xf numFmtId="38" fontId="42" fillId="3" borderId="9" xfId="52" applyFont="1" applyFill="1" applyBorder="1" applyAlignment="1">
      <alignment vertical="center" wrapText="1"/>
    </xf>
    <xf numFmtId="38" fontId="53" fillId="3" borderId="76" xfId="52" applyFont="1" applyFill="1" applyBorder="1" applyAlignment="1">
      <alignment horizontal="right" vertical="center"/>
    </xf>
    <xf numFmtId="38" fontId="42" fillId="4" borderId="71" xfId="52" applyFont="1" applyFill="1" applyBorder="1" applyAlignment="1">
      <alignment horizontal="right" vertical="center"/>
    </xf>
    <xf numFmtId="38" fontId="42" fillId="4" borderId="77" xfId="52" applyFont="1" applyFill="1" applyBorder="1" applyAlignment="1">
      <alignment horizontal="right" vertical="center"/>
    </xf>
    <xf numFmtId="38" fontId="42" fillId="4" borderId="78" xfId="52" applyFont="1" applyFill="1" applyBorder="1" applyAlignment="1">
      <alignment horizontal="right" vertical="center"/>
    </xf>
    <xf numFmtId="38" fontId="42" fillId="4" borderId="79" xfId="52" applyFont="1" applyFill="1" applyBorder="1" applyAlignment="1">
      <alignment horizontal="right" vertical="center"/>
    </xf>
    <xf numFmtId="38" fontId="42" fillId="3" borderId="80" xfId="52" applyFont="1" applyFill="1" applyBorder="1" applyAlignment="1">
      <alignment vertical="center" wrapText="1"/>
    </xf>
    <xf numFmtId="38" fontId="42" fillId="4" borderId="81" xfId="52" applyFont="1" applyFill="1" applyBorder="1" applyAlignment="1">
      <alignment horizontal="right" vertical="center"/>
    </xf>
    <xf numFmtId="38" fontId="42" fillId="4" borderId="82" xfId="52" applyFont="1" applyFill="1" applyBorder="1" applyAlignment="1">
      <alignment horizontal="right" vertical="center"/>
    </xf>
    <xf numFmtId="0" fontId="52" fillId="29" borderId="84" xfId="0" applyFont="1" applyFill="1" applyBorder="1" applyAlignment="1">
      <alignment horizontal="center" vertical="center"/>
    </xf>
    <xf numFmtId="0" fontId="52" fillId="0" borderId="85" xfId="0" applyFont="1" applyBorder="1" applyAlignment="1">
      <alignment vertical="center" wrapText="1"/>
    </xf>
    <xf numFmtId="0" fontId="52" fillId="4" borderId="86" xfId="0" applyFont="1" applyFill="1" applyBorder="1" applyAlignment="1">
      <alignment horizontal="center" vertical="center" shrinkToFit="1"/>
    </xf>
    <xf numFmtId="0" fontId="42" fillId="4" borderId="87" xfId="0" applyFont="1" applyFill="1" applyBorder="1" applyAlignment="1">
      <alignment horizontal="left" vertical="center" wrapText="1"/>
    </xf>
    <xf numFmtId="38" fontId="42" fillId="4" borderId="88" xfId="52" applyFont="1" applyFill="1" applyBorder="1" applyAlignment="1">
      <alignment horizontal="right" vertical="center"/>
    </xf>
    <xf numFmtId="38" fontId="42" fillId="4" borderId="87" xfId="52" applyFont="1" applyFill="1" applyBorder="1" applyAlignment="1">
      <alignment horizontal="right" vertical="center"/>
    </xf>
    <xf numFmtId="38" fontId="42" fillId="4" borderId="85" xfId="52" applyFont="1" applyFill="1" applyBorder="1" applyAlignment="1">
      <alignment horizontal="right" vertical="center"/>
    </xf>
    <xf numFmtId="38" fontId="42" fillId="3" borderId="89" xfId="52" applyFont="1" applyFill="1" applyBorder="1" applyAlignment="1">
      <alignment vertical="center" wrapText="1"/>
    </xf>
    <xf numFmtId="38" fontId="42" fillId="3" borderId="90" xfId="52" applyFont="1" applyFill="1" applyBorder="1" applyAlignment="1">
      <alignment vertical="center" wrapText="1"/>
    </xf>
    <xf numFmtId="38" fontId="53" fillId="3" borderId="90" xfId="52" applyFont="1" applyFill="1" applyBorder="1" applyAlignment="1">
      <alignment horizontal="right" vertical="center"/>
    </xf>
    <xf numFmtId="38" fontId="42" fillId="3" borderId="91" xfId="52" applyFont="1" applyFill="1" applyBorder="1" applyAlignment="1">
      <alignment horizontal="right" vertical="center"/>
    </xf>
    <xf numFmtId="0" fontId="45" fillId="30" borderId="38" xfId="0" applyFont="1" applyFill="1" applyBorder="1" applyAlignment="1">
      <alignment horizontal="left" vertical="center"/>
    </xf>
    <xf numFmtId="0" fontId="52" fillId="30" borderId="39" xfId="0" applyFont="1" applyFill="1" applyBorder="1" applyAlignment="1">
      <alignment vertical="center" wrapText="1"/>
    </xf>
    <xf numFmtId="0" fontId="42" fillId="30" borderId="0" xfId="0" applyFont="1" applyFill="1" applyAlignment="1">
      <alignment vertical="center" wrapText="1"/>
    </xf>
    <xf numFmtId="0" fontId="42" fillId="30" borderId="40" xfId="0" applyFont="1" applyFill="1" applyBorder="1" applyAlignment="1">
      <alignment horizontal="left" vertical="center"/>
    </xf>
    <xf numFmtId="38" fontId="42" fillId="30" borderId="46" xfId="52" applyFont="1" applyFill="1" applyBorder="1">
      <alignment vertical="center"/>
    </xf>
    <xf numFmtId="38" fontId="42" fillId="30" borderId="0" xfId="52" applyFont="1" applyFill="1" applyBorder="1">
      <alignment vertical="center"/>
    </xf>
    <xf numFmtId="38" fontId="42" fillId="30" borderId="51" xfId="52" applyFont="1" applyFill="1" applyBorder="1" applyAlignment="1">
      <alignment vertical="center" wrapText="1"/>
    </xf>
    <xf numFmtId="38" fontId="42" fillId="30" borderId="0" xfId="52" applyFont="1" applyFill="1" applyBorder="1" applyAlignment="1">
      <alignment vertical="center" wrapText="1"/>
    </xf>
    <xf numFmtId="38" fontId="53" fillId="30" borderId="0" xfId="52" applyFont="1" applyFill="1" applyBorder="1" applyAlignment="1">
      <alignment horizontal="right" vertical="center"/>
    </xf>
    <xf numFmtId="0" fontId="42" fillId="30" borderId="83" xfId="0" applyFont="1" applyFill="1" applyBorder="1">
      <alignment vertical="center"/>
    </xf>
    <xf numFmtId="38" fontId="52" fillId="30" borderId="56" xfId="52" applyFont="1" applyFill="1" applyBorder="1" applyAlignment="1">
      <alignment horizontal="left" vertical="center"/>
    </xf>
    <xf numFmtId="38" fontId="45" fillId="4" borderId="92" xfId="52" applyFont="1" applyFill="1" applyBorder="1" applyAlignment="1">
      <alignment vertical="center" wrapText="1"/>
    </xf>
    <xf numFmtId="0" fontId="42" fillId="0" borderId="0" xfId="0" applyFont="1" applyAlignment="1">
      <alignment vertical="center" wrapText="1"/>
    </xf>
    <xf numFmtId="38" fontId="45" fillId="4" borderId="97" xfId="52" applyFont="1" applyFill="1" applyBorder="1" applyAlignment="1">
      <alignment vertical="center" wrapText="1"/>
    </xf>
    <xf numFmtId="38" fontId="50" fillId="4" borderId="86" xfId="52" applyFont="1" applyFill="1" applyBorder="1" applyAlignment="1">
      <alignment vertical="center" wrapText="1"/>
    </xf>
    <xf numFmtId="0" fontId="45" fillId="31" borderId="38" xfId="0" applyFont="1" applyFill="1" applyBorder="1" applyAlignment="1">
      <alignment horizontal="left" vertical="center"/>
    </xf>
    <xf numFmtId="49" fontId="52" fillId="31" borderId="8" xfId="0" applyNumberFormat="1" applyFont="1" applyFill="1" applyBorder="1" applyAlignment="1">
      <alignment horizontal="left" vertical="center" wrapText="1"/>
    </xf>
    <xf numFmtId="49" fontId="42" fillId="31" borderId="0" xfId="0" applyNumberFormat="1" applyFont="1" applyFill="1" applyAlignment="1">
      <alignment horizontal="left" vertical="center" wrapText="1"/>
    </xf>
    <xf numFmtId="49" fontId="42" fillId="31" borderId="0" xfId="0" applyNumberFormat="1" applyFont="1" applyFill="1" applyAlignment="1">
      <alignment horizontal="left" vertical="center"/>
    </xf>
    <xf numFmtId="49" fontId="42" fillId="31" borderId="46" xfId="52" applyNumberFormat="1" applyFont="1" applyFill="1" applyBorder="1">
      <alignment vertical="center"/>
    </xf>
    <xf numFmtId="49" fontId="42" fillId="31" borderId="0" xfId="52" applyNumberFormat="1" applyFont="1" applyFill="1" applyBorder="1">
      <alignment vertical="center"/>
    </xf>
    <xf numFmtId="49" fontId="42" fillId="31" borderId="104" xfId="52" applyNumberFormat="1" applyFont="1" applyFill="1" applyBorder="1" applyAlignment="1">
      <alignment vertical="center" wrapText="1"/>
    </xf>
    <xf numFmtId="49" fontId="42" fillId="31" borderId="53" xfId="52" applyNumberFormat="1" applyFont="1" applyFill="1" applyBorder="1" applyAlignment="1">
      <alignment vertical="center" wrapText="1"/>
    </xf>
    <xf numFmtId="49" fontId="42" fillId="31" borderId="53" xfId="0" applyNumberFormat="1" applyFont="1" applyFill="1" applyBorder="1">
      <alignment vertical="center"/>
    </xf>
    <xf numFmtId="49" fontId="42" fillId="31" borderId="105" xfId="0" applyNumberFormat="1" applyFont="1" applyFill="1" applyBorder="1">
      <alignment vertical="center"/>
    </xf>
    <xf numFmtId="0" fontId="52" fillId="31" borderId="56" xfId="0" applyFont="1" applyFill="1" applyBorder="1" applyAlignment="1">
      <alignment horizontal="center" vertical="center"/>
    </xf>
    <xf numFmtId="0" fontId="52" fillId="4" borderId="92" xfId="0" applyFont="1" applyFill="1" applyBorder="1" applyAlignment="1">
      <alignment horizontal="center" vertical="center" shrinkToFit="1"/>
    </xf>
    <xf numFmtId="38" fontId="42" fillId="4" borderId="106" xfId="52" applyFont="1" applyFill="1" applyBorder="1" applyAlignment="1">
      <alignment horizontal="right" vertical="center"/>
    </xf>
    <xf numFmtId="38" fontId="42" fillId="4" borderId="107" xfId="52" applyFont="1" applyFill="1" applyBorder="1" applyAlignment="1">
      <alignment horizontal="right" vertical="center"/>
    </xf>
    <xf numFmtId="38" fontId="50" fillId="27" borderId="108" xfId="52" applyFont="1" applyFill="1" applyBorder="1">
      <alignment vertical="center"/>
    </xf>
    <xf numFmtId="38" fontId="50" fillId="27" borderId="109" xfId="52" applyFont="1" applyFill="1" applyBorder="1">
      <alignment vertical="center"/>
    </xf>
    <xf numFmtId="38" fontId="42" fillId="3" borderId="110" xfId="52" applyFont="1" applyFill="1" applyBorder="1" applyAlignment="1">
      <alignment vertical="center" wrapText="1"/>
    </xf>
    <xf numFmtId="38" fontId="53" fillId="3" borderId="111" xfId="52" applyFont="1" applyFill="1" applyBorder="1" applyAlignment="1">
      <alignment horizontal="right" vertical="center"/>
    </xf>
    <xf numFmtId="38" fontId="42" fillId="3" borderId="112" xfId="52" applyFont="1" applyFill="1" applyBorder="1" applyAlignment="1">
      <alignment horizontal="right" vertical="center"/>
    </xf>
    <xf numFmtId="38" fontId="50" fillId="27" borderId="72" xfId="52" applyFont="1" applyFill="1" applyBorder="1">
      <alignment vertical="center"/>
    </xf>
    <xf numFmtId="38" fontId="50" fillId="27" borderId="66" xfId="52" applyFont="1" applyFill="1" applyBorder="1">
      <alignment vertical="center"/>
    </xf>
    <xf numFmtId="38" fontId="53" fillId="3" borderId="68" xfId="52" applyFont="1" applyFill="1" applyBorder="1" applyAlignment="1">
      <alignment horizontal="right" vertical="center"/>
    </xf>
    <xf numFmtId="0" fontId="42" fillId="0" borderId="113" xfId="0" applyFont="1" applyBorder="1">
      <alignment vertical="center"/>
    </xf>
    <xf numFmtId="0" fontId="52" fillId="4" borderId="97" xfId="0" applyFont="1" applyFill="1" applyBorder="1" applyAlignment="1">
      <alignment horizontal="center" vertical="center" shrinkToFit="1"/>
    </xf>
    <xf numFmtId="0" fontId="52" fillId="4" borderId="114" xfId="0" applyFont="1" applyFill="1" applyBorder="1" applyAlignment="1">
      <alignment horizontal="center" vertical="center" shrinkToFit="1"/>
    </xf>
    <xf numFmtId="0" fontId="42" fillId="4" borderId="72" xfId="0" applyFont="1" applyFill="1" applyBorder="1" applyAlignment="1">
      <alignment horizontal="left" vertical="center" wrapText="1"/>
    </xf>
    <xf numFmtId="0" fontId="52" fillId="31" borderId="115" xfId="0" applyFont="1" applyFill="1" applyBorder="1" applyAlignment="1">
      <alignment horizontal="center" vertical="center"/>
    </xf>
    <xf numFmtId="38" fontId="42" fillId="4" borderId="116" xfId="52" applyFont="1" applyFill="1" applyBorder="1" applyAlignment="1">
      <alignment horizontal="right" vertical="center"/>
    </xf>
    <xf numFmtId="38" fontId="50" fillId="27" borderId="117" xfId="52" applyFont="1" applyFill="1" applyBorder="1">
      <alignment vertical="center"/>
    </xf>
    <xf numFmtId="38" fontId="50" fillId="27" borderId="118" xfId="52" applyFont="1" applyFill="1" applyBorder="1">
      <alignment vertical="center"/>
    </xf>
    <xf numFmtId="38" fontId="42" fillId="3" borderId="119" xfId="52" applyFont="1" applyFill="1" applyBorder="1" applyAlignment="1">
      <alignment vertical="center" wrapText="1"/>
    </xf>
    <xf numFmtId="38" fontId="42" fillId="3" borderId="120" xfId="52" applyFont="1" applyFill="1" applyBorder="1" applyAlignment="1">
      <alignment vertical="center" wrapText="1"/>
    </xf>
    <xf numFmtId="38" fontId="53" fillId="3" borderId="87" xfId="52" applyFont="1" applyFill="1" applyBorder="1" applyAlignment="1">
      <alignment horizontal="right" vertical="center"/>
    </xf>
    <xf numFmtId="38" fontId="42" fillId="3" borderId="121" xfId="52" applyFont="1" applyFill="1" applyBorder="1" applyAlignment="1">
      <alignment horizontal="right" vertical="center"/>
    </xf>
    <xf numFmtId="0" fontId="55" fillId="0" borderId="115" xfId="0" applyFont="1" applyBorder="1">
      <alignment vertical="center"/>
    </xf>
    <xf numFmtId="0" fontId="42" fillId="0" borderId="99" xfId="0" applyFont="1" applyBorder="1">
      <alignment vertical="center"/>
    </xf>
    <xf numFmtId="0" fontId="42" fillId="0" borderId="35" xfId="0" applyFont="1" applyBorder="1">
      <alignment vertical="center"/>
    </xf>
    <xf numFmtId="0" fontId="42" fillId="0" borderId="50" xfId="0" applyFont="1" applyBorder="1" applyAlignment="1">
      <alignment horizontal="left" vertical="center"/>
    </xf>
    <xf numFmtId="38" fontId="50" fillId="3" borderId="100" xfId="52" applyFont="1" applyFill="1" applyBorder="1">
      <alignment vertical="center"/>
    </xf>
    <xf numFmtId="0" fontId="50" fillId="0" borderId="101" xfId="0" applyFont="1" applyBorder="1">
      <alignment vertical="center"/>
    </xf>
    <xf numFmtId="0" fontId="50" fillId="0" borderId="102" xfId="0" applyFont="1" applyBorder="1">
      <alignment vertical="center"/>
    </xf>
    <xf numFmtId="38" fontId="42" fillId="0" borderId="51" xfId="0" applyNumberFormat="1" applyFont="1" applyBorder="1">
      <alignment vertical="center"/>
    </xf>
    <xf numFmtId="38" fontId="42" fillId="0" borderId="23" xfId="0" applyNumberFormat="1" applyFont="1" applyBorder="1">
      <alignment vertical="center"/>
    </xf>
    <xf numFmtId="0" fontId="42" fillId="0" borderId="122" xfId="0" applyFont="1" applyBorder="1">
      <alignment vertical="center"/>
    </xf>
    <xf numFmtId="38" fontId="44" fillId="3" borderId="123" xfId="52" applyFont="1" applyFill="1" applyBorder="1" applyAlignment="1">
      <alignment horizontal="right" vertical="center"/>
    </xf>
    <xf numFmtId="38" fontId="42" fillId="0" borderId="0" xfId="0" applyNumberFormat="1" applyFont="1">
      <alignment vertical="center"/>
    </xf>
    <xf numFmtId="0" fontId="56" fillId="0" borderId="0" xfId="0" applyFont="1">
      <alignment vertical="center"/>
    </xf>
    <xf numFmtId="38" fontId="44" fillId="0" borderId="48" xfId="52" applyFont="1" applyFill="1" applyBorder="1" applyAlignment="1">
      <alignment horizontal="left" vertical="center" wrapText="1"/>
    </xf>
    <xf numFmtId="38" fontId="44" fillId="0" borderId="49" xfId="52" applyFont="1" applyFill="1" applyBorder="1" applyAlignment="1">
      <alignment horizontal="left" vertical="center" wrapText="1"/>
    </xf>
    <xf numFmtId="38" fontId="50" fillId="0" borderId="49" xfId="52" applyFont="1" applyFill="1" applyBorder="1" applyAlignment="1">
      <alignment vertical="center" wrapText="1"/>
    </xf>
    <xf numFmtId="38" fontId="51" fillId="0" borderId="49" xfId="52" applyFont="1" applyFill="1" applyBorder="1" applyAlignment="1">
      <alignment vertical="center" wrapText="1" shrinkToFit="1"/>
    </xf>
    <xf numFmtId="38" fontId="50" fillId="0" borderId="49" xfId="52" applyFont="1" applyFill="1" applyBorder="1" applyAlignment="1">
      <alignment vertical="center" wrapText="1" shrinkToFit="1"/>
    </xf>
    <xf numFmtId="38" fontId="45" fillId="0" borderId="49" xfId="52" applyFont="1" applyFill="1" applyBorder="1" applyAlignment="1">
      <alignment vertical="center" wrapText="1" shrinkToFit="1"/>
    </xf>
    <xf numFmtId="38" fontId="45" fillId="0" borderId="124" xfId="52" applyFont="1" applyFill="1" applyBorder="1" applyAlignment="1">
      <alignment vertical="center" wrapText="1"/>
    </xf>
    <xf numFmtId="38" fontId="45" fillId="0" borderId="24" xfId="52" applyFont="1" applyFill="1" applyBorder="1" applyAlignment="1">
      <alignment vertical="center" wrapText="1"/>
    </xf>
    <xf numFmtId="38" fontId="57" fillId="0" borderId="125" xfId="52" applyFont="1" applyFill="1" applyBorder="1" applyAlignment="1">
      <alignment horizontal="left" vertical="center"/>
    </xf>
    <xf numFmtId="38" fontId="57" fillId="0" borderId="53" xfId="52" applyFont="1" applyFill="1" applyBorder="1" applyAlignment="1">
      <alignment vertical="center" wrapText="1"/>
    </xf>
    <xf numFmtId="38" fontId="42" fillId="4" borderId="126" xfId="52" applyFont="1" applyFill="1" applyBorder="1" applyAlignment="1">
      <alignment horizontal="center" vertical="center" shrinkToFit="1"/>
    </xf>
    <xf numFmtId="38" fontId="42" fillId="4" borderId="127" xfId="52" applyFont="1" applyFill="1" applyBorder="1" applyAlignment="1">
      <alignment horizontal="left" vertical="center" wrapText="1"/>
    </xf>
    <xf numFmtId="38" fontId="42" fillId="27" borderId="22" xfId="52" applyFont="1" applyFill="1" applyBorder="1" applyAlignment="1">
      <alignment horizontal="left" vertical="center" wrapText="1"/>
    </xf>
    <xf numFmtId="38" fontId="42" fillId="4" borderId="93" xfId="52" applyFont="1" applyFill="1" applyBorder="1" applyAlignment="1">
      <alignment horizontal="right" vertical="center" wrapText="1"/>
    </xf>
    <xf numFmtId="38" fontId="42" fillId="27" borderId="64" xfId="52" applyFont="1" applyFill="1" applyBorder="1" applyAlignment="1">
      <alignment vertical="center" wrapText="1"/>
    </xf>
    <xf numFmtId="38" fontId="42" fillId="27" borderId="49" xfId="52" applyFont="1" applyFill="1" applyBorder="1" applyAlignment="1">
      <alignment vertical="center" wrapText="1"/>
    </xf>
    <xf numFmtId="38" fontId="42" fillId="27" borderId="52" xfId="52" applyFont="1" applyFill="1" applyBorder="1" applyAlignment="1">
      <alignment vertical="center" wrapText="1"/>
    </xf>
    <xf numFmtId="38" fontId="57" fillId="32" borderId="130" xfId="52" applyFont="1" applyFill="1" applyBorder="1" applyAlignment="1">
      <alignment horizontal="left" vertical="center"/>
    </xf>
    <xf numFmtId="38" fontId="57" fillId="32" borderId="131" xfId="52" applyFont="1" applyFill="1" applyBorder="1" applyAlignment="1">
      <alignment vertical="center" wrapText="1"/>
    </xf>
    <xf numFmtId="38" fontId="42" fillId="32" borderId="0" xfId="52" applyFont="1" applyFill="1" applyBorder="1" applyAlignment="1">
      <alignment vertical="center" wrapText="1"/>
    </xf>
    <xf numFmtId="38" fontId="42" fillId="32" borderId="0" xfId="52" applyFont="1" applyFill="1" applyBorder="1" applyAlignment="1">
      <alignment horizontal="left" vertical="center" wrapText="1"/>
    </xf>
    <xf numFmtId="38" fontId="42" fillId="32" borderId="45" xfId="52" applyFont="1" applyFill="1" applyBorder="1" applyAlignment="1">
      <alignment vertical="center" wrapText="1"/>
    </xf>
    <xf numFmtId="38" fontId="42" fillId="27" borderId="72" xfId="52" applyFont="1" applyFill="1" applyBorder="1" applyAlignment="1">
      <alignment vertical="center" wrapText="1"/>
    </xf>
    <xf numFmtId="38" fontId="42" fillId="27" borderId="68" xfId="52" applyFont="1" applyFill="1" applyBorder="1" applyAlignment="1">
      <alignment vertical="center" wrapText="1"/>
    </xf>
    <xf numFmtId="38" fontId="42" fillId="27" borderId="133" xfId="52" applyFont="1" applyFill="1" applyBorder="1" applyAlignment="1">
      <alignment vertical="center" wrapText="1"/>
    </xf>
    <xf numFmtId="38" fontId="42" fillId="32" borderId="56" xfId="52" applyFont="1" applyFill="1" applyBorder="1" applyAlignment="1">
      <alignment horizontal="left" vertical="center"/>
    </xf>
    <xf numFmtId="38" fontId="57" fillId="0" borderId="57" xfId="52" applyFont="1" applyFill="1" applyBorder="1" applyAlignment="1">
      <alignment vertical="center" shrinkToFit="1"/>
    </xf>
    <xf numFmtId="38" fontId="42" fillId="4" borderId="92" xfId="52" applyFont="1" applyFill="1" applyBorder="1" applyAlignment="1">
      <alignment horizontal="center" vertical="center" shrinkToFit="1"/>
    </xf>
    <xf numFmtId="38" fontId="42" fillId="4" borderId="59" xfId="52" applyFont="1" applyFill="1" applyBorder="1" applyAlignment="1">
      <alignment horizontal="left" vertical="center" wrapText="1"/>
    </xf>
    <xf numFmtId="38" fontId="42" fillId="4" borderId="108" xfId="52" applyFont="1" applyFill="1" applyBorder="1" applyAlignment="1">
      <alignment horizontal="right" vertical="center" wrapText="1"/>
    </xf>
    <xf numFmtId="38" fontId="42" fillId="27" borderId="76" xfId="52" applyFont="1" applyFill="1" applyBorder="1" applyAlignment="1">
      <alignment vertical="center" wrapText="1"/>
    </xf>
    <xf numFmtId="38" fontId="42" fillId="27" borderId="134" xfId="52" applyFont="1" applyFill="1" applyBorder="1" applyAlignment="1">
      <alignment vertical="center" wrapText="1"/>
    </xf>
    <xf numFmtId="38" fontId="42" fillId="27" borderId="135" xfId="52" applyFont="1" applyFill="1" applyBorder="1" applyAlignment="1">
      <alignment vertical="center" wrapText="1"/>
    </xf>
    <xf numFmtId="38" fontId="57" fillId="0" borderId="136" xfId="52" applyFont="1" applyFill="1" applyBorder="1" applyAlignment="1">
      <alignment vertical="center" shrinkToFit="1"/>
    </xf>
    <xf numFmtId="38" fontId="42" fillId="4" borderId="67" xfId="52" applyFont="1" applyFill="1" applyBorder="1" applyAlignment="1">
      <alignment horizontal="center" vertical="center" shrinkToFit="1"/>
    </xf>
    <xf numFmtId="38" fontId="42" fillId="4" borderId="134" xfId="52" applyFont="1" applyFill="1" applyBorder="1" applyAlignment="1">
      <alignment horizontal="left" vertical="center" wrapText="1"/>
    </xf>
    <xf numFmtId="38" fontId="42" fillId="4" borderId="137" xfId="52" applyFont="1" applyFill="1" applyBorder="1" applyAlignment="1">
      <alignment horizontal="right" vertical="center"/>
    </xf>
    <xf numFmtId="38" fontId="42" fillId="4" borderId="79" xfId="52" applyFont="1" applyFill="1" applyBorder="1" applyAlignment="1">
      <alignment horizontal="right" vertical="center" wrapText="1"/>
    </xf>
    <xf numFmtId="38" fontId="57" fillId="0" borderId="66" xfId="52" applyFont="1" applyFill="1" applyBorder="1" applyAlignment="1">
      <alignment vertical="center" shrinkToFit="1"/>
    </xf>
    <xf numFmtId="38" fontId="42" fillId="4" borderId="74" xfId="52" applyFont="1" applyFill="1" applyBorder="1" applyAlignment="1">
      <alignment horizontal="center" vertical="center" shrinkToFit="1"/>
    </xf>
    <xf numFmtId="38" fontId="42" fillId="4" borderId="68" xfId="52" applyFont="1" applyFill="1" applyBorder="1" applyAlignment="1">
      <alignment horizontal="left" vertical="center" wrapText="1"/>
    </xf>
    <xf numFmtId="38" fontId="42" fillId="4" borderId="70" xfId="52" applyFont="1" applyFill="1" applyBorder="1" applyAlignment="1">
      <alignment horizontal="right" vertical="center" wrapText="1"/>
    </xf>
    <xf numFmtId="38" fontId="42" fillId="27" borderId="73" xfId="52" applyFont="1" applyFill="1" applyBorder="1" applyAlignment="1">
      <alignment vertical="center" wrapText="1"/>
    </xf>
    <xf numFmtId="38" fontId="57" fillId="0" borderId="85" xfId="52" applyFont="1" applyFill="1" applyBorder="1" applyAlignment="1">
      <alignment vertical="center" shrinkToFit="1"/>
    </xf>
    <xf numFmtId="38" fontId="42" fillId="4" borderId="86" xfId="52" applyFont="1" applyFill="1" applyBorder="1" applyAlignment="1">
      <alignment horizontal="center" vertical="center" shrinkToFit="1"/>
    </xf>
    <xf numFmtId="38" fontId="42" fillId="4" borderId="87" xfId="52" applyFont="1" applyFill="1" applyBorder="1" applyAlignment="1">
      <alignment horizontal="left" vertical="center" wrapText="1"/>
    </xf>
    <xf numFmtId="38" fontId="42" fillId="4" borderId="138" xfId="52" applyFont="1" applyFill="1" applyBorder="1" applyAlignment="1">
      <alignment horizontal="right" vertical="center"/>
    </xf>
    <xf numFmtId="38" fontId="42" fillId="4" borderId="139" xfId="52" applyFont="1" applyFill="1" applyBorder="1" applyAlignment="1">
      <alignment horizontal="right" vertical="center" wrapText="1"/>
    </xf>
    <xf numFmtId="38" fontId="42" fillId="27" borderId="120" xfId="52" applyFont="1" applyFill="1" applyBorder="1" applyAlignment="1">
      <alignment vertical="center" wrapText="1"/>
    </xf>
    <xf numFmtId="38" fontId="42" fillId="27" borderId="90" xfId="52" applyFont="1" applyFill="1" applyBorder="1" applyAlignment="1">
      <alignment vertical="center" wrapText="1"/>
    </xf>
    <xf numFmtId="38" fontId="42" fillId="27" borderId="87" xfId="52" applyFont="1" applyFill="1" applyBorder="1" applyAlignment="1">
      <alignment vertical="center" wrapText="1"/>
    </xf>
    <xf numFmtId="38" fontId="42" fillId="27" borderId="121" xfId="52" applyFont="1" applyFill="1" applyBorder="1" applyAlignment="1">
      <alignment vertical="center" wrapText="1"/>
    </xf>
    <xf numFmtId="0" fontId="55" fillId="0" borderId="22" xfId="0" applyFont="1" applyBorder="1">
      <alignment vertical="center"/>
    </xf>
    <xf numFmtId="0" fontId="42" fillId="0" borderId="41" xfId="0" applyFont="1" applyBorder="1">
      <alignment vertical="center"/>
    </xf>
    <xf numFmtId="38" fontId="42" fillId="0" borderId="122" xfId="52" applyFont="1" applyFill="1" applyBorder="1">
      <alignment vertical="center"/>
    </xf>
    <xf numFmtId="38" fontId="50" fillId="3" borderId="42" xfId="52" applyFont="1" applyFill="1" applyBorder="1">
      <alignment vertical="center"/>
    </xf>
    <xf numFmtId="38" fontId="42" fillId="3" borderId="101" xfId="52" applyFont="1" applyFill="1" applyBorder="1">
      <alignment vertical="center"/>
    </xf>
    <xf numFmtId="38" fontId="42" fillId="3" borderId="141" xfId="52" applyFont="1" applyFill="1" applyBorder="1">
      <alignment vertical="center"/>
    </xf>
    <xf numFmtId="38" fontId="42" fillId="3" borderId="23" xfId="52" applyFont="1" applyFill="1" applyBorder="1">
      <alignment vertical="center"/>
    </xf>
    <xf numFmtId="38" fontId="42" fillId="0" borderId="127" xfId="52" applyFont="1" applyFill="1" applyBorder="1">
      <alignment vertical="center"/>
    </xf>
    <xf numFmtId="38" fontId="44" fillId="3" borderId="123" xfId="0" applyNumberFormat="1" applyFont="1" applyFill="1" applyBorder="1">
      <alignment vertical="center"/>
    </xf>
    <xf numFmtId="0" fontId="59" fillId="0" borderId="0" xfId="0" applyFont="1">
      <alignment vertical="center"/>
    </xf>
    <xf numFmtId="38" fontId="45" fillId="0" borderId="39" xfId="52" applyFont="1" applyFill="1" applyBorder="1" applyAlignment="1">
      <alignment horizontal="left" vertical="center" wrapText="1"/>
    </xf>
    <xf numFmtId="38" fontId="45" fillId="0" borderId="124" xfId="52" applyFont="1" applyFill="1" applyBorder="1" applyAlignment="1">
      <alignment vertical="center" wrapText="1" shrinkToFit="1"/>
    </xf>
    <xf numFmtId="0" fontId="46" fillId="0" borderId="0" xfId="0" applyFont="1">
      <alignment vertical="center"/>
    </xf>
    <xf numFmtId="38" fontId="52" fillId="0" borderId="38" xfId="52" applyFont="1" applyFill="1" applyBorder="1" applyAlignment="1">
      <alignment horizontal="left" vertical="center"/>
    </xf>
    <xf numFmtId="38" fontId="52" fillId="0" borderId="39" xfId="52" applyFont="1" applyFill="1" applyBorder="1" applyAlignment="1">
      <alignment horizontal="left" vertical="center"/>
    </xf>
    <xf numFmtId="38" fontId="60" fillId="0" borderId="0" xfId="0" applyNumberFormat="1" applyFont="1">
      <alignment vertical="center"/>
    </xf>
    <xf numFmtId="0" fontId="60" fillId="0" borderId="0" xfId="0" applyFont="1">
      <alignment vertical="center"/>
    </xf>
    <xf numFmtId="38" fontId="52" fillId="0" borderId="56" xfId="52" applyFont="1" applyFill="1" applyBorder="1" applyAlignment="1">
      <alignment horizontal="left" vertical="center"/>
    </xf>
    <xf numFmtId="38" fontId="52" fillId="0" borderId="0" xfId="52" applyFont="1" applyFill="1" applyBorder="1" applyAlignment="1">
      <alignment horizontal="left" vertical="center"/>
    </xf>
    <xf numFmtId="38" fontId="52" fillId="0" borderId="115" xfId="52" applyFont="1" applyFill="1" applyBorder="1" applyAlignment="1">
      <alignment horizontal="left" vertical="center"/>
    </xf>
    <xf numFmtId="38" fontId="52" fillId="0" borderId="99" xfId="52" applyFont="1" applyFill="1" applyBorder="1" applyAlignment="1">
      <alignment horizontal="left" vertical="center"/>
    </xf>
    <xf numFmtId="38" fontId="50" fillId="3" borderId="35" xfId="0" applyNumberFormat="1" applyFont="1" applyFill="1" applyBorder="1">
      <alignment vertical="center"/>
    </xf>
    <xf numFmtId="0" fontId="42" fillId="0" borderId="124" xfId="0" applyFont="1" applyBorder="1">
      <alignment vertical="center"/>
    </xf>
    <xf numFmtId="0" fontId="42" fillId="0" borderId="127" xfId="0" applyFont="1" applyBorder="1">
      <alignment vertical="center"/>
    </xf>
    <xf numFmtId="0" fontId="60" fillId="0" borderId="0" xfId="0" applyFont="1" applyAlignment="1">
      <alignment horizontal="center" vertical="center"/>
    </xf>
    <xf numFmtId="38" fontId="41" fillId="0" borderId="0" xfId="52" applyFont="1" applyFill="1" applyBorder="1">
      <alignment vertical="center"/>
    </xf>
    <xf numFmtId="38" fontId="42" fillId="0" borderId="0" xfId="52" applyFont="1" applyFill="1" applyBorder="1">
      <alignment vertical="center"/>
    </xf>
    <xf numFmtId="38" fontId="43" fillId="0" borderId="0" xfId="52" applyFont="1" applyFill="1" applyBorder="1">
      <alignment vertical="center"/>
    </xf>
    <xf numFmtId="0" fontId="41" fillId="0" borderId="32" xfId="0" applyFont="1" applyBorder="1">
      <alignment vertical="center"/>
    </xf>
    <xf numFmtId="0" fontId="57" fillId="0" borderId="33" xfId="0" applyFont="1" applyBorder="1">
      <alignment vertical="center"/>
    </xf>
    <xf numFmtId="38" fontId="56" fillId="0" borderId="0" xfId="52" applyFont="1" applyFill="1" applyBorder="1">
      <alignment vertical="center"/>
    </xf>
    <xf numFmtId="38" fontId="41" fillId="0" borderId="0" xfId="52" applyFont="1" applyFill="1" applyBorder="1" applyAlignment="1">
      <alignment horizontal="right" vertical="center"/>
    </xf>
    <xf numFmtId="38" fontId="42" fillId="0" borderId="126" xfId="52" applyFont="1" applyFill="1" applyBorder="1" applyAlignment="1">
      <alignment horizontal="left" vertical="center" wrapText="1"/>
    </xf>
    <xf numFmtId="38" fontId="42" fillId="0" borderId="124" xfId="52" applyFont="1" applyFill="1" applyBorder="1" applyAlignment="1">
      <alignment horizontal="left" vertical="center" wrapText="1"/>
    </xf>
    <xf numFmtId="38" fontId="42" fillId="0" borderId="64" xfId="52" applyFont="1" applyFill="1" applyBorder="1" applyAlignment="1">
      <alignment horizontal="left" vertical="center" wrapText="1"/>
    </xf>
    <xf numFmtId="38" fontId="42" fillId="0" borderId="52" xfId="52" applyFont="1" applyFill="1" applyBorder="1" applyAlignment="1">
      <alignment vertical="center" wrapText="1"/>
    </xf>
    <xf numFmtId="38" fontId="42" fillId="4" borderId="150" xfId="52" applyFont="1" applyFill="1" applyBorder="1" applyAlignment="1">
      <alignment vertical="center" wrapText="1"/>
    </xf>
    <xf numFmtId="0" fontId="42" fillId="4" borderId="134" xfId="0" applyFont="1" applyFill="1" applyBorder="1" applyAlignment="1">
      <alignment horizontal="center" vertical="center" shrinkToFit="1"/>
    </xf>
    <xf numFmtId="38" fontId="42" fillId="4" borderId="151" xfId="52" applyFont="1" applyFill="1" applyBorder="1" applyAlignment="1">
      <alignment vertical="center" wrapText="1"/>
    </xf>
    <xf numFmtId="38" fontId="42" fillId="4" borderId="65" xfId="52" applyFont="1" applyFill="1" applyBorder="1" applyAlignment="1">
      <alignment horizontal="right" vertical="center" wrapText="1"/>
    </xf>
    <xf numFmtId="38" fontId="42" fillId="4" borderId="76" xfId="52" applyFont="1" applyFill="1" applyBorder="1" applyAlignment="1">
      <alignment vertical="center" wrapText="1"/>
    </xf>
    <xf numFmtId="38" fontId="42" fillId="4" borderId="135" xfId="52" applyFont="1" applyFill="1" applyBorder="1" applyAlignment="1">
      <alignment horizontal="right" vertical="center"/>
    </xf>
    <xf numFmtId="38" fontId="42" fillId="4" borderId="114" xfId="52" applyFont="1" applyFill="1" applyBorder="1" applyAlignment="1">
      <alignment vertical="center" wrapText="1"/>
    </xf>
    <xf numFmtId="0" fontId="42" fillId="4" borderId="68" xfId="0" applyFont="1" applyFill="1" applyBorder="1" applyAlignment="1">
      <alignment horizontal="center" vertical="center" shrinkToFit="1"/>
    </xf>
    <xf numFmtId="38" fontId="42" fillId="4" borderId="72" xfId="52" applyFont="1" applyFill="1" applyBorder="1" applyAlignment="1">
      <alignment vertical="center" wrapText="1"/>
    </xf>
    <xf numFmtId="38" fontId="42" fillId="4" borderId="73" xfId="52" applyFont="1" applyFill="1" applyBorder="1" applyAlignment="1">
      <alignment horizontal="right" vertical="center"/>
    </xf>
    <xf numFmtId="38" fontId="42" fillId="0" borderId="126" xfId="52" applyFont="1" applyFill="1" applyBorder="1">
      <alignment vertical="center"/>
    </xf>
    <xf numFmtId="38" fontId="42" fillId="0" borderId="124" xfId="52" applyFont="1" applyFill="1" applyBorder="1">
      <alignment vertical="center"/>
    </xf>
    <xf numFmtId="38" fontId="42" fillId="0" borderId="23" xfId="52" applyFont="1" applyFill="1" applyBorder="1">
      <alignment vertical="center"/>
    </xf>
    <xf numFmtId="38" fontId="42" fillId="3" borderId="24" xfId="52" applyFont="1" applyFill="1" applyBorder="1" applyAlignment="1">
      <alignment horizontal="right" vertical="center"/>
    </xf>
    <xf numFmtId="38" fontId="42" fillId="0" borderId="124" xfId="52" applyFont="1" applyFill="1" applyBorder="1" applyAlignment="1">
      <alignment vertical="center" wrapText="1"/>
    </xf>
    <xf numFmtId="38" fontId="42" fillId="0" borderId="24" xfId="52" applyFont="1" applyFill="1" applyBorder="1" applyAlignment="1">
      <alignment vertical="center" wrapText="1"/>
    </xf>
    <xf numFmtId="38" fontId="42" fillId="4" borderId="134" xfId="52" applyFont="1" applyFill="1" applyBorder="1" applyAlignment="1">
      <alignment vertical="center" wrapText="1"/>
    </xf>
    <xf numFmtId="38" fontId="42" fillId="4" borderId="134" xfId="52" applyFont="1" applyFill="1" applyBorder="1" applyAlignment="1">
      <alignment horizontal="right" vertical="center" wrapText="1"/>
    </xf>
    <xf numFmtId="38" fontId="42" fillId="0" borderId="134" xfId="52" applyFont="1" applyFill="1" applyBorder="1" applyAlignment="1">
      <alignment horizontal="right" vertical="center" wrapText="1"/>
    </xf>
    <xf numFmtId="38" fontId="42" fillId="3" borderId="135" xfId="52" applyFont="1" applyFill="1" applyBorder="1" applyAlignment="1">
      <alignment horizontal="right" vertical="center" wrapText="1"/>
    </xf>
    <xf numFmtId="0" fontId="42" fillId="4" borderId="136" xfId="0" applyFont="1" applyFill="1" applyBorder="1" applyAlignment="1">
      <alignment horizontal="center" vertical="center" shrinkToFit="1"/>
    </xf>
    <xf numFmtId="38" fontId="42" fillId="4" borderId="134" xfId="52" applyFont="1" applyFill="1" applyBorder="1" applyAlignment="1">
      <alignment horizontal="right" vertical="center"/>
    </xf>
    <xf numFmtId="38" fontId="42" fillId="0" borderId="134" xfId="52" applyFont="1" applyFill="1" applyBorder="1" applyAlignment="1">
      <alignment horizontal="right" vertical="center"/>
    </xf>
    <xf numFmtId="38" fontId="42" fillId="3" borderId="135" xfId="52" applyFont="1" applyFill="1" applyBorder="1" applyAlignment="1">
      <alignment horizontal="right" vertical="center"/>
    </xf>
    <xf numFmtId="38" fontId="42" fillId="4" borderId="68" xfId="52" applyFont="1" applyFill="1" applyBorder="1" applyAlignment="1">
      <alignment vertical="center" wrapText="1"/>
    </xf>
    <xf numFmtId="0" fontId="42" fillId="4" borderId="66" xfId="0" applyFont="1" applyFill="1" applyBorder="1" applyAlignment="1">
      <alignment horizontal="center" vertical="center" shrinkToFit="1"/>
    </xf>
    <xf numFmtId="38" fontId="42" fillId="0" borderId="68" xfId="52" applyFont="1" applyFill="1" applyBorder="1" applyAlignment="1">
      <alignment horizontal="right" vertical="center"/>
    </xf>
    <xf numFmtId="38" fontId="42" fillId="4" borderId="68" xfId="52" applyFont="1" applyFill="1" applyBorder="1" applyAlignment="1">
      <alignment horizontal="center" vertical="center" shrinkToFit="1"/>
    </xf>
    <xf numFmtId="38" fontId="42" fillId="4" borderId="152" xfId="52" applyFont="1" applyFill="1" applyBorder="1" applyAlignment="1">
      <alignment vertical="center" wrapText="1"/>
    </xf>
    <xf numFmtId="38" fontId="42" fillId="4" borderId="77" xfId="52" applyFont="1" applyFill="1" applyBorder="1" applyAlignment="1">
      <alignment vertical="center" wrapText="1"/>
    </xf>
    <xf numFmtId="38" fontId="42" fillId="4" borderId="77" xfId="52" applyFont="1" applyFill="1" applyBorder="1" applyAlignment="1">
      <alignment horizontal="center" vertical="center" shrinkToFit="1"/>
    </xf>
    <xf numFmtId="38" fontId="42" fillId="0" borderId="77" xfId="52" applyFont="1" applyFill="1" applyBorder="1" applyAlignment="1">
      <alignment horizontal="right" vertical="center"/>
    </xf>
    <xf numFmtId="38" fontId="42" fillId="0" borderId="124" xfId="52" applyFont="1" applyFill="1" applyBorder="1" applyAlignment="1">
      <alignment horizontal="right" vertical="center"/>
    </xf>
    <xf numFmtId="0" fontId="42" fillId="0" borderId="0" xfId="0" applyFont="1" applyAlignment="1">
      <alignment vertical="center" shrinkToFit="1"/>
    </xf>
    <xf numFmtId="0" fontId="53" fillId="0" borderId="0" xfId="0" applyFont="1" applyAlignment="1">
      <alignment vertical="center" shrinkToFit="1"/>
    </xf>
    <xf numFmtId="0" fontId="63" fillId="0" borderId="0" xfId="0" applyFont="1" applyAlignment="1">
      <alignment vertical="center" shrinkToFit="1"/>
    </xf>
    <xf numFmtId="0" fontId="64" fillId="0" borderId="26" xfId="0" applyFont="1" applyBorder="1" applyAlignment="1">
      <alignment vertical="center" wrapText="1"/>
    </xf>
    <xf numFmtId="0" fontId="34" fillId="0" borderId="0" xfId="0" applyFont="1" applyFill="1" applyBorder="1">
      <alignment vertical="center"/>
    </xf>
    <xf numFmtId="0" fontId="34" fillId="0" borderId="0" xfId="0" applyFont="1" applyBorder="1" applyAlignment="1">
      <alignment horizontal="center" vertical="center" wrapText="1"/>
    </xf>
    <xf numFmtId="12" fontId="34" fillId="28" borderId="1" xfId="0" applyNumberFormat="1" applyFont="1" applyFill="1" applyBorder="1" applyAlignment="1" applyProtection="1">
      <alignment horizontal="center" vertical="center" wrapText="1"/>
      <protection locked="0"/>
    </xf>
    <xf numFmtId="176" fontId="34" fillId="28" borderId="1" xfId="0" applyNumberFormat="1" applyFont="1" applyFill="1" applyBorder="1" applyAlignment="1">
      <alignment horizontal="right" vertical="center"/>
    </xf>
    <xf numFmtId="0" fontId="43" fillId="0" borderId="22" xfId="0" applyFont="1" applyBorder="1" applyAlignment="1">
      <alignment horizontal="center" vertical="center" wrapText="1"/>
    </xf>
    <xf numFmtId="0" fontId="43" fillId="0" borderId="22" xfId="0" applyFont="1" applyBorder="1" applyAlignment="1">
      <alignment horizontal="center" vertical="center"/>
    </xf>
    <xf numFmtId="38" fontId="48" fillId="4" borderId="115" xfId="52" applyFont="1" applyFill="1" applyBorder="1" applyAlignment="1">
      <alignment horizontal="center" vertical="center"/>
    </xf>
    <xf numFmtId="0" fontId="0" fillId="0" borderId="0" xfId="0" applyBorder="1">
      <alignment vertical="center"/>
    </xf>
    <xf numFmtId="0" fontId="42" fillId="0" borderId="0" xfId="0" applyFont="1" applyBorder="1">
      <alignment vertical="center"/>
    </xf>
    <xf numFmtId="0" fontId="39" fillId="0" borderId="0" xfId="0" applyFont="1" applyAlignment="1">
      <alignment vertical="center" wrapText="1"/>
    </xf>
    <xf numFmtId="0" fontId="2" fillId="0" borderId="30" xfId="0" applyFont="1" applyBorder="1" applyAlignment="1">
      <alignment vertical="top" wrapText="1"/>
    </xf>
    <xf numFmtId="0" fontId="65" fillId="0" borderId="0" xfId="0" applyFont="1">
      <alignment vertical="center"/>
    </xf>
    <xf numFmtId="0" fontId="67" fillId="0" borderId="0" xfId="0" applyFont="1">
      <alignment vertical="center"/>
    </xf>
    <xf numFmtId="0" fontId="67" fillId="33" borderId="0" xfId="0" applyFont="1" applyFill="1" applyAlignment="1">
      <alignment horizontal="distributed" vertical="center"/>
    </xf>
    <xf numFmtId="0" fontId="67" fillId="0" borderId="0" xfId="0" applyFont="1" applyAlignment="1">
      <alignment horizontal="distributed" vertical="center"/>
    </xf>
    <xf numFmtId="38" fontId="34" fillId="4" borderId="1" xfId="52" applyFont="1" applyFill="1" applyBorder="1" applyAlignment="1" applyProtection="1">
      <alignment horizontal="right" vertical="center" shrinkToFit="1"/>
      <protection locked="0"/>
    </xf>
    <xf numFmtId="38" fontId="34" fillId="4" borderId="1" xfId="52" applyFont="1" applyFill="1" applyBorder="1" applyAlignment="1">
      <alignment horizontal="right" vertical="center"/>
    </xf>
    <xf numFmtId="0" fontId="71" fillId="0" borderId="0" xfId="53" applyFont="1" applyAlignment="1">
      <alignment vertical="center"/>
    </xf>
    <xf numFmtId="0" fontId="68" fillId="0" borderId="0" xfId="53" applyAlignment="1">
      <alignment vertical="center"/>
    </xf>
    <xf numFmtId="0" fontId="72" fillId="0" borderId="0" xfId="53" applyFont="1" applyAlignment="1">
      <alignment vertical="center"/>
    </xf>
    <xf numFmtId="0" fontId="69" fillId="0" borderId="0" xfId="53" applyFont="1" applyAlignment="1">
      <alignment horizontal="left" vertical="center"/>
    </xf>
    <xf numFmtId="0" fontId="71" fillId="0" borderId="154" xfId="53" applyFont="1" applyBorder="1" applyAlignment="1">
      <alignment vertical="center"/>
    </xf>
    <xf numFmtId="0" fontId="76" fillId="0" borderId="157" xfId="53" applyFont="1" applyBorder="1" applyAlignment="1">
      <alignment horizontal="center" vertical="center"/>
    </xf>
    <xf numFmtId="0" fontId="76" fillId="0" borderId="162" xfId="53" applyFont="1" applyBorder="1" applyAlignment="1">
      <alignment horizontal="center" vertical="center"/>
    </xf>
    <xf numFmtId="0" fontId="71" fillId="0" borderId="162" xfId="53" applyFont="1" applyBorder="1" applyAlignment="1">
      <alignment horizontal="center" vertical="center"/>
    </xf>
    <xf numFmtId="0" fontId="71" fillId="0" borderId="167" xfId="53" applyFont="1" applyBorder="1" applyAlignment="1">
      <alignment horizontal="center" vertical="center"/>
    </xf>
    <xf numFmtId="0" fontId="71" fillId="0" borderId="0" xfId="53" applyFont="1" applyAlignment="1">
      <alignment horizontal="left" vertical="top" wrapText="1"/>
    </xf>
    <xf numFmtId="0" fontId="80" fillId="0" borderId="0" xfId="53" applyFont="1" applyAlignment="1">
      <alignment vertical="center"/>
    </xf>
    <xf numFmtId="0" fontId="81" fillId="0" borderId="0" xfId="53" applyFont="1" applyAlignment="1">
      <alignment vertical="center"/>
    </xf>
    <xf numFmtId="0" fontId="33" fillId="4" borderId="126" xfId="53" applyFont="1" applyFill="1" applyBorder="1" applyAlignment="1">
      <alignment horizontal="center" vertical="center" shrinkToFit="1"/>
    </xf>
    <xf numFmtId="0" fontId="37" fillId="0" borderId="0" xfId="0" applyFont="1" applyAlignment="1">
      <alignment vertical="center" wrapText="1"/>
    </xf>
    <xf numFmtId="0" fontId="84" fillId="0" borderId="0" xfId="0" applyFont="1">
      <alignment vertical="center"/>
    </xf>
    <xf numFmtId="0" fontId="3" fillId="0" borderId="149" xfId="0" applyFont="1" applyBorder="1" applyAlignment="1">
      <alignment vertical="top" wrapText="1"/>
    </xf>
    <xf numFmtId="0" fontId="3" fillId="0" borderId="173" xfId="0" applyFont="1" applyBorder="1" applyAlignment="1">
      <alignment vertical="top" wrapText="1"/>
    </xf>
    <xf numFmtId="0" fontId="13" fillId="0" borderId="26" xfId="2"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horizontal="left" vertical="top"/>
    </xf>
    <xf numFmtId="0" fontId="37" fillId="0" borderId="2" xfId="0" applyFont="1" applyBorder="1" applyAlignment="1">
      <alignment horizontal="left" vertical="top" wrapText="1"/>
    </xf>
    <xf numFmtId="0" fontId="37" fillId="0" borderId="3" xfId="0" applyFont="1"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 fillId="0" borderId="0" xfId="0" applyFont="1" applyAlignment="1">
      <alignment horizontal="left" vertical="center" shrinkToFit="1"/>
    </xf>
    <xf numFmtId="0" fontId="0" fillId="0" borderId="8" xfId="0" applyBorder="1" applyAlignment="1">
      <alignment horizontal="left" vertical="center" shrinkToFit="1"/>
    </xf>
    <xf numFmtId="0" fontId="83" fillId="0" borderId="0" xfId="0" applyFont="1" applyAlignment="1">
      <alignment horizontal="left" vertical="center" shrinkToFit="1"/>
    </xf>
    <xf numFmtId="0" fontId="33" fillId="4" borderId="30" xfId="0" applyFont="1" applyFill="1" applyBorder="1" applyAlignment="1">
      <alignment horizontal="center" vertical="center" shrinkToFit="1"/>
    </xf>
    <xf numFmtId="0" fontId="2" fillId="0" borderId="172" xfId="0" applyFont="1" applyBorder="1" applyAlignment="1">
      <alignment horizontal="left" vertical="top" wrapText="1"/>
    </xf>
    <xf numFmtId="0" fontId="0" fillId="0" borderId="1" xfId="0" applyBorder="1" applyAlignment="1">
      <alignment horizontal="center" vertical="top"/>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2" xfId="0" applyBorder="1" applyAlignment="1">
      <alignment horizontal="left" vertical="top"/>
    </xf>
    <xf numFmtId="0" fontId="0" fillId="0" borderId="3" xfId="0" applyBorder="1" applyAlignment="1">
      <alignment horizontal="left" vertical="top"/>
    </xf>
    <xf numFmtId="0" fontId="38" fillId="0" borderId="1" xfId="0" applyFont="1" applyBorder="1" applyAlignment="1">
      <alignment horizontal="left" vertical="top" wrapText="1"/>
    </xf>
    <xf numFmtId="176" fontId="11" fillId="3" borderId="0" xfId="1" applyNumberFormat="1" applyFont="1" applyFill="1" applyAlignment="1">
      <alignment horizontal="center" vertical="center"/>
    </xf>
    <xf numFmtId="0" fontId="8" fillId="2" borderId="0" xfId="1" applyFont="1" applyFill="1" applyAlignment="1">
      <alignment horizontal="left" vertical="top" wrapText="1"/>
    </xf>
    <xf numFmtId="0" fontId="8" fillId="2" borderId="0" xfId="1" applyFont="1" applyFill="1" applyAlignment="1">
      <alignment horizontal="left" vertical="top"/>
    </xf>
    <xf numFmtId="0" fontId="8" fillId="3" borderId="0" xfId="1" applyFont="1" applyFill="1" applyAlignment="1">
      <alignment vertical="center" wrapText="1"/>
    </xf>
    <xf numFmtId="0" fontId="8" fillId="0" borderId="0" xfId="1" applyFont="1" applyFill="1" applyAlignment="1">
      <alignment horizontal="right" vertical="center"/>
    </xf>
    <xf numFmtId="178" fontId="8" fillId="3" borderId="0" xfId="1" applyNumberFormat="1" applyFont="1" applyFill="1" applyAlignment="1">
      <alignment horizontal="center" vertical="center" shrinkToFit="1"/>
    </xf>
    <xf numFmtId="0" fontId="8" fillId="3" borderId="0" xfId="1" applyFont="1" applyFill="1" applyAlignment="1">
      <alignment horizontal="left" vertical="center" shrinkToFit="1"/>
    </xf>
    <xf numFmtId="0" fontId="11" fillId="2" borderId="10" xfId="1" applyFont="1" applyFill="1" applyBorder="1" applyAlignment="1">
      <alignment horizontal="center" vertical="center"/>
    </xf>
    <xf numFmtId="0" fontId="11" fillId="2" borderId="0" xfId="1" applyFont="1" applyFill="1" applyAlignment="1">
      <alignment horizontal="center" vertical="center"/>
    </xf>
    <xf numFmtId="0" fontId="11" fillId="2" borderId="9" xfId="1" applyFont="1" applyFill="1" applyBorder="1" applyAlignment="1">
      <alignment horizontal="center" vertical="center"/>
    </xf>
    <xf numFmtId="0" fontId="34" fillId="3" borderId="8" xfId="0" applyFont="1" applyFill="1" applyBorder="1" applyAlignment="1">
      <alignment horizontal="center" vertical="center"/>
    </xf>
    <xf numFmtId="0" fontId="36" fillId="0" borderId="0" xfId="0" applyFont="1" applyAlignment="1">
      <alignment horizontal="center"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55" fillId="0" borderId="143" xfId="0" applyFont="1" applyBorder="1" applyAlignment="1">
      <alignment horizontal="left" vertical="center"/>
    </xf>
    <xf numFmtId="0" fontId="55" fillId="0" borderId="22" xfId="0" applyFont="1" applyBorder="1" applyAlignment="1">
      <alignment horizontal="left" vertical="center"/>
    </xf>
    <xf numFmtId="0" fontId="43" fillId="0" borderId="22" xfId="0" applyFont="1" applyBorder="1" applyAlignment="1">
      <alignment horizontal="center" vertical="center"/>
    </xf>
    <xf numFmtId="0" fontId="43" fillId="0" borderId="41" xfId="0" applyFont="1" applyBorder="1" applyAlignment="1">
      <alignment horizontal="center" vertical="center"/>
    </xf>
    <xf numFmtId="0" fontId="43" fillId="0" borderId="37" xfId="0" applyFont="1" applyBorder="1" applyAlignment="1">
      <alignment horizontal="center" vertical="center"/>
    </xf>
    <xf numFmtId="38" fontId="44" fillId="0" borderId="47" xfId="52" applyFont="1" applyFill="1" applyBorder="1" applyAlignment="1">
      <alignment horizontal="left" vertical="center" wrapText="1"/>
    </xf>
    <xf numFmtId="38" fontId="44" fillId="0" borderId="48" xfId="52" applyFont="1" applyFill="1" applyBorder="1" applyAlignment="1">
      <alignment horizontal="left" vertical="center" wrapText="1"/>
    </xf>
    <xf numFmtId="38" fontId="58" fillId="4" borderId="128" xfId="52" applyFont="1" applyFill="1" applyBorder="1" applyAlignment="1">
      <alignment horizontal="right" vertical="center" wrapText="1"/>
    </xf>
    <xf numFmtId="38" fontId="58" fillId="4" borderId="132" xfId="52" applyFont="1" applyFill="1" applyBorder="1" applyAlignment="1">
      <alignment horizontal="right" vertical="center" wrapText="1"/>
    </xf>
    <xf numFmtId="38" fontId="58" fillId="4" borderId="140" xfId="52" applyFont="1" applyFill="1" applyBorder="1" applyAlignment="1">
      <alignment horizontal="right" vertical="center" wrapText="1"/>
    </xf>
    <xf numFmtId="38" fontId="58" fillId="4" borderId="129" xfId="52" applyFont="1" applyFill="1" applyBorder="1" applyAlignment="1">
      <alignment horizontal="right" vertical="center" wrapText="1"/>
    </xf>
    <xf numFmtId="38" fontId="58" fillId="4" borderId="75" xfId="52" applyFont="1" applyFill="1" applyBorder="1" applyAlignment="1">
      <alignment horizontal="right" vertical="center" wrapText="1"/>
    </xf>
    <xf numFmtId="38" fontId="45" fillId="0" borderId="126" xfId="52" applyFont="1" applyFill="1" applyBorder="1" applyAlignment="1">
      <alignment horizontal="left" vertical="center" wrapText="1"/>
    </xf>
    <xf numFmtId="38" fontId="45" fillId="0" borderId="24" xfId="52" applyFont="1" applyFill="1" applyBorder="1" applyAlignment="1">
      <alignment horizontal="left" vertical="center" wrapText="1"/>
    </xf>
    <xf numFmtId="38" fontId="42" fillId="4" borderId="93" xfId="52" applyFont="1" applyFill="1" applyBorder="1" applyAlignment="1">
      <alignment horizontal="center" vertical="center" shrinkToFit="1"/>
    </xf>
    <xf numFmtId="38" fontId="42" fillId="4" borderId="96" xfId="52" applyFont="1" applyFill="1" applyBorder="1" applyAlignment="1">
      <alignment horizontal="center" vertical="center" shrinkToFit="1"/>
    </xf>
    <xf numFmtId="38" fontId="42" fillId="4" borderId="100" xfId="52" applyFont="1" applyFill="1" applyBorder="1" applyAlignment="1">
      <alignment horizontal="center" vertical="center" shrinkToFit="1"/>
    </xf>
    <xf numFmtId="38" fontId="42" fillId="4" borderId="94" xfId="52" applyFont="1" applyFill="1" applyBorder="1" applyAlignment="1">
      <alignment vertical="center" wrapText="1"/>
    </xf>
    <xf numFmtId="38" fontId="42" fillId="4" borderId="27" xfId="52" applyFont="1" applyFill="1" applyBorder="1" applyAlignment="1">
      <alignment vertical="center" wrapText="1"/>
    </xf>
    <xf numFmtId="38" fontId="42" fillId="4" borderId="101" xfId="52" applyFont="1" applyFill="1" applyBorder="1" applyAlignment="1">
      <alignment vertical="center" wrapText="1"/>
    </xf>
    <xf numFmtId="38" fontId="42" fillId="4" borderId="129" xfId="52" applyFont="1" applyFill="1" applyBorder="1" applyAlignment="1">
      <alignment vertical="center" wrapText="1"/>
    </xf>
    <xf numFmtId="38" fontId="42" fillId="4" borderId="75" xfId="52" applyFont="1" applyFill="1" applyBorder="1" applyAlignment="1">
      <alignment vertical="center" wrapText="1"/>
    </xf>
    <xf numFmtId="38" fontId="42" fillId="4" borderId="142" xfId="52" applyFont="1" applyFill="1" applyBorder="1" applyAlignment="1">
      <alignment vertical="center" wrapText="1"/>
    </xf>
    <xf numFmtId="38" fontId="42" fillId="0" borderId="64" xfId="52" applyFont="1" applyFill="1" applyBorder="1" applyAlignment="1">
      <alignment vertical="center" wrapText="1"/>
    </xf>
    <xf numFmtId="38" fontId="42" fillId="0" borderId="9" xfId="52" applyFont="1" applyFill="1" applyBorder="1" applyAlignment="1">
      <alignment vertical="center" wrapText="1"/>
    </xf>
    <xf numFmtId="38" fontId="42" fillId="0" borderId="103" xfId="52" applyFont="1" applyFill="1" applyBorder="1" applyAlignment="1">
      <alignment vertical="center" wrapText="1"/>
    </xf>
    <xf numFmtId="38" fontId="42" fillId="0" borderId="49" xfId="52" applyFont="1" applyFill="1" applyBorder="1" applyAlignment="1">
      <alignment vertical="center" wrapText="1"/>
    </xf>
    <xf numFmtId="38" fontId="42" fillId="0" borderId="27" xfId="52" applyFont="1" applyFill="1" applyBorder="1" applyAlignment="1">
      <alignment vertical="center" wrapText="1"/>
    </xf>
    <xf numFmtId="38" fontId="42" fillId="0" borderId="35" xfId="52" applyFont="1" applyFill="1" applyBorder="1" applyAlignment="1">
      <alignment vertical="center" wrapText="1"/>
    </xf>
    <xf numFmtId="38" fontId="42" fillId="0" borderId="52" xfId="52" applyFont="1" applyFill="1" applyBorder="1" applyAlignment="1">
      <alignment vertical="center" wrapText="1"/>
    </xf>
    <xf numFmtId="38" fontId="42" fillId="0" borderId="28" xfId="52" applyFont="1" applyFill="1" applyBorder="1" applyAlignment="1">
      <alignment vertical="center" wrapText="1"/>
    </xf>
    <xf numFmtId="38" fontId="42" fillId="3" borderId="96" xfId="52" applyFont="1" applyFill="1" applyBorder="1" applyAlignment="1">
      <alignment horizontal="right" vertical="center" wrapText="1"/>
    </xf>
    <xf numFmtId="38" fontId="42" fillId="3" borderId="64" xfId="52" applyFont="1" applyFill="1" applyBorder="1" applyAlignment="1">
      <alignment horizontal="right" vertical="center" wrapText="1"/>
    </xf>
    <xf numFmtId="38" fontId="42" fillId="3" borderId="9" xfId="52" applyFont="1" applyFill="1" applyBorder="1" applyAlignment="1">
      <alignment horizontal="right" vertical="center" wrapText="1"/>
    </xf>
    <xf numFmtId="38" fontId="42" fillId="3" borderId="103" xfId="52" applyFont="1" applyFill="1" applyBorder="1" applyAlignment="1">
      <alignment horizontal="right" vertical="center" wrapText="1"/>
    </xf>
    <xf numFmtId="38" fontId="42" fillId="3" borderId="52" xfId="52" applyFont="1" applyFill="1" applyBorder="1" applyAlignment="1">
      <alignment horizontal="right" vertical="center" wrapText="1"/>
    </xf>
    <xf numFmtId="38" fontId="42" fillId="3" borderId="28" xfId="52" applyFont="1" applyFill="1" applyBorder="1" applyAlignment="1">
      <alignment horizontal="right" vertical="center" wrapText="1"/>
    </xf>
    <xf numFmtId="38" fontId="42" fillId="3" borderId="36" xfId="52" applyFont="1" applyFill="1" applyBorder="1" applyAlignment="1">
      <alignment horizontal="right" vertical="center" wrapText="1"/>
    </xf>
    <xf numFmtId="38" fontId="52" fillId="30" borderId="56" xfId="52" applyFont="1" applyFill="1" applyBorder="1" applyAlignment="1">
      <alignment horizontal="left" vertical="center"/>
    </xf>
    <xf numFmtId="38" fontId="52" fillId="30" borderId="84" xfId="52" applyFont="1" applyFill="1" applyBorder="1" applyAlignment="1">
      <alignment horizontal="left" vertical="center"/>
    </xf>
    <xf numFmtId="0" fontId="50" fillId="0" borderId="22" xfId="0" applyFont="1" applyBorder="1" applyAlignment="1">
      <alignment horizontal="left" vertical="center" wrapText="1"/>
    </xf>
    <xf numFmtId="0" fontId="50" fillId="0" borderId="37" xfId="0" applyFont="1" applyBorder="1" applyAlignment="1">
      <alignment horizontal="left" vertical="center" wrapText="1"/>
    </xf>
    <xf numFmtId="0" fontId="50" fillId="0" borderId="44" xfId="0" applyFont="1" applyBorder="1" applyAlignment="1">
      <alignment horizontal="left" vertical="center" wrapText="1"/>
    </xf>
    <xf numFmtId="0" fontId="50" fillId="0" borderId="45" xfId="0" applyFont="1" applyBorder="1" applyAlignment="1">
      <alignment horizontal="left" vertical="center" wrapText="1"/>
    </xf>
    <xf numFmtId="38" fontId="52" fillId="4" borderId="38" xfId="52" applyFont="1" applyFill="1" applyBorder="1" applyAlignment="1">
      <alignment horizontal="center" vertical="center" shrinkToFit="1"/>
    </xf>
    <xf numFmtId="38" fontId="52" fillId="4" borderId="56" xfId="52" applyFont="1" applyFill="1" applyBorder="1" applyAlignment="1">
      <alignment horizontal="center" vertical="center" shrinkToFit="1"/>
    </xf>
    <xf numFmtId="38" fontId="52" fillId="4" borderId="84" xfId="52" applyFont="1" applyFill="1" applyBorder="1" applyAlignment="1">
      <alignment horizontal="center" vertical="center" shrinkToFit="1"/>
    </xf>
    <xf numFmtId="38" fontId="42" fillId="4" borderId="52" xfId="52" applyFont="1" applyFill="1" applyBorder="1" applyAlignment="1">
      <alignment horizontal="left" vertical="center" wrapText="1"/>
    </xf>
    <xf numFmtId="38" fontId="42" fillId="4" borderId="28" xfId="52" applyFont="1" applyFill="1" applyBorder="1" applyAlignment="1">
      <alignment horizontal="left" vertical="center" wrapText="1"/>
    </xf>
    <xf numFmtId="38" fontId="42" fillId="4" borderId="98" xfId="52" applyFont="1" applyFill="1" applyBorder="1" applyAlignment="1">
      <alignment horizontal="left" vertical="center" wrapText="1"/>
    </xf>
    <xf numFmtId="38" fontId="50" fillId="27" borderId="39" xfId="52" applyFont="1" applyFill="1" applyBorder="1" applyAlignment="1">
      <alignment horizontal="left" vertical="center" wrapText="1"/>
    </xf>
    <xf numFmtId="38" fontId="50" fillId="27" borderId="0" xfId="52" applyFont="1" applyFill="1" applyBorder="1" applyAlignment="1">
      <alignment horizontal="left" vertical="center" wrapText="1"/>
    </xf>
    <xf numFmtId="38" fontId="50" fillId="27" borderId="99" xfId="52" applyFont="1" applyFill="1" applyBorder="1" applyAlignment="1">
      <alignment horizontal="left" vertical="center" wrapText="1"/>
    </xf>
    <xf numFmtId="38" fontId="42" fillId="4" borderId="93" xfId="52" applyFont="1" applyFill="1" applyBorder="1" applyAlignment="1">
      <alignment horizontal="right" vertical="center" wrapText="1"/>
    </xf>
    <xf numFmtId="38" fontId="42" fillId="4" borderId="96" xfId="52" applyFont="1" applyFill="1" applyBorder="1" applyAlignment="1">
      <alignment horizontal="right" vertical="center" wrapText="1"/>
    </xf>
    <xf numFmtId="38" fontId="42" fillId="4" borderId="100" xfId="52" applyFont="1" applyFill="1" applyBorder="1" applyAlignment="1">
      <alignment horizontal="right" vertical="center" wrapText="1"/>
    </xf>
    <xf numFmtId="38" fontId="42" fillId="4" borderId="95" xfId="52" applyFont="1" applyFill="1" applyBorder="1" applyAlignment="1">
      <alignment horizontal="center" vertical="center" wrapText="1"/>
    </xf>
    <xf numFmtId="38" fontId="42" fillId="4" borderId="10" xfId="52" applyFont="1" applyFill="1" applyBorder="1" applyAlignment="1">
      <alignment horizontal="center" vertical="center" wrapText="1"/>
    </xf>
    <xf numFmtId="38" fontId="42" fillId="4" borderId="102" xfId="52" applyFont="1" applyFill="1" applyBorder="1" applyAlignment="1">
      <alignment horizontal="center" vertical="center" wrapText="1"/>
    </xf>
    <xf numFmtId="38" fontId="48" fillId="3" borderId="22" xfId="52" applyFont="1" applyFill="1" applyBorder="1" applyAlignment="1">
      <alignment horizontal="center" vertical="center"/>
    </xf>
    <xf numFmtId="38" fontId="48" fillId="3" borderId="37" xfId="52" applyFont="1" applyFill="1" applyBorder="1" applyAlignment="1">
      <alignment horizontal="center" vertical="center"/>
    </xf>
    <xf numFmtId="38" fontId="48" fillId="3" borderId="115" xfId="52" applyFont="1" applyFill="1" applyBorder="1" applyAlignment="1">
      <alignment horizontal="center" vertical="center"/>
    </xf>
    <xf numFmtId="38" fontId="48" fillId="3" borderId="99" xfId="52" applyFont="1" applyFill="1" applyBorder="1" applyAlignment="1">
      <alignment horizontal="center" vertical="center"/>
    </xf>
    <xf numFmtId="38" fontId="48" fillId="4" borderId="22" xfId="52" applyFont="1" applyFill="1" applyBorder="1" applyAlignment="1">
      <alignment horizontal="center" vertical="center" wrapText="1"/>
    </xf>
    <xf numFmtId="38" fontId="48" fillId="4" borderId="41" xfId="52" applyFont="1" applyFill="1" applyBorder="1" applyAlignment="1">
      <alignment horizontal="center" vertical="center"/>
    </xf>
    <xf numFmtId="38" fontId="48" fillId="3" borderId="22" xfId="52" applyFont="1" applyFill="1" applyBorder="1" applyAlignment="1">
      <alignment horizontal="center" vertical="center" wrapText="1"/>
    </xf>
    <xf numFmtId="38" fontId="48" fillId="3" borderId="37" xfId="52" applyFont="1" applyFill="1" applyBorder="1" applyAlignment="1">
      <alignment horizontal="center" vertical="center" wrapText="1"/>
    </xf>
    <xf numFmtId="0" fontId="33" fillId="3" borderId="8" xfId="0" applyFont="1" applyFill="1" applyBorder="1" applyAlignment="1">
      <alignment vertical="center" shrinkToFit="1"/>
    </xf>
    <xf numFmtId="0" fontId="43" fillId="0" borderId="32" xfId="0" applyFont="1" applyBorder="1" applyAlignment="1">
      <alignment horizontal="left" vertical="center"/>
    </xf>
    <xf numFmtId="0" fontId="45" fillId="3" borderId="35" xfId="0" applyFont="1" applyFill="1" applyBorder="1" applyAlignment="1">
      <alignment horizontal="center" vertical="center" wrapText="1"/>
    </xf>
    <xf numFmtId="0" fontId="43" fillId="0" borderId="22"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41" xfId="0" applyFont="1" applyBorder="1" applyAlignment="1">
      <alignment horizontal="center" vertical="center" wrapText="1"/>
    </xf>
    <xf numFmtId="38" fontId="42" fillId="0" borderId="148" xfId="52" applyFont="1" applyFill="1" applyBorder="1" applyAlignment="1">
      <alignment horizontal="left" vertical="center" wrapText="1"/>
    </xf>
    <xf numFmtId="38" fontId="42" fillId="0" borderId="131" xfId="52" applyFont="1" applyFill="1" applyBorder="1" applyAlignment="1">
      <alignment horizontal="left" vertical="center" wrapText="1"/>
    </xf>
    <xf numFmtId="38" fontId="42" fillId="0" borderId="149" xfId="52" applyFont="1" applyFill="1" applyBorder="1" applyAlignment="1">
      <alignment horizontal="left" vertical="center" wrapText="1"/>
    </xf>
    <xf numFmtId="38" fontId="42" fillId="0" borderId="6" xfId="52" applyFont="1" applyFill="1" applyBorder="1" applyAlignment="1">
      <alignment horizontal="left" vertical="center" wrapText="1"/>
    </xf>
    <xf numFmtId="38" fontId="42" fillId="0" borderId="8" xfId="52" applyFont="1" applyFill="1" applyBorder="1" applyAlignment="1">
      <alignment horizontal="left" vertical="center" wrapText="1"/>
    </xf>
    <xf numFmtId="38" fontId="42" fillId="0" borderId="7" xfId="52" applyFont="1" applyFill="1" applyBorder="1" applyAlignment="1">
      <alignment horizontal="left" vertical="center" wrapText="1"/>
    </xf>
    <xf numFmtId="0" fontId="43" fillId="0" borderId="144" xfId="0" applyFont="1" applyBorder="1">
      <alignment vertical="center"/>
    </xf>
    <xf numFmtId="0" fontId="43" fillId="0" borderId="145" xfId="0" applyFont="1" applyBorder="1">
      <alignment vertical="center"/>
    </xf>
    <xf numFmtId="0" fontId="50" fillId="4" borderId="146" xfId="0" applyFont="1" applyFill="1" applyBorder="1" applyAlignment="1">
      <alignment vertical="center" wrapText="1"/>
    </xf>
    <xf numFmtId="0" fontId="50" fillId="4" borderId="147" xfId="0" applyFont="1" applyFill="1" applyBorder="1" applyAlignment="1">
      <alignment vertical="center" wrapText="1"/>
    </xf>
    <xf numFmtId="0" fontId="45" fillId="3" borderId="153" xfId="0" applyFont="1" applyFill="1" applyBorder="1" applyAlignment="1">
      <alignment horizontal="left" vertical="center" wrapText="1"/>
    </xf>
    <xf numFmtId="0" fontId="45" fillId="3" borderId="147" xfId="0" applyFont="1" applyFill="1" applyBorder="1" applyAlignment="1">
      <alignment horizontal="left" vertical="center" wrapText="1"/>
    </xf>
    <xf numFmtId="0" fontId="69" fillId="0" borderId="0" xfId="53" applyFont="1" applyAlignment="1">
      <alignment horizontal="left" vertical="center"/>
    </xf>
    <xf numFmtId="0" fontId="68" fillId="0" borderId="0" xfId="53" applyAlignment="1">
      <alignment vertical="center"/>
    </xf>
    <xf numFmtId="0" fontId="72" fillId="0" borderId="0" xfId="53" applyFont="1" applyAlignment="1">
      <alignment horizontal="left" vertical="center" wrapText="1"/>
    </xf>
    <xf numFmtId="0" fontId="76" fillId="0" borderId="124" xfId="53" applyFont="1" applyBorder="1" applyAlignment="1">
      <alignment horizontal="left" vertical="center" wrapText="1"/>
    </xf>
    <xf numFmtId="0" fontId="76" fillId="0" borderId="24" xfId="53" applyFont="1" applyBorder="1" applyAlignment="1">
      <alignment horizontal="left" vertical="center" wrapText="1"/>
    </xf>
    <xf numFmtId="0" fontId="74" fillId="0" borderId="39" xfId="54" applyFont="1" applyBorder="1" applyAlignment="1">
      <alignment horizontal="left" vertical="center" wrapText="1"/>
    </xf>
    <xf numFmtId="0" fontId="71" fillId="0" borderId="155" xfId="53" applyFont="1" applyBorder="1" applyAlignment="1">
      <alignment horizontal="center" vertical="center"/>
    </xf>
    <xf numFmtId="0" fontId="75" fillId="0" borderId="155" xfId="53" applyFont="1" applyBorder="1" applyAlignment="1">
      <alignment vertical="center"/>
    </xf>
    <xf numFmtId="0" fontId="71" fillId="0" borderId="156" xfId="53" applyFont="1" applyBorder="1" applyAlignment="1">
      <alignment horizontal="center" vertical="center"/>
    </xf>
    <xf numFmtId="0" fontId="76" fillId="0" borderId="158" xfId="53" applyFont="1" applyBorder="1" applyAlignment="1">
      <alignment horizontal="center" vertical="center"/>
    </xf>
    <xf numFmtId="0" fontId="77" fillId="0" borderId="159" xfId="53" applyFont="1" applyBorder="1" applyAlignment="1">
      <alignment vertical="center"/>
    </xf>
    <xf numFmtId="0" fontId="77" fillId="0" borderId="160" xfId="53" applyFont="1" applyBorder="1" applyAlignment="1">
      <alignment vertical="center"/>
    </xf>
    <xf numFmtId="0" fontId="76" fillId="0" borderId="159" xfId="53" applyFont="1" applyBorder="1" applyAlignment="1">
      <alignment horizontal="center" vertical="center"/>
    </xf>
    <xf numFmtId="0" fontId="76" fillId="0" borderId="161" xfId="53" applyFont="1" applyBorder="1" applyAlignment="1">
      <alignment horizontal="center" vertical="center"/>
    </xf>
    <xf numFmtId="0" fontId="76" fillId="0" borderId="163" xfId="53" applyFont="1" applyBorder="1" applyAlignment="1">
      <alignment horizontal="center" vertical="center"/>
    </xf>
    <xf numFmtId="0" fontId="77" fillId="0" borderId="164" xfId="53" applyFont="1" applyBorder="1" applyAlignment="1">
      <alignment vertical="center"/>
    </xf>
    <xf numFmtId="0" fontId="77" fillId="0" borderId="165" xfId="53" applyFont="1" applyBorder="1" applyAlignment="1">
      <alignment vertical="center"/>
    </xf>
    <xf numFmtId="0" fontId="76" fillId="0" borderId="164" xfId="53" applyFont="1" applyBorder="1" applyAlignment="1">
      <alignment horizontal="center" vertical="center"/>
    </xf>
    <xf numFmtId="0" fontId="76" fillId="0" borderId="166" xfId="53" applyFont="1" applyBorder="1" applyAlignment="1">
      <alignment horizontal="center" vertical="center"/>
    </xf>
    <xf numFmtId="0" fontId="78" fillId="0" borderId="163" xfId="53" applyFont="1" applyBorder="1" applyAlignment="1">
      <alignment horizontal="center" vertical="center"/>
    </xf>
    <xf numFmtId="0" fontId="75" fillId="0" borderId="164" xfId="53" applyFont="1" applyBorder="1" applyAlignment="1">
      <alignment vertical="center"/>
    </xf>
    <xf numFmtId="0" fontId="75" fillId="0" borderId="165" xfId="53" applyFont="1" applyBorder="1" applyAlignment="1">
      <alignment vertical="center"/>
    </xf>
    <xf numFmtId="0" fontId="78" fillId="0" borderId="164" xfId="53" applyFont="1" applyBorder="1" applyAlignment="1">
      <alignment horizontal="center" vertical="center"/>
    </xf>
    <xf numFmtId="0" fontId="78" fillId="0" borderId="166" xfId="53" applyFont="1" applyBorder="1" applyAlignment="1">
      <alignment horizontal="center" vertical="center"/>
    </xf>
    <xf numFmtId="0" fontId="78" fillId="0" borderId="168" xfId="53" applyFont="1" applyBorder="1" applyAlignment="1">
      <alignment horizontal="center" vertical="center"/>
    </xf>
    <xf numFmtId="0" fontId="79" fillId="0" borderId="169" xfId="53" applyFont="1" applyBorder="1" applyAlignment="1">
      <alignment vertical="center"/>
    </xf>
    <xf numFmtId="0" fontId="79" fillId="0" borderId="170" xfId="53" applyFont="1" applyBorder="1" applyAlignment="1">
      <alignment vertical="center"/>
    </xf>
    <xf numFmtId="0" fontId="78" fillId="0" borderId="169" xfId="53" applyFont="1" applyBorder="1" applyAlignment="1">
      <alignment horizontal="center" vertical="center"/>
    </xf>
    <xf numFmtId="0" fontId="78" fillId="0" borderId="171" xfId="53" applyFont="1" applyBorder="1" applyAlignment="1">
      <alignment horizontal="center" vertical="center"/>
    </xf>
    <xf numFmtId="0" fontId="79" fillId="0" borderId="164" xfId="53" applyFont="1" applyBorder="1" applyAlignment="1">
      <alignment vertical="center"/>
    </xf>
    <xf numFmtId="0" fontId="79" fillId="0" borderId="165" xfId="53" applyFont="1" applyBorder="1" applyAlignment="1">
      <alignment vertical="center"/>
    </xf>
  </cellXfs>
  <cellStyles count="55">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パーセント 2" xfId="31" xr:uid="{00000000-0005-0000-0000-00001B000000}"/>
    <cellStyle name="ハイパーリンク" xfId="2" builtinId="8"/>
    <cellStyle name="ハイパーリンク 2" xfId="51" xr:uid="{00000000-0005-0000-0000-00001D000000}"/>
    <cellStyle name="ハイパーリンク 3" xfId="54" xr:uid="{CF5E35E2-45E1-482D-9804-DFAAD72E4089}"/>
    <cellStyle name="メモ 2" xfId="32" xr:uid="{00000000-0005-0000-0000-00001E000000}"/>
    <cellStyle name="リンク セル 2" xfId="33" xr:uid="{00000000-0005-0000-0000-00001F000000}"/>
    <cellStyle name="悪い 2" xfId="34" xr:uid="{00000000-0005-0000-0000-000020000000}"/>
    <cellStyle name="計算 2" xfId="35" xr:uid="{00000000-0005-0000-0000-000021000000}"/>
    <cellStyle name="警告文 2" xfId="36" xr:uid="{00000000-0005-0000-0000-000022000000}"/>
    <cellStyle name="桁区切り" xfId="52" builtinId="6"/>
    <cellStyle name="桁区切り 2" xfId="37" xr:uid="{00000000-0005-0000-0000-000023000000}"/>
    <cellStyle name="見出し 1 2" xfId="38" xr:uid="{00000000-0005-0000-0000-000024000000}"/>
    <cellStyle name="見出し 2 2" xfId="39" xr:uid="{00000000-0005-0000-0000-000025000000}"/>
    <cellStyle name="見出し 3 2" xfId="40" xr:uid="{00000000-0005-0000-0000-000026000000}"/>
    <cellStyle name="見出し 4 2" xfId="41" xr:uid="{00000000-0005-0000-0000-000027000000}"/>
    <cellStyle name="集計 2" xfId="42" xr:uid="{00000000-0005-0000-0000-000028000000}"/>
    <cellStyle name="出力 2" xfId="43" xr:uid="{00000000-0005-0000-0000-000029000000}"/>
    <cellStyle name="説明文 2" xfId="44" xr:uid="{00000000-0005-0000-0000-00002A000000}"/>
    <cellStyle name="入力 2" xfId="45" xr:uid="{00000000-0005-0000-0000-00002B000000}"/>
    <cellStyle name="標準" xfId="0" builtinId="0"/>
    <cellStyle name="標準 2" xfId="1" xr:uid="{00000000-0005-0000-0000-00002D000000}"/>
    <cellStyle name="標準 2 2" xfId="46" xr:uid="{00000000-0005-0000-0000-00002E000000}"/>
    <cellStyle name="標準 3" xfId="48" xr:uid="{00000000-0005-0000-0000-00002F000000}"/>
    <cellStyle name="標準 3 2" xfId="49" xr:uid="{00000000-0005-0000-0000-000030000000}"/>
    <cellStyle name="標準 3 3" xfId="50" xr:uid="{00000000-0005-0000-0000-000031000000}"/>
    <cellStyle name="標準 4" xfId="3" xr:uid="{00000000-0005-0000-0000-000032000000}"/>
    <cellStyle name="標準 5" xfId="53" xr:uid="{F45EB325-E9FF-41D8-B66E-220F0E08685D}"/>
    <cellStyle name="良い 2" xfId="47" xr:uid="{00000000-0005-0000-0000-000033000000}"/>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3200400</xdr:colOff>
      <xdr:row>10</xdr:row>
      <xdr:rowOff>0</xdr:rowOff>
    </xdr:from>
    <xdr:to>
      <xdr:col>3</xdr:col>
      <xdr:colOff>0</xdr:colOff>
      <xdr:row>10</xdr:row>
      <xdr:rowOff>7620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79920" y="1661160"/>
          <a:ext cx="2667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twoCellAnchor>
    <xdr:from>
      <xdr:col>2</xdr:col>
      <xdr:colOff>3124200</xdr:colOff>
      <xdr:row>12</xdr:row>
      <xdr:rowOff>419100</xdr:rowOff>
    </xdr:from>
    <xdr:to>
      <xdr:col>2</xdr:col>
      <xdr:colOff>3390900</xdr:colOff>
      <xdr:row>13</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05400" y="3954780"/>
          <a:ext cx="266700"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twoCellAnchor>
    <xdr:from>
      <xdr:col>0</xdr:col>
      <xdr:colOff>220980</xdr:colOff>
      <xdr:row>20</xdr:row>
      <xdr:rowOff>68580</xdr:rowOff>
    </xdr:from>
    <xdr:to>
      <xdr:col>0</xdr:col>
      <xdr:colOff>615907</xdr:colOff>
      <xdr:row>20</xdr:row>
      <xdr:rowOff>205149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220980" y="5151120"/>
          <a:ext cx="394927" cy="136569"/>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205740</xdr:colOff>
      <xdr:row>21</xdr:row>
      <xdr:rowOff>45720</xdr:rowOff>
    </xdr:from>
    <xdr:to>
      <xdr:col>0</xdr:col>
      <xdr:colOff>600667</xdr:colOff>
      <xdr:row>21</xdr:row>
      <xdr:rowOff>182289</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205740" y="5356860"/>
          <a:ext cx="394927" cy="136569"/>
        </a:xfrm>
        <a:prstGeom prst="rect">
          <a:avLst/>
        </a:prstGeom>
        <a:solidFill>
          <a:schemeClr val="accent1">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xdr:col>
      <xdr:colOff>601981</xdr:colOff>
      <xdr:row>34</xdr:row>
      <xdr:rowOff>664780</xdr:rowOff>
    </xdr:from>
    <xdr:to>
      <xdr:col>5</xdr:col>
      <xdr:colOff>323850</xdr:colOff>
      <xdr:row>37</xdr:row>
      <xdr:rowOff>304800</xdr:rowOff>
    </xdr:to>
    <xdr:pic>
      <xdr:nvPicPr>
        <xdr:cNvPr id="4" name="図 3">
          <a:extLst>
            <a:ext uri="{FF2B5EF4-FFF2-40B4-BE49-F238E27FC236}">
              <a16:creationId xmlns:a16="http://schemas.microsoft.com/office/drawing/2014/main" id="{081DB9AB-4D46-4BA3-A179-6F8493B678D2}"/>
            </a:ext>
          </a:extLst>
        </xdr:cNvPr>
        <xdr:cNvPicPr>
          <a:picLocks noChangeAspect="1"/>
        </xdr:cNvPicPr>
      </xdr:nvPicPr>
      <xdr:blipFill>
        <a:blip xmlns:r="http://schemas.openxmlformats.org/officeDocument/2006/relationships" r:embed="rId1"/>
        <a:stretch>
          <a:fillRect/>
        </a:stretch>
      </xdr:blipFill>
      <xdr:spPr>
        <a:xfrm>
          <a:off x="8155306" y="11723305"/>
          <a:ext cx="7033259" cy="3960560"/>
        </a:xfrm>
        <a:prstGeom prst="rect">
          <a:avLst/>
        </a:prstGeom>
      </xdr:spPr>
    </xdr:pic>
    <xdr:clientData/>
  </xdr:twoCellAnchor>
  <xdr:twoCellAnchor>
    <xdr:from>
      <xdr:col>1</xdr:col>
      <xdr:colOff>1905</xdr:colOff>
      <xdr:row>35</xdr:row>
      <xdr:rowOff>0</xdr:rowOff>
    </xdr:from>
    <xdr:to>
      <xdr:col>3</xdr:col>
      <xdr:colOff>5715</xdr:colOff>
      <xdr:row>38</xdr:row>
      <xdr:rowOff>9525</xdr:rowOff>
    </xdr:to>
    <xdr:sp macro="" textlink="">
      <xdr:nvSpPr>
        <xdr:cNvPr id="5" name="正方形/長方形 4">
          <a:extLst>
            <a:ext uri="{FF2B5EF4-FFF2-40B4-BE49-F238E27FC236}">
              <a16:creationId xmlns:a16="http://schemas.microsoft.com/office/drawing/2014/main" id="{EB18CAAB-E4D1-4CA0-B170-63FCF708B95A}"/>
            </a:ext>
          </a:extLst>
        </xdr:cNvPr>
        <xdr:cNvSpPr/>
      </xdr:nvSpPr>
      <xdr:spPr>
        <a:xfrm>
          <a:off x="668655" y="14401800"/>
          <a:ext cx="6890385" cy="15906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38101</xdr:colOff>
      <xdr:row>34</xdr:row>
      <xdr:rowOff>1238250</xdr:rowOff>
    </xdr:from>
    <xdr:to>
      <xdr:col>3</xdr:col>
      <xdr:colOff>571500</xdr:colOff>
      <xdr:row>35</xdr:row>
      <xdr:rowOff>1905000</xdr:rowOff>
    </xdr:to>
    <xdr:cxnSp macro="">
      <xdr:nvCxnSpPr>
        <xdr:cNvPr id="7" name="直線コネクタ 6">
          <a:extLst>
            <a:ext uri="{FF2B5EF4-FFF2-40B4-BE49-F238E27FC236}">
              <a16:creationId xmlns:a16="http://schemas.microsoft.com/office/drawing/2014/main" id="{5B563858-9329-4CA1-9E8B-CE9EC498C48C}"/>
            </a:ext>
          </a:extLst>
        </xdr:cNvPr>
        <xdr:cNvCxnSpPr/>
      </xdr:nvCxnSpPr>
      <xdr:spPr>
        <a:xfrm flipH="1">
          <a:off x="6953251" y="12334875"/>
          <a:ext cx="533399" cy="2819400"/>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619125</xdr:colOff>
      <xdr:row>34</xdr:row>
      <xdr:rowOff>649605</xdr:rowOff>
    </xdr:from>
    <xdr:to>
      <xdr:col>5</xdr:col>
      <xdr:colOff>371475</xdr:colOff>
      <xdr:row>38</xdr:row>
      <xdr:rowOff>19050</xdr:rowOff>
    </xdr:to>
    <xdr:sp macro="" textlink="">
      <xdr:nvSpPr>
        <xdr:cNvPr id="11" name="正方形/長方形 10">
          <a:extLst>
            <a:ext uri="{FF2B5EF4-FFF2-40B4-BE49-F238E27FC236}">
              <a16:creationId xmlns:a16="http://schemas.microsoft.com/office/drawing/2014/main" id="{075A297C-3593-4C25-B826-DA217D16E53C}"/>
            </a:ext>
          </a:extLst>
        </xdr:cNvPr>
        <xdr:cNvSpPr/>
      </xdr:nvSpPr>
      <xdr:spPr>
        <a:xfrm>
          <a:off x="8172450" y="13013055"/>
          <a:ext cx="7067550" cy="4008120"/>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548640</xdr:colOff>
      <xdr:row>34</xdr:row>
      <xdr:rowOff>120016</xdr:rowOff>
    </xdr:from>
    <xdr:to>
      <xdr:col>3</xdr:col>
      <xdr:colOff>3962833</xdr:colOff>
      <xdr:row>34</xdr:row>
      <xdr:rowOff>571736</xdr:rowOff>
    </xdr:to>
    <xdr:sp macro="" textlink="">
      <xdr:nvSpPr>
        <xdr:cNvPr id="9" name="四角形: 角を丸くする 8">
          <a:extLst>
            <a:ext uri="{FF2B5EF4-FFF2-40B4-BE49-F238E27FC236}">
              <a16:creationId xmlns:a16="http://schemas.microsoft.com/office/drawing/2014/main" id="{8D6EBC18-F57A-446E-AD56-72AE22C51942}"/>
            </a:ext>
          </a:extLst>
        </xdr:cNvPr>
        <xdr:cNvSpPr/>
      </xdr:nvSpPr>
      <xdr:spPr>
        <a:xfrm>
          <a:off x="8101965" y="11178541"/>
          <a:ext cx="3414193" cy="4517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000"/>
            <a:t>セミナー資料抜粋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95250</xdr:colOff>
      <xdr:row>5</xdr:row>
      <xdr:rowOff>40821</xdr:rowOff>
    </xdr:from>
    <xdr:to>
      <xdr:col>26</xdr:col>
      <xdr:colOff>55697</xdr:colOff>
      <xdr:row>20</xdr:row>
      <xdr:rowOff>39823</xdr:rowOff>
    </xdr:to>
    <xdr:sp macro="" textlink="">
      <xdr:nvSpPr>
        <xdr:cNvPr id="2" name="四角形: 角を丸くする 1">
          <a:extLst>
            <a:ext uri="{FF2B5EF4-FFF2-40B4-BE49-F238E27FC236}">
              <a16:creationId xmlns:a16="http://schemas.microsoft.com/office/drawing/2014/main" id="{24DD3FAC-8E4C-4AB8-9294-C490DDC05CA1}"/>
            </a:ext>
          </a:extLst>
        </xdr:cNvPr>
        <xdr:cNvSpPr/>
      </xdr:nvSpPr>
      <xdr:spPr>
        <a:xfrm>
          <a:off x="17240250" y="1619250"/>
          <a:ext cx="8124733" cy="563235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t>⇒</a:t>
          </a:r>
          <a:r>
            <a:rPr kumimoji="1" lang="en-US" altLang="ja-JP" sz="2800" b="1"/>
            <a:t>A</a:t>
          </a:r>
          <a:r>
            <a:rPr kumimoji="1" lang="ja-JP" altLang="en-US" sz="2800" b="1"/>
            <a:t>、</a:t>
          </a:r>
          <a:r>
            <a:rPr kumimoji="1" lang="en-US" altLang="ja-JP" sz="2800" b="1"/>
            <a:t>B</a:t>
          </a:r>
          <a:r>
            <a:rPr kumimoji="1" lang="ja-JP" altLang="en-US" sz="2800" b="1"/>
            <a:t>、</a:t>
          </a:r>
          <a:r>
            <a:rPr kumimoji="1" lang="en-US" altLang="ja-JP" sz="2800" b="1"/>
            <a:t>D</a:t>
          </a:r>
          <a:r>
            <a:rPr kumimoji="1" lang="ja-JP" altLang="en-US" sz="2800" b="1"/>
            <a:t>、</a:t>
          </a:r>
          <a:r>
            <a:rPr kumimoji="1" lang="en-US" altLang="ja-JP" sz="2800" b="1"/>
            <a:t>G</a:t>
          </a:r>
          <a:r>
            <a:rPr kumimoji="1" lang="ja-JP" altLang="en-US" sz="2800" b="1"/>
            <a:t>、</a:t>
          </a:r>
          <a:r>
            <a:rPr kumimoji="1" lang="en-US" altLang="ja-JP" sz="2800" b="1"/>
            <a:t>H</a:t>
          </a:r>
          <a:r>
            <a:rPr kumimoji="1" lang="ja-JP" altLang="en-US" sz="2800" b="1"/>
            <a:t>には、</a:t>
          </a:r>
          <a:endParaRPr kumimoji="1" lang="en-US" altLang="ja-JP" sz="2800" b="1"/>
        </a:p>
        <a:p>
          <a:pPr algn="l"/>
          <a:r>
            <a:rPr kumimoji="1" lang="ja-JP" altLang="en-US" sz="2800" b="1"/>
            <a:t>契約内訳</a:t>
          </a:r>
          <a:r>
            <a:rPr kumimoji="1" lang="en-US" altLang="ja-JP" sz="2800" b="1"/>
            <a:t>1-1</a:t>
          </a:r>
          <a:r>
            <a:rPr kumimoji="1" lang="ja-JP" altLang="en-US" sz="2800" b="1"/>
            <a:t>の「</a:t>
          </a:r>
          <a:r>
            <a:rPr kumimoji="1" lang="en-US" altLang="ja-JP" sz="2800" b="1"/>
            <a:t>C8</a:t>
          </a:r>
          <a:r>
            <a:rPr kumimoji="1" lang="ja-JP" altLang="en-US" sz="2800" b="1"/>
            <a:t>セル：</a:t>
          </a:r>
          <a:r>
            <a:rPr kumimoji="1" lang="en-US" altLang="ja-JP" sz="2800" b="1"/>
            <a:t>K11</a:t>
          </a:r>
          <a:r>
            <a:rPr kumimoji="1" lang="ja-JP" altLang="en-US" sz="2800" b="1"/>
            <a:t>セル」</a:t>
          </a:r>
          <a:endParaRPr kumimoji="1" lang="en-US" altLang="ja-JP" sz="2800" b="1"/>
        </a:p>
        <a:p>
          <a:pPr algn="l"/>
          <a:endParaRPr kumimoji="1" lang="en-US" altLang="ja-JP" sz="2800" b="1"/>
        </a:p>
        <a:p>
          <a:pPr algn="l"/>
          <a:endParaRPr kumimoji="1" lang="en-US" altLang="ja-JP" sz="2800" b="1"/>
        </a:p>
        <a:p>
          <a:pPr algn="l"/>
          <a:endParaRPr kumimoji="1" lang="en-US" altLang="ja-JP" sz="2800" b="1"/>
        </a:p>
        <a:p>
          <a:pPr algn="l"/>
          <a:r>
            <a:rPr kumimoji="1" lang="ja-JP" altLang="en-US" sz="2800" b="1"/>
            <a:t>に記載している金額を記載してください。</a:t>
          </a:r>
          <a:endParaRPr kumimoji="1" lang="en-US" altLang="ja-JP" sz="2800" b="1"/>
        </a:p>
        <a:p>
          <a:pPr algn="l"/>
          <a:r>
            <a:rPr kumimoji="1" lang="en-US" altLang="ja-JP" sz="2800" b="1"/>
            <a:t>C</a:t>
          </a:r>
          <a:r>
            <a:rPr kumimoji="1" lang="ja-JP" altLang="en-US" sz="2800" b="1"/>
            <a:t>、</a:t>
          </a:r>
          <a:r>
            <a:rPr kumimoji="1" lang="en-US" altLang="ja-JP" sz="2800" b="1"/>
            <a:t>E</a:t>
          </a:r>
          <a:r>
            <a:rPr kumimoji="1" lang="ja-JP" altLang="en-US" sz="2800" b="1"/>
            <a:t>、</a:t>
          </a:r>
          <a:r>
            <a:rPr kumimoji="1" lang="en-US" altLang="ja-JP" sz="2800" b="1"/>
            <a:t>F</a:t>
          </a:r>
          <a:r>
            <a:rPr kumimoji="1" lang="ja-JP" altLang="en-US" sz="2800" b="1"/>
            <a:t>は入力不要です。</a:t>
          </a:r>
        </a:p>
      </xdr:txBody>
    </xdr:sp>
    <xdr:clientData/>
  </xdr:twoCellAnchor>
  <xdr:twoCellAnchor editAs="oneCell">
    <xdr:from>
      <xdr:col>14</xdr:col>
      <xdr:colOff>192677</xdr:colOff>
      <xdr:row>8</xdr:row>
      <xdr:rowOff>388893</xdr:rowOff>
    </xdr:from>
    <xdr:to>
      <xdr:col>25</xdr:col>
      <xdr:colOff>651238</xdr:colOff>
      <xdr:row>12</xdr:row>
      <xdr:rowOff>97761</xdr:rowOff>
    </xdr:to>
    <xdr:pic>
      <xdr:nvPicPr>
        <xdr:cNvPr id="4" name="図 3">
          <a:extLst>
            <a:ext uri="{FF2B5EF4-FFF2-40B4-BE49-F238E27FC236}">
              <a16:creationId xmlns:a16="http://schemas.microsoft.com/office/drawing/2014/main" id="{879A39CC-76F5-4A4C-AFDB-712655F1285F}"/>
            </a:ext>
          </a:extLst>
        </xdr:cNvPr>
        <xdr:cNvPicPr>
          <a:picLocks noChangeAspect="1"/>
        </xdr:cNvPicPr>
      </xdr:nvPicPr>
      <xdr:blipFill>
        <a:blip xmlns:r="http://schemas.openxmlformats.org/officeDocument/2006/relationships" r:embed="rId1"/>
        <a:stretch>
          <a:fillRect/>
        </a:stretch>
      </xdr:blipFill>
      <xdr:spPr>
        <a:xfrm>
          <a:off x="17337677" y="3137536"/>
          <a:ext cx="7942490" cy="12949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269474</xdr:colOff>
      <xdr:row>12</xdr:row>
      <xdr:rowOff>21499</xdr:rowOff>
    </xdr:from>
    <xdr:to>
      <xdr:col>10</xdr:col>
      <xdr:colOff>893988</xdr:colOff>
      <xdr:row>13</xdr:row>
      <xdr:rowOff>308465</xdr:rowOff>
    </xdr:to>
    <xdr:sp macro="" textlink="">
      <xdr:nvSpPr>
        <xdr:cNvPr id="2" name="テキスト ボックス 1">
          <a:extLst>
            <a:ext uri="{FF2B5EF4-FFF2-40B4-BE49-F238E27FC236}">
              <a16:creationId xmlns:a16="http://schemas.microsoft.com/office/drawing/2014/main" id="{9847A92C-F08B-4931-BCE2-22EEB72C8F7C}"/>
            </a:ext>
          </a:extLst>
        </xdr:cNvPr>
        <xdr:cNvSpPr txBox="1"/>
      </xdr:nvSpPr>
      <xdr:spPr>
        <a:xfrm>
          <a:off x="16747724" y="4370614"/>
          <a:ext cx="4085899" cy="643201"/>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43</xdr:row>
      <xdr:rowOff>123264</xdr:rowOff>
    </xdr:from>
    <xdr:to>
      <xdr:col>10</xdr:col>
      <xdr:colOff>1646464</xdr:colOff>
      <xdr:row>45</xdr:row>
      <xdr:rowOff>274431</xdr:rowOff>
    </xdr:to>
    <xdr:sp macro="" textlink="">
      <xdr:nvSpPr>
        <xdr:cNvPr id="3" name="テキスト ボックス 2">
          <a:extLst>
            <a:ext uri="{FF2B5EF4-FFF2-40B4-BE49-F238E27FC236}">
              <a16:creationId xmlns:a16="http://schemas.microsoft.com/office/drawing/2014/main" id="{D9FD1354-B485-4CB4-AB70-89CBEDDA5AED}"/>
            </a:ext>
          </a:extLst>
        </xdr:cNvPr>
        <xdr:cNvSpPr txBox="1"/>
      </xdr:nvSpPr>
      <xdr:spPr>
        <a:xfrm>
          <a:off x="17286977" y="14298369"/>
          <a:ext cx="3916217"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63</xdr:row>
      <xdr:rowOff>68898</xdr:rowOff>
    </xdr:from>
    <xdr:to>
      <xdr:col>2</xdr:col>
      <xdr:colOff>2651134</xdr:colOff>
      <xdr:row>65</xdr:row>
      <xdr:rowOff>258921</xdr:rowOff>
    </xdr:to>
    <xdr:sp macro="" textlink="">
      <xdr:nvSpPr>
        <xdr:cNvPr id="4" name="右中かっこ 3">
          <a:extLst>
            <a:ext uri="{FF2B5EF4-FFF2-40B4-BE49-F238E27FC236}">
              <a16:creationId xmlns:a16="http://schemas.microsoft.com/office/drawing/2014/main" id="{F5435465-C880-48C3-9F9F-2B1D95AF1800}"/>
            </a:ext>
          </a:extLst>
        </xdr:cNvPr>
        <xdr:cNvSpPr/>
      </xdr:nvSpPr>
      <xdr:spPr>
        <a:xfrm>
          <a:off x="2857827" y="224983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63</xdr:row>
      <xdr:rowOff>115409</xdr:rowOff>
    </xdr:from>
    <xdr:to>
      <xdr:col>2</xdr:col>
      <xdr:colOff>5257800</xdr:colOff>
      <xdr:row>65</xdr:row>
      <xdr:rowOff>203200</xdr:rowOff>
    </xdr:to>
    <xdr:sp macro="" textlink="">
      <xdr:nvSpPr>
        <xdr:cNvPr id="5" name="テキスト ボックス 4">
          <a:extLst>
            <a:ext uri="{FF2B5EF4-FFF2-40B4-BE49-F238E27FC236}">
              <a16:creationId xmlns:a16="http://schemas.microsoft.com/office/drawing/2014/main" id="{8B3C7FDC-7258-41A5-BB59-0887C7F98AC2}"/>
            </a:ext>
          </a:extLst>
        </xdr:cNvPr>
        <xdr:cNvSpPr txBox="1"/>
      </xdr:nvSpPr>
      <xdr:spPr>
        <a:xfrm>
          <a:off x="3040063" y="225467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7</xdr:col>
      <xdr:colOff>2297206</xdr:colOff>
      <xdr:row>12</xdr:row>
      <xdr:rowOff>67235</xdr:rowOff>
    </xdr:from>
    <xdr:to>
      <xdr:col>8</xdr:col>
      <xdr:colOff>268941</xdr:colOff>
      <xdr:row>12</xdr:row>
      <xdr:rowOff>67235</xdr:rowOff>
    </xdr:to>
    <xdr:cxnSp macro="">
      <xdr:nvCxnSpPr>
        <xdr:cNvPr id="6" name="直線コネクタ 5">
          <a:extLst>
            <a:ext uri="{FF2B5EF4-FFF2-40B4-BE49-F238E27FC236}">
              <a16:creationId xmlns:a16="http://schemas.microsoft.com/office/drawing/2014/main" id="{30DD826E-A569-412B-848C-D8247A944A0E}"/>
            </a:ext>
          </a:extLst>
        </xdr:cNvPr>
        <xdr:cNvCxnSpPr/>
      </xdr:nvCxnSpPr>
      <xdr:spPr>
        <a:xfrm flipH="1">
          <a:off x="16167511" y="4418255"/>
          <a:ext cx="5796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2303930</xdr:colOff>
      <xdr:row>12</xdr:row>
      <xdr:rowOff>73958</xdr:rowOff>
    </xdr:from>
    <xdr:to>
      <xdr:col>7</xdr:col>
      <xdr:colOff>2308413</xdr:colOff>
      <xdr:row>12</xdr:row>
      <xdr:rowOff>324970</xdr:rowOff>
    </xdr:to>
    <xdr:cxnSp macro="">
      <xdr:nvCxnSpPr>
        <xdr:cNvPr id="7" name="直線コネクタ 6">
          <a:extLst>
            <a:ext uri="{FF2B5EF4-FFF2-40B4-BE49-F238E27FC236}">
              <a16:creationId xmlns:a16="http://schemas.microsoft.com/office/drawing/2014/main" id="{4070F698-7096-40B1-B6F2-F9839F1A9FBF}"/>
            </a:ext>
          </a:extLst>
        </xdr:cNvPr>
        <xdr:cNvCxnSpPr/>
      </xdr:nvCxnSpPr>
      <xdr:spPr>
        <a:xfrm flipH="1" flipV="1">
          <a:off x="16176140" y="4426883"/>
          <a:ext cx="0" cy="2472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5392239</xdr:colOff>
      <xdr:row>11</xdr:row>
      <xdr:rowOff>462643</xdr:rowOff>
    </xdr:from>
    <xdr:to>
      <xdr:col>5</xdr:col>
      <xdr:colOff>25309</xdr:colOff>
      <xdr:row>13</xdr:row>
      <xdr:rowOff>447131</xdr:rowOff>
    </xdr:to>
    <xdr:sp macro="" textlink="">
      <xdr:nvSpPr>
        <xdr:cNvPr id="8" name="テキスト ボックス 7">
          <a:extLst>
            <a:ext uri="{FF2B5EF4-FFF2-40B4-BE49-F238E27FC236}">
              <a16:creationId xmlns:a16="http://schemas.microsoft.com/office/drawing/2014/main" id="{4D83E0AC-CB1B-4063-B094-22AEC091164C}"/>
            </a:ext>
          </a:extLst>
        </xdr:cNvPr>
        <xdr:cNvSpPr txBox="1"/>
      </xdr:nvSpPr>
      <xdr:spPr>
        <a:xfrm>
          <a:off x="5712279" y="4350748"/>
          <a:ext cx="3738970" cy="79982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twoCellAnchor>
    <xdr:from>
      <xdr:col>2</xdr:col>
      <xdr:colOff>5388429</xdr:colOff>
      <xdr:row>43</xdr:row>
      <xdr:rowOff>108857</xdr:rowOff>
    </xdr:from>
    <xdr:to>
      <xdr:col>5</xdr:col>
      <xdr:colOff>27214</xdr:colOff>
      <xdr:row>45</xdr:row>
      <xdr:rowOff>440230</xdr:rowOff>
    </xdr:to>
    <xdr:sp macro="" textlink="">
      <xdr:nvSpPr>
        <xdr:cNvPr id="9" name="テキスト ボックス 8">
          <a:extLst>
            <a:ext uri="{FF2B5EF4-FFF2-40B4-BE49-F238E27FC236}">
              <a16:creationId xmlns:a16="http://schemas.microsoft.com/office/drawing/2014/main" id="{D29FBB4F-A1D1-47BA-A2A9-8376DEC4F7E6}"/>
            </a:ext>
          </a:extLst>
        </xdr:cNvPr>
        <xdr:cNvSpPr txBox="1"/>
      </xdr:nvSpPr>
      <xdr:spPr>
        <a:xfrm>
          <a:off x="5716089" y="14280152"/>
          <a:ext cx="3738970" cy="9104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twoCellAnchor>
    <xdr:from>
      <xdr:col>2</xdr:col>
      <xdr:colOff>5388429</xdr:colOff>
      <xdr:row>59</xdr:row>
      <xdr:rowOff>108857</xdr:rowOff>
    </xdr:from>
    <xdr:to>
      <xdr:col>5</xdr:col>
      <xdr:colOff>27214</xdr:colOff>
      <xdr:row>61</xdr:row>
      <xdr:rowOff>440230</xdr:rowOff>
    </xdr:to>
    <xdr:sp macro="" textlink="">
      <xdr:nvSpPr>
        <xdr:cNvPr id="10" name="テキスト ボックス 9">
          <a:extLst>
            <a:ext uri="{FF2B5EF4-FFF2-40B4-BE49-F238E27FC236}">
              <a16:creationId xmlns:a16="http://schemas.microsoft.com/office/drawing/2014/main" id="{EDC32F87-8451-44C5-A809-17FB276F30B0}"/>
            </a:ext>
          </a:extLst>
        </xdr:cNvPr>
        <xdr:cNvSpPr txBox="1"/>
      </xdr:nvSpPr>
      <xdr:spPr>
        <a:xfrm>
          <a:off x="5716089" y="20395202"/>
          <a:ext cx="3738970"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91440</xdr:colOff>
      <xdr:row>12</xdr:row>
      <xdr:rowOff>174790</xdr:rowOff>
    </xdr:from>
    <xdr:to>
      <xdr:col>7</xdr:col>
      <xdr:colOff>546190</xdr:colOff>
      <xdr:row>15</xdr:row>
      <xdr:rowOff>54235</xdr:rowOff>
    </xdr:to>
    <xdr:grpSp>
      <xdr:nvGrpSpPr>
        <xdr:cNvPr id="2" name="グループ化 1">
          <a:extLst>
            <a:ext uri="{FF2B5EF4-FFF2-40B4-BE49-F238E27FC236}">
              <a16:creationId xmlns:a16="http://schemas.microsoft.com/office/drawing/2014/main" id="{9E3AE1C4-F665-4C4B-B9A4-37E70DC1E480}"/>
            </a:ext>
          </a:extLst>
        </xdr:cNvPr>
        <xdr:cNvGrpSpPr/>
      </xdr:nvGrpSpPr>
      <xdr:grpSpPr>
        <a:xfrm>
          <a:off x="9021536" y="4198694"/>
          <a:ext cx="3951785" cy="1043672"/>
          <a:chOff x="7131081" y="2674054"/>
          <a:chExt cx="4219065" cy="995643"/>
        </a:xfrm>
      </xdr:grpSpPr>
      <xdr:sp macro="" textlink="">
        <xdr:nvSpPr>
          <xdr:cNvPr id="3" name="テキスト ボックス 2">
            <a:extLst>
              <a:ext uri="{FF2B5EF4-FFF2-40B4-BE49-F238E27FC236}">
                <a16:creationId xmlns:a16="http://schemas.microsoft.com/office/drawing/2014/main" id="{E3DA0E25-8D75-4967-B261-6BB176BB3095}"/>
              </a:ext>
            </a:extLst>
          </xdr:cNvPr>
          <xdr:cNvSpPr txBox="1"/>
        </xdr:nvSpPr>
        <xdr:spPr>
          <a:xfrm>
            <a:off x="8310996" y="2674054"/>
            <a:ext cx="30391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30D33BA7-ED9C-4518-AE09-A89CFACB8FD4}"/>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17683</xdr:colOff>
      <xdr:row>9</xdr:row>
      <xdr:rowOff>277795</xdr:rowOff>
    </xdr:from>
    <xdr:to>
      <xdr:col>6</xdr:col>
      <xdr:colOff>1693020</xdr:colOff>
      <xdr:row>12</xdr:row>
      <xdr:rowOff>130080</xdr:rowOff>
    </xdr:to>
    <xdr:grpSp>
      <xdr:nvGrpSpPr>
        <xdr:cNvPr id="5" name="グループ化 4">
          <a:extLst>
            <a:ext uri="{FF2B5EF4-FFF2-40B4-BE49-F238E27FC236}">
              <a16:creationId xmlns:a16="http://schemas.microsoft.com/office/drawing/2014/main" id="{27A08C5D-B9D4-4FE2-B172-8AA5BF763487}"/>
            </a:ext>
          </a:extLst>
        </xdr:cNvPr>
        <xdr:cNvGrpSpPr/>
      </xdr:nvGrpSpPr>
      <xdr:grpSpPr>
        <a:xfrm>
          <a:off x="8947779" y="3028343"/>
          <a:ext cx="3321801" cy="1133261"/>
          <a:chOff x="6829682" y="1824872"/>
          <a:chExt cx="3297535" cy="1019549"/>
        </a:xfrm>
      </xdr:grpSpPr>
      <xdr:sp macro="" textlink="">
        <xdr:nvSpPr>
          <xdr:cNvPr id="6" name="テキスト ボックス 5">
            <a:extLst>
              <a:ext uri="{FF2B5EF4-FFF2-40B4-BE49-F238E27FC236}">
                <a16:creationId xmlns:a16="http://schemas.microsoft.com/office/drawing/2014/main" id="{BE9BEF54-6DFE-48DC-81E0-6C1A765C4194}"/>
              </a:ext>
            </a:extLst>
          </xdr:cNvPr>
          <xdr:cNvSpPr txBox="1"/>
        </xdr:nvSpPr>
        <xdr:spPr>
          <a:xfrm>
            <a:off x="8084446" y="1824872"/>
            <a:ext cx="2042771" cy="100323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C4ABFFE1-FAF0-43C0-BC0F-ABC662C5051E}"/>
              </a:ext>
            </a:extLst>
          </xdr:cNvPr>
          <xdr:cNvCxnSpPr/>
        </xdr:nvCxnSpPr>
        <xdr:spPr>
          <a:xfrm flipH="1">
            <a:off x="6829682" y="2220140"/>
            <a:ext cx="1217736" cy="624281"/>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550545</xdr:colOff>
      <xdr:row>29</xdr:row>
      <xdr:rowOff>280034</xdr:rowOff>
    </xdr:from>
    <xdr:to>
      <xdr:col>8</xdr:col>
      <xdr:colOff>1811655</xdr:colOff>
      <xdr:row>39</xdr:row>
      <xdr:rowOff>76197</xdr:rowOff>
    </xdr:to>
    <xdr:grpSp>
      <xdr:nvGrpSpPr>
        <xdr:cNvPr id="8" name="グループ化 7">
          <a:extLst>
            <a:ext uri="{FF2B5EF4-FFF2-40B4-BE49-F238E27FC236}">
              <a16:creationId xmlns:a16="http://schemas.microsoft.com/office/drawing/2014/main" id="{30233277-0089-4ABC-BEFC-C531AD94FDD0}"/>
            </a:ext>
          </a:extLst>
        </xdr:cNvPr>
        <xdr:cNvGrpSpPr/>
      </xdr:nvGrpSpPr>
      <xdr:grpSpPr>
        <a:xfrm>
          <a:off x="12977676" y="9795237"/>
          <a:ext cx="3185705" cy="2105567"/>
          <a:chOff x="11210925" y="7471485"/>
          <a:chExt cx="2686050" cy="2109296"/>
        </a:xfrm>
      </xdr:grpSpPr>
      <xdr:cxnSp macro="">
        <xdr:nvCxnSpPr>
          <xdr:cNvPr id="9" name="直線矢印コネクタ 8">
            <a:extLst>
              <a:ext uri="{FF2B5EF4-FFF2-40B4-BE49-F238E27FC236}">
                <a16:creationId xmlns:a16="http://schemas.microsoft.com/office/drawing/2014/main" id="{7F82F246-45AE-41A0-89A9-9061B9F2F8E7}"/>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3844A244-BCF2-403C-B775-3E18270626B0}"/>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6</xdr:col>
      <xdr:colOff>1845187</xdr:colOff>
      <xdr:row>19</xdr:row>
      <xdr:rowOff>1782</xdr:rowOff>
    </xdr:from>
    <xdr:to>
      <xdr:col>8</xdr:col>
      <xdr:colOff>1621157</xdr:colOff>
      <xdr:row>22</xdr:row>
      <xdr:rowOff>171452</xdr:rowOff>
    </xdr:to>
    <xdr:grpSp>
      <xdr:nvGrpSpPr>
        <xdr:cNvPr id="11" name="グループ化 10">
          <a:extLst>
            <a:ext uri="{FF2B5EF4-FFF2-40B4-BE49-F238E27FC236}">
              <a16:creationId xmlns:a16="http://schemas.microsoft.com/office/drawing/2014/main" id="{E94D0912-AE30-49FB-881C-DF21C69473D5}"/>
            </a:ext>
          </a:extLst>
        </xdr:cNvPr>
        <xdr:cNvGrpSpPr/>
      </xdr:nvGrpSpPr>
      <xdr:grpSpPr>
        <a:xfrm>
          <a:off x="12421747" y="5961711"/>
          <a:ext cx="3551136" cy="1036717"/>
          <a:chOff x="5393023" y="3610772"/>
          <a:chExt cx="2793750" cy="1007160"/>
        </a:xfrm>
      </xdr:grpSpPr>
      <xdr:sp macro="" textlink="">
        <xdr:nvSpPr>
          <xdr:cNvPr id="12" name="テキスト ボックス 11">
            <a:extLst>
              <a:ext uri="{FF2B5EF4-FFF2-40B4-BE49-F238E27FC236}">
                <a16:creationId xmlns:a16="http://schemas.microsoft.com/office/drawing/2014/main" id="{DA922089-8A5A-45D1-A238-A914123232A4}"/>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3" name="直線矢印コネクタ 12">
            <a:extLst>
              <a:ext uri="{FF2B5EF4-FFF2-40B4-BE49-F238E27FC236}">
                <a16:creationId xmlns:a16="http://schemas.microsoft.com/office/drawing/2014/main" id="{698656AA-255C-43F9-8913-CEA66D48A6ED}"/>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8</xdr:row>
      <xdr:rowOff>209550</xdr:rowOff>
    </xdr:from>
    <xdr:ext cx="607859" cy="328423"/>
    <xdr:sp macro="" textlink="">
      <xdr:nvSpPr>
        <xdr:cNvPr id="14" name="テキスト ボックス 13">
          <a:extLst>
            <a:ext uri="{FF2B5EF4-FFF2-40B4-BE49-F238E27FC236}">
              <a16:creationId xmlns:a16="http://schemas.microsoft.com/office/drawing/2014/main" id="{800C30F8-47C1-4C00-9EDA-31CD5C74BC54}"/>
            </a:ext>
          </a:extLst>
        </xdr:cNvPr>
        <xdr:cNvSpPr txBox="1"/>
      </xdr:nvSpPr>
      <xdr:spPr>
        <a:xfrm>
          <a:off x="7197090" y="270129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xdr:from>
      <xdr:col>0</xdr:col>
      <xdr:colOff>174065</xdr:colOff>
      <xdr:row>16</xdr:row>
      <xdr:rowOff>96762</xdr:rowOff>
    </xdr:from>
    <xdr:to>
      <xdr:col>3</xdr:col>
      <xdr:colOff>408214</xdr:colOff>
      <xdr:row>19</xdr:row>
      <xdr:rowOff>124370</xdr:rowOff>
    </xdr:to>
    <xdr:sp macro="" textlink="">
      <xdr:nvSpPr>
        <xdr:cNvPr id="15" name="テキスト ボックス 14">
          <a:extLst>
            <a:ext uri="{FF2B5EF4-FFF2-40B4-BE49-F238E27FC236}">
              <a16:creationId xmlns:a16="http://schemas.microsoft.com/office/drawing/2014/main" id="{9FE2F728-14B5-41C3-963D-E4316D4229C9}"/>
            </a:ext>
          </a:extLst>
        </xdr:cNvPr>
        <xdr:cNvSpPr txBox="1"/>
      </xdr:nvSpPr>
      <xdr:spPr>
        <a:xfrm>
          <a:off x="170255" y="5465052"/>
          <a:ext cx="5141429" cy="60482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b="1">
              <a:latin typeface="Meiryo UI" panose="020B0604030504040204" pitchFamily="50" charset="-128"/>
              <a:ea typeface="Meiryo UI" panose="020B0604030504040204" pitchFamily="50" charset="-128"/>
            </a:rPr>
            <a:t>提出いただく見積書には、着色するなどして、対象経費がわかるようにしていただき、</a:t>
          </a:r>
          <a:endParaRPr kumimoji="1"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本計算書に記載している金額が確認できるようにしてください。</a:t>
          </a:r>
        </a:p>
      </xdr:txBody>
    </xdr:sp>
    <xdr:clientData/>
  </xdr:twoCellAnchor>
  <xdr:twoCellAnchor>
    <xdr:from>
      <xdr:col>1</xdr:col>
      <xdr:colOff>1</xdr:colOff>
      <xdr:row>32</xdr:row>
      <xdr:rowOff>173083</xdr:rowOff>
    </xdr:from>
    <xdr:to>
      <xdr:col>3</xdr:col>
      <xdr:colOff>381001</xdr:colOff>
      <xdr:row>35</xdr:row>
      <xdr:rowOff>116350</xdr:rowOff>
    </xdr:to>
    <xdr:sp macro="" textlink="">
      <xdr:nvSpPr>
        <xdr:cNvPr id="16" name="テキスト ボックス 15">
          <a:extLst>
            <a:ext uri="{FF2B5EF4-FFF2-40B4-BE49-F238E27FC236}">
              <a16:creationId xmlns:a16="http://schemas.microsoft.com/office/drawing/2014/main" id="{73A6AC47-18F1-4F70-A11B-82645AE3544D}"/>
            </a:ext>
          </a:extLst>
        </xdr:cNvPr>
        <xdr:cNvSpPr txBox="1"/>
      </xdr:nvSpPr>
      <xdr:spPr>
        <a:xfrm>
          <a:off x="247651" y="10627723"/>
          <a:ext cx="5038725" cy="51857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b="1">
              <a:latin typeface="Meiryo UI" panose="020B0604030504040204" pitchFamily="50" charset="-128"/>
              <a:ea typeface="Meiryo UI" panose="020B0604030504040204" pitchFamily="50" charset="-128"/>
            </a:rPr>
            <a:t>提出いただく見積書には、着色するなどして、対象経費がわかるようにしていただき、</a:t>
          </a:r>
          <a:endParaRPr kumimoji="1"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本計算書に記載している金額が確認できるようにしてください。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replan-renkei-support.jp/wp-content/uploads/sites/2/2025/05/%E3%82%B9%E3%82%BF%E3%83%BC%E3%83%88%E3%82%AC%E3%82%A4%E3%83%89_%E3%82%B7%E3%82%B9%E3%83%86%E3%83%A0%E6%93%8D%E4%BD%9C%E7%B7%A8_202506%E7%89%88.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hyperlink" Target="https://www.mhlw.go.jp/content/12300000/001258094.pdf"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tabSelected="1" view="pageBreakPreview" zoomScaleNormal="100" zoomScaleSheetLayoutView="100" workbookViewId="0">
      <selection activeCell="C3" sqref="C3"/>
    </sheetView>
  </sheetViews>
  <sheetFormatPr defaultRowHeight="18"/>
  <cols>
    <col min="2" max="2" width="27.69921875" customWidth="1"/>
    <col min="3" max="3" width="65.796875" customWidth="1"/>
    <col min="4" max="4" width="87.19921875" customWidth="1"/>
  </cols>
  <sheetData>
    <row r="1" spans="1:3" ht="22.2">
      <c r="A1" s="19" t="s">
        <v>68</v>
      </c>
    </row>
    <row r="2" spans="1:3" ht="15" customHeight="1" thickBot="1"/>
    <row r="3" spans="1:3" ht="28.5" customHeight="1" thickBot="1">
      <c r="A3" s="364" t="s">
        <v>62</v>
      </c>
      <c r="B3" s="365"/>
      <c r="C3" s="32"/>
    </row>
    <row r="4" spans="1:3" ht="19.5" customHeight="1">
      <c r="A4" t="s">
        <v>61</v>
      </c>
    </row>
    <row r="5" spans="1:3">
      <c r="A5" s="367" t="s">
        <v>313</v>
      </c>
      <c r="B5" s="367"/>
      <c r="C5" s="367"/>
    </row>
    <row r="6" spans="1:3" ht="23.25" customHeight="1">
      <c r="A6" s="362" t="s">
        <v>53</v>
      </c>
      <c r="B6" s="363"/>
      <c r="C6" s="33"/>
    </row>
    <row r="7" spans="1:3">
      <c r="A7" s="372" t="s">
        <v>32</v>
      </c>
      <c r="B7" s="18" t="s">
        <v>0</v>
      </c>
      <c r="C7" s="34"/>
    </row>
    <row r="8" spans="1:3">
      <c r="A8" s="372"/>
      <c r="B8" s="18" t="s">
        <v>57</v>
      </c>
      <c r="C8" s="34"/>
    </row>
    <row r="9" spans="1:3" ht="33" customHeight="1">
      <c r="A9" s="372"/>
      <c r="B9" s="18" t="s">
        <v>326</v>
      </c>
      <c r="C9" s="35"/>
    </row>
    <row r="10" spans="1:3" ht="40.5" customHeight="1">
      <c r="A10" s="372"/>
      <c r="B10" s="18" t="s">
        <v>115</v>
      </c>
      <c r="C10" s="36"/>
    </row>
    <row r="11" spans="1:3">
      <c r="A11" s="373" t="s">
        <v>116</v>
      </c>
      <c r="B11" s="18" t="s">
        <v>1</v>
      </c>
      <c r="C11" s="36"/>
    </row>
    <row r="12" spans="1:3" ht="34.200000000000003">
      <c r="A12" s="373"/>
      <c r="B12" s="18" t="s">
        <v>328</v>
      </c>
      <c r="C12" s="36"/>
    </row>
    <row r="13" spans="1:3" ht="20.25" customHeight="1">
      <c r="A13" s="373"/>
      <c r="B13" s="18" t="s">
        <v>2</v>
      </c>
      <c r="C13" s="37"/>
    </row>
    <row r="14" spans="1:3" ht="14.25" customHeight="1"/>
    <row r="15" spans="1:3">
      <c r="A15" s="22" t="s">
        <v>33</v>
      </c>
    </row>
    <row r="16" spans="1:3">
      <c r="A16" s="366" t="s">
        <v>58</v>
      </c>
      <c r="B16" s="366"/>
      <c r="C16" s="366"/>
    </row>
    <row r="17" spans="1:3" s="354" customFormat="1">
      <c r="A17" s="368" t="s">
        <v>310</v>
      </c>
      <c r="B17" s="368"/>
      <c r="C17" s="368"/>
    </row>
    <row r="18" spans="1:3" s="354" customFormat="1">
      <c r="A18" s="368" t="s">
        <v>311</v>
      </c>
      <c r="B18" s="368"/>
      <c r="C18" s="368"/>
    </row>
    <row r="19" spans="1:3" s="354" customFormat="1">
      <c r="A19" s="368" t="s">
        <v>309</v>
      </c>
      <c r="B19" s="368"/>
      <c r="C19" s="368"/>
    </row>
    <row r="20" spans="1:3">
      <c r="A20" s="21" t="s">
        <v>34</v>
      </c>
    </row>
    <row r="21" spans="1:3">
      <c r="A21" s="21" t="s">
        <v>35</v>
      </c>
      <c r="B21" t="s">
        <v>36</v>
      </c>
    </row>
    <row r="22" spans="1:3">
      <c r="A22" s="21"/>
      <c r="B22" t="s">
        <v>45</v>
      </c>
    </row>
    <row r="23" spans="1:3" ht="16.5" customHeight="1"/>
    <row r="24" spans="1:3">
      <c r="A24" s="334" t="s">
        <v>59</v>
      </c>
    </row>
    <row r="25" spans="1:3">
      <c r="A25" s="20" t="s">
        <v>41</v>
      </c>
    </row>
    <row r="26" spans="1:3">
      <c r="A26" s="17" t="s">
        <v>42</v>
      </c>
      <c r="B26" s="371" t="s">
        <v>43</v>
      </c>
      <c r="C26" s="371"/>
    </row>
    <row r="27" spans="1:3" ht="20.399999999999999" customHeight="1">
      <c r="A27" s="51" t="s">
        <v>44</v>
      </c>
      <c r="B27" s="374" t="s">
        <v>117</v>
      </c>
      <c r="C27" s="375"/>
    </row>
    <row r="28" spans="1:3" ht="20.399999999999999" customHeight="1">
      <c r="A28" s="51" t="s">
        <v>44</v>
      </c>
      <c r="B28" s="358" t="s">
        <v>312</v>
      </c>
      <c r="C28" s="359"/>
    </row>
    <row r="29" spans="1:3" ht="20.399999999999999" customHeight="1">
      <c r="A29" s="51" t="s">
        <v>44</v>
      </c>
      <c r="B29" s="358" t="s">
        <v>308</v>
      </c>
      <c r="C29" s="359"/>
    </row>
    <row r="30" spans="1:3" ht="106.2" customHeight="1">
      <c r="A30" s="51" t="s">
        <v>44</v>
      </c>
      <c r="B30" s="360" t="s">
        <v>324</v>
      </c>
      <c r="C30" s="361"/>
    </row>
    <row r="31" spans="1:3" ht="55.2" customHeight="1">
      <c r="A31" s="51" t="s">
        <v>44</v>
      </c>
      <c r="B31" s="358" t="s">
        <v>314</v>
      </c>
      <c r="C31" s="359"/>
    </row>
    <row r="32" spans="1:3" ht="55.2" customHeight="1">
      <c r="A32" s="51" t="s">
        <v>44</v>
      </c>
      <c r="B32" s="358" t="s">
        <v>315</v>
      </c>
      <c r="C32" s="359"/>
    </row>
    <row r="33" spans="1:4" ht="73.8" customHeight="1">
      <c r="A33" s="51" t="s">
        <v>44</v>
      </c>
      <c r="B33" s="358" t="s">
        <v>316</v>
      </c>
      <c r="C33" s="359"/>
    </row>
    <row r="34" spans="1:4" ht="57.6" customHeight="1">
      <c r="A34" s="51" t="s">
        <v>44</v>
      </c>
      <c r="B34" s="358" t="s">
        <v>317</v>
      </c>
      <c r="C34" s="359"/>
    </row>
    <row r="35" spans="1:4" ht="235.8" customHeight="1">
      <c r="A35" s="51" t="s">
        <v>44</v>
      </c>
      <c r="B35" s="376" t="s">
        <v>325</v>
      </c>
      <c r="C35" s="359"/>
    </row>
    <row r="36" spans="1:4" ht="52.2" customHeight="1">
      <c r="A36" s="51" t="s">
        <v>44</v>
      </c>
      <c r="B36" s="333" t="s">
        <v>318</v>
      </c>
      <c r="C36" s="355" t="s">
        <v>321</v>
      </c>
    </row>
    <row r="37" spans="1:4" ht="52.2" customHeight="1">
      <c r="A37" s="369" t="s">
        <v>44</v>
      </c>
      <c r="B37" s="370" t="s">
        <v>319</v>
      </c>
      <c r="C37" s="356" t="s">
        <v>323</v>
      </c>
    </row>
    <row r="38" spans="1:4" ht="24.6" customHeight="1">
      <c r="A38" s="369"/>
      <c r="B38" s="370"/>
      <c r="C38" s="357" t="s">
        <v>322</v>
      </c>
      <c r="D38" s="332"/>
    </row>
    <row r="39" spans="1:4" ht="180.6" customHeight="1">
      <c r="A39" s="51" t="s">
        <v>44</v>
      </c>
      <c r="B39" s="358" t="s">
        <v>320</v>
      </c>
      <c r="C39" s="359"/>
    </row>
  </sheetData>
  <mergeCells count="22">
    <mergeCell ref="A37:A38"/>
    <mergeCell ref="B37:B38"/>
    <mergeCell ref="B26:C26"/>
    <mergeCell ref="A7:A10"/>
    <mergeCell ref="A11:A13"/>
    <mergeCell ref="A18:C18"/>
    <mergeCell ref="A19:C19"/>
    <mergeCell ref="B27:C27"/>
    <mergeCell ref="B35:C35"/>
    <mergeCell ref="A6:B6"/>
    <mergeCell ref="A3:B3"/>
    <mergeCell ref="A16:C16"/>
    <mergeCell ref="A5:C5"/>
    <mergeCell ref="A17:C17"/>
    <mergeCell ref="B39:C39"/>
    <mergeCell ref="B28:C28"/>
    <mergeCell ref="B29:C29"/>
    <mergeCell ref="B31:C31"/>
    <mergeCell ref="B34:C34"/>
    <mergeCell ref="B30:C30"/>
    <mergeCell ref="B32:C32"/>
    <mergeCell ref="B33:C33"/>
  </mergeCells>
  <phoneticPr fontId="1"/>
  <dataValidations count="1">
    <dataValidation type="list" allowBlank="1" showInputMessage="1" showErrorMessage="1" sqref="A27:A37 A39" xr:uid="{BB3A1308-6EC7-4E3F-92FC-DDDB8E9605F2}">
      <formula1>"□,☑"</formula1>
    </dataValidation>
  </dataValidations>
  <hyperlinks>
    <hyperlink ref="C38" r:id="rId1" xr:uid="{320816C1-D00A-434F-B77B-DC527CB020FC}"/>
  </hyperlinks>
  <pageMargins left="0.70866141732283472" right="0.70866141732283472" top="0.74803149606299213" bottom="0.74803149606299213" header="0.31496062992125984" footer="0.31496062992125984"/>
  <pageSetup paperSize="9" scale="71" fitToHeight="0" orientation="portrait" r:id="rId2"/>
  <rowBreaks count="1" manualBreakCount="1">
    <brk id="23" max="2"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36"/>
  <sheetViews>
    <sheetView view="pageBreakPreview" zoomScaleNormal="100" zoomScaleSheetLayoutView="100" workbookViewId="0">
      <selection activeCell="AC23" sqref="AC23"/>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2:24" ht="8.25" customHeight="1"/>
    <row r="2" spans="2:24">
      <c r="B2" s="1" t="s">
        <v>52</v>
      </c>
    </row>
    <row r="3" spans="2:24">
      <c r="B3" s="10"/>
      <c r="C3" s="9"/>
      <c r="D3" s="9"/>
      <c r="E3" s="9"/>
      <c r="F3" s="9"/>
      <c r="G3" s="9"/>
      <c r="H3" s="9"/>
      <c r="I3" s="9"/>
      <c r="J3" s="9"/>
      <c r="K3" s="9"/>
      <c r="L3" s="9"/>
      <c r="M3" s="9"/>
      <c r="N3" s="9"/>
      <c r="O3" s="9"/>
      <c r="P3" s="9"/>
      <c r="Q3" s="9"/>
      <c r="R3" s="9"/>
      <c r="S3" s="9"/>
      <c r="T3" s="9"/>
      <c r="U3" s="9"/>
      <c r="V3" s="9"/>
      <c r="W3" s="9"/>
      <c r="X3" s="8"/>
    </row>
    <row r="4" spans="2:24">
      <c r="B4" s="6"/>
      <c r="X4" s="5"/>
    </row>
    <row r="5" spans="2:24">
      <c r="B5" s="6"/>
      <c r="P5" s="381"/>
      <c r="Q5" s="381"/>
      <c r="R5" s="382" t="str">
        <f>IF(連絡票!$C$6="","(自動入力)",連絡票!$C$6)</f>
        <v>(自動入力)</v>
      </c>
      <c r="S5" s="382"/>
      <c r="T5" s="382"/>
      <c r="U5" s="382"/>
      <c r="V5" s="382"/>
      <c r="W5" s="382"/>
      <c r="X5" s="5"/>
    </row>
    <row r="6" spans="2:24">
      <c r="B6" s="6"/>
      <c r="X6" s="5"/>
    </row>
    <row r="7" spans="2:24">
      <c r="B7" s="6"/>
      <c r="C7" s="1" t="s">
        <v>23</v>
      </c>
      <c r="X7" s="5"/>
    </row>
    <row r="8" spans="2:24">
      <c r="B8" s="6"/>
      <c r="X8" s="5"/>
    </row>
    <row r="9" spans="2:24">
      <c r="B9" s="6"/>
      <c r="O9" s="1" t="s">
        <v>54</v>
      </c>
      <c r="X9" s="5"/>
    </row>
    <row r="10" spans="2:24">
      <c r="B10" s="6"/>
      <c r="P10" s="380" t="str">
        <f>IF(連絡票!$C$10="","(自動入力)",連絡票!$C$10)</f>
        <v>(自動入力)</v>
      </c>
      <c r="Q10" s="380"/>
      <c r="R10" s="380"/>
      <c r="S10" s="380"/>
      <c r="T10" s="380"/>
      <c r="U10" s="380"/>
      <c r="V10" s="380"/>
      <c r="W10" s="380"/>
      <c r="X10" s="5"/>
    </row>
    <row r="11" spans="2:24">
      <c r="B11" s="6"/>
      <c r="P11" s="380"/>
      <c r="Q11" s="380"/>
      <c r="R11" s="380"/>
      <c r="S11" s="380"/>
      <c r="T11" s="380"/>
      <c r="U11" s="380"/>
      <c r="V11" s="380"/>
      <c r="W11" s="380"/>
      <c r="X11" s="5"/>
    </row>
    <row r="12" spans="2:24" ht="13.5" customHeight="1">
      <c r="B12" s="6"/>
      <c r="N12" s="13" t="s">
        <v>22</v>
      </c>
      <c r="O12" s="1" t="s">
        <v>55</v>
      </c>
      <c r="X12" s="5"/>
    </row>
    <row r="13" spans="2:24">
      <c r="B13" s="6"/>
      <c r="O13" s="12"/>
      <c r="P13" s="380" t="str">
        <f>IF(連絡票!$C$7="","(自動入力)",連絡票!$C$7)</f>
        <v>(自動入力)</v>
      </c>
      <c r="Q13" s="380"/>
      <c r="R13" s="380"/>
      <c r="S13" s="380"/>
      <c r="T13" s="380"/>
      <c r="U13" s="380"/>
      <c r="V13" s="380"/>
      <c r="W13" s="380"/>
      <c r="X13" s="5"/>
    </row>
    <row r="14" spans="2:24">
      <c r="B14" s="6"/>
      <c r="O14" s="12"/>
      <c r="P14" s="380"/>
      <c r="Q14" s="380"/>
      <c r="R14" s="380"/>
      <c r="S14" s="380"/>
      <c r="T14" s="380"/>
      <c r="U14" s="380"/>
      <c r="V14" s="380"/>
      <c r="W14" s="380"/>
      <c r="X14" s="5"/>
    </row>
    <row r="15" spans="2:24">
      <c r="B15" s="6"/>
      <c r="O15" s="1" t="s">
        <v>56</v>
      </c>
      <c r="X15" s="5"/>
    </row>
    <row r="16" spans="2:24">
      <c r="B16" s="6"/>
      <c r="P16" s="383" t="str">
        <f>IF(連絡票!$C$8="","(自動入力)",連絡票!$C$8)</f>
        <v>(自動入力)</v>
      </c>
      <c r="Q16" s="383"/>
      <c r="R16" s="383"/>
      <c r="S16" s="383"/>
      <c r="T16" s="383"/>
      <c r="U16" s="383"/>
      <c r="V16" s="383"/>
      <c r="W16" s="11"/>
      <c r="X16" s="5"/>
    </row>
    <row r="17" spans="2:24">
      <c r="B17" s="6"/>
      <c r="P17" s="12"/>
      <c r="Q17" s="12"/>
      <c r="R17" s="12"/>
      <c r="S17" s="12"/>
      <c r="T17" s="12"/>
      <c r="U17" s="12"/>
      <c r="V17" s="12"/>
      <c r="W17" s="11"/>
      <c r="X17" s="5"/>
    </row>
    <row r="18" spans="2:24" ht="14.4">
      <c r="B18" s="384" t="s">
        <v>69</v>
      </c>
      <c r="C18" s="385"/>
      <c r="D18" s="385"/>
      <c r="E18" s="385"/>
      <c r="F18" s="385"/>
      <c r="G18" s="385"/>
      <c r="H18" s="385"/>
      <c r="I18" s="385"/>
      <c r="J18" s="385"/>
      <c r="K18" s="385"/>
      <c r="L18" s="385"/>
      <c r="M18" s="385"/>
      <c r="N18" s="385"/>
      <c r="O18" s="385"/>
      <c r="P18" s="385"/>
      <c r="Q18" s="385"/>
      <c r="R18" s="385"/>
      <c r="S18" s="385"/>
      <c r="T18" s="385"/>
      <c r="U18" s="385"/>
      <c r="V18" s="385"/>
      <c r="W18" s="385"/>
      <c r="X18" s="386"/>
    </row>
    <row r="19" spans="2:24" ht="14.4">
      <c r="B19" s="14"/>
      <c r="C19" s="15"/>
      <c r="D19" s="15"/>
      <c r="E19" s="15"/>
      <c r="F19" s="15"/>
      <c r="G19" s="15"/>
      <c r="H19" s="15"/>
      <c r="I19" s="15"/>
      <c r="J19" s="15"/>
      <c r="K19" s="15"/>
      <c r="L19" s="15"/>
      <c r="M19" s="15"/>
      <c r="N19" s="15"/>
      <c r="O19" s="15"/>
      <c r="P19" s="15"/>
      <c r="Q19" s="15"/>
      <c r="R19" s="15"/>
      <c r="S19" s="15"/>
      <c r="T19" s="15"/>
      <c r="U19" s="15"/>
      <c r="V19" s="15"/>
      <c r="W19" s="15"/>
      <c r="X19" s="16"/>
    </row>
    <row r="20" spans="2:24" ht="77.400000000000006" customHeight="1">
      <c r="B20" s="14"/>
      <c r="C20" s="378" t="s">
        <v>327</v>
      </c>
      <c r="D20" s="379"/>
      <c r="E20" s="379"/>
      <c r="F20" s="379"/>
      <c r="G20" s="379"/>
      <c r="H20" s="379"/>
      <c r="I20" s="379"/>
      <c r="J20" s="379"/>
      <c r="K20" s="379"/>
      <c r="L20" s="379"/>
      <c r="M20" s="379"/>
      <c r="N20" s="379"/>
      <c r="O20" s="379"/>
      <c r="P20" s="379"/>
      <c r="Q20" s="379"/>
      <c r="R20" s="379"/>
      <c r="S20" s="379"/>
      <c r="T20" s="379"/>
      <c r="U20" s="379"/>
      <c r="V20" s="379"/>
      <c r="W20" s="379"/>
      <c r="X20" s="16"/>
    </row>
    <row r="21" spans="2:24" ht="14.4">
      <c r="B21" s="14"/>
      <c r="C21" s="15"/>
      <c r="D21" s="15"/>
      <c r="E21" s="15"/>
      <c r="F21" s="15"/>
      <c r="G21" s="15"/>
      <c r="H21" s="15"/>
      <c r="I21" s="15"/>
      <c r="J21" s="15"/>
      <c r="K21" s="15"/>
      <c r="L21" s="15" t="s">
        <v>24</v>
      </c>
      <c r="M21" s="15"/>
      <c r="N21" s="15"/>
      <c r="O21" s="15"/>
      <c r="P21" s="15"/>
      <c r="Q21" s="15"/>
      <c r="R21" s="15"/>
      <c r="S21" s="15"/>
      <c r="T21" s="15"/>
      <c r="U21" s="15"/>
      <c r="V21" s="15"/>
      <c r="W21" s="15"/>
      <c r="X21" s="16"/>
    </row>
    <row r="22" spans="2:24" ht="14.4">
      <c r="B22" s="14"/>
      <c r="C22" s="15"/>
      <c r="D22" s="15"/>
      <c r="E22" s="15"/>
      <c r="F22" s="15"/>
      <c r="G22" s="15"/>
      <c r="H22" s="15"/>
      <c r="I22" s="15"/>
      <c r="J22" s="15"/>
      <c r="K22" s="15"/>
      <c r="L22" s="15"/>
      <c r="M22" s="15"/>
      <c r="N22" s="15"/>
      <c r="O22" s="15"/>
      <c r="P22" s="15"/>
      <c r="Q22" s="15"/>
      <c r="R22" s="15"/>
      <c r="S22" s="15"/>
      <c r="T22" s="15"/>
      <c r="U22" s="15"/>
      <c r="V22" s="15"/>
      <c r="W22" s="15"/>
      <c r="X22" s="16"/>
    </row>
    <row r="23" spans="2:24" ht="14.4">
      <c r="B23" s="14"/>
      <c r="C23" s="7" t="s">
        <v>60</v>
      </c>
      <c r="D23" s="15"/>
      <c r="E23" s="15"/>
      <c r="F23" s="15"/>
      <c r="G23" s="15"/>
      <c r="H23" s="15" t="s">
        <v>25</v>
      </c>
      <c r="I23" s="377" t="str">
        <f>IF('所要額精算調書（別紙(1)）'!N17=0,"（自動入力）",'所要額精算調書（別紙(1)）'!N17)</f>
        <v>（自動入力）</v>
      </c>
      <c r="J23" s="377"/>
      <c r="K23" s="377"/>
      <c r="L23" s="377"/>
      <c r="M23" s="15" t="s">
        <v>21</v>
      </c>
      <c r="N23" s="15"/>
      <c r="O23" s="15"/>
      <c r="P23" s="15"/>
      <c r="Q23" s="15"/>
      <c r="R23" s="15"/>
      <c r="S23" s="15"/>
      <c r="T23" s="15"/>
      <c r="U23" s="15"/>
      <c r="V23" s="15"/>
      <c r="W23" s="15"/>
      <c r="X23" s="16"/>
    </row>
    <row r="24" spans="2:24" ht="14.4">
      <c r="B24" s="14"/>
      <c r="C24" s="15"/>
      <c r="D24" s="15"/>
      <c r="E24" s="15"/>
      <c r="F24" s="15"/>
      <c r="G24" s="15"/>
      <c r="H24" s="15"/>
      <c r="I24" s="15"/>
      <c r="J24" s="15"/>
      <c r="K24" s="15"/>
      <c r="L24" s="15"/>
      <c r="M24" s="15"/>
      <c r="N24" s="15"/>
      <c r="O24" s="15"/>
      <c r="P24" s="15"/>
      <c r="Q24" s="15"/>
      <c r="R24" s="15"/>
      <c r="S24" s="15"/>
      <c r="T24" s="15"/>
      <c r="U24" s="15"/>
      <c r="V24" s="15"/>
      <c r="W24" s="15"/>
      <c r="X24" s="16"/>
    </row>
    <row r="25" spans="2:24" ht="14.4">
      <c r="B25" s="14"/>
      <c r="C25" s="7" t="s">
        <v>26</v>
      </c>
      <c r="D25" s="15"/>
      <c r="E25" s="15"/>
      <c r="F25" s="15"/>
      <c r="G25" s="15"/>
      <c r="H25" s="15"/>
      <c r="I25" s="15"/>
      <c r="J25" s="15"/>
      <c r="K25" s="15"/>
      <c r="L25" s="15"/>
      <c r="M25" s="15"/>
      <c r="N25" s="15"/>
      <c r="O25" s="15"/>
      <c r="P25" s="15"/>
      <c r="Q25" s="15"/>
      <c r="R25" s="15"/>
      <c r="S25" s="15"/>
      <c r="T25" s="15"/>
      <c r="U25" s="15"/>
      <c r="V25" s="15"/>
      <c r="W25" s="15"/>
      <c r="X25" s="16"/>
    </row>
    <row r="26" spans="2:24" ht="14.4">
      <c r="B26" s="14"/>
      <c r="C26" s="7"/>
      <c r="D26" s="7" t="s">
        <v>67</v>
      </c>
      <c r="E26" s="15"/>
      <c r="F26" s="15"/>
      <c r="G26" s="15"/>
      <c r="H26" s="15"/>
      <c r="I26" s="15"/>
      <c r="J26" s="15"/>
      <c r="K26" s="15"/>
      <c r="L26" s="15"/>
      <c r="M26" s="15"/>
      <c r="N26" s="15"/>
      <c r="O26" s="15"/>
      <c r="P26" s="15"/>
      <c r="Q26" s="15"/>
      <c r="R26" s="15"/>
      <c r="S26" s="15"/>
      <c r="T26" s="15"/>
      <c r="U26" s="15"/>
      <c r="V26" s="15"/>
      <c r="W26" s="15"/>
      <c r="X26" s="16"/>
    </row>
    <row r="27" spans="2:24" ht="14.4">
      <c r="B27" s="14"/>
      <c r="C27" s="7"/>
      <c r="D27" s="7" t="s">
        <v>63</v>
      </c>
      <c r="E27" s="15"/>
      <c r="F27" s="15"/>
      <c r="G27" s="15"/>
      <c r="H27" s="15"/>
      <c r="I27" s="15"/>
      <c r="J27" s="15"/>
      <c r="K27" s="15"/>
      <c r="L27" s="15"/>
      <c r="M27" s="15"/>
      <c r="N27" s="15"/>
      <c r="O27" s="15"/>
      <c r="P27" s="15"/>
      <c r="Q27" s="15"/>
      <c r="R27" s="15"/>
      <c r="S27" s="15"/>
      <c r="T27" s="15"/>
      <c r="U27" s="15"/>
      <c r="V27" s="15"/>
      <c r="W27" s="15"/>
      <c r="X27" s="16"/>
    </row>
    <row r="28" spans="2:24" ht="14.4">
      <c r="B28" s="14"/>
      <c r="C28" s="7"/>
      <c r="D28" s="7" t="s">
        <v>64</v>
      </c>
      <c r="E28" s="15"/>
      <c r="F28" s="15"/>
      <c r="G28" s="15"/>
      <c r="H28" s="15"/>
      <c r="I28" s="15"/>
      <c r="J28" s="15"/>
      <c r="K28" s="15"/>
      <c r="L28" s="15"/>
      <c r="M28" s="15"/>
      <c r="N28" s="15"/>
      <c r="O28" s="15"/>
      <c r="P28" s="15"/>
      <c r="Q28" s="15"/>
      <c r="R28" s="15"/>
      <c r="S28" s="15"/>
      <c r="T28" s="15"/>
      <c r="U28" s="15"/>
      <c r="V28" s="15"/>
      <c r="W28" s="15"/>
      <c r="X28" s="16"/>
    </row>
    <row r="29" spans="2:24" ht="14.4">
      <c r="B29" s="14"/>
      <c r="C29" s="7"/>
      <c r="D29" s="7" t="s">
        <v>65</v>
      </c>
      <c r="E29" s="15"/>
      <c r="F29" s="15"/>
      <c r="G29" s="15"/>
      <c r="H29" s="15"/>
      <c r="I29" s="15"/>
      <c r="J29" s="15"/>
      <c r="K29" s="15"/>
      <c r="L29" s="15"/>
      <c r="M29" s="15"/>
      <c r="N29" s="15"/>
      <c r="O29" s="15"/>
      <c r="P29" s="15"/>
      <c r="Q29" s="15"/>
      <c r="R29" s="15"/>
      <c r="S29" s="15"/>
      <c r="T29" s="15"/>
      <c r="U29" s="15"/>
      <c r="V29" s="15"/>
      <c r="W29" s="15"/>
      <c r="X29" s="16"/>
    </row>
    <row r="30" spans="2:24" ht="14.4">
      <c r="B30" s="14"/>
      <c r="C30" s="15"/>
      <c r="D30" s="7" t="s">
        <v>66</v>
      </c>
      <c r="E30" s="15"/>
      <c r="F30" s="15"/>
      <c r="G30" s="15"/>
      <c r="H30" s="15"/>
      <c r="I30" s="15"/>
      <c r="J30" s="15"/>
      <c r="K30" s="15"/>
      <c r="L30" s="15"/>
      <c r="M30" s="15"/>
      <c r="N30" s="15"/>
      <c r="O30" s="15"/>
      <c r="P30" s="15"/>
      <c r="Q30" s="15"/>
      <c r="R30" s="15"/>
      <c r="S30" s="15"/>
      <c r="T30" s="15"/>
      <c r="U30" s="15"/>
      <c r="V30" s="15"/>
      <c r="W30" s="15"/>
      <c r="X30" s="16"/>
    </row>
    <row r="31" spans="2:24" ht="14.4">
      <c r="B31" s="14"/>
      <c r="C31" s="15"/>
      <c r="D31" s="7"/>
      <c r="E31" s="15"/>
      <c r="F31" s="15"/>
      <c r="G31" s="15"/>
      <c r="H31" s="15"/>
      <c r="I31" s="15"/>
      <c r="J31" s="15"/>
      <c r="K31" s="15"/>
      <c r="L31" s="15"/>
      <c r="M31" s="15"/>
      <c r="N31" s="15"/>
      <c r="O31" s="15"/>
      <c r="P31" s="15"/>
      <c r="Q31" s="15"/>
      <c r="R31" s="15"/>
      <c r="S31" s="15"/>
      <c r="T31" s="15"/>
      <c r="U31" s="15"/>
      <c r="V31" s="15"/>
      <c r="W31" s="15"/>
      <c r="X31" s="16"/>
    </row>
    <row r="32" spans="2:24" ht="14.4">
      <c r="B32" s="14"/>
      <c r="C32" s="15"/>
      <c r="D32" s="7"/>
      <c r="E32" s="15"/>
      <c r="F32" s="15"/>
      <c r="G32" s="15"/>
      <c r="H32" s="15"/>
      <c r="I32" s="15"/>
      <c r="J32" s="15"/>
      <c r="K32" s="15"/>
      <c r="L32" s="15"/>
      <c r="M32" s="15"/>
      <c r="N32" s="15"/>
      <c r="O32" s="15"/>
      <c r="P32" s="15"/>
      <c r="Q32" s="15"/>
      <c r="R32" s="15"/>
      <c r="S32" s="15"/>
      <c r="T32" s="15"/>
      <c r="U32" s="15"/>
      <c r="V32" s="15"/>
      <c r="W32" s="15"/>
      <c r="X32" s="16"/>
    </row>
    <row r="33" spans="2:24" ht="14.4">
      <c r="B33" s="14"/>
      <c r="C33" s="15"/>
      <c r="D33" s="15"/>
      <c r="E33" s="15"/>
      <c r="F33" s="15"/>
      <c r="G33" s="15"/>
      <c r="H33" s="15"/>
      <c r="I33" s="15"/>
      <c r="J33" s="15"/>
      <c r="K33" s="15"/>
      <c r="L33" s="15"/>
      <c r="M33" s="15"/>
      <c r="N33" s="15"/>
      <c r="O33" s="15"/>
      <c r="P33" s="15"/>
      <c r="Q33" s="15"/>
      <c r="R33" s="15"/>
      <c r="S33" s="15"/>
      <c r="T33" s="15"/>
      <c r="U33" s="15"/>
      <c r="V33" s="15"/>
      <c r="W33" s="15"/>
      <c r="X33" s="16"/>
    </row>
    <row r="34" spans="2:24" ht="14.4">
      <c r="B34" s="14"/>
      <c r="C34" s="15"/>
      <c r="D34" s="15"/>
      <c r="E34" s="15"/>
      <c r="F34" s="15"/>
      <c r="G34" s="15"/>
      <c r="H34" s="15"/>
      <c r="I34" s="15"/>
      <c r="J34" s="15"/>
      <c r="K34" s="15"/>
      <c r="L34" s="15"/>
      <c r="M34" s="15"/>
      <c r="N34" s="15"/>
      <c r="O34" s="15"/>
      <c r="P34" s="15"/>
      <c r="Q34" s="15"/>
      <c r="R34" s="15"/>
      <c r="S34" s="15"/>
      <c r="T34" s="15"/>
      <c r="U34" s="15"/>
      <c r="V34" s="15"/>
      <c r="W34" s="15"/>
      <c r="X34" s="16"/>
    </row>
    <row r="35" spans="2:24">
      <c r="B35" s="6"/>
      <c r="X35" s="5"/>
    </row>
    <row r="36" spans="2:24">
      <c r="B36" s="4"/>
      <c r="C36" s="3"/>
      <c r="D36" s="3"/>
      <c r="E36" s="3"/>
      <c r="F36" s="3"/>
      <c r="G36" s="3"/>
      <c r="H36" s="3"/>
      <c r="I36" s="3"/>
      <c r="J36" s="3"/>
      <c r="K36" s="3"/>
      <c r="L36" s="3"/>
      <c r="M36" s="3"/>
      <c r="N36" s="3"/>
      <c r="O36" s="3"/>
      <c r="P36" s="3"/>
      <c r="Q36" s="3"/>
      <c r="R36" s="3"/>
      <c r="S36" s="3"/>
      <c r="T36" s="3"/>
      <c r="U36" s="3"/>
      <c r="V36" s="3"/>
      <c r="W36" s="3"/>
      <c r="X36" s="2"/>
    </row>
  </sheetData>
  <mergeCells count="8">
    <mergeCell ref="I23:L23"/>
    <mergeCell ref="C20:W20"/>
    <mergeCell ref="P13:W14"/>
    <mergeCell ref="P5:Q5"/>
    <mergeCell ref="P10:W11"/>
    <mergeCell ref="R5:W5"/>
    <mergeCell ref="P16:V16"/>
    <mergeCell ref="B18:X18"/>
  </mergeCells>
  <phoneticPr fontId="1"/>
  <printOptions horizontalCentered="1"/>
  <pageMargins left="0.59055118110236227" right="0.59055118110236227" top="0.59055118110236227" bottom="0.59055118110236227" header="0.31496062992125984" footer="0.31496062992125984"/>
  <pageSetup paperSize="9" scale="98"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093B0-F74B-4E0A-83B5-3E6ADFE84DF3}">
  <sheetPr>
    <pageSetUpPr fitToPage="1"/>
  </sheetPr>
  <dimension ref="A1:S121"/>
  <sheetViews>
    <sheetView view="pageBreakPreview" zoomScale="70" zoomScaleNormal="70" zoomScaleSheetLayoutView="70" workbookViewId="0">
      <selection activeCell="B27" sqref="B27"/>
    </sheetView>
  </sheetViews>
  <sheetFormatPr defaultColWidth="9" defaultRowHeight="18"/>
  <cols>
    <col min="1" max="1" width="7.69921875" style="23" customWidth="1"/>
    <col min="2" max="2" width="30.19921875" style="25" customWidth="1"/>
    <col min="3" max="3" width="19.19921875" style="23" customWidth="1"/>
    <col min="4" max="4" width="16.3984375" style="23" customWidth="1"/>
    <col min="5" max="5" width="12.5" style="23" customWidth="1"/>
    <col min="6" max="6" width="10.8984375" style="23" customWidth="1"/>
    <col min="7" max="7" width="17" style="23" customWidth="1"/>
    <col min="8" max="13" width="15.69921875" style="23" customWidth="1"/>
    <col min="14" max="14" width="16.69921875" style="23" customWidth="1"/>
    <col min="15" max="16384" width="9" style="23"/>
  </cols>
  <sheetData>
    <row r="1" spans="1:14">
      <c r="A1" s="30" t="s">
        <v>114</v>
      </c>
    </row>
    <row r="2" spans="1:14">
      <c r="A2" s="30"/>
      <c r="K2" s="31" t="s">
        <v>49</v>
      </c>
      <c r="L2" s="387" t="str">
        <f>IF(連絡票!$C$7="","(自動入力)",連絡票!$C$7)</f>
        <v>(自動入力)</v>
      </c>
      <c r="M2" s="387"/>
      <c r="N2" s="387"/>
    </row>
    <row r="3" spans="1:14">
      <c r="A3" s="388" t="s">
        <v>112</v>
      </c>
      <c r="B3" s="388"/>
      <c r="C3" s="388"/>
      <c r="D3" s="388"/>
      <c r="E3" s="388"/>
      <c r="F3" s="388"/>
      <c r="G3" s="388"/>
      <c r="H3" s="388"/>
      <c r="I3" s="388"/>
      <c r="J3" s="388"/>
      <c r="K3" s="388"/>
      <c r="L3" s="388"/>
      <c r="M3" s="388"/>
      <c r="N3" s="388"/>
    </row>
    <row r="4" spans="1:14">
      <c r="A4" s="30"/>
      <c r="N4" s="24" t="s">
        <v>40</v>
      </c>
    </row>
    <row r="5" spans="1:14" ht="51" customHeight="1">
      <c r="A5" s="27" t="s">
        <v>38</v>
      </c>
      <c r="B5" s="27" t="s">
        <v>70</v>
      </c>
      <c r="C5" s="389" t="s">
        <v>48</v>
      </c>
      <c r="D5" s="391" t="s">
        <v>71</v>
      </c>
      <c r="E5" s="26" t="s">
        <v>72</v>
      </c>
      <c r="F5" s="26" t="s">
        <v>37</v>
      </c>
      <c r="G5" s="39" t="s">
        <v>73</v>
      </c>
      <c r="H5" s="40" t="s">
        <v>74</v>
      </c>
      <c r="I5" s="41" t="s">
        <v>75</v>
      </c>
      <c r="J5" s="27" t="s">
        <v>76</v>
      </c>
      <c r="K5" s="40" t="s">
        <v>27</v>
      </c>
      <c r="L5" s="40" t="s">
        <v>244</v>
      </c>
      <c r="M5" s="40" t="s">
        <v>111</v>
      </c>
      <c r="N5" s="52" t="s">
        <v>245</v>
      </c>
    </row>
    <row r="6" spans="1:14" ht="30">
      <c r="A6" s="27" t="s">
        <v>77</v>
      </c>
      <c r="B6" s="322" t="s">
        <v>237</v>
      </c>
      <c r="C6" s="390"/>
      <c r="D6" s="392"/>
      <c r="E6" s="28" t="s">
        <v>78</v>
      </c>
      <c r="F6" s="42" t="s">
        <v>39</v>
      </c>
      <c r="G6" s="38" t="s">
        <v>28</v>
      </c>
      <c r="H6" s="43" t="s">
        <v>29</v>
      </c>
      <c r="I6" s="38" t="s">
        <v>30</v>
      </c>
      <c r="J6" s="43" t="s">
        <v>46</v>
      </c>
      <c r="K6" s="43" t="s">
        <v>31</v>
      </c>
      <c r="L6" s="39" t="s">
        <v>50</v>
      </c>
      <c r="M6" s="324" t="s">
        <v>51</v>
      </c>
      <c r="N6" s="43" t="s">
        <v>79</v>
      </c>
    </row>
    <row r="7" spans="1:14" ht="31.95" customHeight="1">
      <c r="A7" s="29">
        <v>1</v>
      </c>
      <c r="B7" s="44"/>
      <c r="C7" s="44"/>
      <c r="D7" s="45"/>
      <c r="E7" s="44"/>
      <c r="F7" s="46"/>
      <c r="G7" s="338"/>
      <c r="H7" s="338"/>
      <c r="I7" s="325">
        <v>0.75</v>
      </c>
      <c r="J7" s="339"/>
      <c r="K7" s="326"/>
      <c r="L7" s="326"/>
      <c r="M7" s="339"/>
      <c r="N7" s="339"/>
    </row>
    <row r="8" spans="1:14" ht="31.95" customHeight="1">
      <c r="A8" s="29">
        <v>2</v>
      </c>
      <c r="B8" s="44"/>
      <c r="C8" s="44"/>
      <c r="D8" s="45"/>
      <c r="E8" s="44"/>
      <c r="F8" s="46"/>
      <c r="G8" s="338"/>
      <c r="H8" s="338"/>
      <c r="I8" s="325">
        <v>0.75</v>
      </c>
      <c r="J8" s="339"/>
      <c r="K8" s="326"/>
      <c r="L8" s="326"/>
      <c r="M8" s="339"/>
      <c r="N8" s="339"/>
    </row>
    <row r="9" spans="1:14" ht="31.95" customHeight="1">
      <c r="A9" s="29">
        <v>3</v>
      </c>
      <c r="B9" s="44"/>
      <c r="C9" s="44"/>
      <c r="D9" s="45"/>
      <c r="E9" s="44"/>
      <c r="F9" s="46"/>
      <c r="G9" s="338"/>
      <c r="H9" s="338"/>
      <c r="I9" s="325">
        <v>0.75</v>
      </c>
      <c r="J9" s="339"/>
      <c r="K9" s="326"/>
      <c r="L9" s="326"/>
      <c r="M9" s="339"/>
      <c r="N9" s="339"/>
    </row>
    <row r="10" spans="1:14" ht="31.95" customHeight="1">
      <c r="A10" s="29">
        <v>4</v>
      </c>
      <c r="B10" s="44"/>
      <c r="C10" s="44"/>
      <c r="D10" s="45"/>
      <c r="E10" s="44"/>
      <c r="F10" s="46"/>
      <c r="G10" s="338"/>
      <c r="H10" s="338"/>
      <c r="I10" s="325">
        <v>0.75</v>
      </c>
      <c r="J10" s="339"/>
      <c r="K10" s="326"/>
      <c r="L10" s="326"/>
      <c r="M10" s="339"/>
      <c r="N10" s="339"/>
    </row>
    <row r="11" spans="1:14" ht="31.95" customHeight="1">
      <c r="A11" s="29">
        <v>5</v>
      </c>
      <c r="B11" s="44"/>
      <c r="C11" s="44"/>
      <c r="D11" s="45"/>
      <c r="E11" s="44"/>
      <c r="F11" s="46"/>
      <c r="G11" s="338"/>
      <c r="H11" s="338"/>
      <c r="I11" s="325">
        <v>0.75</v>
      </c>
      <c r="J11" s="339"/>
      <c r="K11" s="326"/>
      <c r="L11" s="326"/>
      <c r="M11" s="339"/>
      <c r="N11" s="339"/>
    </row>
    <row r="12" spans="1:14" ht="31.95" customHeight="1">
      <c r="A12" s="29">
        <v>6</v>
      </c>
      <c r="B12" s="44"/>
      <c r="C12" s="44"/>
      <c r="D12" s="45"/>
      <c r="E12" s="44"/>
      <c r="F12" s="46"/>
      <c r="G12" s="338"/>
      <c r="H12" s="338"/>
      <c r="I12" s="325">
        <v>0.75</v>
      </c>
      <c r="J12" s="339"/>
      <c r="K12" s="326"/>
      <c r="L12" s="326"/>
      <c r="M12" s="339"/>
      <c r="N12" s="339"/>
    </row>
    <row r="13" spans="1:14" ht="31.95" customHeight="1">
      <c r="A13" s="29">
        <v>7</v>
      </c>
      <c r="B13" s="44"/>
      <c r="C13" s="44"/>
      <c r="D13" s="45"/>
      <c r="E13" s="44"/>
      <c r="F13" s="46"/>
      <c r="G13" s="338"/>
      <c r="H13" s="338"/>
      <c r="I13" s="325">
        <v>0.75</v>
      </c>
      <c r="J13" s="339"/>
      <c r="K13" s="326"/>
      <c r="L13" s="326"/>
      <c r="M13" s="339"/>
      <c r="N13" s="339"/>
    </row>
    <row r="14" spans="1:14" ht="31.95" customHeight="1">
      <c r="A14" s="29">
        <v>8</v>
      </c>
      <c r="B14" s="44"/>
      <c r="C14" s="44"/>
      <c r="D14" s="45"/>
      <c r="E14" s="44"/>
      <c r="F14" s="46"/>
      <c r="G14" s="338"/>
      <c r="H14" s="338"/>
      <c r="I14" s="325">
        <v>0.75</v>
      </c>
      <c r="J14" s="339"/>
      <c r="K14" s="326"/>
      <c r="L14" s="326"/>
      <c r="M14" s="339"/>
      <c r="N14" s="339"/>
    </row>
    <row r="15" spans="1:14" ht="31.95" customHeight="1">
      <c r="A15" s="29">
        <v>9</v>
      </c>
      <c r="B15" s="44"/>
      <c r="C15" s="44"/>
      <c r="D15" s="45"/>
      <c r="E15" s="44"/>
      <c r="F15" s="46"/>
      <c r="G15" s="338"/>
      <c r="H15" s="338"/>
      <c r="I15" s="325">
        <v>0.75</v>
      </c>
      <c r="J15" s="339"/>
      <c r="K15" s="326"/>
      <c r="L15" s="326"/>
      <c r="M15" s="339"/>
      <c r="N15" s="339"/>
    </row>
    <row r="16" spans="1:14" ht="31.95" customHeight="1">
      <c r="A16" s="29">
        <v>10</v>
      </c>
      <c r="B16" s="44"/>
      <c r="C16" s="44"/>
      <c r="D16" s="45"/>
      <c r="E16" s="44"/>
      <c r="F16" s="46"/>
      <c r="G16" s="338"/>
      <c r="H16" s="338"/>
      <c r="I16" s="325">
        <v>0.75</v>
      </c>
      <c r="J16" s="339"/>
      <c r="K16" s="326"/>
      <c r="L16" s="326"/>
      <c r="M16" s="339"/>
      <c r="N16" s="339"/>
    </row>
    <row r="17" spans="1:19" ht="31.95" customHeight="1">
      <c r="A17" s="47" t="s">
        <v>47</v>
      </c>
      <c r="B17" s="48">
        <f>COUNTA(B7:B16)</f>
        <v>0</v>
      </c>
      <c r="C17" s="48"/>
      <c r="D17" s="48"/>
      <c r="E17" s="48"/>
      <c r="F17" s="48"/>
      <c r="G17" s="49">
        <f>SUM(G7:G16)</f>
        <v>0</v>
      </c>
      <c r="H17" s="49">
        <f>SUM(H7:H16)</f>
        <v>0</v>
      </c>
      <c r="I17" s="49"/>
      <c r="J17" s="49">
        <f>SUM(J7:J16)</f>
        <v>0</v>
      </c>
      <c r="K17" s="50"/>
      <c r="L17" s="50"/>
      <c r="M17" s="49">
        <f>SUM(M7:M16)</f>
        <v>0</v>
      </c>
      <c r="N17" s="49">
        <f>SUM(N7:N16)</f>
        <v>0</v>
      </c>
    </row>
    <row r="19" spans="1:19" ht="26.4" customHeight="1">
      <c r="A19" s="23" t="s">
        <v>238</v>
      </c>
    </row>
    <row r="20" spans="1:19" ht="26.4" customHeight="1">
      <c r="A20" s="23" t="s">
        <v>239</v>
      </c>
    </row>
    <row r="21" spans="1:19" ht="26.4" customHeight="1">
      <c r="A21" s="323" t="s">
        <v>113</v>
      </c>
    </row>
    <row r="23" spans="1:19">
      <c r="A23" s="23" t="s">
        <v>246</v>
      </c>
    </row>
    <row r="24" spans="1:19">
      <c r="A24" s="335" t="s">
        <v>82</v>
      </c>
    </row>
    <row r="25" spans="1:19">
      <c r="A25" s="335" t="s">
        <v>83</v>
      </c>
      <c r="B25" s="353"/>
    </row>
    <row r="26" spans="1:19" ht="37.799999999999997" customHeight="1">
      <c r="A26" s="335" t="s">
        <v>84</v>
      </c>
      <c r="B26" s="353"/>
    </row>
    <row r="27" spans="1:19">
      <c r="A27" s="335" t="s">
        <v>16</v>
      </c>
    </row>
    <row r="28" spans="1:19">
      <c r="A28" s="335" t="s">
        <v>17</v>
      </c>
    </row>
    <row r="29" spans="1:19">
      <c r="A29" s="335" t="s">
        <v>18</v>
      </c>
    </row>
    <row r="30" spans="1:19">
      <c r="A30" s="335" t="s">
        <v>15</v>
      </c>
      <c r="B30"/>
      <c r="C30"/>
      <c r="D30"/>
      <c r="E30"/>
      <c r="F30"/>
      <c r="G30"/>
      <c r="H30"/>
      <c r="I30"/>
      <c r="J30"/>
      <c r="K30"/>
      <c r="L30"/>
      <c r="M30"/>
      <c r="N30"/>
      <c r="O30"/>
      <c r="P30"/>
      <c r="Q30"/>
      <c r="R30"/>
      <c r="S30"/>
    </row>
    <row r="31" spans="1:19">
      <c r="A31" s="335" t="s">
        <v>118</v>
      </c>
      <c r="B31"/>
      <c r="C31"/>
      <c r="D31"/>
      <c r="E31"/>
      <c r="F31"/>
      <c r="G31"/>
      <c r="H31"/>
      <c r="I31"/>
      <c r="J31"/>
      <c r="K31"/>
      <c r="L31"/>
      <c r="M31"/>
      <c r="N31"/>
      <c r="O31"/>
      <c r="P31"/>
      <c r="Q31"/>
      <c r="R31"/>
      <c r="S31"/>
    </row>
    <row r="32" spans="1:19">
      <c r="A32" s="335" t="s">
        <v>119</v>
      </c>
      <c r="B32"/>
      <c r="C32"/>
      <c r="D32"/>
      <c r="E32"/>
      <c r="F32"/>
      <c r="G32"/>
      <c r="H32"/>
      <c r="I32"/>
      <c r="J32"/>
      <c r="K32"/>
      <c r="L32"/>
      <c r="M32"/>
      <c r="N32"/>
      <c r="O32"/>
      <c r="P32"/>
      <c r="Q32"/>
      <c r="R32"/>
      <c r="S32"/>
    </row>
    <row r="33" spans="1:19">
      <c r="A33" s="335" t="s">
        <v>3</v>
      </c>
      <c r="B33"/>
      <c r="C33"/>
      <c r="D33"/>
      <c r="E33"/>
      <c r="F33"/>
      <c r="G33"/>
      <c r="H33"/>
      <c r="I33"/>
      <c r="J33"/>
      <c r="K33"/>
      <c r="L33"/>
      <c r="M33"/>
      <c r="N33"/>
      <c r="O33"/>
      <c r="P33"/>
      <c r="Q33"/>
      <c r="R33"/>
      <c r="S33"/>
    </row>
    <row r="34" spans="1:19">
      <c r="A34" s="335" t="s">
        <v>4</v>
      </c>
      <c r="B34"/>
      <c r="C34"/>
      <c r="D34"/>
      <c r="E34"/>
      <c r="F34"/>
      <c r="G34"/>
      <c r="H34"/>
      <c r="I34"/>
      <c r="J34"/>
      <c r="K34"/>
      <c r="L34"/>
      <c r="M34"/>
      <c r="N34"/>
      <c r="O34"/>
      <c r="P34"/>
      <c r="Q34"/>
      <c r="R34"/>
      <c r="S34"/>
    </row>
    <row r="35" spans="1:19">
      <c r="A35" s="335" t="s">
        <v>5</v>
      </c>
      <c r="B35"/>
      <c r="C35"/>
      <c r="D35"/>
      <c r="E35"/>
      <c r="F35"/>
      <c r="G35"/>
      <c r="H35"/>
      <c r="I35"/>
      <c r="J35"/>
      <c r="K35"/>
      <c r="L35"/>
      <c r="M35"/>
      <c r="N35"/>
      <c r="O35"/>
      <c r="P35"/>
      <c r="Q35"/>
      <c r="R35"/>
      <c r="S35"/>
    </row>
    <row r="36" spans="1:19">
      <c r="A36" s="335" t="s">
        <v>6</v>
      </c>
      <c r="B36"/>
      <c r="C36"/>
      <c r="D36"/>
      <c r="E36"/>
      <c r="F36"/>
      <c r="G36"/>
      <c r="H36"/>
      <c r="I36"/>
      <c r="J36"/>
      <c r="K36"/>
      <c r="L36"/>
      <c r="M36"/>
      <c r="N36"/>
      <c r="O36"/>
      <c r="P36"/>
      <c r="Q36"/>
      <c r="R36"/>
      <c r="S36"/>
    </row>
    <row r="37" spans="1:19">
      <c r="A37" s="335" t="s">
        <v>7</v>
      </c>
      <c r="B37"/>
      <c r="C37"/>
      <c r="D37"/>
      <c r="E37"/>
      <c r="F37"/>
      <c r="G37"/>
      <c r="H37"/>
      <c r="I37"/>
      <c r="J37"/>
      <c r="K37"/>
      <c r="L37"/>
      <c r="M37"/>
      <c r="N37"/>
      <c r="O37"/>
      <c r="P37"/>
      <c r="Q37"/>
      <c r="R37"/>
      <c r="S37"/>
    </row>
    <row r="38" spans="1:19">
      <c r="A38" s="335" t="s">
        <v>8</v>
      </c>
      <c r="B38"/>
      <c r="C38"/>
      <c r="D38"/>
      <c r="E38"/>
      <c r="F38"/>
      <c r="G38"/>
      <c r="H38"/>
      <c r="I38"/>
      <c r="J38"/>
      <c r="K38"/>
      <c r="L38"/>
      <c r="M38"/>
      <c r="N38"/>
      <c r="O38"/>
      <c r="P38"/>
      <c r="Q38"/>
      <c r="R38"/>
      <c r="S38"/>
    </row>
    <row r="39" spans="1:19">
      <c r="A39" s="335" t="s">
        <v>120</v>
      </c>
      <c r="B39"/>
      <c r="C39"/>
      <c r="D39"/>
      <c r="E39"/>
      <c r="F39"/>
      <c r="G39"/>
      <c r="H39"/>
      <c r="I39"/>
      <c r="J39"/>
      <c r="K39"/>
      <c r="L39"/>
      <c r="M39"/>
      <c r="N39"/>
      <c r="O39"/>
      <c r="P39"/>
      <c r="Q39"/>
      <c r="R39"/>
      <c r="S39"/>
    </row>
    <row r="40" spans="1:19">
      <c r="A40" s="335" t="s">
        <v>9</v>
      </c>
      <c r="B40"/>
      <c r="C40"/>
      <c r="D40"/>
      <c r="E40"/>
      <c r="F40"/>
      <c r="G40"/>
      <c r="H40"/>
      <c r="I40"/>
      <c r="J40"/>
      <c r="K40"/>
      <c r="L40"/>
      <c r="M40"/>
      <c r="N40"/>
      <c r="O40"/>
      <c r="P40"/>
      <c r="Q40"/>
      <c r="R40"/>
      <c r="S40"/>
    </row>
    <row r="41" spans="1:19">
      <c r="A41" s="335" t="s">
        <v>10</v>
      </c>
      <c r="B41"/>
      <c r="C41"/>
      <c r="D41"/>
      <c r="E41"/>
      <c r="F41"/>
      <c r="G41"/>
      <c r="H41"/>
      <c r="I41"/>
      <c r="J41"/>
      <c r="K41"/>
      <c r="L41"/>
      <c r="M41"/>
      <c r="N41"/>
      <c r="O41"/>
      <c r="P41"/>
      <c r="Q41"/>
      <c r="R41"/>
      <c r="S41"/>
    </row>
    <row r="42" spans="1:19">
      <c r="A42" s="335" t="s">
        <v>11</v>
      </c>
      <c r="B42"/>
      <c r="C42"/>
      <c r="D42"/>
      <c r="E42"/>
      <c r="F42"/>
      <c r="G42"/>
      <c r="H42"/>
      <c r="I42"/>
      <c r="J42"/>
      <c r="K42"/>
      <c r="L42"/>
      <c r="M42"/>
      <c r="N42"/>
      <c r="O42"/>
      <c r="P42"/>
      <c r="Q42"/>
      <c r="R42"/>
      <c r="S42"/>
    </row>
    <row r="43" spans="1:19">
      <c r="A43" s="335" t="s">
        <v>12</v>
      </c>
      <c r="B43"/>
      <c r="C43"/>
      <c r="D43"/>
      <c r="E43"/>
      <c r="F43"/>
      <c r="G43"/>
      <c r="H43"/>
      <c r="I43"/>
      <c r="J43"/>
      <c r="K43"/>
      <c r="L43"/>
      <c r="M43"/>
      <c r="N43"/>
      <c r="O43"/>
      <c r="P43"/>
      <c r="Q43"/>
      <c r="R43"/>
      <c r="S43"/>
    </row>
    <row r="44" spans="1:19">
      <c r="A44" s="335" t="s">
        <v>13</v>
      </c>
      <c r="B44"/>
      <c r="C44"/>
      <c r="D44"/>
      <c r="E44"/>
      <c r="F44"/>
      <c r="G44"/>
      <c r="H44"/>
      <c r="I44"/>
      <c r="J44"/>
      <c r="K44"/>
      <c r="L44"/>
      <c r="M44"/>
      <c r="N44"/>
      <c r="O44"/>
      <c r="P44"/>
      <c r="Q44"/>
      <c r="R44"/>
      <c r="S44"/>
    </row>
    <row r="45" spans="1:19">
      <c r="A45" s="335" t="s">
        <v>14</v>
      </c>
      <c r="B45"/>
      <c r="C45"/>
      <c r="D45"/>
      <c r="E45"/>
      <c r="F45"/>
      <c r="G45"/>
      <c r="H45"/>
      <c r="I45"/>
      <c r="J45"/>
      <c r="K45"/>
      <c r="L45"/>
      <c r="M45"/>
      <c r="N45"/>
      <c r="O45"/>
      <c r="P45"/>
      <c r="Q45"/>
      <c r="R45"/>
      <c r="S45"/>
    </row>
    <row r="46" spans="1:19">
      <c r="A46" s="335" t="s">
        <v>19</v>
      </c>
      <c r="B46"/>
      <c r="C46"/>
      <c r="D46"/>
      <c r="E46"/>
      <c r="F46"/>
      <c r="G46"/>
      <c r="H46"/>
      <c r="I46"/>
      <c r="J46"/>
      <c r="K46"/>
      <c r="L46"/>
      <c r="M46"/>
      <c r="N46"/>
      <c r="O46"/>
      <c r="P46"/>
      <c r="Q46"/>
      <c r="R46"/>
      <c r="S46"/>
    </row>
    <row r="47" spans="1:19">
      <c r="A47" s="335" t="s">
        <v>20</v>
      </c>
      <c r="B47"/>
      <c r="C47"/>
      <c r="D47"/>
      <c r="E47"/>
      <c r="F47"/>
      <c r="G47"/>
      <c r="H47"/>
      <c r="I47"/>
      <c r="J47"/>
      <c r="K47"/>
      <c r="L47"/>
      <c r="M47"/>
      <c r="N47"/>
      <c r="O47"/>
      <c r="P47"/>
      <c r="Q47"/>
      <c r="R47"/>
      <c r="S47"/>
    </row>
    <row r="48" spans="1:19">
      <c r="A48" s="335" t="s">
        <v>80</v>
      </c>
      <c r="B48"/>
      <c r="C48"/>
      <c r="D48"/>
      <c r="E48"/>
      <c r="F48"/>
      <c r="G48"/>
      <c r="H48"/>
      <c r="I48"/>
      <c r="J48"/>
      <c r="K48"/>
      <c r="L48"/>
      <c r="M48"/>
      <c r="N48"/>
      <c r="O48"/>
      <c r="P48"/>
      <c r="Q48"/>
      <c r="R48"/>
      <c r="S48"/>
    </row>
    <row r="49" spans="1:19">
      <c r="A49" s="335" t="s">
        <v>81</v>
      </c>
      <c r="B49"/>
      <c r="C49"/>
      <c r="D49"/>
      <c r="E49"/>
      <c r="F49"/>
      <c r="G49"/>
      <c r="H49"/>
      <c r="I49"/>
      <c r="J49"/>
      <c r="K49"/>
      <c r="L49"/>
      <c r="M49"/>
      <c r="N49"/>
      <c r="O49"/>
      <c r="P49"/>
      <c r="Q49"/>
      <c r="R49"/>
      <c r="S49"/>
    </row>
    <row r="50" spans="1:19">
      <c r="A50" s="335" t="s">
        <v>90</v>
      </c>
      <c r="B50"/>
      <c r="C50"/>
      <c r="D50"/>
      <c r="E50"/>
      <c r="F50"/>
      <c r="G50"/>
      <c r="H50"/>
      <c r="I50"/>
      <c r="J50"/>
      <c r="K50"/>
      <c r="L50"/>
      <c r="M50"/>
      <c r="N50"/>
      <c r="O50"/>
      <c r="P50"/>
      <c r="Q50"/>
      <c r="R50"/>
      <c r="S50"/>
    </row>
    <row r="51" spans="1:19">
      <c r="A51" s="335" t="s">
        <v>91</v>
      </c>
      <c r="B51"/>
      <c r="C51"/>
      <c r="D51"/>
      <c r="E51"/>
      <c r="F51"/>
      <c r="G51"/>
      <c r="H51"/>
      <c r="I51"/>
      <c r="J51"/>
      <c r="K51"/>
      <c r="L51"/>
      <c r="M51"/>
      <c r="N51"/>
      <c r="O51"/>
      <c r="P51"/>
      <c r="Q51"/>
      <c r="R51"/>
      <c r="S51"/>
    </row>
    <row r="52" spans="1:19">
      <c r="A52" s="335" t="s">
        <v>92</v>
      </c>
      <c r="B52"/>
      <c r="C52"/>
      <c r="D52"/>
      <c r="E52"/>
      <c r="F52"/>
      <c r="G52"/>
      <c r="H52"/>
      <c r="I52"/>
      <c r="J52"/>
      <c r="K52"/>
      <c r="L52"/>
      <c r="M52"/>
      <c r="N52"/>
      <c r="O52"/>
      <c r="P52"/>
      <c r="Q52"/>
      <c r="R52"/>
      <c r="S52"/>
    </row>
    <row r="53" spans="1:19">
      <c r="A53" s="335" t="s">
        <v>93</v>
      </c>
      <c r="B53"/>
      <c r="C53"/>
      <c r="D53"/>
      <c r="E53"/>
      <c r="F53"/>
      <c r="G53"/>
      <c r="H53"/>
      <c r="I53"/>
      <c r="J53"/>
      <c r="K53"/>
      <c r="L53"/>
      <c r="M53"/>
      <c r="N53"/>
      <c r="O53"/>
      <c r="P53"/>
      <c r="Q53"/>
      <c r="R53"/>
      <c r="S53"/>
    </row>
    <row r="54" spans="1:19">
      <c r="A54" s="335" t="s">
        <v>87</v>
      </c>
      <c r="B54"/>
      <c r="C54"/>
      <c r="D54"/>
      <c r="E54"/>
      <c r="F54"/>
      <c r="G54"/>
      <c r="H54"/>
      <c r="I54"/>
      <c r="J54"/>
      <c r="K54"/>
      <c r="L54"/>
      <c r="M54"/>
      <c r="N54"/>
      <c r="O54"/>
      <c r="P54"/>
      <c r="Q54"/>
      <c r="R54"/>
      <c r="S54"/>
    </row>
    <row r="55" spans="1:19">
      <c r="A55" s="335" t="s">
        <v>89</v>
      </c>
      <c r="B55"/>
      <c r="C55"/>
      <c r="D55"/>
      <c r="E55"/>
      <c r="F55"/>
      <c r="G55"/>
      <c r="H55"/>
      <c r="I55"/>
      <c r="J55"/>
      <c r="K55"/>
      <c r="L55"/>
      <c r="M55"/>
      <c r="N55"/>
      <c r="O55"/>
      <c r="P55"/>
      <c r="Q55"/>
      <c r="R55"/>
      <c r="S55"/>
    </row>
    <row r="56" spans="1:19">
      <c r="A56" s="335" t="s">
        <v>94</v>
      </c>
      <c r="B56"/>
      <c r="C56"/>
      <c r="D56"/>
      <c r="E56"/>
      <c r="F56"/>
      <c r="G56"/>
      <c r="H56"/>
      <c r="I56"/>
      <c r="J56"/>
      <c r="K56"/>
      <c r="L56"/>
      <c r="M56"/>
      <c r="N56"/>
      <c r="O56"/>
      <c r="P56"/>
      <c r="Q56"/>
      <c r="R56"/>
      <c r="S56"/>
    </row>
    <row r="57" spans="1:19">
      <c r="A57" s="335" t="s">
        <v>95</v>
      </c>
      <c r="B57"/>
      <c r="C57"/>
      <c r="D57"/>
      <c r="E57"/>
      <c r="F57"/>
      <c r="G57"/>
      <c r="H57"/>
      <c r="I57"/>
      <c r="J57"/>
      <c r="K57"/>
      <c r="L57"/>
      <c r="M57"/>
      <c r="N57"/>
      <c r="O57"/>
      <c r="P57"/>
      <c r="Q57"/>
      <c r="R57"/>
      <c r="S57"/>
    </row>
    <row r="58" spans="1:19">
      <c r="A58" s="335" t="s">
        <v>96</v>
      </c>
      <c r="B58"/>
      <c r="C58"/>
      <c r="D58"/>
      <c r="E58"/>
      <c r="F58"/>
      <c r="G58"/>
      <c r="H58"/>
      <c r="I58"/>
      <c r="J58"/>
      <c r="K58"/>
      <c r="L58"/>
      <c r="M58"/>
      <c r="N58"/>
      <c r="O58"/>
      <c r="P58"/>
      <c r="Q58"/>
      <c r="R58"/>
      <c r="S58"/>
    </row>
    <row r="59" spans="1:19">
      <c r="A59" s="335" t="s">
        <v>97</v>
      </c>
      <c r="B59"/>
      <c r="C59"/>
      <c r="D59"/>
      <c r="E59"/>
      <c r="F59"/>
      <c r="G59"/>
      <c r="H59"/>
      <c r="I59"/>
      <c r="J59"/>
      <c r="K59"/>
      <c r="L59"/>
      <c r="M59"/>
      <c r="N59"/>
      <c r="O59"/>
      <c r="P59"/>
      <c r="Q59"/>
      <c r="R59"/>
      <c r="S59"/>
    </row>
    <row r="60" spans="1:19">
      <c r="A60" s="335" t="s">
        <v>121</v>
      </c>
      <c r="B60"/>
      <c r="C60"/>
      <c r="D60"/>
      <c r="E60"/>
      <c r="F60"/>
      <c r="G60"/>
      <c r="H60"/>
      <c r="I60"/>
      <c r="J60"/>
      <c r="K60"/>
      <c r="L60"/>
      <c r="M60"/>
      <c r="N60"/>
      <c r="O60"/>
      <c r="P60"/>
      <c r="Q60"/>
      <c r="R60"/>
      <c r="S60"/>
    </row>
    <row r="61" spans="1:19">
      <c r="A61" s="335" t="s">
        <v>85</v>
      </c>
      <c r="B61"/>
      <c r="C61"/>
      <c r="D61"/>
      <c r="E61"/>
      <c r="F61"/>
      <c r="G61"/>
      <c r="H61"/>
      <c r="I61"/>
      <c r="J61"/>
      <c r="K61"/>
      <c r="L61"/>
      <c r="M61"/>
      <c r="N61"/>
      <c r="O61"/>
      <c r="P61"/>
      <c r="Q61"/>
      <c r="R61"/>
      <c r="S61"/>
    </row>
    <row r="62" spans="1:19">
      <c r="A62" s="335" t="s">
        <v>122</v>
      </c>
      <c r="B62"/>
      <c r="C62"/>
      <c r="D62"/>
      <c r="E62"/>
      <c r="F62"/>
      <c r="G62"/>
      <c r="H62"/>
      <c r="I62"/>
      <c r="J62"/>
      <c r="K62"/>
      <c r="L62"/>
      <c r="M62"/>
      <c r="N62"/>
      <c r="O62"/>
      <c r="P62"/>
      <c r="Q62"/>
      <c r="R62"/>
      <c r="S62"/>
    </row>
    <row r="63" spans="1:19">
      <c r="A63" s="335" t="s">
        <v>98</v>
      </c>
      <c r="B63"/>
      <c r="C63"/>
      <c r="D63"/>
      <c r="E63"/>
      <c r="F63"/>
      <c r="G63"/>
      <c r="H63"/>
      <c r="I63"/>
      <c r="J63"/>
      <c r="K63"/>
      <c r="L63"/>
      <c r="M63"/>
      <c r="N63"/>
      <c r="O63"/>
      <c r="P63"/>
      <c r="Q63"/>
      <c r="R63"/>
      <c r="S63"/>
    </row>
    <row r="64" spans="1:19">
      <c r="A64" s="335" t="s">
        <v>99</v>
      </c>
      <c r="B64"/>
      <c r="C64"/>
      <c r="D64"/>
      <c r="E64"/>
      <c r="F64"/>
      <c r="G64"/>
      <c r="H64"/>
      <c r="I64"/>
      <c r="J64"/>
      <c r="K64"/>
      <c r="L64"/>
      <c r="M64"/>
      <c r="N64"/>
      <c r="O64"/>
      <c r="P64"/>
      <c r="Q64"/>
      <c r="R64"/>
      <c r="S64"/>
    </row>
    <row r="65" spans="1:19">
      <c r="A65" s="335" t="s">
        <v>88</v>
      </c>
      <c r="B65"/>
      <c r="C65"/>
      <c r="D65"/>
      <c r="E65"/>
      <c r="F65"/>
      <c r="G65"/>
      <c r="H65"/>
      <c r="I65"/>
      <c r="J65"/>
      <c r="K65"/>
      <c r="L65"/>
      <c r="M65"/>
      <c r="N65"/>
      <c r="O65"/>
      <c r="P65"/>
      <c r="Q65"/>
      <c r="R65"/>
      <c r="S65"/>
    </row>
    <row r="66" spans="1:19">
      <c r="A66" s="335" t="s">
        <v>100</v>
      </c>
      <c r="B66"/>
      <c r="C66"/>
      <c r="D66"/>
      <c r="E66"/>
      <c r="F66"/>
      <c r="G66"/>
      <c r="H66"/>
      <c r="I66"/>
      <c r="J66"/>
      <c r="K66"/>
      <c r="L66"/>
      <c r="M66"/>
      <c r="N66"/>
      <c r="O66"/>
      <c r="P66"/>
      <c r="Q66"/>
      <c r="R66"/>
      <c r="S66"/>
    </row>
    <row r="67" spans="1:19">
      <c r="A67" s="335" t="s">
        <v>101</v>
      </c>
      <c r="B67"/>
      <c r="C67"/>
      <c r="D67"/>
      <c r="E67"/>
      <c r="F67"/>
      <c r="G67"/>
      <c r="H67"/>
      <c r="I67"/>
      <c r="J67"/>
      <c r="K67"/>
      <c r="L67"/>
      <c r="M67"/>
      <c r="N67"/>
      <c r="O67"/>
      <c r="P67"/>
      <c r="Q67"/>
      <c r="R67"/>
      <c r="S67"/>
    </row>
    <row r="68" spans="1:19">
      <c r="A68" s="335" t="s">
        <v>102</v>
      </c>
      <c r="B68"/>
      <c r="C68"/>
      <c r="D68"/>
      <c r="E68"/>
      <c r="F68"/>
      <c r="G68"/>
      <c r="H68"/>
      <c r="I68"/>
      <c r="J68"/>
      <c r="K68"/>
      <c r="L68"/>
      <c r="M68"/>
      <c r="N68"/>
      <c r="O68"/>
      <c r="P68"/>
      <c r="Q68"/>
      <c r="R68"/>
      <c r="S68"/>
    </row>
    <row r="69" spans="1:19">
      <c r="A69" s="335" t="s">
        <v>103</v>
      </c>
      <c r="B69"/>
      <c r="C69"/>
      <c r="D69"/>
      <c r="E69"/>
      <c r="F69"/>
      <c r="G69"/>
      <c r="H69"/>
      <c r="I69"/>
      <c r="J69"/>
      <c r="K69"/>
      <c r="L69"/>
      <c r="M69"/>
      <c r="N69"/>
      <c r="O69"/>
      <c r="P69"/>
      <c r="Q69"/>
      <c r="R69"/>
      <c r="S69"/>
    </row>
    <row r="70" spans="1:19">
      <c r="A70" s="335" t="s">
        <v>104</v>
      </c>
      <c r="B70"/>
      <c r="C70"/>
      <c r="D70"/>
      <c r="E70"/>
      <c r="F70"/>
      <c r="G70"/>
      <c r="H70"/>
      <c r="I70"/>
      <c r="J70"/>
      <c r="K70"/>
      <c r="L70"/>
      <c r="M70"/>
      <c r="N70"/>
      <c r="O70"/>
      <c r="P70"/>
      <c r="Q70"/>
      <c r="R70"/>
      <c r="S70"/>
    </row>
    <row r="71" spans="1:19">
      <c r="A71" s="335" t="s">
        <v>105</v>
      </c>
      <c r="B71"/>
      <c r="C71"/>
      <c r="D71"/>
      <c r="E71"/>
      <c r="F71"/>
      <c r="G71"/>
      <c r="H71"/>
      <c r="I71"/>
      <c r="J71"/>
      <c r="K71"/>
      <c r="L71"/>
      <c r="M71"/>
      <c r="N71"/>
      <c r="O71"/>
      <c r="P71"/>
      <c r="Q71"/>
      <c r="R71"/>
      <c r="S71"/>
    </row>
    <row r="72" spans="1:19">
      <c r="A72" s="335" t="s">
        <v>106</v>
      </c>
      <c r="B72"/>
      <c r="C72"/>
      <c r="D72"/>
      <c r="E72"/>
      <c r="F72"/>
      <c r="G72"/>
      <c r="H72"/>
      <c r="I72"/>
      <c r="J72"/>
      <c r="K72"/>
      <c r="L72"/>
      <c r="M72"/>
      <c r="N72"/>
      <c r="O72"/>
      <c r="P72"/>
      <c r="Q72"/>
      <c r="R72"/>
      <c r="S72"/>
    </row>
    <row r="73" spans="1:19">
      <c r="A73" s="335" t="s">
        <v>107</v>
      </c>
      <c r="B73"/>
      <c r="C73"/>
      <c r="D73"/>
      <c r="E73"/>
      <c r="F73"/>
      <c r="G73"/>
      <c r="H73"/>
      <c r="I73"/>
      <c r="J73"/>
      <c r="K73"/>
      <c r="L73"/>
      <c r="M73"/>
      <c r="N73"/>
      <c r="O73"/>
      <c r="P73"/>
      <c r="Q73"/>
      <c r="R73"/>
      <c r="S73"/>
    </row>
    <row r="74" spans="1:19">
      <c r="A74" s="335" t="s">
        <v>108</v>
      </c>
      <c r="B74"/>
      <c r="C74"/>
      <c r="D74"/>
      <c r="E74"/>
      <c r="F74"/>
      <c r="G74"/>
      <c r="H74"/>
      <c r="I74"/>
      <c r="J74"/>
      <c r="K74"/>
      <c r="L74"/>
      <c r="M74"/>
      <c r="N74"/>
      <c r="O74"/>
      <c r="P74"/>
      <c r="Q74"/>
      <c r="R74"/>
      <c r="S74"/>
    </row>
    <row r="75" spans="1:19">
      <c r="A75" s="335" t="s">
        <v>109</v>
      </c>
      <c r="B75"/>
      <c r="C75"/>
      <c r="D75"/>
      <c r="E75"/>
      <c r="F75"/>
      <c r="G75"/>
      <c r="H75"/>
      <c r="I75"/>
      <c r="J75"/>
      <c r="K75"/>
      <c r="L75"/>
      <c r="M75"/>
      <c r="N75"/>
      <c r="O75"/>
      <c r="P75"/>
      <c r="Q75"/>
      <c r="R75"/>
      <c r="S75"/>
    </row>
    <row r="76" spans="1:19">
      <c r="A76" s="335" t="s">
        <v>110</v>
      </c>
      <c r="B76"/>
      <c r="C76"/>
      <c r="D76"/>
      <c r="E76"/>
      <c r="F76"/>
      <c r="G76"/>
      <c r="H76"/>
      <c r="I76"/>
      <c r="J76"/>
      <c r="K76"/>
      <c r="L76"/>
      <c r="M76"/>
      <c r="N76"/>
      <c r="O76"/>
      <c r="P76"/>
      <c r="Q76"/>
      <c r="R76"/>
      <c r="S76"/>
    </row>
    <row r="77" spans="1:19">
      <c r="A77"/>
      <c r="B77"/>
      <c r="C77"/>
      <c r="D77"/>
      <c r="E77"/>
      <c r="F77"/>
      <c r="G77"/>
      <c r="H77"/>
      <c r="I77"/>
      <c r="J77"/>
      <c r="K77"/>
      <c r="L77"/>
      <c r="M77"/>
      <c r="N77"/>
      <c r="O77"/>
      <c r="P77"/>
      <c r="Q77"/>
      <c r="R77"/>
      <c r="S77"/>
    </row>
    <row r="78" spans="1:19">
      <c r="A78" s="335" t="s">
        <v>247</v>
      </c>
      <c r="B78"/>
      <c r="C78"/>
      <c r="D78"/>
      <c r="E78"/>
      <c r="F78"/>
      <c r="G78"/>
      <c r="H78"/>
      <c r="I78"/>
      <c r="J78"/>
      <c r="K78"/>
      <c r="L78"/>
      <c r="M78"/>
      <c r="N78"/>
      <c r="O78"/>
      <c r="P78"/>
      <c r="Q78"/>
      <c r="R78"/>
      <c r="S78"/>
    </row>
    <row r="79" spans="1:19">
      <c r="A79" s="336" t="s">
        <v>248</v>
      </c>
      <c r="B79"/>
      <c r="C79"/>
      <c r="D79"/>
      <c r="E79"/>
      <c r="F79"/>
      <c r="G79"/>
      <c r="H79"/>
      <c r="I79"/>
      <c r="J79"/>
      <c r="K79"/>
      <c r="L79"/>
      <c r="M79"/>
      <c r="N79"/>
      <c r="O79"/>
      <c r="P79"/>
      <c r="Q79"/>
      <c r="R79"/>
      <c r="S79"/>
    </row>
    <row r="80" spans="1:19">
      <c r="A80" s="337" t="s">
        <v>249</v>
      </c>
      <c r="B80"/>
      <c r="C80"/>
      <c r="D80"/>
      <c r="E80"/>
      <c r="F80"/>
      <c r="G80"/>
      <c r="H80"/>
      <c r="I80"/>
      <c r="J80"/>
      <c r="K80"/>
      <c r="L80"/>
      <c r="M80"/>
      <c r="N80"/>
      <c r="O80"/>
      <c r="P80"/>
      <c r="Q80"/>
      <c r="R80"/>
      <c r="S80"/>
    </row>
    <row r="81" spans="1:19" ht="36">
      <c r="A81" s="337" t="s">
        <v>250</v>
      </c>
      <c r="B81"/>
      <c r="C81"/>
      <c r="D81"/>
      <c r="E81"/>
      <c r="F81"/>
      <c r="G81"/>
      <c r="H81"/>
      <c r="I81"/>
      <c r="J81"/>
      <c r="K81"/>
      <c r="L81"/>
      <c r="M81"/>
      <c r="N81"/>
      <c r="O81"/>
      <c r="P81"/>
      <c r="Q81"/>
      <c r="R81"/>
      <c r="S81"/>
    </row>
    <row r="82" spans="1:19">
      <c r="A82" s="336" t="s">
        <v>251</v>
      </c>
      <c r="B82"/>
      <c r="C82"/>
      <c r="D82"/>
      <c r="E82"/>
      <c r="F82"/>
      <c r="G82"/>
      <c r="H82"/>
      <c r="I82"/>
      <c r="J82"/>
      <c r="K82"/>
      <c r="L82"/>
      <c r="M82"/>
      <c r="N82"/>
      <c r="O82"/>
      <c r="P82"/>
      <c r="Q82"/>
      <c r="R82"/>
      <c r="S82"/>
    </row>
    <row r="83" spans="1:19">
      <c r="A83" s="337" t="s">
        <v>252</v>
      </c>
      <c r="B83"/>
      <c r="C83"/>
      <c r="D83"/>
      <c r="E83"/>
      <c r="F83"/>
      <c r="G83"/>
      <c r="H83"/>
      <c r="I83"/>
      <c r="J83"/>
      <c r="K83"/>
      <c r="L83"/>
      <c r="M83"/>
      <c r="N83"/>
      <c r="O83"/>
      <c r="P83"/>
      <c r="Q83"/>
      <c r="R83"/>
      <c r="S83"/>
    </row>
    <row r="84" spans="1:19">
      <c r="A84" s="337" t="s">
        <v>253</v>
      </c>
      <c r="B84"/>
      <c r="C84"/>
      <c r="D84"/>
      <c r="E84"/>
      <c r="F84"/>
      <c r="G84"/>
      <c r="H84"/>
      <c r="I84"/>
      <c r="J84"/>
      <c r="K84"/>
      <c r="L84"/>
      <c r="M84"/>
      <c r="N84"/>
      <c r="O84"/>
      <c r="P84"/>
      <c r="Q84"/>
      <c r="R84"/>
      <c r="S84"/>
    </row>
    <row r="85" spans="1:19" ht="36">
      <c r="A85" s="336" t="s">
        <v>254</v>
      </c>
      <c r="B85"/>
      <c r="C85"/>
      <c r="D85"/>
      <c r="E85"/>
      <c r="F85"/>
      <c r="G85"/>
      <c r="H85"/>
      <c r="I85"/>
      <c r="J85"/>
      <c r="K85"/>
      <c r="L85"/>
      <c r="M85"/>
      <c r="N85"/>
      <c r="O85"/>
      <c r="P85"/>
      <c r="Q85"/>
      <c r="R85"/>
      <c r="S85"/>
    </row>
    <row r="86" spans="1:19">
      <c r="A86" s="337" t="s">
        <v>255</v>
      </c>
    </row>
    <row r="87" spans="1:19">
      <c r="A87" s="337" t="s">
        <v>256</v>
      </c>
    </row>
    <row r="88" spans="1:19">
      <c r="A88" s="336" t="s">
        <v>257</v>
      </c>
    </row>
    <row r="89" spans="1:19">
      <c r="A89" s="337" t="s">
        <v>258</v>
      </c>
    </row>
    <row r="90" spans="1:19">
      <c r="A90" s="337" t="s">
        <v>259</v>
      </c>
    </row>
    <row r="91" spans="1:19">
      <c r="A91" s="336" t="s">
        <v>260</v>
      </c>
    </row>
    <row r="92" spans="1:19" ht="36">
      <c r="A92" s="337" t="s">
        <v>261</v>
      </c>
    </row>
    <row r="93" spans="1:19" ht="36">
      <c r="A93" s="337" t="s">
        <v>262</v>
      </c>
    </row>
    <row r="94" spans="1:19" ht="36">
      <c r="A94" s="336" t="s">
        <v>263</v>
      </c>
    </row>
    <row r="95" spans="1:19" ht="36">
      <c r="A95" s="337" t="s">
        <v>264</v>
      </c>
    </row>
    <row r="96" spans="1:19">
      <c r="A96" s="337" t="s">
        <v>265</v>
      </c>
    </row>
    <row r="97" spans="1:1">
      <c r="A97" s="336" t="s">
        <v>266</v>
      </c>
    </row>
    <row r="98" spans="1:1">
      <c r="A98" s="337" t="s">
        <v>267</v>
      </c>
    </row>
    <row r="99" spans="1:1">
      <c r="A99" s="337" t="s">
        <v>268</v>
      </c>
    </row>
    <row r="100" spans="1:1">
      <c r="A100" s="336" t="s">
        <v>269</v>
      </c>
    </row>
    <row r="101" spans="1:1" ht="36">
      <c r="A101" s="337" t="s">
        <v>270</v>
      </c>
    </row>
    <row r="102" spans="1:1">
      <c r="A102" s="337" t="s">
        <v>271</v>
      </c>
    </row>
    <row r="103" spans="1:1">
      <c r="A103" s="336" t="s">
        <v>272</v>
      </c>
    </row>
    <row r="104" spans="1:1">
      <c r="A104" s="337" t="s">
        <v>273</v>
      </c>
    </row>
    <row r="105" spans="1:1" ht="36">
      <c r="A105" s="337" t="s">
        <v>274</v>
      </c>
    </row>
    <row r="106" spans="1:1" ht="36">
      <c r="A106" s="336" t="s">
        <v>275</v>
      </c>
    </row>
    <row r="107" spans="1:1">
      <c r="A107" s="337" t="s">
        <v>276</v>
      </c>
    </row>
    <row r="108" spans="1:1" ht="36">
      <c r="A108" s="337" t="s">
        <v>277</v>
      </c>
    </row>
    <row r="109" spans="1:1">
      <c r="A109" s="336" t="s">
        <v>278</v>
      </c>
    </row>
    <row r="110" spans="1:1" ht="36">
      <c r="A110" s="337" t="s">
        <v>279</v>
      </c>
    </row>
    <row r="111" spans="1:1">
      <c r="A111" s="337" t="s">
        <v>280</v>
      </c>
    </row>
    <row r="112" spans="1:1">
      <c r="A112" s="336" t="s">
        <v>281</v>
      </c>
    </row>
    <row r="113" spans="1:1">
      <c r="A113" s="337" t="s">
        <v>282</v>
      </c>
    </row>
    <row r="114" spans="1:1">
      <c r="A114" s="337" t="s">
        <v>283</v>
      </c>
    </row>
    <row r="115" spans="1:1">
      <c r="A115" s="336" t="s">
        <v>284</v>
      </c>
    </row>
    <row r="116" spans="1:1">
      <c r="A116" s="337" t="s">
        <v>285</v>
      </c>
    </row>
    <row r="117" spans="1:1">
      <c r="A117" s="337" t="s">
        <v>286</v>
      </c>
    </row>
    <row r="118" spans="1:1">
      <c r="A118" s="336" t="s">
        <v>287</v>
      </c>
    </row>
    <row r="119" spans="1:1">
      <c r="A119" s="337" t="s">
        <v>288</v>
      </c>
    </row>
    <row r="120" spans="1:1">
      <c r="A120" s="337" t="s">
        <v>289</v>
      </c>
    </row>
    <row r="121" spans="1:1" ht="36">
      <c r="A121" s="336" t="s">
        <v>290</v>
      </c>
    </row>
  </sheetData>
  <sheetProtection insertRows="0"/>
  <mergeCells count="4">
    <mergeCell ref="L2:N2"/>
    <mergeCell ref="A3:N3"/>
    <mergeCell ref="C5:C6"/>
    <mergeCell ref="D5:D6"/>
  </mergeCells>
  <phoneticPr fontId="1"/>
  <pageMargins left="0.70866141732283472" right="0.70866141732283472" top="0.74803149606299213" bottom="0.74803149606299213" header="0.31496062992125984" footer="0.31496062992125984"/>
  <pageSetup paperSize="9" scale="5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1856497-2E35-4D30-AECD-3254564B1E90}">
          <x14:formula1>
            <xm:f>さわらないでください。!$N$3:$N$46</xm:f>
          </x14:formula1>
          <xm:sqref>D7:D16</xm:sqref>
        </x14:dataValidation>
        <x14:dataValidation type="list" allowBlank="1" showInputMessage="1" showErrorMessage="1" xr:uid="{BC9E10A2-7F91-4F98-85C4-2160E1977292}">
          <x14:formula1>
            <xm:f>さわらないでください。!$K$3:$K$56</xm:f>
          </x14:formula1>
          <xm:sqref>E7:E16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50E5C-B689-42A9-9CE4-18900439E881}">
  <sheetPr>
    <pageSetUpPr fitToPage="1"/>
  </sheetPr>
  <dimension ref="A1:R76"/>
  <sheetViews>
    <sheetView showGridLines="0" view="pageBreakPreview" zoomScale="55" zoomScaleNormal="70" zoomScaleSheetLayoutView="55" workbookViewId="0">
      <selection activeCell="M25" sqref="M25"/>
    </sheetView>
  </sheetViews>
  <sheetFormatPr defaultColWidth="8.69921875" defaultRowHeight="15"/>
  <cols>
    <col min="1" max="1" width="1.69921875" style="54" customWidth="1"/>
    <col min="2" max="2" width="2.5" style="54" customWidth="1"/>
    <col min="3" max="3" width="70.8984375" style="54" customWidth="1"/>
    <col min="4" max="4" width="13.8984375" style="54" customWidth="1"/>
    <col min="5" max="5" width="34.69921875" style="54" customWidth="1"/>
    <col min="6" max="6" width="28.8984375" style="54" customWidth="1"/>
    <col min="7" max="7" width="29.3984375" style="54" customWidth="1"/>
    <col min="8" max="8" width="34.19921875" style="54" customWidth="1"/>
    <col min="9" max="9" width="28.69921875" style="54" customWidth="1"/>
    <col min="10" max="11" width="16.59765625" style="54" customWidth="1"/>
    <col min="12" max="12" width="18.09765625" style="54" customWidth="1"/>
    <col min="13" max="13" width="15.19921875" style="54" customWidth="1"/>
    <col min="14" max="14" width="10.8984375" style="54" customWidth="1"/>
    <col min="15" max="15" width="6.59765625" style="54" customWidth="1"/>
    <col min="16" max="16384" width="8.69921875" style="54"/>
  </cols>
  <sheetData>
    <row r="1" spans="1:13" ht="28.2" customHeight="1">
      <c r="A1" s="53" t="str">
        <f>IF(ISERROR(G5), "様式第１号別紙（2）（契約内訳１）", "（契約内訳" &amp; G5 &amp; "ー１）")</f>
        <v>（契約内訳(自動入力)ー１）</v>
      </c>
    </row>
    <row r="2" spans="1:13" ht="31.2" customHeight="1">
      <c r="A2" s="55" t="s">
        <v>123</v>
      </c>
      <c r="B2" s="56"/>
      <c r="C2" s="56"/>
      <c r="D2" s="56"/>
      <c r="E2" s="56"/>
      <c r="F2" s="56"/>
      <c r="G2" s="56"/>
      <c r="H2" s="56"/>
      <c r="I2" s="56"/>
      <c r="J2" s="57" t="s">
        <v>49</v>
      </c>
      <c r="K2" s="460" t="str">
        <f>IF(連絡票!$C$7="","(自動入力)",連絡票!$C$7)</f>
        <v>(自動入力)</v>
      </c>
      <c r="L2" s="460"/>
      <c r="M2" s="460"/>
    </row>
    <row r="3" spans="1:13" ht="22.2" customHeight="1" thickBot="1">
      <c r="B3" s="58"/>
      <c r="C3" s="58"/>
    </row>
    <row r="4" spans="1:13" ht="19.2" customHeight="1" thickBot="1">
      <c r="B4" s="58"/>
      <c r="C4" s="59" t="s">
        <v>124</v>
      </c>
      <c r="D4" s="461" t="s">
        <v>125</v>
      </c>
      <c r="E4" s="461"/>
      <c r="F4" s="60" t="s">
        <v>126</v>
      </c>
      <c r="G4" s="60" t="s">
        <v>127</v>
      </c>
      <c r="H4" s="61" t="s">
        <v>128</v>
      </c>
    </row>
    <row r="5" spans="1:13" ht="32.4" customHeight="1" thickTop="1" thickBot="1">
      <c r="B5" s="62"/>
      <c r="C5" s="63" t="s">
        <v>307</v>
      </c>
      <c r="D5" s="462" t="str">
        <f>IF(OR(C5="(所要額精算調書（別紙(1)）で入力した事業所等名をプルダウンから選択）", C5=""),"(自動入力)",VLOOKUP(C5,'所要額精算調書（別紙(1)）'!B7:E16,4,FALSE))</f>
        <v>(自動入力)</v>
      </c>
      <c r="E5" s="462"/>
      <c r="F5" s="64" t="str">
        <f>IF(連絡票!C3="","(自動入力)",連絡票!C3)</f>
        <v>(自動入力)</v>
      </c>
      <c r="G5" s="65" t="str">
        <f>IF(OR(C5="(所要額精算調書（別紙(1)）で入力した事業所等名をプルダウンから選択）", C5=""), "(自動入力)", INDEX('所要額精算調書（別紙(1)）'!A7:A22, MATCH(C5,'所要額精算調書（別紙(1)）'!B7:B26, 0)))</f>
        <v>(自動入力)</v>
      </c>
      <c r="H5" s="65" t="str">
        <f>IF('所要額精算調書（別紙(1)）'!B17=0,"(自動入力)",'所要額精算調書（別紙(1)）'!B17)</f>
        <v>(自動入力)</v>
      </c>
      <c r="I5" s="66"/>
    </row>
    <row r="6" spans="1:13" ht="22.8">
      <c r="B6" s="67"/>
    </row>
    <row r="7" spans="1:13" ht="5.4" customHeight="1" thickBot="1">
      <c r="B7" s="58"/>
      <c r="C7" s="58"/>
    </row>
    <row r="8" spans="1:13" ht="27.6" customHeight="1" thickBot="1">
      <c r="B8" s="53"/>
      <c r="C8" s="395" t="s">
        <v>129</v>
      </c>
      <c r="D8" s="396"/>
      <c r="E8" s="396"/>
      <c r="F8" s="396"/>
      <c r="G8" s="396"/>
      <c r="H8" s="396"/>
      <c r="I8" s="396"/>
      <c r="J8" s="396"/>
      <c r="K8" s="397"/>
    </row>
    <row r="9" spans="1:13" ht="48" customHeight="1" thickBot="1">
      <c r="B9" s="67"/>
      <c r="C9" s="327" t="s">
        <v>130</v>
      </c>
      <c r="D9" s="463" t="s">
        <v>240</v>
      </c>
      <c r="E9" s="464"/>
      <c r="F9" s="465" t="s">
        <v>132</v>
      </c>
      <c r="G9" s="466"/>
      <c r="H9" s="463" t="s">
        <v>243</v>
      </c>
      <c r="I9" s="467"/>
      <c r="J9" s="463" t="s">
        <v>241</v>
      </c>
      <c r="K9" s="464"/>
    </row>
    <row r="10" spans="1:13" ht="20.399999999999999" customHeight="1" thickBot="1">
      <c r="B10" s="58"/>
      <c r="C10" s="328" t="s">
        <v>28</v>
      </c>
      <c r="D10" s="395" t="s">
        <v>29</v>
      </c>
      <c r="E10" s="397"/>
      <c r="F10" s="395" t="s">
        <v>46</v>
      </c>
      <c r="G10" s="396"/>
      <c r="H10" s="395" t="s">
        <v>51</v>
      </c>
      <c r="I10" s="396"/>
      <c r="J10" s="395" t="s">
        <v>242</v>
      </c>
      <c r="K10" s="397"/>
    </row>
    <row r="11" spans="1:13" ht="50.4" customHeight="1" thickBot="1">
      <c r="B11" s="68"/>
      <c r="C11" s="329"/>
      <c r="D11" s="452" t="str">
        <f>IF(SUM(G17:I29,G31:I33,G35:G41,G48,G50:G57,H48:I57,F64)=0,"(自動計算)",SUM(G17:I29,G31:I33,G35:G41,G48,G50:G57,H48:I57,F64))</f>
        <v>(自動計算)</v>
      </c>
      <c r="E11" s="453"/>
      <c r="F11" s="454" t="str">
        <f>IF(SUM(K17:K29,K31,K35:K41,K58,G64)=0,"(自動計算)",SUM(K17:K29,K31,K35:K41,K58,G64))</f>
        <v>(自動計算)</v>
      </c>
      <c r="G11" s="455"/>
      <c r="H11" s="456"/>
      <c r="I11" s="457"/>
      <c r="J11" s="458" t="str">
        <f>IF(ISBLANK(H11),"(自動計算)",IF(H11&gt;SUM(M42,M58,I67),SUM(M42,M58,I67),H11))</f>
        <v>(自動計算)</v>
      </c>
      <c r="K11" s="459"/>
    </row>
    <row r="12" spans="1:13" ht="34.5" customHeight="1"/>
    <row r="13" spans="1:13" ht="27.6" thickBot="1">
      <c r="B13" s="69" t="s">
        <v>133</v>
      </c>
    </row>
    <row r="14" spans="1:13" ht="44.4" customHeight="1" thickTop="1" thickBot="1">
      <c r="G14" s="70"/>
      <c r="H14" s="435" t="s">
        <v>134</v>
      </c>
      <c r="I14" s="436"/>
      <c r="J14" s="71"/>
      <c r="M14" s="72" t="s">
        <v>135</v>
      </c>
    </row>
    <row r="15" spans="1:13" ht="39.75" customHeight="1" thickTop="1" thickBot="1">
      <c r="B15" s="398" t="s">
        <v>136</v>
      </c>
      <c r="C15" s="399"/>
      <c r="D15" s="73" t="s">
        <v>137</v>
      </c>
      <c r="E15" s="74" t="s">
        <v>138</v>
      </c>
      <c r="F15" s="75" t="s">
        <v>139</v>
      </c>
      <c r="G15" s="76" t="s">
        <v>140</v>
      </c>
      <c r="H15" s="77" t="s">
        <v>141</v>
      </c>
      <c r="I15" s="78" t="s">
        <v>142</v>
      </c>
      <c r="J15" s="79" t="s">
        <v>143</v>
      </c>
      <c r="K15" s="80" t="s">
        <v>144</v>
      </c>
      <c r="L15" s="81" t="s">
        <v>145</v>
      </c>
      <c r="M15" s="82" t="s">
        <v>146</v>
      </c>
    </row>
    <row r="16" spans="1:13" ht="21.9" customHeight="1" thickBot="1">
      <c r="B16" s="83" t="s">
        <v>147</v>
      </c>
      <c r="C16" s="84"/>
      <c r="D16" s="85"/>
      <c r="E16" s="85"/>
      <c r="F16" s="86"/>
      <c r="G16" s="85"/>
      <c r="H16" s="85"/>
      <c r="I16" s="85"/>
      <c r="J16" s="87"/>
      <c r="K16" s="85"/>
      <c r="L16" s="85"/>
      <c r="M16" s="88"/>
    </row>
    <row r="17" spans="2:18" ht="21.9" customHeight="1">
      <c r="B17" s="89"/>
      <c r="C17" s="90" t="s">
        <v>148</v>
      </c>
      <c r="D17" s="91" t="s">
        <v>149</v>
      </c>
      <c r="E17" s="92"/>
      <c r="F17" s="93"/>
      <c r="G17" s="94"/>
      <c r="H17" s="95"/>
      <c r="I17" s="96"/>
      <c r="J17" s="97">
        <f>SUM(G17:I17)</f>
        <v>0</v>
      </c>
      <c r="K17" s="98">
        <f t="shared" ref="K17:K29" si="0">ROUNDDOWN(SUM(G17:I17)/4*3,-3)</f>
        <v>0</v>
      </c>
      <c r="L17" s="99">
        <f>F17*1000000</f>
        <v>0</v>
      </c>
      <c r="M17" s="100">
        <f>MIN(K17:L17)</f>
        <v>0</v>
      </c>
      <c r="N17" s="101"/>
      <c r="P17"/>
    </row>
    <row r="18" spans="2:18" ht="21.9" customHeight="1">
      <c r="B18" s="102"/>
      <c r="C18" s="103" t="s">
        <v>150</v>
      </c>
      <c r="D18" s="104" t="s">
        <v>149</v>
      </c>
      <c r="E18" s="105"/>
      <c r="F18" s="106"/>
      <c r="G18" s="107"/>
      <c r="H18" s="108"/>
      <c r="I18" s="109"/>
      <c r="J18" s="110">
        <f t="shared" ref="J18:J29" si="1">SUM(G18:I18)</f>
        <v>0</v>
      </c>
      <c r="K18" s="111">
        <f t="shared" si="0"/>
        <v>0</v>
      </c>
      <c r="L18" s="112">
        <f>F18*300000</f>
        <v>0</v>
      </c>
      <c r="M18" s="113">
        <f t="shared" ref="M18:M29" si="2">MIN(K18:L18)</f>
        <v>0</v>
      </c>
      <c r="N18" s="101"/>
      <c r="P18"/>
    </row>
    <row r="19" spans="2:18" ht="21.9" customHeight="1">
      <c r="B19" s="102"/>
      <c r="C19" s="103" t="s">
        <v>151</v>
      </c>
      <c r="D19" s="114" t="s">
        <v>149</v>
      </c>
      <c r="E19" s="105"/>
      <c r="F19" s="115"/>
      <c r="G19" s="107"/>
      <c r="H19" s="108"/>
      <c r="I19" s="109"/>
      <c r="J19" s="110">
        <f t="shared" si="1"/>
        <v>0</v>
      </c>
      <c r="K19" s="116">
        <f t="shared" si="0"/>
        <v>0</v>
      </c>
      <c r="L19" s="117">
        <f>F19*300000</f>
        <v>0</v>
      </c>
      <c r="M19" s="113">
        <f t="shared" si="2"/>
        <v>0</v>
      </c>
      <c r="N19" s="101"/>
      <c r="P19"/>
    </row>
    <row r="20" spans="2:18" ht="21.9" customHeight="1">
      <c r="B20" s="102"/>
      <c r="C20" s="103" t="s">
        <v>152</v>
      </c>
      <c r="D20" s="114" t="s">
        <v>149</v>
      </c>
      <c r="E20" s="105"/>
      <c r="F20" s="106"/>
      <c r="G20" s="118"/>
      <c r="H20" s="119"/>
      <c r="I20" s="120"/>
      <c r="J20" s="110">
        <f t="shared" si="1"/>
        <v>0</v>
      </c>
      <c r="K20" s="111">
        <f t="shared" si="0"/>
        <v>0</v>
      </c>
      <c r="L20" s="112">
        <f>F20*1000000</f>
        <v>0</v>
      </c>
      <c r="M20" s="113">
        <f t="shared" si="2"/>
        <v>0</v>
      </c>
      <c r="N20" s="101"/>
      <c r="P20"/>
    </row>
    <row r="21" spans="2:18" ht="21.9" customHeight="1">
      <c r="B21" s="102"/>
      <c r="C21" s="103" t="s">
        <v>153</v>
      </c>
      <c r="D21" s="114" t="s">
        <v>149</v>
      </c>
      <c r="E21" s="105"/>
      <c r="F21" s="115"/>
      <c r="G21" s="121"/>
      <c r="H21" s="108"/>
      <c r="I21" s="109"/>
      <c r="J21" s="122">
        <f t="shared" si="1"/>
        <v>0</v>
      </c>
      <c r="K21" s="111">
        <f t="shared" si="0"/>
        <v>0</v>
      </c>
      <c r="L21" s="112">
        <f t="shared" ref="L21:L29" si="3">F21*300000</f>
        <v>0</v>
      </c>
      <c r="M21" s="113">
        <f t="shared" si="2"/>
        <v>0</v>
      </c>
      <c r="N21" s="101"/>
      <c r="P21"/>
    </row>
    <row r="22" spans="2:18" ht="21.9" customHeight="1">
      <c r="B22" s="102"/>
      <c r="C22" s="103" t="s">
        <v>154</v>
      </c>
      <c r="D22" s="114" t="s">
        <v>149</v>
      </c>
      <c r="E22" s="105"/>
      <c r="F22" s="123"/>
      <c r="G22" s="124"/>
      <c r="H22" s="108"/>
      <c r="I22" s="109"/>
      <c r="J22" s="110">
        <f t="shared" si="1"/>
        <v>0</v>
      </c>
      <c r="K22" s="111">
        <f t="shared" si="0"/>
        <v>0</v>
      </c>
      <c r="L22" s="112">
        <f t="shared" si="3"/>
        <v>0</v>
      </c>
      <c r="M22" s="113">
        <f t="shared" si="2"/>
        <v>0</v>
      </c>
      <c r="N22" s="101"/>
      <c r="P22"/>
    </row>
    <row r="23" spans="2:18" ht="21.9" customHeight="1">
      <c r="B23" s="102"/>
      <c r="C23" s="103" t="s">
        <v>155</v>
      </c>
      <c r="D23" s="114" t="s">
        <v>149</v>
      </c>
      <c r="E23" s="105"/>
      <c r="F23" s="123"/>
      <c r="G23" s="124"/>
      <c r="H23" s="108"/>
      <c r="I23" s="109"/>
      <c r="J23" s="110">
        <f t="shared" si="1"/>
        <v>0</v>
      </c>
      <c r="K23" s="111">
        <f t="shared" si="0"/>
        <v>0</v>
      </c>
      <c r="L23" s="112">
        <f t="shared" si="3"/>
        <v>0</v>
      </c>
      <c r="M23" s="113">
        <f t="shared" si="2"/>
        <v>0</v>
      </c>
      <c r="N23" s="101"/>
      <c r="P23"/>
    </row>
    <row r="24" spans="2:18" ht="21.9" customHeight="1">
      <c r="B24" s="102"/>
      <c r="C24" s="103" t="s">
        <v>155</v>
      </c>
      <c r="D24" s="114" t="s">
        <v>149</v>
      </c>
      <c r="E24" s="105"/>
      <c r="F24" s="106"/>
      <c r="G24" s="124"/>
      <c r="H24" s="108"/>
      <c r="I24" s="109"/>
      <c r="J24" s="110">
        <f t="shared" si="1"/>
        <v>0</v>
      </c>
      <c r="K24" s="111">
        <f t="shared" si="0"/>
        <v>0</v>
      </c>
      <c r="L24" s="112">
        <f t="shared" si="3"/>
        <v>0</v>
      </c>
      <c r="M24" s="113">
        <f t="shared" si="2"/>
        <v>0</v>
      </c>
      <c r="N24" s="101"/>
      <c r="P24"/>
    </row>
    <row r="25" spans="2:18" ht="21.9" customHeight="1">
      <c r="B25" s="102"/>
      <c r="C25" s="103" t="s">
        <v>155</v>
      </c>
      <c r="D25" s="114" t="s">
        <v>149</v>
      </c>
      <c r="E25" s="105"/>
      <c r="F25" s="115"/>
      <c r="G25" s="124"/>
      <c r="H25" s="108"/>
      <c r="I25" s="109"/>
      <c r="J25" s="110">
        <f t="shared" si="1"/>
        <v>0</v>
      </c>
      <c r="K25" s="111">
        <f t="shared" si="0"/>
        <v>0</v>
      </c>
      <c r="L25" s="112">
        <f t="shared" si="3"/>
        <v>0</v>
      </c>
      <c r="M25" s="113">
        <f t="shared" si="2"/>
        <v>0</v>
      </c>
      <c r="N25" s="101"/>
      <c r="P25"/>
    </row>
    <row r="26" spans="2:18" ht="21.9" customHeight="1">
      <c r="B26" s="102"/>
      <c r="C26" s="103" t="s">
        <v>155</v>
      </c>
      <c r="D26" s="114" t="s">
        <v>149</v>
      </c>
      <c r="E26" s="105"/>
      <c r="F26" s="123"/>
      <c r="G26" s="124"/>
      <c r="H26" s="108"/>
      <c r="I26" s="109"/>
      <c r="J26" s="110">
        <f t="shared" si="1"/>
        <v>0</v>
      </c>
      <c r="K26" s="111">
        <f t="shared" si="0"/>
        <v>0</v>
      </c>
      <c r="L26" s="112">
        <f t="shared" si="3"/>
        <v>0</v>
      </c>
      <c r="M26" s="113">
        <f t="shared" si="2"/>
        <v>0</v>
      </c>
      <c r="N26" s="101"/>
      <c r="P26"/>
    </row>
    <row r="27" spans="2:18" ht="21.9" customHeight="1">
      <c r="B27" s="102"/>
      <c r="C27" s="103" t="s">
        <v>156</v>
      </c>
      <c r="D27" s="114" t="s">
        <v>149</v>
      </c>
      <c r="E27" s="105"/>
      <c r="F27" s="123"/>
      <c r="G27" s="124"/>
      <c r="H27" s="108"/>
      <c r="I27" s="109"/>
      <c r="J27" s="110">
        <f t="shared" si="1"/>
        <v>0</v>
      </c>
      <c r="K27" s="116">
        <f t="shared" si="0"/>
        <v>0</v>
      </c>
      <c r="L27" s="112">
        <f t="shared" si="3"/>
        <v>0</v>
      </c>
      <c r="M27" s="113">
        <f t="shared" si="2"/>
        <v>0</v>
      </c>
      <c r="N27" s="101"/>
      <c r="P27" s="330"/>
      <c r="Q27" s="331"/>
      <c r="R27" s="331"/>
    </row>
    <row r="28" spans="2:18" ht="21.9" customHeight="1">
      <c r="B28" s="102"/>
      <c r="C28" s="103" t="s">
        <v>157</v>
      </c>
      <c r="D28" s="114" t="s">
        <v>149</v>
      </c>
      <c r="E28" s="105"/>
      <c r="F28" s="123"/>
      <c r="G28" s="124"/>
      <c r="H28" s="108"/>
      <c r="I28" s="109"/>
      <c r="J28" s="110">
        <f t="shared" si="1"/>
        <v>0</v>
      </c>
      <c r="K28" s="111">
        <f t="shared" si="0"/>
        <v>0</v>
      </c>
      <c r="L28" s="112">
        <f t="shared" si="3"/>
        <v>0</v>
      </c>
      <c r="M28" s="113">
        <f t="shared" si="2"/>
        <v>0</v>
      </c>
      <c r="N28" s="101"/>
      <c r="P28"/>
      <c r="Q28" s="331"/>
      <c r="R28" s="331"/>
    </row>
    <row r="29" spans="2:18" ht="21.9" customHeight="1" thickBot="1">
      <c r="B29" s="125"/>
      <c r="C29" s="126" t="s">
        <v>158</v>
      </c>
      <c r="D29" s="127" t="s">
        <v>149</v>
      </c>
      <c r="E29" s="128"/>
      <c r="F29" s="123"/>
      <c r="G29" s="129"/>
      <c r="H29" s="130"/>
      <c r="I29" s="131"/>
      <c r="J29" s="132">
        <f t="shared" si="1"/>
        <v>0</v>
      </c>
      <c r="K29" s="133">
        <f t="shared" si="0"/>
        <v>0</v>
      </c>
      <c r="L29" s="134">
        <f t="shared" si="3"/>
        <v>0</v>
      </c>
      <c r="M29" s="135">
        <f t="shared" si="2"/>
        <v>0</v>
      </c>
      <c r="N29" s="101"/>
      <c r="P29"/>
    </row>
    <row r="30" spans="2:18" ht="21.9" customHeight="1" thickBot="1">
      <c r="B30" s="136" t="s">
        <v>159</v>
      </c>
      <c r="C30" s="137"/>
      <c r="D30" s="138"/>
      <c r="E30" s="138"/>
      <c r="F30" s="139"/>
      <c r="G30" s="140"/>
      <c r="H30" s="141"/>
      <c r="I30" s="141"/>
      <c r="J30" s="142"/>
      <c r="K30" s="143"/>
      <c r="L30" s="144"/>
      <c r="M30" s="145"/>
      <c r="N30" s="101"/>
      <c r="P30"/>
    </row>
    <row r="31" spans="2:18" ht="21.9" customHeight="1" thickTop="1">
      <c r="B31" s="146"/>
      <c r="C31" s="147" t="s">
        <v>160</v>
      </c>
      <c r="D31" s="437" t="s">
        <v>149</v>
      </c>
      <c r="E31" s="440"/>
      <c r="F31" s="443" t="s">
        <v>161</v>
      </c>
      <c r="G31" s="446"/>
      <c r="H31" s="410"/>
      <c r="I31" s="449"/>
      <c r="J31" s="424">
        <f>SUM(G31:I31)</f>
        <v>0</v>
      </c>
      <c r="K31" s="425">
        <f>ROUNDDOWN(SUM(G31:I31)/4*3,-3)</f>
        <v>0</v>
      </c>
      <c r="L31" s="425" t="str">
        <f>IF(C31="（契約方法を選択する）", 0, IF(OR(C32="", C33="", C33="ケアプランデータ連携システムのデータ連携について選択"), "条件が不正です", IF(AND(C31="職員数に応じて必要なライセンス数が変動するもの", C32="（職員数をプルダウンから選択）"), "条件が不正です", IF(C31="職員数に応じて必要なライセンス数が変動しないもの", 2500000 + IF(C33="5事業所以上と連携する", 50000, 0), IF(C31="職員数に応じて必要なライセンス数が変動するもの", IF(C32="１名以上10名以下", 1000000, IF(C32="11名以上20名以下", 1500000, IF(C32="21名以上30名以下", 2000000, IF(C32="31名以上", 2500000, "条件が不正です")))) + IF(C33="5事業所以上と連携する", 50000, 0), "条件が不正です")))))</f>
        <v>条件が不正です</v>
      </c>
      <c r="M31" s="428">
        <f>MIN(K31:L31)</f>
        <v>0</v>
      </c>
      <c r="N31" s="101"/>
      <c r="O31" s="148"/>
      <c r="P31"/>
    </row>
    <row r="32" spans="2:18" ht="21.9" customHeight="1">
      <c r="B32" s="431"/>
      <c r="C32" s="149" t="s">
        <v>162</v>
      </c>
      <c r="D32" s="438"/>
      <c r="E32" s="441"/>
      <c r="F32" s="444"/>
      <c r="G32" s="447"/>
      <c r="H32" s="411"/>
      <c r="I32" s="450"/>
      <c r="J32" s="424"/>
      <c r="K32" s="426"/>
      <c r="L32" s="426"/>
      <c r="M32" s="429"/>
      <c r="N32" s="101"/>
      <c r="P32"/>
    </row>
    <row r="33" spans="2:17" ht="22.5" customHeight="1" thickBot="1">
      <c r="B33" s="432"/>
      <c r="C33" s="150" t="s">
        <v>163</v>
      </c>
      <c r="D33" s="439"/>
      <c r="E33" s="442"/>
      <c r="F33" s="445"/>
      <c r="G33" s="448"/>
      <c r="H33" s="412"/>
      <c r="I33" s="451"/>
      <c r="J33" s="424"/>
      <c r="K33" s="427"/>
      <c r="L33" s="427"/>
      <c r="M33" s="430"/>
      <c r="N33" s="101"/>
      <c r="P33"/>
    </row>
    <row r="34" spans="2:17" ht="21" customHeight="1" thickBot="1">
      <c r="B34" s="151" t="s">
        <v>164</v>
      </c>
      <c r="C34" s="152"/>
      <c r="D34" s="153"/>
      <c r="E34" s="153"/>
      <c r="F34" s="154"/>
      <c r="G34" s="155"/>
      <c r="H34" s="156"/>
      <c r="I34" s="156"/>
      <c r="J34" s="157"/>
      <c r="K34" s="158"/>
      <c r="L34" s="159"/>
      <c r="M34" s="160"/>
      <c r="N34" s="101"/>
      <c r="P34"/>
    </row>
    <row r="35" spans="2:17" ht="21.6" customHeight="1" thickTop="1">
      <c r="B35" s="161"/>
      <c r="C35" s="90" t="s">
        <v>165</v>
      </c>
      <c r="D35" s="162" t="s">
        <v>149</v>
      </c>
      <c r="E35" s="92"/>
      <c r="F35" s="163"/>
      <c r="G35" s="164"/>
      <c r="H35" s="165" t="s">
        <v>166</v>
      </c>
      <c r="I35" s="166" t="s">
        <v>166</v>
      </c>
      <c r="J35" s="122">
        <f>G35</f>
        <v>0</v>
      </c>
      <c r="K35" s="167">
        <f>ROUNDDOWN(SUM(G35)/4*3,-3)</f>
        <v>0</v>
      </c>
      <c r="L35" s="168">
        <f t="shared" ref="L35:L41" si="4">F35*1000000</f>
        <v>0</v>
      </c>
      <c r="M35" s="169">
        <f t="shared" ref="M35:M41" si="5">MIN(K35:L35)</f>
        <v>0</v>
      </c>
      <c r="N35" s="101"/>
      <c r="P35"/>
    </row>
    <row r="36" spans="2:17" ht="32.4">
      <c r="B36" s="161"/>
      <c r="C36" s="103" t="s">
        <v>167</v>
      </c>
      <c r="D36" s="114" t="s">
        <v>149</v>
      </c>
      <c r="E36" s="105"/>
      <c r="F36" s="106"/>
      <c r="G36" s="118"/>
      <c r="H36" s="170" t="s">
        <v>166</v>
      </c>
      <c r="I36" s="171" t="s">
        <v>166</v>
      </c>
      <c r="J36" s="110">
        <f t="shared" ref="J36:J41" si="6">G36</f>
        <v>0</v>
      </c>
      <c r="K36" s="111">
        <f t="shared" ref="K36:K41" si="7">ROUNDDOWN(SUM(G36)/4*3,-3)</f>
        <v>0</v>
      </c>
      <c r="L36" s="172">
        <f t="shared" si="4"/>
        <v>0</v>
      </c>
      <c r="M36" s="113">
        <f>MIN(K36:L36)</f>
        <v>0</v>
      </c>
      <c r="N36" s="101"/>
      <c r="P36"/>
      <c r="Q36" s="173"/>
    </row>
    <row r="37" spans="2:17" ht="32.4">
      <c r="B37" s="161"/>
      <c r="C37" s="103" t="s">
        <v>168</v>
      </c>
      <c r="D37" s="174" t="s">
        <v>149</v>
      </c>
      <c r="E37" s="105"/>
      <c r="F37" s="115"/>
      <c r="G37" s="118"/>
      <c r="H37" s="170" t="s">
        <v>166</v>
      </c>
      <c r="I37" s="171" t="s">
        <v>166</v>
      </c>
      <c r="J37" s="110">
        <f t="shared" si="6"/>
        <v>0</v>
      </c>
      <c r="K37" s="111">
        <f t="shared" si="7"/>
        <v>0</v>
      </c>
      <c r="L37" s="172">
        <f t="shared" si="4"/>
        <v>0</v>
      </c>
      <c r="M37" s="113">
        <f t="shared" si="5"/>
        <v>0</v>
      </c>
      <c r="N37" s="101"/>
      <c r="P37"/>
    </row>
    <row r="38" spans="2:17" ht="42.75" customHeight="1">
      <c r="B38" s="161"/>
      <c r="C38" s="103" t="s">
        <v>169</v>
      </c>
      <c r="D38" s="175" t="s">
        <v>149</v>
      </c>
      <c r="E38" s="176"/>
      <c r="F38" s="123"/>
      <c r="G38" s="118"/>
      <c r="H38" s="170" t="s">
        <v>166</v>
      </c>
      <c r="I38" s="171" t="s">
        <v>166</v>
      </c>
      <c r="J38" s="110">
        <f t="shared" si="6"/>
        <v>0</v>
      </c>
      <c r="K38" s="111">
        <f t="shared" si="7"/>
        <v>0</v>
      </c>
      <c r="L38" s="172">
        <f t="shared" si="4"/>
        <v>0</v>
      </c>
      <c r="M38" s="113">
        <f t="shared" si="5"/>
        <v>0</v>
      </c>
      <c r="N38" s="101"/>
      <c r="P38"/>
    </row>
    <row r="39" spans="2:17" ht="21.9" customHeight="1">
      <c r="B39" s="161"/>
      <c r="C39" s="103" t="s">
        <v>170</v>
      </c>
      <c r="D39" s="175" t="s">
        <v>149</v>
      </c>
      <c r="E39" s="105"/>
      <c r="F39" s="123"/>
      <c r="G39" s="118"/>
      <c r="H39" s="170" t="s">
        <v>166</v>
      </c>
      <c r="I39" s="171" t="s">
        <v>166</v>
      </c>
      <c r="J39" s="110">
        <f t="shared" si="6"/>
        <v>0</v>
      </c>
      <c r="K39" s="111">
        <f t="shared" si="7"/>
        <v>0</v>
      </c>
      <c r="L39" s="172">
        <f t="shared" si="4"/>
        <v>0</v>
      </c>
      <c r="M39" s="113">
        <f t="shared" si="5"/>
        <v>0</v>
      </c>
      <c r="N39" s="101"/>
      <c r="P39"/>
    </row>
    <row r="40" spans="2:17" ht="21.9" customHeight="1">
      <c r="B40" s="161"/>
      <c r="C40" s="103" t="s">
        <v>171</v>
      </c>
      <c r="D40" s="114" t="s">
        <v>149</v>
      </c>
      <c r="E40" s="105"/>
      <c r="F40" s="123"/>
      <c r="G40" s="118"/>
      <c r="H40" s="170" t="s">
        <v>166</v>
      </c>
      <c r="I40" s="171" t="s">
        <v>166</v>
      </c>
      <c r="J40" s="110">
        <f t="shared" si="6"/>
        <v>0</v>
      </c>
      <c r="K40" s="111">
        <f t="shared" si="7"/>
        <v>0</v>
      </c>
      <c r="L40" s="172">
        <f t="shared" si="4"/>
        <v>0</v>
      </c>
      <c r="M40" s="113">
        <f t="shared" si="5"/>
        <v>0</v>
      </c>
      <c r="N40" s="101"/>
      <c r="P40"/>
    </row>
    <row r="41" spans="2:17" ht="21.9" customHeight="1" thickBot="1">
      <c r="B41" s="177"/>
      <c r="C41" s="126" t="s">
        <v>172</v>
      </c>
      <c r="D41" s="127" t="s">
        <v>149</v>
      </c>
      <c r="E41" s="128"/>
      <c r="F41" s="123"/>
      <c r="G41" s="178"/>
      <c r="H41" s="179" t="s">
        <v>166</v>
      </c>
      <c r="I41" s="180" t="s">
        <v>166</v>
      </c>
      <c r="J41" s="181">
        <f t="shared" si="6"/>
        <v>0</v>
      </c>
      <c r="K41" s="182">
        <f t="shared" si="7"/>
        <v>0</v>
      </c>
      <c r="L41" s="183">
        <f t="shared" si="4"/>
        <v>0</v>
      </c>
      <c r="M41" s="184">
        <f t="shared" si="5"/>
        <v>0</v>
      </c>
      <c r="N41" s="101"/>
      <c r="P41"/>
    </row>
    <row r="42" spans="2:17" ht="36" customHeight="1" thickTop="1" thickBot="1">
      <c r="B42" s="185" t="s">
        <v>173</v>
      </c>
      <c r="C42" s="186"/>
      <c r="D42" s="186"/>
      <c r="E42" s="187"/>
      <c r="F42" s="188"/>
      <c r="G42" s="189">
        <f>SUBTOTAL(9,G17:G29,G31:G32,G35:G41)</f>
        <v>0</v>
      </c>
      <c r="H42" s="190"/>
      <c r="I42" s="191"/>
      <c r="J42" s="192"/>
      <c r="K42" s="193"/>
      <c r="L42" s="194"/>
      <c r="M42" s="195">
        <f>ROUNDDOWN((SUBTOTAL(9,M17:M29,M31:M32,M35:M41)),-3)</f>
        <v>0</v>
      </c>
      <c r="N42" s="101"/>
      <c r="P42"/>
    </row>
    <row r="43" spans="2:17" ht="18">
      <c r="F43" s="56"/>
      <c r="M43" s="196"/>
      <c r="N43" s="101"/>
      <c r="P43"/>
    </row>
    <row r="44" spans="2:17" ht="18">
      <c r="F44" s="56"/>
      <c r="M44" s="196"/>
      <c r="N44" s="101"/>
      <c r="P44"/>
    </row>
    <row r="45" spans="2:17" ht="27.6" customHeight="1" thickBot="1">
      <c r="B45" s="69" t="s">
        <v>174</v>
      </c>
      <c r="C45" s="197"/>
      <c r="D45" s="197"/>
      <c r="F45" s="56"/>
      <c r="N45" s="101"/>
      <c r="P45"/>
    </row>
    <row r="46" spans="2:17" ht="41.4" customHeight="1" thickBot="1">
      <c r="F46" s="56"/>
      <c r="H46" s="433" t="s">
        <v>134</v>
      </c>
      <c r="I46" s="434"/>
      <c r="M46" s="72" t="s">
        <v>135</v>
      </c>
      <c r="N46" s="101"/>
      <c r="P46"/>
    </row>
    <row r="47" spans="2:17" ht="45.75" customHeight="1" thickBot="1">
      <c r="B47" s="398" t="s">
        <v>136</v>
      </c>
      <c r="C47" s="399"/>
      <c r="D47" s="198" t="s">
        <v>137</v>
      </c>
      <c r="E47" s="199" t="s">
        <v>175</v>
      </c>
      <c r="F47" s="199" t="s">
        <v>139</v>
      </c>
      <c r="G47" s="200" t="s">
        <v>176</v>
      </c>
      <c r="H47" s="201" t="s">
        <v>177</v>
      </c>
      <c r="I47" s="202" t="s">
        <v>178</v>
      </c>
      <c r="J47" s="203" t="s">
        <v>131</v>
      </c>
      <c r="K47" s="203" t="s">
        <v>144</v>
      </c>
      <c r="L47" s="204" t="s">
        <v>179</v>
      </c>
      <c r="M47" s="205" t="s">
        <v>146</v>
      </c>
      <c r="N47" s="101"/>
      <c r="P47"/>
    </row>
    <row r="48" spans="2:17" ht="30" customHeight="1" thickTop="1" thickBot="1">
      <c r="B48" s="206" t="s">
        <v>180</v>
      </c>
      <c r="C48" s="207"/>
      <c r="D48" s="208" t="s">
        <v>149</v>
      </c>
      <c r="E48" s="209"/>
      <c r="F48" s="210" t="s">
        <v>181</v>
      </c>
      <c r="G48" s="211"/>
      <c r="H48" s="400"/>
      <c r="I48" s="403"/>
      <c r="J48" s="212"/>
      <c r="K48" s="212"/>
      <c r="L48" s="213"/>
      <c r="M48" s="214"/>
      <c r="N48" s="101"/>
      <c r="P48"/>
    </row>
    <row r="49" spans="2:16" ht="30" customHeight="1" thickTop="1" thickBot="1">
      <c r="B49" s="215" t="s">
        <v>182</v>
      </c>
      <c r="C49" s="216"/>
      <c r="D49" s="217"/>
      <c r="E49" s="218"/>
      <c r="F49" s="218"/>
      <c r="G49" s="219"/>
      <c r="H49" s="401"/>
      <c r="I49" s="404"/>
      <c r="J49" s="220"/>
      <c r="K49" s="220"/>
      <c r="L49" s="221"/>
      <c r="M49" s="222"/>
      <c r="N49" s="101"/>
      <c r="P49"/>
    </row>
    <row r="50" spans="2:16" ht="30" customHeight="1" thickTop="1" thickBot="1">
      <c r="B50" s="223"/>
      <c r="C50" s="224" t="s">
        <v>183</v>
      </c>
      <c r="D50" s="225" t="s">
        <v>149</v>
      </c>
      <c r="E50" s="226"/>
      <c r="F50" s="93"/>
      <c r="G50" s="227"/>
      <c r="H50" s="400"/>
      <c r="I50" s="404"/>
      <c r="J50" s="228"/>
      <c r="K50" s="228"/>
      <c r="L50" s="229"/>
      <c r="M50" s="230"/>
      <c r="N50" s="101"/>
      <c r="P50"/>
    </row>
    <row r="51" spans="2:16" ht="30" customHeight="1" thickTop="1" thickBot="1">
      <c r="B51" s="223"/>
      <c r="C51" s="231" t="s">
        <v>183</v>
      </c>
      <c r="D51" s="232" t="s">
        <v>149</v>
      </c>
      <c r="E51" s="233"/>
      <c r="F51" s="234"/>
      <c r="G51" s="235"/>
      <c r="H51" s="400"/>
      <c r="I51" s="404"/>
      <c r="J51" s="228"/>
      <c r="K51" s="228"/>
      <c r="L51" s="229"/>
      <c r="M51" s="230"/>
      <c r="N51" s="101"/>
      <c r="P51"/>
    </row>
    <row r="52" spans="2:16" ht="30" customHeight="1" thickTop="1" thickBot="1">
      <c r="B52" s="223"/>
      <c r="C52" s="231" t="s">
        <v>183</v>
      </c>
      <c r="D52" s="232" t="s">
        <v>149</v>
      </c>
      <c r="E52" s="233"/>
      <c r="F52" s="123"/>
      <c r="G52" s="235"/>
      <c r="H52" s="400"/>
      <c r="I52" s="404"/>
      <c r="J52" s="228"/>
      <c r="K52" s="228"/>
      <c r="L52" s="229"/>
      <c r="M52" s="230"/>
      <c r="N52" s="101"/>
      <c r="P52"/>
    </row>
    <row r="53" spans="2:16" ht="30" customHeight="1" thickTop="1" thickBot="1">
      <c r="B53" s="223"/>
      <c r="C53" s="231" t="s">
        <v>183</v>
      </c>
      <c r="D53" s="232" t="s">
        <v>149</v>
      </c>
      <c r="E53" s="233"/>
      <c r="F53" s="123"/>
      <c r="G53" s="235"/>
      <c r="H53" s="400"/>
      <c r="I53" s="404"/>
      <c r="J53" s="228"/>
      <c r="K53" s="228"/>
      <c r="L53" s="229"/>
      <c r="M53" s="230"/>
      <c r="N53" s="101"/>
      <c r="P53"/>
    </row>
    <row r="54" spans="2:16" ht="30" customHeight="1" thickTop="1" thickBot="1">
      <c r="B54" s="223"/>
      <c r="C54" s="231" t="s">
        <v>183</v>
      </c>
      <c r="D54" s="232" t="s">
        <v>149</v>
      </c>
      <c r="E54" s="233"/>
      <c r="F54" s="123"/>
      <c r="G54" s="235"/>
      <c r="H54" s="400"/>
      <c r="I54" s="404"/>
      <c r="J54" s="228"/>
      <c r="K54" s="228"/>
      <c r="L54" s="229"/>
      <c r="M54" s="230"/>
      <c r="N54" s="101"/>
      <c r="P54"/>
    </row>
    <row r="55" spans="2:16" ht="30" customHeight="1" thickTop="1" thickBot="1">
      <c r="B55" s="223"/>
      <c r="C55" s="231" t="s">
        <v>183</v>
      </c>
      <c r="D55" s="232" t="s">
        <v>149</v>
      </c>
      <c r="E55" s="233"/>
      <c r="F55" s="123"/>
      <c r="G55" s="235"/>
      <c r="H55" s="400"/>
      <c r="I55" s="404"/>
      <c r="J55" s="228"/>
      <c r="K55" s="228"/>
      <c r="L55" s="229"/>
      <c r="M55" s="230"/>
      <c r="N55" s="101"/>
      <c r="P55"/>
    </row>
    <row r="56" spans="2:16" ht="30" customHeight="1" thickTop="1" thickBot="1">
      <c r="B56" s="223"/>
      <c r="C56" s="236" t="s">
        <v>183</v>
      </c>
      <c r="D56" s="237" t="s">
        <v>149</v>
      </c>
      <c r="E56" s="238"/>
      <c r="F56" s="123"/>
      <c r="G56" s="239"/>
      <c r="H56" s="400"/>
      <c r="I56" s="404"/>
      <c r="J56" s="220"/>
      <c r="K56" s="220"/>
      <c r="L56" s="221"/>
      <c r="M56" s="240"/>
      <c r="N56" s="101"/>
      <c r="P56"/>
    </row>
    <row r="57" spans="2:16" ht="30" customHeight="1" thickTop="1" thickBot="1">
      <c r="B57" s="223"/>
      <c r="C57" s="241" t="s">
        <v>183</v>
      </c>
      <c r="D57" s="242" t="s">
        <v>149</v>
      </c>
      <c r="E57" s="243"/>
      <c r="F57" s="244"/>
      <c r="G57" s="245"/>
      <c r="H57" s="402"/>
      <c r="I57" s="404"/>
      <c r="J57" s="246"/>
      <c r="K57" s="247"/>
      <c r="L57" s="248"/>
      <c r="M57" s="249"/>
      <c r="N57" s="101"/>
      <c r="P57"/>
    </row>
    <row r="58" spans="2:16" ht="30.75" customHeight="1" thickTop="1" thickBot="1">
      <c r="B58" s="250" t="s">
        <v>173</v>
      </c>
      <c r="C58" s="251"/>
      <c r="D58" s="186"/>
      <c r="E58" s="187"/>
      <c r="F58" s="252"/>
      <c r="G58" s="253">
        <f>SUBTOTAL(9,G48,G50:G57)</f>
        <v>0</v>
      </c>
      <c r="H58" s="254">
        <f>H48</f>
        <v>0</v>
      </c>
      <c r="I58" s="255">
        <f>I48</f>
        <v>0</v>
      </c>
      <c r="J58" s="256">
        <f>SUM(G58:I58)</f>
        <v>0</v>
      </c>
      <c r="K58" s="256">
        <f>ROUNDDOWN(SUM(G58:I58)/4*3,-3)</f>
        <v>0</v>
      </c>
      <c r="L58" s="257">
        <v>10000000</v>
      </c>
      <c r="M58" s="258">
        <f>MIN(K58:L58)</f>
        <v>0</v>
      </c>
      <c r="N58" s="101"/>
      <c r="P58"/>
    </row>
    <row r="59" spans="2:16" ht="18">
      <c r="P59"/>
    </row>
    <row r="61" spans="2:16" ht="27.6" customHeight="1">
      <c r="B61" s="69" t="s">
        <v>184</v>
      </c>
      <c r="C61" s="197"/>
      <c r="D61" s="197"/>
    </row>
    <row r="62" spans="2:16" ht="37.950000000000003" customHeight="1" thickBot="1">
      <c r="L62" s="259"/>
    </row>
    <row r="63" spans="2:16" ht="88.2" customHeight="1" thickBot="1">
      <c r="B63" s="405" t="s">
        <v>185</v>
      </c>
      <c r="C63" s="406"/>
      <c r="D63" s="260" t="s">
        <v>137</v>
      </c>
      <c r="E63" s="74" t="s">
        <v>186</v>
      </c>
      <c r="F63" s="81" t="s">
        <v>187</v>
      </c>
      <c r="G63" s="261" t="s">
        <v>144</v>
      </c>
      <c r="H63" s="204" t="s">
        <v>179</v>
      </c>
      <c r="I63" s="205" t="s">
        <v>146</v>
      </c>
      <c r="L63" s="262"/>
    </row>
    <row r="64" spans="2:16" ht="25.2" customHeight="1" thickTop="1">
      <c r="B64" s="263" t="s">
        <v>188</v>
      </c>
      <c r="C64" s="264"/>
      <c r="D64" s="407" t="s">
        <v>149</v>
      </c>
      <c r="E64" s="410"/>
      <c r="F64" s="413"/>
      <c r="G64" s="416">
        <f>ROUNDDOWN(F64/4*3,-3)</f>
        <v>0</v>
      </c>
      <c r="H64" s="419">
        <v>450000</v>
      </c>
      <c r="I64" s="422">
        <f>MIN(G64,H64)</f>
        <v>0</v>
      </c>
      <c r="L64" s="265"/>
      <c r="M64" s="266"/>
    </row>
    <row r="65" spans="2:13" ht="25.2" customHeight="1">
      <c r="B65" s="267" t="s">
        <v>189</v>
      </c>
      <c r="C65" s="268"/>
      <c r="D65" s="408"/>
      <c r="E65" s="411"/>
      <c r="F65" s="414"/>
      <c r="G65" s="417"/>
      <c r="H65" s="420"/>
      <c r="I65" s="423"/>
      <c r="L65" s="266"/>
      <c r="M65" s="266"/>
    </row>
    <row r="66" spans="2:13" ht="25.2" customHeight="1" thickBot="1">
      <c r="B66" s="269" t="s">
        <v>190</v>
      </c>
      <c r="C66" s="270"/>
      <c r="D66" s="409"/>
      <c r="E66" s="412"/>
      <c r="F66" s="415"/>
      <c r="G66" s="418"/>
      <c r="H66" s="421"/>
      <c r="I66" s="423"/>
      <c r="L66" s="266"/>
      <c r="M66" s="266"/>
    </row>
    <row r="67" spans="2:13" ht="31.5" customHeight="1" thickTop="1" thickBot="1">
      <c r="B67" s="393" t="s">
        <v>173</v>
      </c>
      <c r="C67" s="394"/>
      <c r="D67" s="187"/>
      <c r="E67" s="187"/>
      <c r="F67" s="271">
        <f>F64</f>
        <v>0</v>
      </c>
      <c r="G67" s="272"/>
      <c r="H67" s="273"/>
      <c r="I67" s="258">
        <f>I64</f>
        <v>0</v>
      </c>
      <c r="L67" s="266"/>
      <c r="M67" s="266"/>
    </row>
    <row r="70" spans="2:13" ht="36.6" customHeight="1"/>
    <row r="71" spans="2:13" ht="60.6" customHeight="1"/>
    <row r="73" spans="2:13" ht="81.599999999999994" customHeight="1"/>
    <row r="74" spans="2:13" ht="15" customHeight="1">
      <c r="H74" s="274"/>
      <c r="I74" s="274"/>
    </row>
    <row r="75" spans="2:13" ht="15" customHeight="1">
      <c r="H75" s="274"/>
      <c r="I75" s="274"/>
    </row>
    <row r="76" spans="2:13" ht="15.6" customHeight="1">
      <c r="H76" s="274"/>
      <c r="I76" s="274"/>
    </row>
  </sheetData>
  <mergeCells count="41">
    <mergeCell ref="K2:M2"/>
    <mergeCell ref="D4:E4"/>
    <mergeCell ref="D5:E5"/>
    <mergeCell ref="D9:E9"/>
    <mergeCell ref="F9:G9"/>
    <mergeCell ref="H9:I9"/>
    <mergeCell ref="J9:K9"/>
    <mergeCell ref="H10:I10"/>
    <mergeCell ref="J10:K10"/>
    <mergeCell ref="D11:E11"/>
    <mergeCell ref="F11:G11"/>
    <mergeCell ref="H11:I11"/>
    <mergeCell ref="J11:K11"/>
    <mergeCell ref="L31:L33"/>
    <mergeCell ref="M31:M33"/>
    <mergeCell ref="B32:B33"/>
    <mergeCell ref="H46:I46"/>
    <mergeCell ref="H14:I14"/>
    <mergeCell ref="B15:C15"/>
    <mergeCell ref="D31:D33"/>
    <mergeCell ref="E31:E33"/>
    <mergeCell ref="F31:F33"/>
    <mergeCell ref="G31:G33"/>
    <mergeCell ref="H31:H33"/>
    <mergeCell ref="I31:I33"/>
    <mergeCell ref="B67:C67"/>
    <mergeCell ref="C8:K8"/>
    <mergeCell ref="B47:C47"/>
    <mergeCell ref="H48:H57"/>
    <mergeCell ref="I48:I57"/>
    <mergeCell ref="B63:C63"/>
    <mergeCell ref="D64:D66"/>
    <mergeCell ref="E64:E66"/>
    <mergeCell ref="F64:F66"/>
    <mergeCell ref="G64:G66"/>
    <mergeCell ref="H64:H66"/>
    <mergeCell ref="I64:I66"/>
    <mergeCell ref="J31:J33"/>
    <mergeCell ref="K31:K33"/>
    <mergeCell ref="D10:E10"/>
    <mergeCell ref="F10:G10"/>
  </mergeCells>
  <phoneticPr fontId="1"/>
  <conditionalFormatting sqref="C32">
    <cfRule type="expression" dxfId="15" priority="5">
      <formula>$C$31="職員数に応じて必要なライセンス数が変動しないもの"</formula>
    </cfRule>
  </conditionalFormatting>
  <conditionalFormatting sqref="C33">
    <cfRule type="expression" dxfId="14" priority="6">
      <formula>$D$5="介護予防認知症対応型共同生活介護"</formula>
    </cfRule>
    <cfRule type="expression" dxfId="13" priority="7">
      <formula>$D$5="介護予防特定施設入居者生活介護"</formula>
    </cfRule>
    <cfRule type="expression" dxfId="12" priority="8">
      <formula>$D$5="介護医療院"</formula>
    </cfRule>
    <cfRule type="expression" dxfId="11" priority="9">
      <formula>$D$5="軽費老人ホーム"</formula>
    </cfRule>
    <cfRule type="expression" dxfId="10" priority="10">
      <formula>$D$5="養護老人ホーム"</formula>
    </cfRule>
    <cfRule type="expression" dxfId="9" priority="11">
      <formula>$D$5="複合型サービス（看護小規模多機能型居宅介護）"</formula>
    </cfRule>
    <cfRule type="expression" dxfId="8" priority="12">
      <formula>$D$5="認知症対応型共同生活介護"</formula>
    </cfRule>
    <cfRule type="expression" dxfId="7" priority="13">
      <formula>$D$5="地域密着型特定施設入居者生活介護"</formula>
    </cfRule>
    <cfRule type="expression" dxfId="6" priority="14">
      <formula>$D$5="特定施設入居者生活介護"</formula>
    </cfRule>
    <cfRule type="expression" dxfId="5" priority="15">
      <formula>$D$5="介護老人保健施設"</formula>
    </cfRule>
    <cfRule type="expression" dxfId="4" priority="16">
      <formula>$D$5="介護老人福祉施設"</formula>
    </cfRule>
  </conditionalFormatting>
  <conditionalFormatting sqref="G17">
    <cfRule type="expression" dxfId="3" priority="4">
      <formula>" =IF(AND(G17&lt;&gt;"""", F17=""""), ""入力してください"", """")"</formula>
    </cfRule>
  </conditionalFormatting>
  <conditionalFormatting sqref="F17:F29">
    <cfRule type="expression" dxfId="2" priority="3">
      <formula>AND(NOT(ISBLANK(G17)), NOT(ISBLANK(E17)), ISBLANK(F17))</formula>
    </cfRule>
  </conditionalFormatting>
  <conditionalFormatting sqref="F35:F41">
    <cfRule type="expression" dxfId="1" priority="2">
      <formula>AND(NOT(ISBLANK(G35)), NOT(ISBLANK(E35)), ISBLANK(F35))</formula>
    </cfRule>
  </conditionalFormatting>
  <conditionalFormatting sqref="F50:F57">
    <cfRule type="expression" dxfId="0" priority="1">
      <formula>AND(NOT(ISBLANK(G50)), NOT(ISBLANK(E50)), ISBLANK(F50))</formula>
    </cfRule>
  </conditionalFormatting>
  <dataValidations count="2">
    <dataValidation allowBlank="1" showInputMessage="1" showErrorMessage="1" errorTitle="入力エラー" error="入力してください" sqref="F17:F29 F50:F57 F35:F41" xr:uid="{38F72BDE-F187-456F-A152-9E3D8DB50ECA}"/>
    <dataValidation type="whole" operator="greaterThanOrEqual" allowBlank="1" showInputMessage="1" showErrorMessage="1" sqref="F64:F66" xr:uid="{C3762037-79EB-4355-8DEB-0479EA32E432}">
      <formula1>1</formula1>
    </dataValidation>
  </dataValidations>
  <pageMargins left="0.25" right="0.25" top="0.75" bottom="0.75" header="0.3" footer="0.3"/>
  <pageSetup paperSize="9" scale="39" fitToHeight="0" orientation="landscape" r:id="rId1"/>
  <rowBreaks count="1" manualBreakCount="1">
    <brk id="43" max="14"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1FAAE336-308A-4855-B300-D49462D22D92}">
          <x14:formula1>
            <xm:f>さわらないでください。!$D$3:$D$5</xm:f>
          </x14:formula1>
          <xm:sqref>C31</xm:sqref>
        </x14:dataValidation>
        <x14:dataValidation type="list" allowBlank="1" showInputMessage="1" showErrorMessage="1" xr:uid="{592F0FCE-C1ED-4742-B7AF-807EA7C1890B}">
          <x14:formula1>
            <xm:f>さわらないでください。!$E$3:$E$7</xm:f>
          </x14:formula1>
          <xm:sqref>C32</xm:sqref>
        </x14:dataValidation>
        <x14:dataValidation type="list" allowBlank="1" showInputMessage="1" showErrorMessage="1" xr:uid="{A0BAADB2-7500-49A1-A664-D9434E247311}">
          <x14:formula1>
            <xm:f>さわらないでください。!$G$3:$G$5</xm:f>
          </x14:formula1>
          <xm:sqref>B6 B9</xm:sqref>
        </x14:dataValidation>
        <x14:dataValidation type="list" allowBlank="1" showInputMessage="1" showErrorMessage="1" xr:uid="{DC71E3FB-0E6A-4E78-A1C7-FD295959288B}">
          <x14:formula1>
            <xm:f>さわらないでください。!$H$3:$H$4</xm:f>
          </x14:formula1>
          <xm:sqref>D64:D66 D35:D41 D50:D57 D48 D31:D32 D17:D29</xm:sqref>
        </x14:dataValidation>
        <x14:dataValidation type="list" allowBlank="1" showInputMessage="1" showErrorMessage="1" xr:uid="{53F95767-6FC2-49AC-AEF6-1160077C6C86}">
          <x14:formula1>
            <xm:f>さわらないでください。!$F$3:$F$4</xm:f>
          </x14:formula1>
          <xm:sqref>C33</xm:sqref>
        </x14:dataValidation>
        <x14:dataValidation type="list" allowBlank="1" showInputMessage="1" showErrorMessage="1" xr:uid="{153276B0-1341-40B8-99B9-B6140E15BD15}">
          <x14:formula1>
            <xm:f>さわらないでください。!$C$3:$C$13</xm:f>
          </x14:formula1>
          <xm:sqref>C50:C57</xm:sqref>
        </x14:dataValidation>
        <x14:dataValidation type="list" allowBlank="1" showInputMessage="1" showErrorMessage="1" xr:uid="{C74927C0-0847-479A-BA2C-0D41A8135819}">
          <x14:formula1>
            <xm:f>'所要額精算調書（別紙(1)）'!$B$6:$B$26</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B9EE-0CDA-4753-9AED-251B2C95B2F4}">
  <sheetPr>
    <pageSetUpPr fitToPage="1"/>
  </sheetPr>
  <dimension ref="A1:J32"/>
  <sheetViews>
    <sheetView showGridLines="0" view="pageBreakPreview" zoomScale="70" zoomScaleNormal="85" zoomScaleSheetLayoutView="70" workbookViewId="0">
      <selection activeCell="H10" sqref="H10"/>
    </sheetView>
  </sheetViews>
  <sheetFormatPr defaultColWidth="8.69921875" defaultRowHeight="15"/>
  <cols>
    <col min="1" max="1" width="3.19921875" style="276" customWidth="1"/>
    <col min="2" max="2" width="32.3984375" style="276" customWidth="1"/>
    <col min="3" max="3" width="30.09765625" style="276" customWidth="1"/>
    <col min="4" max="4" width="23.69921875" style="276" customWidth="1"/>
    <col min="5" max="5" width="27.59765625" style="276" customWidth="1"/>
    <col min="6" max="6" width="21.59765625" style="276" customWidth="1"/>
    <col min="7" max="7" width="24.19921875" style="276" customWidth="1"/>
    <col min="8" max="8" width="25.3984375" style="276" customWidth="1"/>
    <col min="9" max="9" width="24.09765625" style="276" customWidth="1"/>
    <col min="10" max="10" width="5" style="276" customWidth="1"/>
    <col min="11" max="16384" width="8.69921875" style="276"/>
  </cols>
  <sheetData>
    <row r="1" spans="1:10" ht="21.6" customHeight="1">
      <c r="A1" s="275" t="str">
        <f>IF(ISERROR(G4), "様式第１号別紙（2）（契約内訳２）", "（契約内訳" &amp;G4 &amp; "ー2）")</f>
        <v>（契約内訳(自動入力)ー2）</v>
      </c>
      <c r="G1" s="57" t="s">
        <v>49</v>
      </c>
      <c r="H1" s="460" t="str">
        <f>IF(連絡票!$C$7="","(自動入力)",連絡票!$C$7)</f>
        <v>(自動入力)</v>
      </c>
      <c r="I1" s="460"/>
      <c r="J1" s="460"/>
    </row>
    <row r="2" spans="1:10" ht="27.75" customHeight="1" thickBot="1">
      <c r="A2" s="277" t="s">
        <v>191</v>
      </c>
    </row>
    <row r="3" spans="1:10" ht="27.6" customHeight="1" thickBot="1">
      <c r="A3" s="277"/>
      <c r="B3" s="474" t="s">
        <v>192</v>
      </c>
      <c r="C3" s="475"/>
      <c r="D3" s="461" t="s">
        <v>125</v>
      </c>
      <c r="E3" s="461"/>
      <c r="F3" s="60" t="s">
        <v>126</v>
      </c>
      <c r="G3" s="278" t="s">
        <v>127</v>
      </c>
      <c r="H3" s="279" t="s">
        <v>128</v>
      </c>
    </row>
    <row r="4" spans="1:10" ht="27.75" customHeight="1" thickTop="1" thickBot="1">
      <c r="A4" s="277"/>
      <c r="B4" s="476" t="s">
        <v>307</v>
      </c>
      <c r="C4" s="477"/>
      <c r="D4" s="478" t="str">
        <f>IF(OR(B4="(所要額精算調書（別紙(1)）で入力した事業所等名をプルダウンから選択）", B4=""),"(自動入力)",VLOOKUP(B4,'所要額精算調書（別紙(1)）'!B7:E16,4,FALSE))</f>
        <v>(自動入力)</v>
      </c>
      <c r="E4" s="479"/>
      <c r="F4" s="64" t="str">
        <f>IF(連絡票!C3="","(自動入力)",連絡票!C3)</f>
        <v>(自動入力)</v>
      </c>
      <c r="G4" s="65" t="str">
        <f>IF(OR(B4="(所要額精算調書（別紙(1)）で入力した事業所等名をプルダウンから選択）", B4=""), "(自動入力)", INDEX('所要額精算調書（別紙(1)）'!A6:A21, MATCH(B4,'所要額精算調書（別紙(1)）'!B6:B25, 0)))</f>
        <v>(自動入力)</v>
      </c>
      <c r="H4" s="65" t="str">
        <f>IF('所要額精算調書（別紙(1)）'!B17=0,"(自動入力)",'所要額精算調書（別紙(1)）'!B17)</f>
        <v>(自動入力)</v>
      </c>
    </row>
    <row r="5" spans="1:10" ht="15" customHeight="1">
      <c r="A5" s="277"/>
    </row>
    <row r="6" spans="1:10" ht="25.2" customHeight="1">
      <c r="B6" s="275" t="s">
        <v>193</v>
      </c>
      <c r="C6" s="280"/>
      <c r="D6" s="280"/>
    </row>
    <row r="7" spans="1:10" ht="28.5" customHeight="1">
      <c r="B7" s="468" t="s">
        <v>194</v>
      </c>
      <c r="C7" s="469"/>
      <c r="D7" s="469"/>
      <c r="E7" s="470"/>
    </row>
    <row r="8" spans="1:10" ht="23.25" customHeight="1">
      <c r="B8" s="471"/>
      <c r="C8" s="472"/>
      <c r="D8" s="472"/>
      <c r="E8" s="473"/>
    </row>
    <row r="9" spans="1:10" ht="19.2" thickBot="1">
      <c r="B9" s="276" t="s">
        <v>195</v>
      </c>
      <c r="E9" s="281"/>
    </row>
    <row r="10" spans="1:10" ht="40.799999999999997" thickBot="1">
      <c r="B10" s="282" t="s">
        <v>196</v>
      </c>
      <c r="C10" s="283" t="s">
        <v>137</v>
      </c>
      <c r="D10" s="284" t="s">
        <v>197</v>
      </c>
      <c r="E10" s="285" t="s">
        <v>198</v>
      </c>
    </row>
    <row r="11" spans="1:10" ht="30">
      <c r="B11" s="286" t="s">
        <v>199</v>
      </c>
      <c r="C11" s="287" t="s">
        <v>149</v>
      </c>
      <c r="D11" s="288"/>
      <c r="E11" s="289"/>
    </row>
    <row r="12" spans="1:10" ht="30">
      <c r="B12" s="286" t="s">
        <v>200</v>
      </c>
      <c r="C12" s="287" t="s">
        <v>149</v>
      </c>
      <c r="D12" s="290"/>
      <c r="E12" s="291"/>
    </row>
    <row r="13" spans="1:10" ht="30">
      <c r="B13" s="292" t="s">
        <v>200</v>
      </c>
      <c r="C13" s="293" t="s">
        <v>149</v>
      </c>
      <c r="D13" s="294"/>
      <c r="E13" s="295"/>
    </row>
    <row r="14" spans="1:10" ht="30">
      <c r="B14" s="292" t="s">
        <v>200</v>
      </c>
      <c r="C14" s="293" t="s">
        <v>149</v>
      </c>
      <c r="D14" s="294"/>
      <c r="E14" s="295"/>
    </row>
    <row r="15" spans="1:10" ht="30.6" thickBot="1">
      <c r="B15" s="292" t="s">
        <v>200</v>
      </c>
      <c r="C15" s="293" t="s">
        <v>149</v>
      </c>
      <c r="D15" s="294"/>
      <c r="E15" s="295"/>
    </row>
    <row r="16" spans="1:10" ht="15.6" thickBot="1">
      <c r="B16" s="296" t="s">
        <v>173</v>
      </c>
      <c r="C16" s="297"/>
      <c r="D16" s="298"/>
      <c r="E16" s="299">
        <f>SUBTOTAL(9,E11:E15)</f>
        <v>0</v>
      </c>
    </row>
    <row r="21" spans="2:9" ht="27">
      <c r="B21" s="275" t="s">
        <v>201</v>
      </c>
      <c r="C21" s="280"/>
      <c r="D21" s="280"/>
    </row>
    <row r="22" spans="2:9" ht="26.4" customHeight="1" thickBot="1">
      <c r="B22" s="276" t="s">
        <v>202</v>
      </c>
      <c r="I22" s="281" t="s">
        <v>135</v>
      </c>
    </row>
    <row r="23" spans="2:9" ht="30.6" thickBot="1">
      <c r="B23" s="282" t="s">
        <v>196</v>
      </c>
      <c r="C23" s="283" t="s">
        <v>203</v>
      </c>
      <c r="D23" s="283" t="s">
        <v>137</v>
      </c>
      <c r="E23" s="283" t="s">
        <v>204</v>
      </c>
      <c r="F23" s="300" t="s">
        <v>205</v>
      </c>
      <c r="G23" s="300" t="s">
        <v>206</v>
      </c>
      <c r="H23" s="300" t="s">
        <v>207</v>
      </c>
      <c r="I23" s="301" t="s">
        <v>208</v>
      </c>
    </row>
    <row r="24" spans="2:9" ht="30">
      <c r="B24" s="286" t="s">
        <v>199</v>
      </c>
      <c r="C24" s="302" t="s">
        <v>209</v>
      </c>
      <c r="D24" s="287" t="s">
        <v>149</v>
      </c>
      <c r="E24" s="302"/>
      <c r="F24" s="303"/>
      <c r="G24" s="303"/>
      <c r="H24" s="304">
        <v>133333</v>
      </c>
      <c r="I24" s="305">
        <f t="shared" ref="I24:I31" si="0">F24*MIN(G24, H24)</f>
        <v>0</v>
      </c>
    </row>
    <row r="25" spans="2:9" ht="30">
      <c r="B25" s="286" t="s">
        <v>199</v>
      </c>
      <c r="C25" s="302" t="s">
        <v>210</v>
      </c>
      <c r="D25" s="306" t="s">
        <v>149</v>
      </c>
      <c r="E25" s="302"/>
      <c r="F25" s="307"/>
      <c r="G25" s="307"/>
      <c r="H25" s="308">
        <v>133333</v>
      </c>
      <c r="I25" s="309">
        <f t="shared" si="0"/>
        <v>0</v>
      </c>
    </row>
    <row r="26" spans="2:9" ht="30">
      <c r="B26" s="292" t="s">
        <v>199</v>
      </c>
      <c r="C26" s="310" t="s">
        <v>210</v>
      </c>
      <c r="D26" s="311" t="s">
        <v>149</v>
      </c>
      <c r="E26" s="310"/>
      <c r="F26" s="108"/>
      <c r="G26" s="108"/>
      <c r="H26" s="312">
        <v>133333</v>
      </c>
      <c r="I26" s="113">
        <f t="shared" si="0"/>
        <v>0</v>
      </c>
    </row>
    <row r="27" spans="2:9" ht="30">
      <c r="B27" s="292" t="s">
        <v>200</v>
      </c>
      <c r="C27" s="310" t="s">
        <v>210</v>
      </c>
      <c r="D27" s="311" t="s">
        <v>149</v>
      </c>
      <c r="E27" s="310"/>
      <c r="F27" s="108"/>
      <c r="G27" s="108"/>
      <c r="H27" s="312">
        <v>133333</v>
      </c>
      <c r="I27" s="113">
        <f t="shared" si="0"/>
        <v>0</v>
      </c>
    </row>
    <row r="28" spans="2:9" ht="30">
      <c r="B28" s="292" t="s">
        <v>200</v>
      </c>
      <c r="C28" s="310" t="s">
        <v>210</v>
      </c>
      <c r="D28" s="311" t="s">
        <v>149</v>
      </c>
      <c r="E28" s="310"/>
      <c r="F28" s="108"/>
      <c r="G28" s="108"/>
      <c r="H28" s="312">
        <v>133333</v>
      </c>
      <c r="I28" s="113">
        <f t="shared" si="0"/>
        <v>0</v>
      </c>
    </row>
    <row r="29" spans="2:9" ht="30">
      <c r="B29" s="292" t="s">
        <v>200</v>
      </c>
      <c r="C29" s="310" t="s">
        <v>210</v>
      </c>
      <c r="D29" s="313" t="s">
        <v>211</v>
      </c>
      <c r="E29" s="310"/>
      <c r="F29" s="108"/>
      <c r="G29" s="108"/>
      <c r="H29" s="312">
        <v>133333</v>
      </c>
      <c r="I29" s="113">
        <f t="shared" si="0"/>
        <v>0</v>
      </c>
    </row>
    <row r="30" spans="2:9" ht="30">
      <c r="B30" s="292" t="s">
        <v>212</v>
      </c>
      <c r="C30" s="310" t="s">
        <v>210</v>
      </c>
      <c r="D30" s="313" t="s">
        <v>211</v>
      </c>
      <c r="E30" s="310"/>
      <c r="F30" s="108"/>
      <c r="G30" s="108"/>
      <c r="H30" s="312">
        <v>133333</v>
      </c>
      <c r="I30" s="113">
        <f t="shared" si="0"/>
        <v>0</v>
      </c>
    </row>
    <row r="31" spans="2:9" ht="30.6" thickBot="1">
      <c r="B31" s="314" t="s">
        <v>200</v>
      </c>
      <c r="C31" s="315" t="s">
        <v>210</v>
      </c>
      <c r="D31" s="316" t="s">
        <v>211</v>
      </c>
      <c r="E31" s="315"/>
      <c r="F31" s="119"/>
      <c r="G31" s="119"/>
      <c r="H31" s="317">
        <v>133333</v>
      </c>
      <c r="I31" s="184">
        <f t="shared" si="0"/>
        <v>0</v>
      </c>
    </row>
    <row r="32" spans="2:9" ht="15.6" thickBot="1">
      <c r="B32" s="296" t="s">
        <v>173</v>
      </c>
      <c r="C32" s="297"/>
      <c r="D32" s="297"/>
      <c r="E32" s="297"/>
      <c r="F32" s="297"/>
      <c r="G32" s="297"/>
      <c r="H32" s="318"/>
      <c r="I32" s="299">
        <f>SUBTOTAL(9,I24:I31)</f>
        <v>0</v>
      </c>
    </row>
  </sheetData>
  <mergeCells count="6">
    <mergeCell ref="B7:E8"/>
    <mergeCell ref="H1:J1"/>
    <mergeCell ref="B3:C3"/>
    <mergeCell ref="D3:E3"/>
    <mergeCell ref="B4:C4"/>
    <mergeCell ref="D4:E4"/>
  </mergeCells>
  <phoneticPr fontId="1"/>
  <dataValidations count="2">
    <dataValidation type="whole" allowBlank="1" showInputMessage="1" showErrorMessage="1" sqref="F24:F31" xr:uid="{00E91A7E-E2FA-4C5D-88BD-8AE027AA33AE}">
      <formula1>1</formula1>
      <formula2>1000</formula2>
    </dataValidation>
    <dataValidation type="whole" operator="greaterThanOrEqual" allowBlank="1" showInputMessage="1" showErrorMessage="1" sqref="G24:G31" xr:uid="{B26B8290-7643-4ABD-8800-4EABE5440411}">
      <formula1>1</formula1>
    </dataValidation>
  </dataValidations>
  <pageMargins left="0.7" right="0.7" top="0.75" bottom="0.75" header="0.3" footer="0.3"/>
  <pageSetup paperSize="9" scale="50" fitToWidth="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4F50C85-92B8-412B-AB42-947AFDF70464}">
          <x14:formula1>
            <xm:f>さわらないでください。!$B$3:$B$6</xm:f>
          </x14:formula1>
          <xm:sqref>C24:C31 D29:D31</xm:sqref>
        </x14:dataValidation>
        <x14:dataValidation type="list" allowBlank="1" showInputMessage="1" showErrorMessage="1" xr:uid="{414F0586-83FB-464D-92C9-F99165E1A609}">
          <x14:formula1>
            <xm:f>さわらないでください。!$H$3:$H$4</xm:f>
          </x14:formula1>
          <xm:sqref>D24:D28 C11:C15</xm:sqref>
        </x14:dataValidation>
        <x14:dataValidation type="list" allowBlank="1" showInputMessage="1" showErrorMessage="1" xr:uid="{67970958-FA4E-495B-BEE5-D9E1BB316407}">
          <x14:formula1>
            <xm:f>さわらないでください。!$I$3:$I$15</xm:f>
          </x14:formula1>
          <xm:sqref>B11:B15 B24:B31</xm:sqref>
        </x14:dataValidation>
        <x14:dataValidation type="list" allowBlank="1" showInputMessage="1" showErrorMessage="1" xr:uid="{EA97DDFF-681F-4ACF-BC34-2A3621E52B28}">
          <x14:formula1>
            <xm:f>'所要額精算調書（別紙(1)）'!$B$6:$B$26</xm:f>
          </x14:formula1>
          <xm:sqref>B4:C4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C58BF-0FA9-4851-8014-7AE247EDFE47}">
  <dimension ref="A1:BE222"/>
  <sheetViews>
    <sheetView view="pageBreakPreview" zoomScale="130" zoomScaleNormal="100" zoomScaleSheetLayoutView="130" workbookViewId="0">
      <selection activeCell="AZ9" sqref="AZ9:BE21"/>
    </sheetView>
  </sheetViews>
  <sheetFormatPr defaultColWidth="12.8984375" defaultRowHeight="15" customHeight="1"/>
  <cols>
    <col min="1" max="1" width="5.09765625" style="341" customWidth="1"/>
    <col min="2" max="2" width="1.59765625" style="341" customWidth="1"/>
    <col min="3" max="7" width="1.796875" style="341" customWidth="1"/>
    <col min="8" max="22" width="1.69921875" style="341" customWidth="1"/>
    <col min="23" max="27" width="1.796875" style="341" customWidth="1"/>
    <col min="28" max="55" width="1.69921875" style="341" customWidth="1"/>
    <col min="56" max="56" width="19.59765625" style="341" customWidth="1"/>
    <col min="57" max="57" width="1.69921875" style="341" customWidth="1"/>
    <col min="58" max="16384" width="12.8984375" style="341"/>
  </cols>
  <sheetData>
    <row r="1" spans="1:57" ht="24" customHeight="1">
      <c r="A1" s="480" t="s">
        <v>293</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340"/>
      <c r="AB1" s="340"/>
      <c r="AC1" s="340"/>
      <c r="AD1" s="340"/>
      <c r="AE1" s="340"/>
      <c r="AF1" s="340"/>
      <c r="AG1" s="340"/>
      <c r="AH1" s="340"/>
      <c r="AI1" s="340"/>
      <c r="AJ1" s="340"/>
      <c r="AK1" s="340"/>
      <c r="AL1" s="340"/>
      <c r="AM1" s="340"/>
      <c r="AN1" s="340"/>
      <c r="AO1" s="340"/>
      <c r="AP1" s="340"/>
      <c r="AQ1" s="340"/>
      <c r="AR1" s="340"/>
      <c r="AS1" s="340"/>
      <c r="AT1" s="340"/>
      <c r="AU1" s="340"/>
      <c r="AV1" s="340"/>
    </row>
    <row r="2" spans="1:57" ht="6.6" customHeight="1"/>
    <row r="3" spans="1:57" ht="26.4" customHeight="1">
      <c r="A3" s="482" t="s">
        <v>294</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340"/>
    </row>
    <row r="4" spans="1:57" ht="18" customHeight="1" thickBot="1"/>
    <row r="5" spans="1:57" s="351" customFormat="1" ht="37.200000000000003" customHeight="1" thickBot="1">
      <c r="A5" s="352" t="s">
        <v>44</v>
      </c>
      <c r="B5" s="483" t="s">
        <v>295</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c r="AL5" s="483"/>
      <c r="AM5" s="483"/>
      <c r="AN5" s="483"/>
      <c r="AO5" s="483"/>
      <c r="AP5" s="483"/>
      <c r="AQ5" s="483"/>
      <c r="AR5" s="483"/>
      <c r="AS5" s="483"/>
      <c r="AT5" s="483"/>
      <c r="AU5" s="484"/>
      <c r="AV5" s="350"/>
    </row>
    <row r="6" spans="1:57" ht="30.6" customHeight="1">
      <c r="A6" s="485" t="s">
        <v>296</v>
      </c>
      <c r="B6" s="485"/>
      <c r="C6" s="485"/>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485"/>
      <c r="AO6" s="485"/>
      <c r="AP6" s="485"/>
      <c r="AQ6" s="485"/>
      <c r="AR6" s="485"/>
      <c r="AS6" s="485"/>
      <c r="AT6" s="485"/>
      <c r="AU6" s="485"/>
    </row>
    <row r="7" spans="1:57" ht="6.6" customHeight="1"/>
    <row r="8" spans="1:57" ht="23.4" customHeight="1" thickBot="1">
      <c r="A8" s="342" t="s">
        <v>297</v>
      </c>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0"/>
      <c r="AB8" s="340"/>
      <c r="AC8" s="340"/>
      <c r="AD8" s="340"/>
      <c r="AE8" s="340"/>
      <c r="AF8" s="340"/>
      <c r="AG8" s="340"/>
      <c r="AH8" s="340"/>
      <c r="AI8" s="340"/>
      <c r="AJ8" s="340"/>
      <c r="AK8" s="340"/>
      <c r="AL8" s="340"/>
      <c r="AM8" s="340"/>
      <c r="AN8" s="340"/>
      <c r="AO8" s="340"/>
      <c r="AP8" s="340"/>
      <c r="AQ8" s="340"/>
      <c r="AR8" s="340"/>
      <c r="AS8" s="340"/>
      <c r="AT8" s="340"/>
      <c r="AU8" s="340"/>
      <c r="AV8" s="340"/>
    </row>
    <row r="9" spans="1:57" ht="11.25" customHeight="1" thickBot="1">
      <c r="A9" s="344"/>
      <c r="B9" s="486" t="s">
        <v>298</v>
      </c>
      <c r="C9" s="487"/>
      <c r="D9" s="487"/>
      <c r="E9" s="487"/>
      <c r="F9" s="487"/>
      <c r="G9" s="487"/>
      <c r="H9" s="487"/>
      <c r="I9" s="487"/>
      <c r="J9" s="487"/>
      <c r="K9" s="486" t="s">
        <v>299</v>
      </c>
      <c r="L9" s="487"/>
      <c r="M9" s="487"/>
      <c r="N9" s="487"/>
      <c r="O9" s="487"/>
      <c r="P9" s="487"/>
      <c r="Q9" s="487"/>
      <c r="R9" s="486" t="s">
        <v>300</v>
      </c>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8"/>
      <c r="AV9" s="340"/>
      <c r="AZ9" s="481"/>
      <c r="BA9" s="481"/>
      <c r="BB9" s="481"/>
      <c r="BC9" s="481"/>
      <c r="BD9" s="481"/>
      <c r="BE9" s="481"/>
    </row>
    <row r="10" spans="1:57" ht="19.95" customHeight="1" thickTop="1">
      <c r="A10" s="345" t="s">
        <v>301</v>
      </c>
      <c r="B10" s="489" t="s">
        <v>302</v>
      </c>
      <c r="C10" s="490"/>
      <c r="D10" s="490"/>
      <c r="E10" s="490"/>
      <c r="F10" s="490"/>
      <c r="G10" s="490"/>
      <c r="H10" s="490"/>
      <c r="I10" s="490"/>
      <c r="J10" s="491"/>
      <c r="K10" s="489" t="s">
        <v>303</v>
      </c>
      <c r="L10" s="490"/>
      <c r="M10" s="490"/>
      <c r="N10" s="490"/>
      <c r="O10" s="490"/>
      <c r="P10" s="490"/>
      <c r="Q10" s="491"/>
      <c r="R10" s="489" t="s">
        <v>304</v>
      </c>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3"/>
      <c r="AV10" s="340"/>
      <c r="AZ10" s="481"/>
      <c r="BA10" s="481"/>
      <c r="BB10" s="481"/>
      <c r="BC10" s="481"/>
      <c r="BD10" s="481"/>
      <c r="BE10" s="481"/>
    </row>
    <row r="11" spans="1:57" ht="19.95" customHeight="1">
      <c r="A11" s="346" t="s">
        <v>301</v>
      </c>
      <c r="B11" s="494" t="s">
        <v>302</v>
      </c>
      <c r="C11" s="495"/>
      <c r="D11" s="495"/>
      <c r="E11" s="495"/>
      <c r="F11" s="495"/>
      <c r="G11" s="495"/>
      <c r="H11" s="495"/>
      <c r="I11" s="495"/>
      <c r="J11" s="496"/>
      <c r="K11" s="494" t="s">
        <v>305</v>
      </c>
      <c r="L11" s="495"/>
      <c r="M11" s="495"/>
      <c r="N11" s="495"/>
      <c r="O11" s="495"/>
      <c r="P11" s="495"/>
      <c r="Q11" s="496"/>
      <c r="R11" s="494" t="s">
        <v>306</v>
      </c>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8"/>
      <c r="AV11" s="340"/>
      <c r="AZ11" s="481"/>
      <c r="BA11" s="481"/>
      <c r="BB11" s="481"/>
      <c r="BC11" s="481"/>
      <c r="BD11" s="481"/>
      <c r="BE11" s="481"/>
    </row>
    <row r="12" spans="1:57" ht="19.95" customHeight="1">
      <c r="A12" s="347">
        <v>1</v>
      </c>
      <c r="B12" s="499"/>
      <c r="C12" s="500"/>
      <c r="D12" s="500"/>
      <c r="E12" s="500"/>
      <c r="F12" s="500"/>
      <c r="G12" s="500"/>
      <c r="H12" s="500"/>
      <c r="I12" s="500"/>
      <c r="J12" s="501"/>
      <c r="K12" s="499"/>
      <c r="L12" s="500"/>
      <c r="M12" s="500"/>
      <c r="N12" s="500"/>
      <c r="O12" s="500"/>
      <c r="P12" s="500"/>
      <c r="Q12" s="501"/>
      <c r="R12" s="499"/>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502"/>
      <c r="AP12" s="502"/>
      <c r="AQ12" s="502"/>
      <c r="AR12" s="502"/>
      <c r="AS12" s="502"/>
      <c r="AT12" s="502"/>
      <c r="AU12" s="503"/>
      <c r="AV12" s="340"/>
      <c r="AZ12" s="481"/>
      <c r="BA12" s="481"/>
      <c r="BB12" s="481"/>
      <c r="BC12" s="481"/>
      <c r="BD12" s="481"/>
      <c r="BE12" s="481"/>
    </row>
    <row r="13" spans="1:57" ht="19.95" customHeight="1">
      <c r="A13" s="347">
        <v>2</v>
      </c>
      <c r="B13" s="499"/>
      <c r="C13" s="500"/>
      <c r="D13" s="500"/>
      <c r="E13" s="500"/>
      <c r="F13" s="500"/>
      <c r="G13" s="500"/>
      <c r="H13" s="500"/>
      <c r="I13" s="500"/>
      <c r="J13" s="501"/>
      <c r="K13" s="499"/>
      <c r="L13" s="500"/>
      <c r="M13" s="500"/>
      <c r="N13" s="500"/>
      <c r="O13" s="500"/>
      <c r="P13" s="500"/>
      <c r="Q13" s="501"/>
      <c r="R13" s="499"/>
      <c r="S13" s="502"/>
      <c r="T13" s="502"/>
      <c r="U13" s="502"/>
      <c r="V13" s="502"/>
      <c r="W13" s="502"/>
      <c r="X13" s="502"/>
      <c r="Y13" s="502"/>
      <c r="Z13" s="502"/>
      <c r="AA13" s="502"/>
      <c r="AB13" s="502"/>
      <c r="AC13" s="502"/>
      <c r="AD13" s="502"/>
      <c r="AE13" s="502"/>
      <c r="AF13" s="502"/>
      <c r="AG13" s="502"/>
      <c r="AH13" s="502"/>
      <c r="AI13" s="502"/>
      <c r="AJ13" s="502"/>
      <c r="AK13" s="502"/>
      <c r="AL13" s="502"/>
      <c r="AM13" s="502"/>
      <c r="AN13" s="502"/>
      <c r="AO13" s="502"/>
      <c r="AP13" s="502"/>
      <c r="AQ13" s="502"/>
      <c r="AR13" s="502"/>
      <c r="AS13" s="502"/>
      <c r="AT13" s="502"/>
      <c r="AU13" s="503"/>
      <c r="AV13" s="340"/>
      <c r="AZ13" s="481"/>
      <c r="BA13" s="481"/>
      <c r="BB13" s="481"/>
      <c r="BC13" s="481"/>
      <c r="BD13" s="481"/>
      <c r="BE13" s="481"/>
    </row>
    <row r="14" spans="1:57" ht="19.95" customHeight="1">
      <c r="A14" s="347">
        <v>3</v>
      </c>
      <c r="B14" s="499"/>
      <c r="C14" s="500"/>
      <c r="D14" s="500"/>
      <c r="E14" s="500"/>
      <c r="F14" s="500"/>
      <c r="G14" s="500"/>
      <c r="H14" s="500"/>
      <c r="I14" s="500"/>
      <c r="J14" s="501"/>
      <c r="K14" s="499"/>
      <c r="L14" s="500"/>
      <c r="M14" s="500"/>
      <c r="N14" s="500"/>
      <c r="O14" s="500"/>
      <c r="P14" s="500"/>
      <c r="Q14" s="501"/>
      <c r="R14" s="499"/>
      <c r="S14" s="502"/>
      <c r="T14" s="502"/>
      <c r="U14" s="502"/>
      <c r="V14" s="502"/>
      <c r="W14" s="502"/>
      <c r="X14" s="502"/>
      <c r="Y14" s="502"/>
      <c r="Z14" s="502"/>
      <c r="AA14" s="502"/>
      <c r="AB14" s="502"/>
      <c r="AC14" s="502"/>
      <c r="AD14" s="502"/>
      <c r="AE14" s="502"/>
      <c r="AF14" s="502"/>
      <c r="AG14" s="502"/>
      <c r="AH14" s="502"/>
      <c r="AI14" s="502"/>
      <c r="AJ14" s="502"/>
      <c r="AK14" s="502"/>
      <c r="AL14" s="502"/>
      <c r="AM14" s="502"/>
      <c r="AN14" s="502"/>
      <c r="AO14" s="502"/>
      <c r="AP14" s="502"/>
      <c r="AQ14" s="502"/>
      <c r="AR14" s="502"/>
      <c r="AS14" s="502"/>
      <c r="AT14" s="502"/>
      <c r="AU14" s="503"/>
      <c r="AV14" s="340"/>
      <c r="AZ14" s="481"/>
      <c r="BA14" s="481"/>
      <c r="BB14" s="481"/>
      <c r="BC14" s="481"/>
      <c r="BD14" s="481"/>
      <c r="BE14" s="481"/>
    </row>
    <row r="15" spans="1:57" ht="19.95" customHeight="1">
      <c r="A15" s="347">
        <v>4</v>
      </c>
      <c r="B15" s="499"/>
      <c r="C15" s="500"/>
      <c r="D15" s="500"/>
      <c r="E15" s="500"/>
      <c r="F15" s="500"/>
      <c r="G15" s="500"/>
      <c r="H15" s="500"/>
      <c r="I15" s="500"/>
      <c r="J15" s="501"/>
      <c r="K15" s="499"/>
      <c r="L15" s="500"/>
      <c r="M15" s="500"/>
      <c r="N15" s="500"/>
      <c r="O15" s="500"/>
      <c r="P15" s="500"/>
      <c r="Q15" s="501"/>
      <c r="R15" s="499"/>
      <c r="S15" s="502"/>
      <c r="T15" s="502"/>
      <c r="U15" s="502"/>
      <c r="V15" s="502"/>
      <c r="W15" s="502"/>
      <c r="X15" s="502"/>
      <c r="Y15" s="502"/>
      <c r="Z15" s="502"/>
      <c r="AA15" s="502"/>
      <c r="AB15" s="502"/>
      <c r="AC15" s="502"/>
      <c r="AD15" s="502"/>
      <c r="AE15" s="502"/>
      <c r="AF15" s="502"/>
      <c r="AG15" s="502"/>
      <c r="AH15" s="502"/>
      <c r="AI15" s="502"/>
      <c r="AJ15" s="502"/>
      <c r="AK15" s="502"/>
      <c r="AL15" s="502"/>
      <c r="AM15" s="502"/>
      <c r="AN15" s="502"/>
      <c r="AO15" s="502"/>
      <c r="AP15" s="502"/>
      <c r="AQ15" s="502"/>
      <c r="AR15" s="502"/>
      <c r="AS15" s="502"/>
      <c r="AT15" s="502"/>
      <c r="AU15" s="503"/>
      <c r="AV15" s="340"/>
      <c r="AZ15" s="481"/>
      <c r="BA15" s="481"/>
      <c r="BB15" s="481"/>
      <c r="BC15" s="481"/>
      <c r="BD15" s="481"/>
      <c r="BE15" s="481"/>
    </row>
    <row r="16" spans="1:57" ht="19.95" customHeight="1">
      <c r="A16" s="347">
        <v>5</v>
      </c>
      <c r="B16" s="499"/>
      <c r="C16" s="500"/>
      <c r="D16" s="500"/>
      <c r="E16" s="500"/>
      <c r="F16" s="500"/>
      <c r="G16" s="500"/>
      <c r="H16" s="500"/>
      <c r="I16" s="500"/>
      <c r="J16" s="501"/>
      <c r="K16" s="499"/>
      <c r="L16" s="500"/>
      <c r="M16" s="500"/>
      <c r="N16" s="500"/>
      <c r="O16" s="500"/>
      <c r="P16" s="500"/>
      <c r="Q16" s="501"/>
      <c r="R16" s="499"/>
      <c r="S16" s="502"/>
      <c r="T16" s="502"/>
      <c r="U16" s="502"/>
      <c r="V16" s="502"/>
      <c r="W16" s="502"/>
      <c r="X16" s="502"/>
      <c r="Y16" s="502"/>
      <c r="Z16" s="502"/>
      <c r="AA16" s="502"/>
      <c r="AB16" s="502"/>
      <c r="AC16" s="502"/>
      <c r="AD16" s="502"/>
      <c r="AE16" s="502"/>
      <c r="AF16" s="502"/>
      <c r="AG16" s="502"/>
      <c r="AH16" s="502"/>
      <c r="AI16" s="502"/>
      <c r="AJ16" s="502"/>
      <c r="AK16" s="502"/>
      <c r="AL16" s="502"/>
      <c r="AM16" s="502"/>
      <c r="AN16" s="502"/>
      <c r="AO16" s="502"/>
      <c r="AP16" s="502"/>
      <c r="AQ16" s="502"/>
      <c r="AR16" s="502"/>
      <c r="AS16" s="502"/>
      <c r="AT16" s="502"/>
      <c r="AU16" s="503"/>
      <c r="AV16" s="340"/>
      <c r="AZ16" s="481"/>
      <c r="BA16" s="481"/>
      <c r="BB16" s="481"/>
      <c r="BC16" s="481"/>
      <c r="BD16" s="481"/>
      <c r="BE16" s="481"/>
    </row>
    <row r="17" spans="1:57" ht="19.95" customHeight="1">
      <c r="A17" s="347">
        <v>6</v>
      </c>
      <c r="B17" s="499"/>
      <c r="C17" s="500"/>
      <c r="D17" s="500"/>
      <c r="E17" s="500"/>
      <c r="F17" s="500"/>
      <c r="G17" s="500"/>
      <c r="H17" s="500"/>
      <c r="I17" s="500"/>
      <c r="J17" s="501"/>
      <c r="K17" s="499"/>
      <c r="L17" s="500"/>
      <c r="M17" s="500"/>
      <c r="N17" s="500"/>
      <c r="O17" s="500"/>
      <c r="P17" s="500"/>
      <c r="Q17" s="501"/>
      <c r="R17" s="499"/>
      <c r="S17" s="502"/>
      <c r="T17" s="502"/>
      <c r="U17" s="502"/>
      <c r="V17" s="502"/>
      <c r="W17" s="502"/>
      <c r="X17" s="502"/>
      <c r="Y17" s="502"/>
      <c r="Z17" s="502"/>
      <c r="AA17" s="502"/>
      <c r="AB17" s="502"/>
      <c r="AC17" s="502"/>
      <c r="AD17" s="502"/>
      <c r="AE17" s="502"/>
      <c r="AF17" s="502"/>
      <c r="AG17" s="502"/>
      <c r="AH17" s="502"/>
      <c r="AI17" s="502"/>
      <c r="AJ17" s="502"/>
      <c r="AK17" s="502"/>
      <c r="AL17" s="502"/>
      <c r="AM17" s="502"/>
      <c r="AN17" s="502"/>
      <c r="AO17" s="502"/>
      <c r="AP17" s="502"/>
      <c r="AQ17" s="502"/>
      <c r="AR17" s="502"/>
      <c r="AS17" s="502"/>
      <c r="AT17" s="502"/>
      <c r="AU17" s="503"/>
      <c r="AV17" s="340"/>
      <c r="AZ17" s="481"/>
      <c r="BA17" s="481"/>
      <c r="BB17" s="481"/>
      <c r="BC17" s="481"/>
      <c r="BD17" s="481"/>
      <c r="BE17" s="481"/>
    </row>
    <row r="18" spans="1:57" ht="19.95" customHeight="1">
      <c r="A18" s="347">
        <v>7</v>
      </c>
      <c r="B18" s="499"/>
      <c r="C18" s="500"/>
      <c r="D18" s="500"/>
      <c r="E18" s="500"/>
      <c r="F18" s="500"/>
      <c r="G18" s="500"/>
      <c r="H18" s="500"/>
      <c r="I18" s="500"/>
      <c r="J18" s="501"/>
      <c r="K18" s="499"/>
      <c r="L18" s="500"/>
      <c r="M18" s="500"/>
      <c r="N18" s="500"/>
      <c r="O18" s="500"/>
      <c r="P18" s="500"/>
      <c r="Q18" s="501"/>
      <c r="R18" s="499"/>
      <c r="S18" s="502"/>
      <c r="T18" s="502"/>
      <c r="U18" s="502"/>
      <c r="V18" s="502"/>
      <c r="W18" s="502"/>
      <c r="X18" s="502"/>
      <c r="Y18" s="502"/>
      <c r="Z18" s="502"/>
      <c r="AA18" s="502"/>
      <c r="AB18" s="502"/>
      <c r="AC18" s="502"/>
      <c r="AD18" s="502"/>
      <c r="AE18" s="502"/>
      <c r="AF18" s="502"/>
      <c r="AG18" s="502"/>
      <c r="AH18" s="502"/>
      <c r="AI18" s="502"/>
      <c r="AJ18" s="502"/>
      <c r="AK18" s="502"/>
      <c r="AL18" s="502"/>
      <c r="AM18" s="502"/>
      <c r="AN18" s="502"/>
      <c r="AO18" s="502"/>
      <c r="AP18" s="502"/>
      <c r="AQ18" s="502"/>
      <c r="AR18" s="502"/>
      <c r="AS18" s="502"/>
      <c r="AT18" s="502"/>
      <c r="AU18" s="503"/>
      <c r="AV18" s="340"/>
      <c r="AZ18" s="481"/>
      <c r="BA18" s="481"/>
      <c r="BB18" s="481"/>
      <c r="BC18" s="481"/>
      <c r="BD18" s="481"/>
      <c r="BE18" s="481"/>
    </row>
    <row r="19" spans="1:57" ht="19.95" customHeight="1">
      <c r="A19" s="347">
        <v>8</v>
      </c>
      <c r="B19" s="499"/>
      <c r="C19" s="509"/>
      <c r="D19" s="509"/>
      <c r="E19" s="509"/>
      <c r="F19" s="509"/>
      <c r="G19" s="509"/>
      <c r="H19" s="509"/>
      <c r="I19" s="509"/>
      <c r="J19" s="510"/>
      <c r="K19" s="499"/>
      <c r="L19" s="509"/>
      <c r="M19" s="509"/>
      <c r="N19" s="509"/>
      <c r="O19" s="509"/>
      <c r="P19" s="509"/>
      <c r="Q19" s="510"/>
      <c r="R19" s="499"/>
      <c r="S19" s="502"/>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02"/>
      <c r="AS19" s="502"/>
      <c r="AT19" s="502"/>
      <c r="AU19" s="503"/>
      <c r="AV19" s="340"/>
      <c r="AZ19" s="481"/>
      <c r="BA19" s="481"/>
      <c r="BB19" s="481"/>
      <c r="BC19" s="481"/>
      <c r="BD19" s="481"/>
      <c r="BE19" s="481"/>
    </row>
    <row r="20" spans="1:57" ht="19.95" customHeight="1">
      <c r="A20" s="347">
        <v>9</v>
      </c>
      <c r="B20" s="499"/>
      <c r="C20" s="509"/>
      <c r="D20" s="509"/>
      <c r="E20" s="509"/>
      <c r="F20" s="509"/>
      <c r="G20" s="509"/>
      <c r="H20" s="509"/>
      <c r="I20" s="509"/>
      <c r="J20" s="510"/>
      <c r="K20" s="499"/>
      <c r="L20" s="509"/>
      <c r="M20" s="509"/>
      <c r="N20" s="509"/>
      <c r="O20" s="509"/>
      <c r="P20" s="509"/>
      <c r="Q20" s="510"/>
      <c r="R20" s="499"/>
      <c r="S20" s="502"/>
      <c r="T20" s="502"/>
      <c r="U20" s="502"/>
      <c r="V20" s="502"/>
      <c r="W20" s="502"/>
      <c r="X20" s="502"/>
      <c r="Y20" s="502"/>
      <c r="Z20" s="502"/>
      <c r="AA20" s="502"/>
      <c r="AB20" s="502"/>
      <c r="AC20" s="502"/>
      <c r="AD20" s="502"/>
      <c r="AE20" s="502"/>
      <c r="AF20" s="502"/>
      <c r="AG20" s="502"/>
      <c r="AH20" s="502"/>
      <c r="AI20" s="502"/>
      <c r="AJ20" s="502"/>
      <c r="AK20" s="502"/>
      <c r="AL20" s="502"/>
      <c r="AM20" s="502"/>
      <c r="AN20" s="502"/>
      <c r="AO20" s="502"/>
      <c r="AP20" s="502"/>
      <c r="AQ20" s="502"/>
      <c r="AR20" s="502"/>
      <c r="AS20" s="502"/>
      <c r="AT20" s="502"/>
      <c r="AU20" s="503"/>
      <c r="AV20" s="340"/>
      <c r="AZ20" s="481"/>
      <c r="BA20" s="481"/>
      <c r="BB20" s="481"/>
      <c r="BC20" s="481"/>
      <c r="BD20" s="481"/>
      <c r="BE20" s="481"/>
    </row>
    <row r="21" spans="1:57" ht="19.95" customHeight="1" thickBot="1">
      <c r="A21" s="348">
        <v>10</v>
      </c>
      <c r="B21" s="504"/>
      <c r="C21" s="505"/>
      <c r="D21" s="505"/>
      <c r="E21" s="505"/>
      <c r="F21" s="505"/>
      <c r="G21" s="505"/>
      <c r="H21" s="505"/>
      <c r="I21" s="505"/>
      <c r="J21" s="506"/>
      <c r="K21" s="504"/>
      <c r="L21" s="505"/>
      <c r="M21" s="505"/>
      <c r="N21" s="505"/>
      <c r="O21" s="505"/>
      <c r="P21" s="505"/>
      <c r="Q21" s="506"/>
      <c r="R21" s="504"/>
      <c r="S21" s="507"/>
      <c r="T21" s="507"/>
      <c r="U21" s="507"/>
      <c r="V21" s="507"/>
      <c r="W21" s="507"/>
      <c r="X21" s="507"/>
      <c r="Y21" s="507"/>
      <c r="Z21" s="507"/>
      <c r="AA21" s="507"/>
      <c r="AB21" s="507"/>
      <c r="AC21" s="507"/>
      <c r="AD21" s="507"/>
      <c r="AE21" s="507"/>
      <c r="AF21" s="507"/>
      <c r="AG21" s="507"/>
      <c r="AH21" s="507"/>
      <c r="AI21" s="507"/>
      <c r="AJ21" s="507"/>
      <c r="AK21" s="507"/>
      <c r="AL21" s="507"/>
      <c r="AM21" s="507"/>
      <c r="AN21" s="507"/>
      <c r="AO21" s="507"/>
      <c r="AP21" s="507"/>
      <c r="AQ21" s="507"/>
      <c r="AR21" s="507"/>
      <c r="AS21" s="507"/>
      <c r="AT21" s="507"/>
      <c r="AU21" s="508"/>
      <c r="AV21" s="340"/>
      <c r="AZ21" s="481"/>
      <c r="BA21" s="481"/>
      <c r="BB21" s="481"/>
      <c r="BC21" s="481"/>
      <c r="BD21" s="481"/>
      <c r="BE21" s="481"/>
    </row>
    <row r="22" spans="1:57" ht="11.25" customHeight="1">
      <c r="A22" s="340"/>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row>
    <row r="23" spans="1:57" ht="11.25" customHeight="1">
      <c r="A23" s="349"/>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0"/>
      <c r="AX23" s="340"/>
      <c r="AY23" s="340"/>
      <c r="AZ23" s="340"/>
      <c r="BA23" s="340"/>
      <c r="BB23" s="340"/>
      <c r="BC23" s="340"/>
      <c r="BD23" s="340"/>
      <c r="BE23" s="340"/>
    </row>
    <row r="24" spans="1:57" ht="15.75" customHeight="1"/>
    <row r="25" spans="1:57" ht="15.75" customHeight="1"/>
    <row r="26" spans="1:57" ht="15.75" customHeight="1"/>
    <row r="27" spans="1:57" ht="15.75" customHeight="1"/>
    <row r="28" spans="1:57" ht="15.75" customHeight="1"/>
    <row r="29" spans="1:57" ht="15.75" customHeight="1"/>
    <row r="30" spans="1:57" ht="15.75" customHeight="1"/>
    <row r="31" spans="1:57" ht="15.75" customHeight="1"/>
    <row r="32" spans="1:5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sheetData>
  <mergeCells count="44">
    <mergeCell ref="B21:J21"/>
    <mergeCell ref="K21:Q21"/>
    <mergeCell ref="R21:AU21"/>
    <mergeCell ref="B19:J19"/>
    <mergeCell ref="K19:Q19"/>
    <mergeCell ref="R19:AU19"/>
    <mergeCell ref="B20:J20"/>
    <mergeCell ref="K20:Q20"/>
    <mergeCell ref="R20:AU20"/>
    <mergeCell ref="B17:J17"/>
    <mergeCell ref="K17:Q17"/>
    <mergeCell ref="R17:AU17"/>
    <mergeCell ref="B18:J18"/>
    <mergeCell ref="K18:Q18"/>
    <mergeCell ref="R18:AU18"/>
    <mergeCell ref="B15:J15"/>
    <mergeCell ref="K15:Q15"/>
    <mergeCell ref="R15:AU15"/>
    <mergeCell ref="B16:J16"/>
    <mergeCell ref="K16:Q16"/>
    <mergeCell ref="R16:AU16"/>
    <mergeCell ref="AZ9:BE21"/>
    <mergeCell ref="B10:J10"/>
    <mergeCell ref="K10:Q10"/>
    <mergeCell ref="R10:AU10"/>
    <mergeCell ref="B11:J11"/>
    <mergeCell ref="K11:Q11"/>
    <mergeCell ref="R11:AU11"/>
    <mergeCell ref="B12:J12"/>
    <mergeCell ref="K12:Q12"/>
    <mergeCell ref="R12:AU12"/>
    <mergeCell ref="B13:J13"/>
    <mergeCell ref="K13:Q13"/>
    <mergeCell ref="R13:AU13"/>
    <mergeCell ref="B14:J14"/>
    <mergeCell ref="K14:Q14"/>
    <mergeCell ref="R14:AU14"/>
    <mergeCell ref="A1:Z1"/>
    <mergeCell ref="A3:AU3"/>
    <mergeCell ref="B5:AU5"/>
    <mergeCell ref="A6:AU6"/>
    <mergeCell ref="B9:J9"/>
    <mergeCell ref="K9:Q9"/>
    <mergeCell ref="R9:AU9"/>
  </mergeCells>
  <phoneticPr fontId="1"/>
  <dataValidations count="1">
    <dataValidation type="list" allowBlank="1" showInputMessage="1" showErrorMessage="1" sqref="A5" xr:uid="{A45DEB77-8878-4479-BB6D-E31F2EF773C5}">
      <formula1>"□,☑"</formula1>
    </dataValidation>
  </dataValidations>
  <hyperlinks>
    <hyperlink ref="A6:AU6" r:id="rId1" display="利用者の安全並びに介護サービスの質の確保及び職員の負担軽減に資する方策を検討するための委員会（名称は問わない。）を利用者の安全並びに介護サービスの質の確保及び職員の負担軽減に資する方策を検討するための委員会のポイント・事例集" xr:uid="{590DEEC6-43B3-4E7C-9636-78D225289B87}"/>
  </hyperlinks>
  <pageMargins left="0.7" right="0.7" top="0.57999999999999996" bottom="0.35" header="0" footer="0"/>
  <pageSetup paperSize="9" scale="84" orientation="portrait" r:id="rId2"/>
  <colBreaks count="1" manualBreakCount="1">
    <brk id="55" max="1048575" man="1"/>
  </colBreak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3C3C-EAAC-408F-BBB1-D8720F102B13}">
  <sheetPr>
    <tabColor theme="2" tint="-0.499984740745262"/>
  </sheetPr>
  <dimension ref="A3:N56"/>
  <sheetViews>
    <sheetView topLeftCell="F1" zoomScale="85" zoomScaleNormal="85" workbookViewId="0">
      <selection activeCell="I43" sqref="I43"/>
    </sheetView>
  </sheetViews>
  <sheetFormatPr defaultColWidth="8.69921875" defaultRowHeight="15"/>
  <cols>
    <col min="1" max="1" width="8.69921875" style="319"/>
    <col min="2" max="2" width="22.3984375" style="319" customWidth="1"/>
    <col min="3" max="3" width="35.69921875" style="319" customWidth="1"/>
    <col min="4" max="4" width="43.59765625" style="319" bestFit="1" customWidth="1"/>
    <col min="5" max="5" width="28.69921875" style="319" customWidth="1"/>
    <col min="6" max="6" width="64.8984375" style="319" bestFit="1" customWidth="1"/>
    <col min="7" max="7" width="37.3984375" style="319" customWidth="1"/>
    <col min="8" max="8" width="8.69921875" style="319"/>
    <col min="9" max="9" width="23.59765625" style="319" customWidth="1"/>
    <col min="10" max="10" width="35.09765625" style="319" customWidth="1"/>
    <col min="11" max="16384" width="8.69921875" style="319"/>
  </cols>
  <sheetData>
    <row r="3" spans="1:14">
      <c r="A3" s="319" t="s">
        <v>213</v>
      </c>
      <c r="B3" s="319" t="s">
        <v>209</v>
      </c>
      <c r="C3" s="319" t="s">
        <v>183</v>
      </c>
      <c r="D3" s="319" t="s">
        <v>160</v>
      </c>
      <c r="E3" s="319" t="s">
        <v>162</v>
      </c>
      <c r="F3" s="320" t="s">
        <v>163</v>
      </c>
      <c r="G3" s="319" t="s">
        <v>214</v>
      </c>
      <c r="H3" s="319" t="s">
        <v>149</v>
      </c>
      <c r="I3" s="319" t="s">
        <v>199</v>
      </c>
      <c r="J3" s="319" t="s">
        <v>215</v>
      </c>
      <c r="K3" s="319" t="s">
        <v>246</v>
      </c>
      <c r="L3" s="319" t="s">
        <v>42</v>
      </c>
      <c r="N3" s="319" t="s">
        <v>291</v>
      </c>
    </row>
    <row r="4" spans="1:14" ht="16.8">
      <c r="B4" s="319" t="s">
        <v>216</v>
      </c>
      <c r="C4" s="319" t="s">
        <v>217</v>
      </c>
      <c r="D4" s="319" t="s">
        <v>218</v>
      </c>
      <c r="E4" s="319" t="s">
        <v>219</v>
      </c>
      <c r="F4" s="319" t="s">
        <v>220</v>
      </c>
      <c r="G4" s="319" t="s">
        <v>221</v>
      </c>
      <c r="H4" s="319" t="s">
        <v>222</v>
      </c>
      <c r="I4" s="319" t="s">
        <v>148</v>
      </c>
      <c r="J4" s="319" t="s">
        <v>223</v>
      </c>
      <c r="K4" s="54" t="s">
        <v>82</v>
      </c>
      <c r="L4" s="321" t="s">
        <v>224</v>
      </c>
      <c r="N4" s="319" t="s">
        <v>292</v>
      </c>
    </row>
    <row r="5" spans="1:14">
      <c r="A5" s="54">
        <v>1</v>
      </c>
      <c r="B5" s="319" t="s">
        <v>225</v>
      </c>
      <c r="C5" s="319" t="s">
        <v>148</v>
      </c>
      <c r="D5" s="319" t="s">
        <v>226</v>
      </c>
      <c r="E5" s="319" t="s">
        <v>227</v>
      </c>
      <c r="G5" s="319" t="s">
        <v>228</v>
      </c>
      <c r="I5" s="319" t="s">
        <v>150</v>
      </c>
      <c r="J5" s="319" t="s">
        <v>229</v>
      </c>
      <c r="K5" s="54" t="s">
        <v>83</v>
      </c>
      <c r="N5" s="319" t="s">
        <v>249</v>
      </c>
    </row>
    <row r="6" spans="1:14">
      <c r="A6" s="54">
        <v>2</v>
      </c>
      <c r="B6" s="319" t="s">
        <v>230</v>
      </c>
      <c r="C6" s="319" t="s">
        <v>150</v>
      </c>
      <c r="E6" s="319" t="s">
        <v>231</v>
      </c>
      <c r="I6" s="319" t="s">
        <v>151</v>
      </c>
      <c r="J6" s="319" t="s">
        <v>232</v>
      </c>
      <c r="K6" s="54" t="s">
        <v>84</v>
      </c>
      <c r="N6" s="319" t="s">
        <v>250</v>
      </c>
    </row>
    <row r="7" spans="1:14">
      <c r="A7" s="54">
        <v>3</v>
      </c>
      <c r="C7" s="319" t="s">
        <v>151</v>
      </c>
      <c r="E7" s="319" t="s">
        <v>233</v>
      </c>
      <c r="I7" s="319" t="s">
        <v>152</v>
      </c>
      <c r="K7" s="54" t="s">
        <v>16</v>
      </c>
      <c r="N7" s="319" t="s">
        <v>251</v>
      </c>
    </row>
    <row r="8" spans="1:14">
      <c r="A8" s="54">
        <v>4</v>
      </c>
      <c r="C8" s="319" t="s">
        <v>152</v>
      </c>
      <c r="I8" s="319" t="s">
        <v>153</v>
      </c>
      <c r="K8" s="54" t="s">
        <v>17</v>
      </c>
      <c r="N8" s="319" t="s">
        <v>252</v>
      </c>
    </row>
    <row r="9" spans="1:14">
      <c r="A9" s="54">
        <v>5</v>
      </c>
      <c r="C9" s="319" t="s">
        <v>234</v>
      </c>
      <c r="I9" s="319" t="s">
        <v>235</v>
      </c>
      <c r="K9" s="54" t="s">
        <v>18</v>
      </c>
      <c r="N9" s="319" t="s">
        <v>253</v>
      </c>
    </row>
    <row r="10" spans="1:14">
      <c r="A10" s="54">
        <v>6</v>
      </c>
      <c r="C10" s="319" t="s">
        <v>235</v>
      </c>
      <c r="I10" s="319" t="s">
        <v>155</v>
      </c>
      <c r="K10" s="54" t="s">
        <v>15</v>
      </c>
      <c r="N10" s="319" t="s">
        <v>254</v>
      </c>
    </row>
    <row r="11" spans="1:14">
      <c r="A11" s="54">
        <v>7</v>
      </c>
      <c r="C11" s="319" t="s">
        <v>156</v>
      </c>
      <c r="I11" s="319" t="s">
        <v>156</v>
      </c>
      <c r="K11" s="54" t="s">
        <v>118</v>
      </c>
      <c r="N11" s="319" t="s">
        <v>255</v>
      </c>
    </row>
    <row r="12" spans="1:14">
      <c r="A12" s="54">
        <v>8</v>
      </c>
      <c r="C12" s="319" t="s">
        <v>157</v>
      </c>
      <c r="I12" s="319" t="s">
        <v>157</v>
      </c>
      <c r="K12" s="54" t="s">
        <v>119</v>
      </c>
      <c r="N12" s="319" t="s">
        <v>256</v>
      </c>
    </row>
    <row r="13" spans="1:14">
      <c r="A13" s="54">
        <v>9</v>
      </c>
      <c r="C13" s="319" t="s">
        <v>158</v>
      </c>
      <c r="I13" s="319" t="s">
        <v>158</v>
      </c>
      <c r="K13" s="54" t="s">
        <v>3</v>
      </c>
      <c r="N13" s="319" t="s">
        <v>257</v>
      </c>
    </row>
    <row r="14" spans="1:14">
      <c r="A14" s="54">
        <v>10</v>
      </c>
      <c r="I14" s="319" t="s">
        <v>159</v>
      </c>
      <c r="K14" s="54" t="s">
        <v>4</v>
      </c>
      <c r="N14" s="319" t="s">
        <v>258</v>
      </c>
    </row>
    <row r="15" spans="1:14">
      <c r="A15" s="54">
        <v>11</v>
      </c>
      <c r="I15" s="319" t="s">
        <v>236</v>
      </c>
      <c r="K15" s="54" t="s">
        <v>5</v>
      </c>
      <c r="N15" s="319" t="s">
        <v>259</v>
      </c>
    </row>
    <row r="16" spans="1:14">
      <c r="A16" s="54">
        <v>12</v>
      </c>
      <c r="K16" s="54" t="s">
        <v>6</v>
      </c>
      <c r="N16" s="319" t="s">
        <v>260</v>
      </c>
    </row>
    <row r="17" spans="1:14">
      <c r="A17" s="54">
        <v>13</v>
      </c>
      <c r="K17" s="54" t="s">
        <v>7</v>
      </c>
      <c r="N17" s="319" t="s">
        <v>261</v>
      </c>
    </row>
    <row r="18" spans="1:14">
      <c r="A18" s="54">
        <v>14</v>
      </c>
      <c r="K18" s="54" t="s">
        <v>8</v>
      </c>
      <c r="N18" s="319" t="s">
        <v>262</v>
      </c>
    </row>
    <row r="19" spans="1:14">
      <c r="A19" s="54">
        <v>15</v>
      </c>
      <c r="K19" s="54" t="s">
        <v>120</v>
      </c>
      <c r="N19" s="319" t="s">
        <v>263</v>
      </c>
    </row>
    <row r="20" spans="1:14">
      <c r="A20" s="54">
        <v>16</v>
      </c>
      <c r="K20" s="54" t="s">
        <v>9</v>
      </c>
      <c r="N20" s="319" t="s">
        <v>264</v>
      </c>
    </row>
    <row r="21" spans="1:14">
      <c r="A21" s="54">
        <v>17</v>
      </c>
      <c r="K21" s="54" t="s">
        <v>10</v>
      </c>
      <c r="N21" s="319" t="s">
        <v>265</v>
      </c>
    </row>
    <row r="22" spans="1:14">
      <c r="A22" s="54">
        <v>18</v>
      </c>
      <c r="K22" s="54" t="s">
        <v>11</v>
      </c>
      <c r="N22" s="319" t="s">
        <v>266</v>
      </c>
    </row>
    <row r="23" spans="1:14">
      <c r="A23" s="54">
        <v>19</v>
      </c>
      <c r="K23" s="54" t="s">
        <v>12</v>
      </c>
      <c r="N23" s="319" t="s">
        <v>267</v>
      </c>
    </row>
    <row r="24" spans="1:14">
      <c r="A24" s="54">
        <v>20</v>
      </c>
      <c r="K24" s="54" t="s">
        <v>13</v>
      </c>
      <c r="N24" s="319" t="s">
        <v>268</v>
      </c>
    </row>
    <row r="25" spans="1:14">
      <c r="A25" s="54">
        <v>21</v>
      </c>
      <c r="K25" s="54" t="s">
        <v>14</v>
      </c>
      <c r="N25" s="319" t="s">
        <v>269</v>
      </c>
    </row>
    <row r="26" spans="1:14">
      <c r="A26" s="54">
        <v>22</v>
      </c>
      <c r="K26" s="54" t="s">
        <v>19</v>
      </c>
      <c r="N26" s="319" t="s">
        <v>270</v>
      </c>
    </row>
    <row r="27" spans="1:14">
      <c r="A27" s="54">
        <v>23</v>
      </c>
      <c r="K27" s="54" t="s">
        <v>20</v>
      </c>
      <c r="N27" s="319" t="s">
        <v>271</v>
      </c>
    </row>
    <row r="28" spans="1:14">
      <c r="A28" s="54">
        <v>24</v>
      </c>
      <c r="K28" s="54" t="s">
        <v>80</v>
      </c>
      <c r="N28" s="319" t="s">
        <v>272</v>
      </c>
    </row>
    <row r="29" spans="1:14">
      <c r="A29" s="54">
        <v>25</v>
      </c>
      <c r="K29" s="54" t="s">
        <v>81</v>
      </c>
      <c r="N29" s="319" t="s">
        <v>273</v>
      </c>
    </row>
    <row r="30" spans="1:14">
      <c r="A30" s="54">
        <v>26</v>
      </c>
      <c r="K30" s="54" t="s">
        <v>90</v>
      </c>
      <c r="N30" s="319" t="s">
        <v>274</v>
      </c>
    </row>
    <row r="31" spans="1:14">
      <c r="A31" s="54">
        <v>27</v>
      </c>
      <c r="K31" s="54" t="s">
        <v>91</v>
      </c>
      <c r="N31" s="319" t="s">
        <v>275</v>
      </c>
    </row>
    <row r="32" spans="1:14">
      <c r="A32" s="54">
        <v>28</v>
      </c>
      <c r="K32" s="54" t="s">
        <v>92</v>
      </c>
      <c r="N32" s="319" t="s">
        <v>276</v>
      </c>
    </row>
    <row r="33" spans="1:14">
      <c r="A33" s="54">
        <v>29</v>
      </c>
      <c r="K33" s="54" t="s">
        <v>93</v>
      </c>
      <c r="N33" s="319" t="s">
        <v>277</v>
      </c>
    </row>
    <row r="34" spans="1:14">
      <c r="A34" s="54">
        <v>30</v>
      </c>
      <c r="K34" s="54" t="s">
        <v>87</v>
      </c>
      <c r="N34" s="319" t="s">
        <v>278</v>
      </c>
    </row>
    <row r="35" spans="1:14">
      <c r="K35" s="54" t="s">
        <v>89</v>
      </c>
      <c r="N35" s="319" t="s">
        <v>279</v>
      </c>
    </row>
    <row r="36" spans="1:14">
      <c r="K36" s="54" t="s">
        <v>94</v>
      </c>
      <c r="N36" s="319" t="s">
        <v>280</v>
      </c>
    </row>
    <row r="37" spans="1:14">
      <c r="K37" s="54" t="s">
        <v>95</v>
      </c>
      <c r="N37" s="319" t="s">
        <v>281</v>
      </c>
    </row>
    <row r="38" spans="1:14">
      <c r="K38" s="54" t="s">
        <v>96</v>
      </c>
      <c r="N38" s="319" t="s">
        <v>282</v>
      </c>
    </row>
    <row r="39" spans="1:14">
      <c r="K39" s="54" t="s">
        <v>97</v>
      </c>
      <c r="N39" s="319" t="s">
        <v>283</v>
      </c>
    </row>
    <row r="40" spans="1:14">
      <c r="K40" s="54" t="s">
        <v>121</v>
      </c>
      <c r="N40" s="319" t="s">
        <v>284</v>
      </c>
    </row>
    <row r="41" spans="1:14">
      <c r="K41" s="54" t="s">
        <v>85</v>
      </c>
      <c r="N41" s="319" t="s">
        <v>285</v>
      </c>
    </row>
    <row r="42" spans="1:14">
      <c r="K42" s="54" t="s">
        <v>86</v>
      </c>
      <c r="N42" s="319" t="s">
        <v>286</v>
      </c>
    </row>
    <row r="43" spans="1:14">
      <c r="K43" s="54" t="s">
        <v>98</v>
      </c>
      <c r="N43" s="319" t="s">
        <v>287</v>
      </c>
    </row>
    <row r="44" spans="1:14">
      <c r="K44" s="54" t="s">
        <v>99</v>
      </c>
      <c r="N44" s="319" t="s">
        <v>288</v>
      </c>
    </row>
    <row r="45" spans="1:14">
      <c r="K45" s="54" t="s">
        <v>88</v>
      </c>
      <c r="N45" s="319" t="s">
        <v>289</v>
      </c>
    </row>
    <row r="46" spans="1:14">
      <c r="K46" s="54" t="s">
        <v>100</v>
      </c>
      <c r="N46" s="319" t="s">
        <v>290</v>
      </c>
    </row>
    <row r="47" spans="1:14">
      <c r="K47" s="54" t="s">
        <v>101</v>
      </c>
    </row>
    <row r="48" spans="1:14">
      <c r="K48" s="54" t="s">
        <v>102</v>
      </c>
    </row>
    <row r="49" spans="11:11">
      <c r="K49" s="54" t="s">
        <v>103</v>
      </c>
    </row>
    <row r="50" spans="11:11">
      <c r="K50" s="54" t="s">
        <v>104</v>
      </c>
    </row>
    <row r="51" spans="11:11">
      <c r="K51" s="54" t="s">
        <v>105</v>
      </c>
    </row>
    <row r="52" spans="11:11">
      <c r="K52" s="54" t="s">
        <v>106</v>
      </c>
    </row>
    <row r="53" spans="11:11">
      <c r="K53" s="54" t="s">
        <v>107</v>
      </c>
    </row>
    <row r="54" spans="11:11">
      <c r="K54" s="54" t="s">
        <v>108</v>
      </c>
    </row>
    <row r="55" spans="11:11">
      <c r="K55" s="54" t="s">
        <v>109</v>
      </c>
    </row>
    <row r="56" spans="11:11">
      <c r="K56" s="54" t="s">
        <v>110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連絡票</vt:lpstr>
      <vt:lpstr>報告書（様式第5号）</vt:lpstr>
      <vt:lpstr>所要額精算調書（別紙(1)）</vt:lpstr>
      <vt:lpstr>契約内訳１－１</vt:lpstr>
      <vt:lpstr>契約内訳１－２</vt:lpstr>
      <vt:lpstr>補助要件確認書</vt:lpstr>
      <vt:lpstr>さわらないでください。</vt:lpstr>
      <vt:lpstr>'契約内訳１－１'!Print_Area</vt:lpstr>
      <vt:lpstr>'契約内訳１－２'!Print_Area</vt:lpstr>
      <vt:lpstr>'所要額精算調書（別紙(1)）'!Print_Area</vt:lpstr>
      <vt:lpstr>補助要件確認書!Print_Area</vt:lpstr>
      <vt:lpstr>'報告書（様式第5号）'!Print_Area</vt:lpstr>
      <vt:lpstr>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2025-12-02T06:15:15Z</dcterms:created>
  <dcterms:modified xsi:type="dcterms:W3CDTF">2025-12-08T04:06:31Z</dcterms:modified>
</cp:coreProperties>
</file>