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5A8AE6CF-FD04-437D-B827-E39EAFEEFA98}" xr6:coauthVersionLast="47" xr6:coauthVersionMax="47" xr10:uidLastSave="{00000000-0000-0000-0000-000000000000}"/>
  <bookViews>
    <workbookView xWindow="19090" yWindow="1040" windowWidth="19420" windowHeight="11760" xr2:uid="{9FCA5D6E-2D80-4CFE-A58A-3A0B66F9B3CD}"/>
  </bookViews>
  <sheets>
    <sheet name="手順" sheetId="16" r:id="rId1"/>
    <sheet name="★積算様式" sheetId="11" r:id="rId2"/>
    <sheet name="付帯経費、PC等計算表" sheetId="12" r:id="rId3"/>
    <sheet name="さわらないでください。" sheetId="13" r:id="rId4"/>
  </sheets>
  <definedNames>
    <definedName name="_xlnm._FilterDatabase" localSheetId="2" hidden="1">'付帯経費、PC等計算表'!$B$21:$B$28</definedName>
    <definedName name="_xlnm.Print_Area" localSheetId="1">★積算様式!$A$1:$M$73</definedName>
    <definedName name="_xlnm.Print_Area" localSheetId="0">手順!$A$1:$P$152</definedName>
    <definedName name="_xlnm.Print_Area" localSheetId="2">'付帯経費、PC等計算表'!$A$1:$J$37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3" i="11" l="1"/>
  <c r="I63" i="11"/>
  <c r="H63" i="11"/>
  <c r="I21" i="12"/>
  <c r="K36" i="11" l="1"/>
  <c r="J22" i="11"/>
  <c r="G69" i="11"/>
  <c r="J41" i="11"/>
  <c r="J42" i="11"/>
  <c r="J43" i="11"/>
  <c r="J44" i="11"/>
  <c r="J45" i="11"/>
  <c r="J46" i="11"/>
  <c r="J40" i="11"/>
  <c r="J23" i="11"/>
  <c r="J24" i="11"/>
  <c r="J25" i="11"/>
  <c r="J26" i="11"/>
  <c r="J27" i="11"/>
  <c r="J28" i="11"/>
  <c r="J29" i="11"/>
  <c r="J30" i="11"/>
  <c r="J31" i="11"/>
  <c r="J32" i="11"/>
  <c r="J33" i="11"/>
  <c r="J34" i="11"/>
  <c r="F72" i="11" l="1"/>
  <c r="K27" i="11"/>
  <c r="L27" i="11"/>
  <c r="K34" i="11" l="1"/>
  <c r="K33" i="11"/>
  <c r="K32" i="11"/>
  <c r="K31" i="11"/>
  <c r="K30" i="11"/>
  <c r="K29" i="11"/>
  <c r="K28" i="11"/>
  <c r="K26" i="11"/>
  <c r="K24" i="11"/>
  <c r="K23" i="11"/>
  <c r="E13" i="12" l="1"/>
  <c r="L31" i="11"/>
  <c r="L29" i="11"/>
  <c r="I69" i="11"/>
  <c r="I72" i="11" s="1"/>
  <c r="G63" i="11"/>
  <c r="L30" i="11" l="1"/>
  <c r="B11" i="11"/>
  <c r="I28" i="12"/>
  <c r="I27" i="12"/>
  <c r="I26" i="12"/>
  <c r="I25" i="12"/>
  <c r="I24" i="12"/>
  <c r="I23" i="12"/>
  <c r="I22" i="12"/>
  <c r="K25" i="11"/>
  <c r="G47" i="11"/>
  <c r="K46" i="11"/>
  <c r="K45" i="11"/>
  <c r="K44" i="11"/>
  <c r="K43" i="11"/>
  <c r="K42" i="11"/>
  <c r="K41" i="11"/>
  <c r="K40" i="11"/>
  <c r="J36" i="11"/>
  <c r="L36" i="11" s="1"/>
  <c r="L32" i="11"/>
  <c r="K22" i="11"/>
  <c r="I29" i="12" l="1"/>
  <c r="L63" i="11"/>
  <c r="L25" i="11"/>
  <c r="L22" i="11"/>
  <c r="L41" i="11"/>
  <c r="L28" i="11"/>
  <c r="L26" i="11"/>
  <c r="L24" i="11"/>
  <c r="L40" i="11"/>
  <c r="L33" i="11"/>
  <c r="L34" i="11"/>
  <c r="L23" i="11"/>
  <c r="L45" i="11"/>
  <c r="L44" i="11"/>
  <c r="L46" i="11"/>
  <c r="L43" i="11"/>
  <c r="L42" i="11"/>
  <c r="L47" i="11" l="1"/>
  <c r="K69" i="11" s="1"/>
</calcChain>
</file>

<file path=xl/sharedStrings.xml><?xml version="1.0" encoding="utf-8"?>
<sst xmlns="http://schemas.openxmlformats.org/spreadsheetml/2006/main" count="360" uniqueCount="224">
  <si>
    <t>介護ソフト</t>
    <rPh sb="0" eb="2">
      <t>カイゴ</t>
    </rPh>
    <phoneticPr fontId="2"/>
  </si>
  <si>
    <t>介護業務支援（介護ソフトを除く）</t>
    <rPh sb="7" eb="9">
      <t>カイゴ</t>
    </rPh>
    <rPh sb="13" eb="14">
      <t>ノゾ</t>
    </rPh>
    <phoneticPr fontId="2"/>
  </si>
  <si>
    <t>移乗や移動を支援する機器であり重点分野に該当しない機器（床走行式リフト等）</t>
    <phoneticPr fontId="2"/>
  </si>
  <si>
    <t>介護施設等における調理支援などの職員の負担を軽減する機器（一括で調理支援を行う機器、加熱・冷蔵機能等を備えた配膳車や配膳ロボット等）</t>
    <phoneticPr fontId="2"/>
  </si>
  <si>
    <t>生産性向上に資する福祉用具（例えば訪問介護事業所で使用するスライディングボード等）</t>
    <phoneticPr fontId="2"/>
  </si>
  <si>
    <t>バックオフィスソフト（電子サインシステム、給与、勤怠管理等）</t>
    <phoneticPr fontId="2"/>
  </si>
  <si>
    <t xml:space="preserve">バイタル測定が可能なウェアラブル端末 </t>
    <phoneticPr fontId="2"/>
  </si>
  <si>
    <t>重点分野に該当する介護テクノロジー</t>
    <rPh sb="0" eb="4">
      <t>ジュウテンブンヤ</t>
    </rPh>
    <rPh sb="5" eb="7">
      <t>ガイトウ</t>
    </rPh>
    <rPh sb="9" eb="11">
      <t>カイゴ</t>
    </rPh>
    <phoneticPr fontId="2"/>
  </si>
  <si>
    <t>上記以外の機器</t>
    <rPh sb="0" eb="2">
      <t>ジョウキ</t>
    </rPh>
    <rPh sb="2" eb="4">
      <t>イガイ</t>
    </rPh>
    <rPh sb="5" eb="7">
      <t>キキ</t>
    </rPh>
    <phoneticPr fontId="2"/>
  </si>
  <si>
    <t>合計</t>
    <rPh sb="0" eb="2">
      <t>ゴウケイ</t>
    </rPh>
    <phoneticPr fontId="2"/>
  </si>
  <si>
    <t>その他</t>
    <rPh sb="2" eb="3">
      <t>ホカ</t>
    </rPh>
    <phoneticPr fontId="2"/>
  </si>
  <si>
    <t>機能訓練支援</t>
  </si>
  <si>
    <t>食事・栄養管理支援</t>
  </si>
  <si>
    <t>認知症生活支援・認知症ケア支援</t>
  </si>
  <si>
    <t>職員数に応じて必要なライセンス数が変動しないもの</t>
    <phoneticPr fontId="2"/>
  </si>
  <si>
    <t>職員数に応じて必要なライセンス数が変動するもの</t>
    <phoneticPr fontId="2"/>
  </si>
  <si>
    <t>入浴支援</t>
    <rPh sb="0" eb="2">
      <t>ニュウヨク</t>
    </rPh>
    <rPh sb="2" eb="4">
      <t>シエン</t>
    </rPh>
    <phoneticPr fontId="2"/>
  </si>
  <si>
    <t>補助額</t>
    <rPh sb="0" eb="3">
      <t>ホジョガク</t>
    </rPh>
    <phoneticPr fontId="2"/>
  </si>
  <si>
    <t>（１）介護テクノロジーの導入支援</t>
    <rPh sb="3" eb="5">
      <t>カイゴ</t>
    </rPh>
    <rPh sb="12" eb="16">
      <t>ドウニュウシエン</t>
    </rPh>
    <phoneticPr fontId="2"/>
  </si>
  <si>
    <t>（２）介護テクノロジーのパッケージ型導入支援</t>
    <rPh sb="3" eb="5">
      <t>カイゴ</t>
    </rPh>
    <rPh sb="17" eb="18">
      <t>ガタ</t>
    </rPh>
    <rPh sb="18" eb="20">
      <t>ドウニュウ</t>
    </rPh>
    <rPh sb="20" eb="22">
      <t>シエン</t>
    </rPh>
    <phoneticPr fontId="2"/>
  </si>
  <si>
    <t>（円）</t>
    <rPh sb="1" eb="2">
      <t>エン</t>
    </rPh>
    <phoneticPr fontId="2"/>
  </si>
  <si>
    <t>移乗支援（装着、非装着）</t>
    <rPh sb="8" eb="9">
      <t>ヒ</t>
    </rPh>
    <rPh sb="9" eb="11">
      <t>ソウチャク</t>
    </rPh>
    <phoneticPr fontId="2"/>
  </si>
  <si>
    <t>移動支援（屋外、屋内、装着）</t>
    <rPh sb="8" eb="10">
      <t>オクナイ</t>
    </rPh>
    <rPh sb="11" eb="13">
      <t>ソウチャク</t>
    </rPh>
    <phoneticPr fontId="2"/>
  </si>
  <si>
    <t>排泄支援（排泄予測・検知、排泄物処理、動作支援）</t>
    <rPh sb="13" eb="18">
      <t>ハイセツブツショリ</t>
    </rPh>
    <rPh sb="19" eb="23">
      <t>ドウサシエン</t>
    </rPh>
    <phoneticPr fontId="2"/>
  </si>
  <si>
    <t>１名以上10名以下</t>
    <rPh sb="1" eb="2">
      <t>メイ</t>
    </rPh>
    <rPh sb="2" eb="4">
      <t>イジョウ</t>
    </rPh>
    <rPh sb="6" eb="7">
      <t>メイ</t>
    </rPh>
    <rPh sb="7" eb="9">
      <t>イカ</t>
    </rPh>
    <phoneticPr fontId="2"/>
  </si>
  <si>
    <t>11名以上20名以下</t>
    <rPh sb="2" eb="3">
      <t>メイ</t>
    </rPh>
    <rPh sb="3" eb="5">
      <t>イジョウ</t>
    </rPh>
    <rPh sb="7" eb="8">
      <t>メイ</t>
    </rPh>
    <rPh sb="8" eb="10">
      <t>イカ</t>
    </rPh>
    <phoneticPr fontId="2"/>
  </si>
  <si>
    <t>21名以上30名以下</t>
    <rPh sb="2" eb="3">
      <t>メイ</t>
    </rPh>
    <rPh sb="3" eb="5">
      <t>イジョウ</t>
    </rPh>
    <rPh sb="7" eb="8">
      <t>メイ</t>
    </rPh>
    <rPh sb="8" eb="10">
      <t>イカ</t>
    </rPh>
    <phoneticPr fontId="2"/>
  </si>
  <si>
    <t>31名以上</t>
    <rPh sb="2" eb="3">
      <t>メイ</t>
    </rPh>
    <rPh sb="3" eb="5">
      <t>イジョウ</t>
    </rPh>
    <phoneticPr fontId="2"/>
  </si>
  <si>
    <t>ＰＣ</t>
    <phoneticPr fontId="2"/>
  </si>
  <si>
    <t>タブレット</t>
    <phoneticPr fontId="2"/>
  </si>
  <si>
    <t>スマートフォン</t>
    <phoneticPr fontId="2"/>
  </si>
  <si>
    <t>補助の対象となる導入経費</t>
    <rPh sb="0" eb="2">
      <t>ホジョ</t>
    </rPh>
    <rPh sb="3" eb="5">
      <t>タイショウ</t>
    </rPh>
    <rPh sb="8" eb="10">
      <t>ドウニュウ</t>
    </rPh>
    <rPh sb="10" eb="12">
      <t>ケイヒ</t>
    </rPh>
    <phoneticPr fontId="2"/>
  </si>
  <si>
    <t>※本様式に入力する前にまずご確認ください。</t>
    <rPh sb="1" eb="4">
      <t>ホンヨウシキ</t>
    </rPh>
    <rPh sb="5" eb="7">
      <t>ニュウリョク</t>
    </rPh>
    <rPh sb="9" eb="10">
      <t>マエ</t>
    </rPh>
    <rPh sb="14" eb="16">
      <t>カクニン</t>
    </rPh>
    <phoneticPr fontId="2"/>
  </si>
  <si>
    <t>はい</t>
    <phoneticPr fontId="2"/>
  </si>
  <si>
    <t>いいえ</t>
    <phoneticPr fontId="2"/>
  </si>
  <si>
    <t>導入する台数</t>
    <rPh sb="0" eb="2">
      <t>ドウニュウ</t>
    </rPh>
    <rPh sb="4" eb="6">
      <t>ダイスウ</t>
    </rPh>
    <phoneticPr fontId="2"/>
  </si>
  <si>
    <t>見積書の添付</t>
    <rPh sb="0" eb="3">
      <t>ミツモリショ</t>
    </rPh>
    <rPh sb="4" eb="6">
      <t>テンプ</t>
    </rPh>
    <phoneticPr fontId="2"/>
  </si>
  <si>
    <t>〇</t>
    <phoneticPr fontId="2"/>
  </si>
  <si>
    <t>（導入する場合は選択）</t>
  </si>
  <si>
    <t>（導入する場合は選択）</t>
    <rPh sb="1" eb="3">
      <t>ドウニュウ</t>
    </rPh>
    <rPh sb="5" eb="7">
      <t>バアイ</t>
    </rPh>
    <rPh sb="8" eb="10">
      <t>センタク</t>
    </rPh>
    <phoneticPr fontId="2"/>
  </si>
  <si>
    <t>テクノロジーの導入に付帯して導入する場合、
対象経費を入力する。※対象外経費を除くこと</t>
    <rPh sb="7" eb="9">
      <t>ドウニュウ</t>
    </rPh>
    <rPh sb="10" eb="12">
      <t>フタイ</t>
    </rPh>
    <rPh sb="14" eb="16">
      <t>ドウニュウ</t>
    </rPh>
    <rPh sb="18" eb="20">
      <t>バアイ</t>
    </rPh>
    <rPh sb="22" eb="26">
      <t>タイショウケイヒ</t>
    </rPh>
    <rPh sb="27" eb="29">
      <t>ニュウリョク</t>
    </rPh>
    <rPh sb="33" eb="36">
      <t>タイショウガイ</t>
    </rPh>
    <rPh sb="36" eb="38">
      <t>ケイヒ</t>
    </rPh>
    <rPh sb="39" eb="40">
      <t>ノゾ</t>
    </rPh>
    <phoneticPr fontId="2"/>
  </si>
  <si>
    <t>対象経費に
補助率を乗じた額</t>
    <rPh sb="0" eb="4">
      <t>タイショウケイヒ</t>
    </rPh>
    <rPh sb="6" eb="9">
      <t>ホジョリツ</t>
    </rPh>
    <rPh sb="10" eb="11">
      <t>ジョウ</t>
    </rPh>
    <rPh sb="13" eb="14">
      <t>ガク</t>
    </rPh>
    <phoneticPr fontId="2"/>
  </si>
  <si>
    <t>導入するテクノロジーの種類</t>
    <rPh sb="0" eb="2">
      <t>ドウニュウ</t>
    </rPh>
    <rPh sb="11" eb="13">
      <t>シュルイ</t>
    </rPh>
    <phoneticPr fontId="2"/>
  </si>
  <si>
    <t>付帯するテクノロジー</t>
    <rPh sb="0" eb="2">
      <t>フタイ</t>
    </rPh>
    <phoneticPr fontId="2"/>
  </si>
  <si>
    <t>（端末の種類をプルダウンから選択）</t>
  </si>
  <si>
    <t>（端末の種類をプルダウンから選択）</t>
    <rPh sb="1" eb="3">
      <t>タンマツ</t>
    </rPh>
    <rPh sb="4" eb="6">
      <t>シュルイ</t>
    </rPh>
    <rPh sb="14" eb="16">
      <t>センタク</t>
    </rPh>
    <phoneticPr fontId="2"/>
  </si>
  <si>
    <t>（プルダウンから選択）</t>
    <rPh sb="8" eb="10">
      <t>センタク</t>
    </rPh>
    <phoneticPr fontId="2"/>
  </si>
  <si>
    <t>（職員数をプルダウンから選択）</t>
    <rPh sb="12" eb="14">
      <t>センタク</t>
    </rPh>
    <phoneticPr fontId="2"/>
  </si>
  <si>
    <t>（どのテクノロジーに付帯するかをプルダウンから選択）</t>
  </si>
  <si>
    <t>（どのテクノロジーに付帯するかをプルダウンから選択）</t>
    <rPh sb="10" eb="12">
      <t>フタイ</t>
    </rPh>
    <rPh sb="23" eb="25">
      <t>センタク</t>
    </rPh>
    <phoneticPr fontId="2"/>
  </si>
  <si>
    <t>（契約方法をプルダウンから選択）</t>
    <rPh sb="1" eb="3">
      <t>ケイヤク</t>
    </rPh>
    <rPh sb="3" eb="5">
      <t>ホウホウ</t>
    </rPh>
    <rPh sb="13" eb="15">
      <t>センタク</t>
    </rPh>
    <phoneticPr fontId="2"/>
  </si>
  <si>
    <t>支援者名</t>
    <rPh sb="0" eb="2">
      <t>シエン</t>
    </rPh>
    <rPh sb="2" eb="3">
      <t>シャ</t>
    </rPh>
    <rPh sb="3" eb="4">
      <t>メイ</t>
    </rPh>
    <phoneticPr fontId="2"/>
  </si>
  <si>
    <t>支援にかかる経緯合計（税抜）
※対象外経費を除くこと</t>
    <rPh sb="0" eb="2">
      <t>シエン</t>
    </rPh>
    <rPh sb="6" eb="8">
      <t>ケイイ</t>
    </rPh>
    <rPh sb="8" eb="10">
      <t>ゴウケイ</t>
    </rPh>
    <rPh sb="11" eb="13">
      <t>ゼイヌキ</t>
    </rPh>
    <rPh sb="16" eb="19">
      <t>タイショウガイ</t>
    </rPh>
    <rPh sb="19" eb="21">
      <t>ケイヒ</t>
    </rPh>
    <rPh sb="22" eb="23">
      <t>ノゾ</t>
    </rPh>
    <phoneticPr fontId="2"/>
  </si>
  <si>
    <t>（３）導入支援と一体的に行う業務改善支援</t>
    <rPh sb="3" eb="7">
      <t>ドウニュウシエン</t>
    </rPh>
    <rPh sb="8" eb="11">
      <t>イッタイテキ</t>
    </rPh>
    <rPh sb="12" eb="13">
      <t>オコナ</t>
    </rPh>
    <rPh sb="14" eb="16">
      <t>ギョウム</t>
    </rPh>
    <rPh sb="16" eb="18">
      <t>カイゼン</t>
    </rPh>
    <rPh sb="18" eb="20">
      <t>シエン</t>
    </rPh>
    <phoneticPr fontId="2"/>
  </si>
  <si>
    <t>（業務改善支援の内容をプルダウンから選択）</t>
    <rPh sb="1" eb="3">
      <t>ギョウム</t>
    </rPh>
    <rPh sb="3" eb="5">
      <t>カイゼン</t>
    </rPh>
    <rPh sb="5" eb="7">
      <t>シエン</t>
    </rPh>
    <rPh sb="8" eb="10">
      <t>ナイヨウ</t>
    </rPh>
    <rPh sb="18" eb="20">
      <t>センタク</t>
    </rPh>
    <phoneticPr fontId="2"/>
  </si>
  <si>
    <t>①事前評価（課題抽出）</t>
  </si>
  <si>
    <t>②業務改善に係る助言・指導等</t>
    <phoneticPr fontId="2"/>
  </si>
  <si>
    <t>③事後評価（導入後の定着支援を含む）</t>
    <phoneticPr fontId="2"/>
  </si>
  <si>
    <t>業務改善支援の内容</t>
    <rPh sb="0" eb="2">
      <t>ギョウム</t>
    </rPh>
    <rPh sb="2" eb="4">
      <t>カイゼン</t>
    </rPh>
    <rPh sb="4" eb="6">
      <t>シエン</t>
    </rPh>
    <rPh sb="7" eb="9">
      <t>ナイヨウ</t>
    </rPh>
    <phoneticPr fontId="2"/>
  </si>
  <si>
    <t xml:space="preserve"> ①事前評価（課題抽出）</t>
    <phoneticPr fontId="2"/>
  </si>
  <si>
    <t xml:space="preserve"> ②業務改善に係る助言・指導等</t>
    <phoneticPr fontId="2"/>
  </si>
  <si>
    <t xml:space="preserve"> ③事後評価（導入後の定着支援を含む）</t>
    <phoneticPr fontId="2"/>
  </si>
  <si>
    <t>（どのテクノロジーに付帯するかをプルダウンから選択）</t>
    <phoneticPr fontId="2"/>
  </si>
  <si>
    <t>上限額</t>
    <phoneticPr fontId="2"/>
  </si>
  <si>
    <t>入力不要</t>
    <rPh sb="0" eb="2">
      <t>ニュウリョク</t>
    </rPh>
    <rPh sb="2" eb="4">
      <t>フヨウ</t>
    </rPh>
    <phoneticPr fontId="2"/>
  </si>
  <si>
    <t>入力不要</t>
    <rPh sb="0" eb="4">
      <t>ニュウリョクフヨウ</t>
    </rPh>
    <phoneticPr fontId="2"/>
  </si>
  <si>
    <r>
      <t>「Wi-Fi環境整備など</t>
    </r>
    <r>
      <rPr>
        <sz val="20"/>
        <color rgb="FFFF0000"/>
        <rFont val="Meiryo UI"/>
        <family val="3"/>
        <charset val="128"/>
      </rPr>
      <t>、重点分野に該当する介護テクノロジー</t>
    </r>
    <r>
      <rPr>
        <sz val="20"/>
        <color theme="1"/>
        <rFont val="Meiryo UI"/>
        <family val="3"/>
        <charset val="128"/>
      </rPr>
      <t>に付帯して必要となる経費」の計算表</t>
    </r>
    <rPh sb="13" eb="17">
      <t>ジュウテンブンヤ</t>
    </rPh>
    <rPh sb="18" eb="20">
      <t>ガイトウ</t>
    </rPh>
    <rPh sb="22" eb="24">
      <t>カイゴ</t>
    </rPh>
    <rPh sb="31" eb="33">
      <t>フタイ</t>
    </rPh>
    <rPh sb="35" eb="37">
      <t>ヒツヨウ</t>
    </rPh>
    <rPh sb="40" eb="42">
      <t>ケイヒ</t>
    </rPh>
    <rPh sb="44" eb="46">
      <t>ケイサン</t>
    </rPh>
    <rPh sb="46" eb="47">
      <t>ヒョウ</t>
    </rPh>
    <phoneticPr fontId="2"/>
  </si>
  <si>
    <t>必要な経費
（税抜）※対象外経費を除く</t>
    <rPh sb="0" eb="2">
      <t>ヒツヨウ</t>
    </rPh>
    <rPh sb="3" eb="5">
      <t>ケイヒ</t>
    </rPh>
    <rPh sb="7" eb="9">
      <t>ゼイヌキ</t>
    </rPh>
    <rPh sb="11" eb="14">
      <t>タイショウガイ</t>
    </rPh>
    <rPh sb="14" eb="16">
      <t>ケイヒ</t>
    </rPh>
    <rPh sb="17" eb="18">
      <t>ノゾ</t>
    </rPh>
    <phoneticPr fontId="2"/>
  </si>
  <si>
    <r>
      <t>職員間の情報共有や職員の移動負担の軽減など効果的・効率的なコミュニケーションを図るための機器（</t>
    </r>
    <r>
      <rPr>
        <b/>
        <sz val="12"/>
        <color theme="1"/>
        <rFont val="Meiryo UI"/>
        <family val="3"/>
        <charset val="128"/>
      </rPr>
      <t>インカム等</t>
    </r>
    <r>
      <rPr>
        <sz val="12"/>
        <color theme="1"/>
        <rFont val="Meiryo UI"/>
        <family val="3"/>
        <charset val="128"/>
      </rPr>
      <t>）</t>
    </r>
    <phoneticPr fontId="2"/>
  </si>
  <si>
    <t>サービス種別</t>
    <rPh sb="4" eb="6">
      <t>シュベツ</t>
    </rPh>
    <phoneticPr fontId="2"/>
  </si>
  <si>
    <t>訪問介護</t>
  </si>
  <si>
    <t>訪問入浴介護</t>
  </si>
  <si>
    <t>訪問看護</t>
  </si>
  <si>
    <t>訪問リハビリテーション</t>
  </si>
  <si>
    <t>通所介護</t>
  </si>
  <si>
    <t>通所リハビリテーション</t>
  </si>
  <si>
    <t>福祉用具貸与・販売</t>
  </si>
  <si>
    <t>短期入所生活介護</t>
  </si>
  <si>
    <t>居宅療養管理指導</t>
  </si>
  <si>
    <t>夜間対応型訪問介護</t>
  </si>
  <si>
    <t>認知症対応型通所介護</t>
  </si>
  <si>
    <t>小規模多機能型居宅介護</t>
  </si>
  <si>
    <t>定期巡回・随時対応型訪問介護看護</t>
  </si>
  <si>
    <t>複合型サービス（看護小規模多機能型居宅介護）</t>
  </si>
  <si>
    <t>特定施設入居者生活介護</t>
  </si>
  <si>
    <t>地域密着型特定施設入居者生活介護</t>
  </si>
  <si>
    <t>認知症対応型共同生活介護</t>
  </si>
  <si>
    <t>介護老人福祉施設</t>
  </si>
  <si>
    <t>介護老人保健施設</t>
  </si>
  <si>
    <t>介護医療院</t>
  </si>
  <si>
    <t>地域密着型通所介護</t>
  </si>
  <si>
    <t>居宅介護支援</t>
  </si>
  <si>
    <t>短期入所療養介護</t>
  </si>
  <si>
    <t>地域密着型介護老人福祉施設</t>
  </si>
  <si>
    <t>介護予防短期入所生活介護</t>
  </si>
  <si>
    <t>介護予防特定施設入居者生活介護</t>
  </si>
  <si>
    <t>介護予防小規模多機能型居宅介護</t>
  </si>
  <si>
    <t>介護予防認知症対応型共同生活介護</t>
  </si>
  <si>
    <t>看護小規模多機能型居宅介護</t>
  </si>
  <si>
    <t>特定施設入居者生活介護（短期利用）</t>
  </si>
  <si>
    <t>地域密着型特定施設入居者生活介護（短期利用）</t>
  </si>
  <si>
    <t>認知症対応型共同生活介護（短期利用）</t>
  </si>
  <si>
    <t>介護予防訪問入浴介護</t>
  </si>
  <si>
    <t>介護予防訪問看護</t>
  </si>
  <si>
    <t>介護予防訪問リハビリテーション</t>
  </si>
  <si>
    <t>介護予防通所リハビリテーション</t>
  </si>
  <si>
    <t>介護予防福祉用具貸与・販売</t>
  </si>
  <si>
    <t>介護予防居宅療養管理指導</t>
  </si>
  <si>
    <t>介護予防認知症対応型通所介護</t>
  </si>
  <si>
    <t>介護予防小規模多機能型居宅介護（短期利用）</t>
  </si>
  <si>
    <t>介護予防認知症対応型共同生活介護（短期利用）</t>
  </si>
  <si>
    <t>介護予防支援</t>
  </si>
  <si>
    <t>訪問型サービス（みなし）</t>
  </si>
  <si>
    <t>訪問型サービス（独自）</t>
  </si>
  <si>
    <t>訪問型サービス（独自／定率）</t>
  </si>
  <si>
    <t>訪問型サービス（独自／定額）</t>
  </si>
  <si>
    <t>通所型サービス（みなし）</t>
  </si>
  <si>
    <t>通所型サービス（独自）</t>
  </si>
  <si>
    <t>通所型サービス（独自／定率）</t>
  </si>
  <si>
    <t>通所型サービス（独自／定額）</t>
  </si>
  <si>
    <t>養護老人ホーム</t>
  </si>
  <si>
    <t>軽費老人ホーム</t>
  </si>
  <si>
    <t>介護予防短期入所療養介護</t>
    <phoneticPr fontId="2"/>
  </si>
  <si>
    <t>見守り・コミュニケーション（コミュニケーションロボット）</t>
    <phoneticPr fontId="2"/>
  </si>
  <si>
    <t>見守り・コミュニケーション（見守り機器（施設、在宅））</t>
    <rPh sb="14" eb="16">
      <t>ミマモ</t>
    </rPh>
    <rPh sb="17" eb="19">
      <t>キキ</t>
    </rPh>
    <rPh sb="23" eb="25">
      <t>ザイタク</t>
    </rPh>
    <phoneticPr fontId="2"/>
  </si>
  <si>
    <t>事業所名</t>
    <rPh sb="0" eb="3">
      <t>ジギョウショ</t>
    </rPh>
    <rPh sb="3" eb="4">
      <t>メイ</t>
    </rPh>
    <phoneticPr fontId="2"/>
  </si>
  <si>
    <t>また、必要に応じて、『（３）導入支援と一体的に行う業務改善支援』の表に入力してください。</t>
    <rPh sb="3" eb="5">
      <t>ヒツヨウ</t>
    </rPh>
    <rPh sb="6" eb="7">
      <t>オウ</t>
    </rPh>
    <phoneticPr fontId="2"/>
  </si>
  <si>
    <t>見守り・コミュニケーション（コミュニケーションロボット）</t>
  </si>
  <si>
    <t>Wi-Fi環境整備など、重点分野に該当する介護テクノロジーに付帯して必要な経費（税抜）</t>
    <rPh sb="5" eb="7">
      <t>カンキョウ</t>
    </rPh>
    <rPh sb="7" eb="9">
      <t>セイビ</t>
    </rPh>
    <rPh sb="12" eb="14">
      <t>ジュウテン</t>
    </rPh>
    <rPh sb="14" eb="16">
      <t>ブンヤ</t>
    </rPh>
    <rPh sb="17" eb="19">
      <t>ガイトウ</t>
    </rPh>
    <rPh sb="21" eb="23">
      <t>カイゴ</t>
    </rPh>
    <rPh sb="30" eb="32">
      <t>フタイ</t>
    </rPh>
    <rPh sb="34" eb="36">
      <t>ヒツヨウ</t>
    </rPh>
    <rPh sb="37" eb="39">
      <t>ケイヒ</t>
    </rPh>
    <rPh sb="40" eb="42">
      <t>ゼイヌ</t>
    </rPh>
    <phoneticPr fontId="2"/>
  </si>
  <si>
    <t>補助所要額</t>
    <phoneticPr fontId="2"/>
  </si>
  <si>
    <t>（(１)(２)(３)の合計額）</t>
    <phoneticPr fontId="2"/>
  </si>
  <si>
    <t>①介護業務支援（介護ソフトを含む）を導入しますか？</t>
    <rPh sb="1" eb="3">
      <t>カイゴ</t>
    </rPh>
    <rPh sb="3" eb="7">
      <t>ギョウムシエン</t>
    </rPh>
    <rPh sb="8" eb="10">
      <t>カイゴ</t>
    </rPh>
    <rPh sb="14" eb="15">
      <t>フク</t>
    </rPh>
    <phoneticPr fontId="2"/>
  </si>
  <si>
    <t>②（「はい」の場合のみ）介護業務支援（介護ソフトを含む）と連動することで効果が高まると判断できるテクノロジーを一緒に導入しますか？</t>
    <rPh sb="7" eb="9">
      <t>バアイ</t>
    </rPh>
    <rPh sb="12" eb="14">
      <t>カイゴ</t>
    </rPh>
    <rPh sb="14" eb="18">
      <t>ギョウムシエン</t>
    </rPh>
    <rPh sb="19" eb="21">
      <t>カイゴ</t>
    </rPh>
    <rPh sb="25" eb="26">
      <t>フク</t>
    </rPh>
    <phoneticPr fontId="2"/>
  </si>
  <si>
    <t>5事業所以上と連携する</t>
    <rPh sb="1" eb="4">
      <t>ジギョウショ</t>
    </rPh>
    <rPh sb="4" eb="6">
      <t>イジョウ</t>
    </rPh>
    <rPh sb="7" eb="9">
      <t>レンケイ</t>
    </rPh>
    <phoneticPr fontId="2"/>
  </si>
  <si>
    <t>対象外</t>
    <rPh sb="0" eb="3">
      <t>タイショウガイ</t>
    </rPh>
    <phoneticPr fontId="2"/>
  </si>
  <si>
    <t>（ケアプランデータ連携システムで５事業所以上とデータ連携する場合のみ選択）</t>
    <rPh sb="17" eb="20">
      <t>ジギョウショ</t>
    </rPh>
    <rPh sb="20" eb="22">
      <t>イジョウ</t>
    </rPh>
    <rPh sb="26" eb="28">
      <t>レンケイ</t>
    </rPh>
    <rPh sb="30" eb="32">
      <t>バアイ</t>
    </rPh>
    <rPh sb="34" eb="36">
      <t>センタク</t>
    </rPh>
    <phoneticPr fontId="2"/>
  </si>
  <si>
    <t>製品名（製品ごとに入力）</t>
    <rPh sb="0" eb="3">
      <t>セイヒンメイ</t>
    </rPh>
    <rPh sb="4" eb="6">
      <t>セイヒン</t>
    </rPh>
    <rPh sb="9" eb="11">
      <t>ニュウリョク</t>
    </rPh>
    <phoneticPr fontId="2"/>
  </si>
  <si>
    <t>見守り・コミュニケーション（見守り（施設、在宅））</t>
    <rPh sb="21" eb="23">
      <t>ザイタク</t>
    </rPh>
    <phoneticPr fontId="2"/>
  </si>
  <si>
    <t>導入する端末</t>
    <rPh sb="0" eb="2">
      <t>ドウニュウ</t>
    </rPh>
    <rPh sb="4" eb="6">
      <t>タンマツ</t>
    </rPh>
    <phoneticPr fontId="2"/>
  </si>
  <si>
    <t>端末を導入する台数</t>
    <rPh sb="0" eb="2">
      <t>タンマツ</t>
    </rPh>
    <rPh sb="3" eb="5">
      <t>ドウニュウ</t>
    </rPh>
    <rPh sb="7" eb="9">
      <t>ダイスウ</t>
    </rPh>
    <phoneticPr fontId="2"/>
  </si>
  <si>
    <t>端末の単価（税抜）
※対象外経費を除く</t>
    <rPh sb="0" eb="2">
      <t>タンマツ</t>
    </rPh>
    <rPh sb="3" eb="5">
      <t>タンカ</t>
    </rPh>
    <phoneticPr fontId="2"/>
  </si>
  <si>
    <t>端末の単価（税抜）の上限額</t>
    <rPh sb="0" eb="2">
      <t>タンマツ</t>
    </rPh>
    <rPh sb="3" eb="5">
      <t>タンカ</t>
    </rPh>
    <rPh sb="6" eb="8">
      <t>ゼイヌ</t>
    </rPh>
    <rPh sb="10" eb="12">
      <t>ジョウゲン</t>
    </rPh>
    <rPh sb="12" eb="13">
      <t>ガク</t>
    </rPh>
    <phoneticPr fontId="2"/>
  </si>
  <si>
    <t>大阪府介護テクノロジー導入支援事業補助金　補助所要額計算書</t>
    <phoneticPr fontId="2"/>
  </si>
  <si>
    <t>導入に係る経費合計（税抜）
※対象外経費を除くこと</t>
    <rPh sb="0" eb="2">
      <t>ドウニュウ</t>
    </rPh>
    <rPh sb="3" eb="4">
      <t>カカ</t>
    </rPh>
    <rPh sb="5" eb="7">
      <t>ケイヒ</t>
    </rPh>
    <rPh sb="7" eb="9">
      <t>ゴウケイ</t>
    </rPh>
    <rPh sb="10" eb="12">
      <t>ゼイヌ</t>
    </rPh>
    <rPh sb="15" eb="20">
      <t>タイショウガイケイヒ</t>
    </rPh>
    <rPh sb="21" eb="22">
      <t>ノゾ</t>
    </rPh>
    <phoneticPr fontId="2"/>
  </si>
  <si>
    <t>PC、タブレット等端末の導入に要する経費（税抜）</t>
    <rPh sb="12" eb="14">
      <t>ドウニュウ</t>
    </rPh>
    <rPh sb="15" eb="16">
      <t>ヨウ</t>
    </rPh>
    <rPh sb="18" eb="20">
      <t>ケイヒ</t>
    </rPh>
    <rPh sb="21" eb="23">
      <t>ゼイヌ</t>
    </rPh>
    <phoneticPr fontId="2"/>
  </si>
  <si>
    <t>手順１.入力が必要な表を確認</t>
    <rPh sb="0" eb="2">
      <t>テジュン</t>
    </rPh>
    <rPh sb="4" eb="6">
      <t>ニュウリョク</t>
    </rPh>
    <rPh sb="7" eb="9">
      <t>ヒツヨウ</t>
    </rPh>
    <rPh sb="10" eb="11">
      <t>ヒョウ</t>
    </rPh>
    <rPh sb="12" eb="14">
      <t>カクニン</t>
    </rPh>
    <phoneticPr fontId="2"/>
  </si>
  <si>
    <t xml:space="preserve"> ①介護業務支援（介護ソフトを含む）を導入するかを選択</t>
    <phoneticPr fontId="2"/>
  </si>
  <si>
    <t xml:space="preserve"> ③.上記①と②の選択によって、指示が表示されるため、指示に従い、以下のとおり該当の表に入力</t>
    <rPh sb="3" eb="5">
      <t>ジョウキ</t>
    </rPh>
    <rPh sb="16" eb="18">
      <t>シジ</t>
    </rPh>
    <rPh sb="19" eb="21">
      <t>ヒョウジ</t>
    </rPh>
    <rPh sb="27" eb="29">
      <t>シジ</t>
    </rPh>
    <rPh sb="30" eb="31">
      <t>シタガ</t>
    </rPh>
    <rPh sb="33" eb="35">
      <t>イカ</t>
    </rPh>
    <rPh sb="39" eb="41">
      <t>ガイトウ</t>
    </rPh>
    <rPh sb="44" eb="46">
      <t>ニュウリョク</t>
    </rPh>
    <phoneticPr fontId="2"/>
  </si>
  <si>
    <t xml:space="preserve"> ・（１）介護テクノロジーの導入支援</t>
    <rPh sb="5" eb="7">
      <t>カイゴ</t>
    </rPh>
    <rPh sb="14" eb="16">
      <t>ドウニュウ</t>
    </rPh>
    <rPh sb="16" eb="18">
      <t>シエン</t>
    </rPh>
    <phoneticPr fontId="2"/>
  </si>
  <si>
    <t>　 →手順３のとおり「（１）介護テクノロジーの導入支援」の表に入力</t>
    <phoneticPr fontId="2"/>
  </si>
  <si>
    <t xml:space="preserve"> ・（２）介護テクノロジーのパッケージ型導入支援</t>
    <rPh sb="5" eb="7">
      <t>カイゴ</t>
    </rPh>
    <rPh sb="19" eb="20">
      <t>ガタ</t>
    </rPh>
    <rPh sb="20" eb="22">
      <t>ドウニュウ</t>
    </rPh>
    <rPh sb="22" eb="24">
      <t>シエン</t>
    </rPh>
    <phoneticPr fontId="2"/>
  </si>
  <si>
    <t>　 → 手順４とおり「（２）介護テクノロジーのパッケージ型導入支援」の表に入力</t>
    <rPh sb="4" eb="6">
      <t>テジュン</t>
    </rPh>
    <rPh sb="35" eb="36">
      <t>ヒョウ</t>
    </rPh>
    <phoneticPr fontId="2"/>
  </si>
  <si>
    <t>　 ※パッケージ型導入支援の補助対象外である機器は、手順４のとおり「（１）介護テクノロジーの導入支援」の表に入力</t>
    <rPh sb="8" eb="9">
      <t>ガタ</t>
    </rPh>
    <rPh sb="9" eb="13">
      <t>ドウニュウシエン</t>
    </rPh>
    <rPh sb="14" eb="19">
      <t>ホジョタイショウガイ</t>
    </rPh>
    <rPh sb="22" eb="24">
      <t>キキ</t>
    </rPh>
    <phoneticPr fontId="2"/>
  </si>
  <si>
    <t>　　　 ＜パッケージ型導入支援補助対象外の機器例＞</t>
    <rPh sb="15" eb="20">
      <t>ホジョタイショウガイ</t>
    </rPh>
    <rPh sb="21" eb="23">
      <t>キキ</t>
    </rPh>
    <rPh sb="23" eb="24">
      <t>レイ</t>
    </rPh>
    <phoneticPr fontId="2"/>
  </si>
  <si>
    <t>　　　　　・介護ソフトと連携しない見守り機器</t>
    <rPh sb="6" eb="8">
      <t>カイゴ</t>
    </rPh>
    <rPh sb="12" eb="14">
      <t>レンケイ</t>
    </rPh>
    <rPh sb="17" eb="19">
      <t>ミマモ</t>
    </rPh>
    <rPh sb="20" eb="22">
      <t>キキ</t>
    </rPh>
    <phoneticPr fontId="2"/>
  </si>
  <si>
    <t>　　　　　・インカム（→その他機器等として補助対象。なお、インカム機能として使うスマホ、タブレットは補助対象外。</t>
    <rPh sb="14" eb="17">
      <t>タキキ</t>
    </rPh>
    <rPh sb="17" eb="18">
      <t>トウ</t>
    </rPh>
    <rPh sb="21" eb="25">
      <t>ホジョタイショウ</t>
    </rPh>
    <rPh sb="33" eb="35">
      <t>キノウ</t>
    </rPh>
    <rPh sb="38" eb="39">
      <t>ツカ</t>
    </rPh>
    <rPh sb="50" eb="54">
      <t>ホジョタイショウ</t>
    </rPh>
    <rPh sb="54" eb="55">
      <t>ガイ</t>
    </rPh>
    <phoneticPr fontId="2"/>
  </si>
  <si>
    <t>　　　　　　　　　　　　　スマホ・タブレットは重点分野の付帯経費としてのみ補助対象。）</t>
    <rPh sb="23" eb="27">
      <t>ジュウテンブンヤ</t>
    </rPh>
    <rPh sb="28" eb="32">
      <t>フタイケイヒ</t>
    </rPh>
    <rPh sb="37" eb="41">
      <t>ホジョタイショウ</t>
    </rPh>
    <phoneticPr fontId="2"/>
  </si>
  <si>
    <t xml:space="preserve"> ・（３）導入支援と一体的に行う業務改善支援</t>
    <rPh sb="5" eb="7">
      <t>ドウニュウ</t>
    </rPh>
    <rPh sb="7" eb="9">
      <t>シエン</t>
    </rPh>
    <rPh sb="10" eb="12">
      <t>イッタイ</t>
    </rPh>
    <rPh sb="12" eb="13">
      <t>テキ</t>
    </rPh>
    <rPh sb="14" eb="15">
      <t>オコナ</t>
    </rPh>
    <rPh sb="16" eb="18">
      <t>ギョウム</t>
    </rPh>
    <rPh sb="18" eb="20">
      <t>カイゼン</t>
    </rPh>
    <rPh sb="20" eb="22">
      <t>シエン</t>
    </rPh>
    <phoneticPr fontId="2"/>
  </si>
  <si>
    <t>　 →手順６のとおり「（３）導入支援と一体的に行う業務改善支援」の表に入力</t>
    <phoneticPr fontId="2"/>
  </si>
  <si>
    <t>手順２.事業所名とサービス種別を入力</t>
    <rPh sb="0" eb="2">
      <t>テジュン</t>
    </rPh>
    <rPh sb="4" eb="7">
      <t>ジギョウショ</t>
    </rPh>
    <rPh sb="7" eb="8">
      <t>メイ</t>
    </rPh>
    <rPh sb="13" eb="15">
      <t>シュベツ</t>
    </rPh>
    <rPh sb="16" eb="18">
      <t>ニュウリョク</t>
    </rPh>
    <phoneticPr fontId="2"/>
  </si>
  <si>
    <t xml:space="preserve"> ①申請する事業所名を入力</t>
    <rPh sb="2" eb="4">
      <t>シンセイ</t>
    </rPh>
    <rPh sb="6" eb="10">
      <t>ジギョウショメイ</t>
    </rPh>
    <rPh sb="11" eb="13">
      <t>ニュウリョク</t>
    </rPh>
    <phoneticPr fontId="2"/>
  </si>
  <si>
    <t>手順３.（１）介護テクノロジーの導入支援に申請する場合、次のとおり入力</t>
    <rPh sb="0" eb="2">
      <t>テジュン</t>
    </rPh>
    <rPh sb="21" eb="23">
      <t>シンセイ</t>
    </rPh>
    <rPh sb="25" eb="27">
      <t>バアイ</t>
    </rPh>
    <rPh sb="28" eb="29">
      <t>ツギ</t>
    </rPh>
    <rPh sb="33" eb="35">
      <t>ニュウリョク</t>
    </rPh>
    <phoneticPr fontId="2"/>
  </si>
  <si>
    <t xml:space="preserve"> ①エントリーフォームへ添付する見積書が手元にあることを確認のうえ、機器ごとに「導入する場合は選択」をクリック</t>
    <rPh sb="12" eb="14">
      <t>テンプ</t>
    </rPh>
    <rPh sb="16" eb="19">
      <t>ミツモリショ</t>
    </rPh>
    <rPh sb="20" eb="22">
      <t>テモト</t>
    </rPh>
    <rPh sb="28" eb="30">
      <t>カクニン</t>
    </rPh>
    <rPh sb="34" eb="36">
      <t>キキ</t>
    </rPh>
    <phoneticPr fontId="2"/>
  </si>
  <si>
    <t xml:space="preserve"> ③テクノロジーの導入に付帯して必要な経費について申請する場合は、手順５のとおり付帯経費を算出し、</t>
    <rPh sb="16" eb="18">
      <t>ヒツヨウ</t>
    </rPh>
    <rPh sb="19" eb="21">
      <t>ケイヒ</t>
    </rPh>
    <rPh sb="25" eb="27">
      <t>シンセイ</t>
    </rPh>
    <rPh sb="29" eb="31">
      <t>バアイ</t>
    </rPh>
    <rPh sb="33" eb="35">
      <t>テジュン</t>
    </rPh>
    <rPh sb="40" eb="42">
      <t>フタイ</t>
    </rPh>
    <rPh sb="42" eb="44">
      <t>ケイヒ</t>
    </rPh>
    <rPh sb="45" eb="47">
      <t>サンシュツ</t>
    </rPh>
    <phoneticPr fontId="2"/>
  </si>
  <si>
    <t>　　手順５の⑤⑥の経費を、付帯するテクノロジーごとに入力</t>
    <rPh sb="9" eb="11">
      <t>ケイヒ</t>
    </rPh>
    <phoneticPr fontId="2"/>
  </si>
  <si>
    <t>　　　　→表示される契約方法から該当の内容をクリックし、次のとおり入力</t>
    <rPh sb="33" eb="35">
      <t>ニュウリョク</t>
    </rPh>
    <phoneticPr fontId="2"/>
  </si>
  <si>
    <t xml:space="preserve">       　　・職員数により合計金額が変動する契約以外</t>
    <rPh sb="27" eb="29">
      <t>イガイ</t>
    </rPh>
    <phoneticPr fontId="2"/>
  </si>
  <si>
    <t xml:space="preserve">              →「職員数に応じて必要なライセンス数が変動しないもの」をクリック</t>
    <phoneticPr fontId="2"/>
  </si>
  <si>
    <t xml:space="preserve">       　　・職員数により合計金額が変動する契約</t>
    <phoneticPr fontId="2"/>
  </si>
  <si>
    <t xml:space="preserve">     　　　　→「職員数に応じて必要なライセンス数が変動するもの」をクリック→「職員数をプルダウンから選択」をクリック</t>
    <phoneticPr fontId="2"/>
  </si>
  <si>
    <t>　 　　　　・訪問介護事業所等の居宅サービス事業所又は居宅介護支援事業所（介護予防も含む。）であって、</t>
    <phoneticPr fontId="2"/>
  </si>
  <si>
    <t xml:space="preserve">  　　　　　 令和７年度中に「ケアプランデータ連携システム」により５事業所以上とデータ連携を実施する場合</t>
    <rPh sb="8" eb="10">
      <t>レイワ</t>
    </rPh>
    <rPh sb="11" eb="14">
      <t>ネンドチュウ</t>
    </rPh>
    <rPh sb="24" eb="26">
      <t>レンケイ</t>
    </rPh>
    <phoneticPr fontId="2"/>
  </si>
  <si>
    <t xml:space="preserve">    　　　　　※訪問介護事業所等の居宅サービス事業所又は居宅介護支援事業所（介護予防も含む。）であって、令和７年度中に</t>
    <phoneticPr fontId="2"/>
  </si>
  <si>
    <t xml:space="preserve">    　　　　　　５事業所以上とデータ連携を実施し、介護ソフトの上限額に５万円を加算されたい場合は、</t>
    <rPh sb="27" eb="29">
      <t>カイゴ</t>
    </rPh>
    <rPh sb="33" eb="36">
      <t>ジョウゲンガク</t>
    </rPh>
    <rPh sb="38" eb="40">
      <t>マンエン</t>
    </rPh>
    <rPh sb="41" eb="43">
      <t>カサン</t>
    </rPh>
    <rPh sb="47" eb="49">
      <t>バアイ</t>
    </rPh>
    <phoneticPr fontId="2"/>
  </si>
  <si>
    <t xml:space="preserve">    　　　　　　エントリー時に本計算書で必ず計上すること（エントリー時の申請額から増額して交付申請することは原則不可）</t>
    <rPh sb="15" eb="16">
      <t>ジ</t>
    </rPh>
    <rPh sb="17" eb="18">
      <t>ホン</t>
    </rPh>
    <rPh sb="18" eb="21">
      <t>ケイサンショ</t>
    </rPh>
    <rPh sb="22" eb="23">
      <t>カナラ</t>
    </rPh>
    <rPh sb="24" eb="26">
      <t>ケイジョウ</t>
    </rPh>
    <rPh sb="56" eb="58">
      <t>ゲンソク</t>
    </rPh>
    <rPh sb="58" eb="60">
      <t>フカ</t>
    </rPh>
    <phoneticPr fontId="2"/>
  </si>
  <si>
    <t>手順４.（２）介護テクノロジーのパッケージ型導入支援に申請する場合、次のとおり入力</t>
    <rPh sb="0" eb="2">
      <t>テジュン</t>
    </rPh>
    <rPh sb="27" eb="29">
      <t>シンセイ</t>
    </rPh>
    <rPh sb="31" eb="33">
      <t>バアイ</t>
    </rPh>
    <rPh sb="34" eb="35">
      <t>ツギ</t>
    </rPh>
    <rPh sb="39" eb="41">
      <t>ニュウリョク</t>
    </rPh>
    <phoneticPr fontId="2"/>
  </si>
  <si>
    <t xml:space="preserve">    →表示される内容から該当の分野をクリック</t>
    <rPh sb="5" eb="7">
      <t>ヒョウジ</t>
    </rPh>
    <rPh sb="10" eb="12">
      <t>ナイヨウ</t>
    </rPh>
    <rPh sb="14" eb="16">
      <t>ガイトウ</t>
    </rPh>
    <rPh sb="17" eb="19">
      <t>ブンヤ</t>
    </rPh>
    <phoneticPr fontId="2"/>
  </si>
  <si>
    <t xml:space="preserve"> ②エントリーフォームへ添付する見積書が手元にあることを確認のうえ、機器ごとに「導入する場合は選択」をクリック</t>
    <rPh sb="12" eb="14">
      <t>テンプ</t>
    </rPh>
    <rPh sb="16" eb="19">
      <t>ミツモリショ</t>
    </rPh>
    <rPh sb="20" eb="22">
      <t>テモト</t>
    </rPh>
    <rPh sb="28" eb="30">
      <t>カクニン</t>
    </rPh>
    <rPh sb="34" eb="36">
      <t>キキ</t>
    </rPh>
    <phoneticPr fontId="2"/>
  </si>
  <si>
    <t>手順５.介護テクノロジーの導入に係る付帯費用を申請する場合、次のとおり算出</t>
    <rPh sb="0" eb="2">
      <t>テジュン</t>
    </rPh>
    <rPh sb="16" eb="17">
      <t>カカ</t>
    </rPh>
    <rPh sb="18" eb="22">
      <t>フタイヒヨウ</t>
    </rPh>
    <rPh sb="30" eb="31">
      <t>ツギ</t>
    </rPh>
    <rPh sb="35" eb="37">
      <t>サンシュツ</t>
    </rPh>
    <phoneticPr fontId="2"/>
  </si>
  <si>
    <r>
      <t xml:space="preserve"> ③エントリーフォームへ添付する見積書が手元にあることを確認のうえ、付帯するテクノロジー</t>
    </r>
    <r>
      <rPr>
        <b/>
        <u/>
        <sz val="14"/>
        <color rgb="FF000000"/>
        <rFont val="UD デジタル 教科書体 NK-B"/>
        <family val="1"/>
        <charset val="128"/>
      </rPr>
      <t>ごと</t>
    </r>
    <r>
      <rPr>
        <b/>
        <sz val="14"/>
        <color rgb="FF000000"/>
        <rFont val="UD デジタル 教科書体 NK-B"/>
        <family val="1"/>
        <charset val="128"/>
      </rPr>
      <t>に「導入する場合は選択」をクリック</t>
    </r>
    <rPh sb="12" eb="14">
      <t>テンプ</t>
    </rPh>
    <rPh sb="16" eb="19">
      <t>ミツモリショ</t>
    </rPh>
    <rPh sb="20" eb="22">
      <t>テモト</t>
    </rPh>
    <rPh sb="28" eb="30">
      <t>カクニン</t>
    </rPh>
    <rPh sb="34" eb="36">
      <t>フタイ</t>
    </rPh>
    <phoneticPr fontId="2"/>
  </si>
  <si>
    <t xml:space="preserve"> ⑥端末の計算表で④に入力した内容から補助額を自動計算</t>
    <rPh sb="2" eb="4">
      <t>タンマツ</t>
    </rPh>
    <rPh sb="5" eb="8">
      <t>ケイサンヒョウ</t>
    </rPh>
    <rPh sb="11" eb="13">
      <t>ニュウリョク</t>
    </rPh>
    <rPh sb="15" eb="17">
      <t>ナイヨウ</t>
    </rPh>
    <rPh sb="23" eb="25">
      <t>ジドウ</t>
    </rPh>
    <rPh sb="25" eb="27">
      <t>ケイサン</t>
    </rPh>
    <phoneticPr fontId="2"/>
  </si>
  <si>
    <t>手順６.（３）導入支援と一体的に行う業務改善支援に申請する場合、次のとおり入力</t>
    <rPh sb="0" eb="2">
      <t>テジュン</t>
    </rPh>
    <rPh sb="25" eb="27">
      <t>シンセイ</t>
    </rPh>
    <rPh sb="29" eb="31">
      <t>バアイ</t>
    </rPh>
    <rPh sb="32" eb="33">
      <t>ツギ</t>
    </rPh>
    <rPh sb="37" eb="39">
      <t>ニュウリョク</t>
    </rPh>
    <phoneticPr fontId="2"/>
  </si>
  <si>
    <t xml:space="preserve"> ①エントリーフォームへ添付する見積書が手元にあることを確認のうえ、「導入する場合は選択」をクリック</t>
    <rPh sb="12" eb="14">
      <t>テンプ</t>
    </rPh>
    <rPh sb="16" eb="19">
      <t>ミツモリショ</t>
    </rPh>
    <rPh sb="20" eb="22">
      <t>テモト</t>
    </rPh>
    <rPh sb="28" eb="30">
      <t>カクニン</t>
    </rPh>
    <phoneticPr fontId="2"/>
  </si>
  <si>
    <t xml:space="preserve"> ②支援者名、支援にかかる経緯合計（税抜）を入力</t>
    <rPh sb="2" eb="6">
      <t>シエンシャメイ</t>
    </rPh>
    <rPh sb="22" eb="24">
      <t>ニュウリョク</t>
    </rPh>
    <phoneticPr fontId="2"/>
  </si>
  <si>
    <t>手順７.補助所要額をエントリーフォームへ入力</t>
    <rPh sb="0" eb="2">
      <t>テジュン</t>
    </rPh>
    <rPh sb="4" eb="6">
      <t>ホジョ</t>
    </rPh>
    <rPh sb="6" eb="8">
      <t>ショヨウ</t>
    </rPh>
    <rPh sb="8" eb="9">
      <t>ガク</t>
    </rPh>
    <rPh sb="20" eb="22">
      <t>ニュウリョク</t>
    </rPh>
    <phoneticPr fontId="2"/>
  </si>
  <si>
    <t xml:space="preserve"> 　入力内容より自動で算出された補助所要額（各表の合計金額）を、エントリーフォームに入力</t>
    <rPh sb="2" eb="6">
      <t>ニュウリョクナイヨウ</t>
    </rPh>
    <rPh sb="8" eb="10">
      <t>ジドウ</t>
    </rPh>
    <rPh sb="11" eb="13">
      <t>サンシュツ</t>
    </rPh>
    <rPh sb="42" eb="44">
      <t>ニュウリョク</t>
    </rPh>
    <phoneticPr fontId="2"/>
  </si>
  <si>
    <r>
      <t>「PC、タブレット等</t>
    </r>
    <r>
      <rPr>
        <sz val="20"/>
        <color rgb="FFFF0000"/>
        <rFont val="Meiryo UI"/>
        <family val="3"/>
        <charset val="128"/>
      </rPr>
      <t>端末</t>
    </r>
    <r>
      <rPr>
        <sz val="20"/>
        <color theme="1"/>
        <rFont val="Meiryo UI"/>
        <family val="3"/>
        <charset val="128"/>
      </rPr>
      <t>の導入に要する経費」の計算表</t>
    </r>
    <rPh sb="23" eb="25">
      <t>ケイサン</t>
    </rPh>
    <rPh sb="25" eb="26">
      <t>ヒョウ</t>
    </rPh>
    <phoneticPr fontId="2"/>
  </si>
  <si>
    <t xml:space="preserve"> ④見積書を参照し、機器ごとに製品名（端末に関しては、台数、端末の単価も）を入力</t>
    <rPh sb="2" eb="5">
      <t>ミツモリショ</t>
    </rPh>
    <rPh sb="6" eb="8">
      <t>サンショウ</t>
    </rPh>
    <rPh sb="10" eb="12">
      <t>キキ</t>
    </rPh>
    <rPh sb="15" eb="18">
      <t>セイヒンメイ</t>
    </rPh>
    <rPh sb="19" eb="21">
      <t>タンマツ</t>
    </rPh>
    <rPh sb="22" eb="23">
      <t>カン</t>
    </rPh>
    <rPh sb="27" eb="29">
      <t>ダイスウ</t>
    </rPh>
    <rPh sb="30" eb="32">
      <t>タンマツ</t>
    </rPh>
    <rPh sb="33" eb="35">
      <t>タンカ</t>
    </rPh>
    <rPh sb="38" eb="40">
      <t>ニュウリョク</t>
    </rPh>
    <phoneticPr fontId="2"/>
  </si>
  <si>
    <t>介護業務支援と連動することで効果が高まるテクノロジー</t>
    <rPh sb="0" eb="6">
      <t>カイゴギョウムシエン</t>
    </rPh>
    <rPh sb="7" eb="9">
      <t>レンドウ</t>
    </rPh>
    <rPh sb="14" eb="16">
      <t>コウカ</t>
    </rPh>
    <rPh sb="17" eb="18">
      <t>タカ</t>
    </rPh>
    <phoneticPr fontId="2"/>
  </si>
  <si>
    <t>介護業務支援</t>
    <phoneticPr fontId="2"/>
  </si>
  <si>
    <t>（介護業務支援と連動するテクノロジーをプルダウンから選択）</t>
    <rPh sb="1" eb="7">
      <t>カイゴギョウムシエン</t>
    </rPh>
    <rPh sb="8" eb="10">
      <t>レンドウ</t>
    </rPh>
    <rPh sb="26" eb="28">
      <t>センタク</t>
    </rPh>
    <phoneticPr fontId="2"/>
  </si>
  <si>
    <t>介護業務支援（介護ソフト含む）</t>
    <rPh sb="0" eb="6">
      <t>カイゴギョウムシエン</t>
    </rPh>
    <rPh sb="7" eb="9">
      <t>カイゴ</t>
    </rPh>
    <rPh sb="12" eb="13">
      <t>フク</t>
    </rPh>
    <phoneticPr fontId="2"/>
  </si>
  <si>
    <t>パッケージ型導入支援</t>
    <rPh sb="5" eb="10">
      <t>ガタドウニュウシエン</t>
    </rPh>
    <phoneticPr fontId="2"/>
  </si>
  <si>
    <r>
      <t>パッケージ導入支援において本計算表を使用する場合、付帯するテクノロジー欄は「</t>
    </r>
    <r>
      <rPr>
        <sz val="11"/>
        <color rgb="FFFF0000"/>
        <rFont val="Meiryo UI"/>
        <family val="3"/>
        <charset val="128"/>
      </rPr>
      <t>パッケージ型導入支援</t>
    </r>
    <r>
      <rPr>
        <sz val="11"/>
        <color theme="1"/>
        <rFont val="Meiryo UI"/>
        <family val="3"/>
        <charset val="128"/>
      </rPr>
      <t>」を選択してください。</t>
    </r>
    <rPh sb="25" eb="27">
      <t>フタイ</t>
    </rPh>
    <rPh sb="35" eb="36">
      <t>ラン</t>
    </rPh>
    <phoneticPr fontId="2"/>
  </si>
  <si>
    <r>
      <t>パッケージ導入支援において本計算表を使用する場合、付帯するテクノロジー欄は「</t>
    </r>
    <r>
      <rPr>
        <sz val="11"/>
        <color rgb="FFFF0000"/>
        <rFont val="Meiryo UI"/>
        <family val="3"/>
        <charset val="128"/>
      </rPr>
      <t>パッケージ型導入支援</t>
    </r>
    <r>
      <rPr>
        <sz val="11"/>
        <color theme="1"/>
        <rFont val="Meiryo UI"/>
        <family val="3"/>
        <charset val="128"/>
      </rPr>
      <t>」を選択してください。</t>
    </r>
    <rPh sb="35" eb="36">
      <t>ラン</t>
    </rPh>
    <phoneticPr fontId="2"/>
  </si>
  <si>
    <t>大阪府介護テクノロジー導入支援事業補助金　補助所要額計算書（付帯経費・PC等導入経費）</t>
    <rPh sb="30" eb="34">
      <t>フタイケイヒ</t>
    </rPh>
    <rPh sb="37" eb="38">
      <t>トウ</t>
    </rPh>
    <rPh sb="38" eb="40">
      <t>ドウニュウ</t>
    </rPh>
    <rPh sb="40" eb="42">
      <t>ケイヒ</t>
    </rPh>
    <phoneticPr fontId="2"/>
  </si>
  <si>
    <t>導入する製品名
（１セルあたり１製品名のみ記載）</t>
    <rPh sb="0" eb="2">
      <t>ドウニュウ</t>
    </rPh>
    <rPh sb="4" eb="6">
      <t>セイヒン</t>
    </rPh>
    <rPh sb="6" eb="7">
      <t>メイ</t>
    </rPh>
    <rPh sb="16" eb="18">
      <t>セイヒン</t>
    </rPh>
    <rPh sb="18" eb="19">
      <t>メイ</t>
    </rPh>
    <rPh sb="21" eb="23">
      <t>キサイ</t>
    </rPh>
    <phoneticPr fontId="2"/>
  </si>
  <si>
    <t>導入する製品名
（１セルあたり１製品名のみ記載）</t>
    <rPh sb="0" eb="2">
      <t>ドウニュウ</t>
    </rPh>
    <rPh sb="4" eb="6">
      <t>セイヒン</t>
    </rPh>
    <rPh sb="6" eb="7">
      <t>メイ</t>
    </rPh>
    <phoneticPr fontId="2"/>
  </si>
  <si>
    <r>
      <t xml:space="preserve">製品名等
</t>
    </r>
    <r>
      <rPr>
        <sz val="9"/>
        <color theme="1"/>
        <rFont val="Meiryo UI"/>
        <family val="3"/>
        <charset val="128"/>
      </rPr>
      <t>（付帯経費の種類ごとに一式表示可）</t>
    </r>
    <rPh sb="0" eb="3">
      <t>セイヒンメイ</t>
    </rPh>
    <rPh sb="3" eb="4">
      <t>トウ</t>
    </rPh>
    <rPh sb="6" eb="10">
      <t>フタイケイヒ</t>
    </rPh>
    <rPh sb="11" eb="13">
      <t>シュルイ</t>
    </rPh>
    <rPh sb="16" eb="20">
      <t>イッシキヒョウジ</t>
    </rPh>
    <rPh sb="20" eb="21">
      <t>カ</t>
    </rPh>
    <phoneticPr fontId="2"/>
  </si>
  <si>
    <t>付帯経費の例：
機器の導⼊に付帯して必要となる配送料、Wi-Fi環境整備（設置費、設置に必要な工事費（修繕費は除く）
設定費、機器説明費、保守経費等（クラウドサービス、保守・サポート費、セキュリティ対策費））</t>
    <rPh sb="0" eb="2">
      <t>フタイ</t>
    </rPh>
    <rPh sb="2" eb="4">
      <t>ケイヒ</t>
    </rPh>
    <rPh sb="5" eb="6">
      <t>レイ</t>
    </rPh>
    <rPh sb="23" eb="26">
      <t>ハイソウリョウ</t>
    </rPh>
    <phoneticPr fontId="2"/>
  </si>
  <si>
    <t xml:space="preserve"> 　 「プルダウンから選択」をクリック→右側の　　　　をクリック→表示される「はい」または「いいえ」をクリック</t>
    <phoneticPr fontId="2"/>
  </si>
  <si>
    <t xml:space="preserve"> ②（上記① で「はい」の場合のみ）</t>
    <rPh sb="3" eb="5">
      <t>ジョウキ</t>
    </rPh>
    <phoneticPr fontId="2"/>
  </si>
  <si>
    <t xml:space="preserve"> 　 介護業務支援（介護ソフトを含む）と連動することで効果が高まると判断できるテクノロジーを一緒に導入するか選択</t>
    <phoneticPr fontId="2"/>
  </si>
  <si>
    <t>　　「プルダウンから選択」をクリック→右側の　　　　をクリック→表示される「はい」または「いいえ」をクリック</t>
    <phoneticPr fontId="2"/>
  </si>
  <si>
    <t xml:space="preserve"> ②「プルダウンから選択」をクリック→右側の　　　　をクリック→申請する事業所のサービス種別を選択</t>
    <rPh sb="32" eb="34">
      <t>シンセイ</t>
    </rPh>
    <rPh sb="36" eb="39">
      <t>ジギョウショ</t>
    </rPh>
    <rPh sb="44" eb="46">
      <t>シュベツ</t>
    </rPh>
    <rPh sb="47" eb="49">
      <t>センタク</t>
    </rPh>
    <phoneticPr fontId="2"/>
  </si>
  <si>
    <t>　　→右側の　　　　 をクリック→表示される「〇」をクリック</t>
    <phoneticPr fontId="2"/>
  </si>
  <si>
    <t xml:space="preserve"> ②見積書を参照し、機器ごとに製品名、台数（介護ソフトの場合は不要）、税抜の機器導入費（対象外経費、付帯経費を除く）を入力</t>
    <rPh sb="2" eb="5">
      <t>ミツモリショ</t>
    </rPh>
    <rPh sb="6" eb="8">
      <t>サンショウ</t>
    </rPh>
    <rPh sb="10" eb="12">
      <t>キキ</t>
    </rPh>
    <rPh sb="15" eb="18">
      <t>セイヒンメイ</t>
    </rPh>
    <rPh sb="19" eb="21">
      <t>ダイスウ</t>
    </rPh>
    <rPh sb="22" eb="24">
      <t>カイゴ</t>
    </rPh>
    <rPh sb="28" eb="30">
      <t>バアイ</t>
    </rPh>
    <rPh sb="31" eb="33">
      <t>フヨウ</t>
    </rPh>
    <rPh sb="35" eb="36">
      <t>ゼイ</t>
    </rPh>
    <rPh sb="36" eb="37">
      <t>ヌ</t>
    </rPh>
    <rPh sb="38" eb="40">
      <t>キキ</t>
    </rPh>
    <rPh sb="40" eb="42">
      <t>ドウニュウ</t>
    </rPh>
    <rPh sb="42" eb="43">
      <t>ヒ</t>
    </rPh>
    <rPh sb="44" eb="49">
      <t>タイショウガイケイヒ</t>
    </rPh>
    <rPh sb="50" eb="52">
      <t>フタイ</t>
    </rPh>
    <rPh sb="52" eb="54">
      <t>ケイヒ</t>
    </rPh>
    <rPh sb="55" eb="56">
      <t>ノゾ</t>
    </rPh>
    <rPh sb="59" eb="61">
      <t>ニュウリョク</t>
    </rPh>
    <phoneticPr fontId="2"/>
  </si>
  <si>
    <r>
      <t xml:space="preserve"> ④</t>
    </r>
    <r>
      <rPr>
        <b/>
        <u/>
        <sz val="14"/>
        <color rgb="FF000000"/>
        <rFont val="UD デジタル 教科書体 NK-B"/>
        <family val="1"/>
        <charset val="128"/>
      </rPr>
      <t>（介護ソフトを導入される場合のみ入力）</t>
    </r>
    <r>
      <rPr>
        <b/>
        <sz val="14"/>
        <color rgb="FF000000"/>
        <rFont val="UD デジタル 教科書体 NK-B"/>
        <family val="1"/>
        <charset val="128"/>
      </rPr>
      <t>「契約方法をプルダウンから選択」をクリック→右側の　　　　　をクリック</t>
    </r>
    <rPh sb="41" eb="43">
      <t>ケイヤク</t>
    </rPh>
    <rPh sb="43" eb="45">
      <t>ホウホウ</t>
    </rPh>
    <rPh sb="52" eb="54">
      <t>ナイヨウ</t>
    </rPh>
    <phoneticPr fontId="2"/>
  </si>
  <si>
    <t xml:space="preserve">                →右側の　　　　をクリック→表示される項目から該当の職員数をクリック</t>
    <rPh sb="30" eb="32">
      <t>ヒョウジ</t>
    </rPh>
    <rPh sb="35" eb="37">
      <t>コウモク</t>
    </rPh>
    <rPh sb="39" eb="41">
      <t>ガイトウ</t>
    </rPh>
    <rPh sb="42" eb="44">
      <t>ショクイン</t>
    </rPh>
    <rPh sb="44" eb="45">
      <t>スウ</t>
    </rPh>
    <phoneticPr fontId="2"/>
  </si>
  <si>
    <t xml:space="preserve">  　　　　　  →「ケアプランデータ連携システムで５事業所以上とデータ連携する場合のみ選択」をクリック→右側の　　　　　をクリック</t>
    <rPh sb="19" eb="21">
      <t>レンケイ</t>
    </rPh>
    <rPh sb="27" eb="30">
      <t>ジギョウショ</t>
    </rPh>
    <rPh sb="30" eb="32">
      <t>イジョウ</t>
    </rPh>
    <rPh sb="36" eb="38">
      <t>レンケイ</t>
    </rPh>
    <rPh sb="40" eb="42">
      <t>バアイ</t>
    </rPh>
    <rPh sb="44" eb="46">
      <t>センタク</t>
    </rPh>
    <rPh sb="53" eb="55">
      <t>ミギガワ</t>
    </rPh>
    <phoneticPr fontId="2"/>
  </si>
  <si>
    <t xml:space="preserve">    　　　　　→「5事業所以上と連携する」をクリック</t>
    <rPh sb="12" eb="15">
      <t>ジギョウショ</t>
    </rPh>
    <rPh sb="15" eb="17">
      <t>イジョウ</t>
    </rPh>
    <rPh sb="18" eb="20">
      <t>レンケイ</t>
    </rPh>
    <phoneticPr fontId="2"/>
  </si>
  <si>
    <t xml:space="preserve">    　　　　   　「ケアプランデータ連携システム」により５事業所以上とデータ連携を実施する場合は、上限額に５万円を加算</t>
    <rPh sb="52" eb="54">
      <t>ジョウゲン</t>
    </rPh>
    <rPh sb="54" eb="55">
      <t>ガク</t>
    </rPh>
    <phoneticPr fontId="2"/>
  </si>
  <si>
    <t xml:space="preserve"> ①「介護業務支援と連動するテクノロジーをプルダウンから選択」をクリック→右側の　　　　　をクリック</t>
    <phoneticPr fontId="2"/>
  </si>
  <si>
    <t>　　→右側の　　　　　 をクリック→表示される「〇」をクリック</t>
    <phoneticPr fontId="2"/>
  </si>
  <si>
    <t xml:space="preserve"> ③見積書を参照し、機器ごとに製品名、台数（介護業務支援（介護ソフト含む）は不要）、税抜きの機器導入費（対象外経費、付帯経費を除く）を入力</t>
    <rPh sb="2" eb="5">
      <t>ミツモリショ</t>
    </rPh>
    <rPh sb="6" eb="8">
      <t>サンショウ</t>
    </rPh>
    <rPh sb="10" eb="12">
      <t>キキ</t>
    </rPh>
    <rPh sb="15" eb="18">
      <t>セイヒンメイ</t>
    </rPh>
    <rPh sb="19" eb="21">
      <t>ダイスウ</t>
    </rPh>
    <rPh sb="42" eb="43">
      <t>ゼイ</t>
    </rPh>
    <rPh sb="43" eb="44">
      <t>ヌ</t>
    </rPh>
    <rPh sb="46" eb="48">
      <t>キキ</t>
    </rPh>
    <rPh sb="48" eb="50">
      <t>ドウニュウ</t>
    </rPh>
    <rPh sb="50" eb="51">
      <t>ヒ</t>
    </rPh>
    <rPh sb="52" eb="55">
      <t>タイショウガイ</t>
    </rPh>
    <rPh sb="55" eb="57">
      <t>ケイヒ</t>
    </rPh>
    <rPh sb="58" eb="60">
      <t>フタイ</t>
    </rPh>
    <rPh sb="60" eb="62">
      <t>ケイヒ</t>
    </rPh>
    <rPh sb="63" eb="64">
      <t>ノゾ</t>
    </rPh>
    <rPh sb="67" eb="69">
      <t>ニュウリョク</t>
    </rPh>
    <phoneticPr fontId="2"/>
  </si>
  <si>
    <t xml:space="preserve"> ④（Wi-Fi環境整備など、重点分野に該当する介護テクノロジーに付帯して必要となる経費について申請する場合のみ入力）</t>
    <rPh sb="8" eb="10">
      <t>カンキョウ</t>
    </rPh>
    <rPh sb="10" eb="12">
      <t>セイビ</t>
    </rPh>
    <rPh sb="15" eb="17">
      <t>ジュウテン</t>
    </rPh>
    <rPh sb="17" eb="19">
      <t>ブンヤ</t>
    </rPh>
    <rPh sb="20" eb="22">
      <t>ガイトウ</t>
    </rPh>
    <rPh sb="24" eb="26">
      <t>カイゴ</t>
    </rPh>
    <rPh sb="33" eb="35">
      <t>フタイ</t>
    </rPh>
    <rPh sb="37" eb="39">
      <t>ヒツヨウ</t>
    </rPh>
    <rPh sb="42" eb="44">
      <t>ケイヒ</t>
    </rPh>
    <rPh sb="48" eb="50">
      <t>シンセイ</t>
    </rPh>
    <rPh sb="52" eb="54">
      <t>バアイ</t>
    </rPh>
    <rPh sb="56" eb="58">
      <t>ニュウリョクバアイテジュンフタイケイヒサンシュツ</t>
    </rPh>
    <phoneticPr fontId="2"/>
  </si>
  <si>
    <t>　　手順５のとおり付帯経費を算出し、手順５⑤の合計金額を入力</t>
    <rPh sb="23" eb="27">
      <t>ゴウケイキンガク</t>
    </rPh>
    <phoneticPr fontId="2"/>
  </si>
  <si>
    <t xml:space="preserve"> ⑤（PC、タブレット等端末の導入に要する経費について申請する場合のみ入力）</t>
    <rPh sb="11" eb="12">
      <t>トウ</t>
    </rPh>
    <rPh sb="12" eb="14">
      <t>タンマツ</t>
    </rPh>
    <rPh sb="15" eb="17">
      <t>ドウニュウ</t>
    </rPh>
    <rPh sb="18" eb="19">
      <t>ヨウ</t>
    </rPh>
    <rPh sb="21" eb="23">
      <t>ケイヒ</t>
    </rPh>
    <rPh sb="27" eb="29">
      <t>シンセイ</t>
    </rPh>
    <rPh sb="31" eb="33">
      <t>バアイ</t>
    </rPh>
    <rPh sb="35" eb="37">
      <t>ニュウリョクバアイテジュンフタイケイヒサンシュツ</t>
    </rPh>
    <phoneticPr fontId="2"/>
  </si>
  <si>
    <t>　　手順６のとおり付帯経費を算出し、手順５⑥の合計金額を入力</t>
    <rPh sb="23" eb="27">
      <t>ゴウケイキンガク</t>
    </rPh>
    <phoneticPr fontId="2"/>
  </si>
  <si>
    <t xml:space="preserve"> ①「どのテクノロジーに付帯するかをプルダウンから選択」をクリック→右側の　　　　　をクリック</t>
    <phoneticPr fontId="2"/>
  </si>
  <si>
    <t xml:space="preserve"> ②（端末を導入される場合のみ入力）「端末の種類をプルダウンから選択」をクリック→右側の　　　　　をクリック→導入する端末を選択</t>
    <rPh sb="3" eb="5">
      <t>タンマツ</t>
    </rPh>
    <rPh sb="55" eb="57">
      <t>ドウニュウ</t>
    </rPh>
    <rPh sb="59" eb="61">
      <t>タンマツ</t>
    </rPh>
    <rPh sb="62" eb="64">
      <t>センタク</t>
    </rPh>
    <phoneticPr fontId="2"/>
  </si>
  <si>
    <r>
      <t>　　　※端末の単価には、PC、タブレット端末の</t>
    </r>
    <r>
      <rPr>
        <b/>
        <sz val="14"/>
        <color rgb="FFFF0000"/>
        <rFont val="UD デジタル 教科書体 NK-B"/>
        <family val="1"/>
        <charset val="128"/>
      </rPr>
      <t>本体のみの金額</t>
    </r>
    <r>
      <rPr>
        <b/>
        <sz val="14"/>
        <color rgb="FF000000"/>
        <rFont val="UD デジタル 教科書体 NK-B"/>
        <family val="1"/>
        <charset val="128"/>
      </rPr>
      <t>を入力。端末に付随して使用に必要なものの経費は、</t>
    </r>
    <rPh sb="4" eb="6">
      <t>タンマツ</t>
    </rPh>
    <rPh sb="7" eb="9">
      <t>タンカ</t>
    </rPh>
    <rPh sb="28" eb="30">
      <t>キンガク</t>
    </rPh>
    <rPh sb="31" eb="33">
      <t>ニュウリョク</t>
    </rPh>
    <phoneticPr fontId="2"/>
  </si>
  <si>
    <t>　　　　 上段の、「Wi-Fi環境整備など、重点分野に該当する介護テクノロジーに付帯して必要となる経費」の計算表に計上。</t>
    <phoneticPr fontId="2"/>
  </si>
  <si>
    <t xml:space="preserve"> ⑤Wi-Fi環境整備など、重点分野に該当する介護テクノロジーに付帯して必要となる経費（税抜）を機器ごとに入力</t>
    <rPh sb="44" eb="45">
      <t>ゼイ</t>
    </rPh>
    <rPh sb="45" eb="46">
      <t>ヌ</t>
    </rPh>
    <rPh sb="48" eb="50">
      <t>キキ</t>
    </rPh>
    <rPh sb="53" eb="55">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</si>
</sst>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20"/>
      <color theme="1"/>
      <name val="Meiryo UI"/>
      <family val="3"/>
      <charset val="128"/>
    </font>
    <font>
      <b/>
      <sz val="11"/>
      <color theme="1"/>
      <name val="Meiryo UI"/>
      <family val="3"/>
      <charset val="128"/>
    </font>
    <font>
      <sz val="14"/>
      <color theme="1"/>
      <name val="Meiryo UI"/>
      <family val="3"/>
      <charset val="128"/>
    </font>
    <font>
      <sz val="16"/>
      <color theme="1"/>
      <name val="Meiryo UI"/>
      <family val="3"/>
      <charset val="128"/>
    </font>
    <font>
      <b/>
      <sz val="20"/>
      <color theme="1"/>
      <name val="Meiryo UI"/>
      <family val="3"/>
      <charset val="128"/>
    </font>
    <font>
      <b/>
      <i/>
      <u/>
      <sz val="18"/>
      <color theme="1"/>
      <name val="Meiryo UI"/>
      <family val="3"/>
      <charset val="128"/>
    </font>
    <font>
      <sz val="20"/>
      <color rgb="FFFF0000"/>
      <name val="Meiryo UI"/>
      <family val="3"/>
      <charset val="128"/>
    </font>
    <font>
      <sz val="12"/>
      <color theme="1"/>
      <name val="Meiryo UI"/>
      <family val="3"/>
      <charset val="128"/>
    </font>
    <font>
      <b/>
      <sz val="12"/>
      <color theme="1"/>
      <name val="Meiryo UI"/>
      <family val="3"/>
      <charset val="128"/>
    </font>
    <font>
      <b/>
      <sz val="13"/>
      <color theme="1"/>
      <name val="Meiryo UI"/>
      <family val="3"/>
      <charset val="128"/>
    </font>
    <font>
      <b/>
      <sz val="15"/>
      <color theme="1"/>
      <name val="Meiryo UI"/>
      <family val="3"/>
      <charset val="128"/>
    </font>
    <font>
      <sz val="13"/>
      <color theme="1"/>
      <name val="Meiryo UI"/>
      <family val="3"/>
      <charset val="128"/>
    </font>
    <font>
      <b/>
      <u/>
      <sz val="18"/>
      <color theme="1"/>
      <name val="Meiryo UI"/>
      <family val="3"/>
      <charset val="128"/>
    </font>
    <font>
      <b/>
      <sz val="20"/>
      <color rgb="FFFF0000"/>
      <name val="Meiryo UI"/>
      <family val="3"/>
      <charset val="128"/>
    </font>
    <font>
      <b/>
      <sz val="16"/>
      <color theme="1"/>
      <name val="Meiryo UI"/>
      <family val="3"/>
      <charset val="128"/>
    </font>
    <font>
      <b/>
      <sz val="10"/>
      <color theme="1"/>
      <name val="Meiryo UI"/>
      <family val="3"/>
      <charset val="128"/>
    </font>
    <font>
      <b/>
      <sz val="22"/>
      <color theme="1"/>
      <name val="Meiryo UI"/>
      <family val="3"/>
      <charset val="128"/>
    </font>
    <font>
      <b/>
      <sz val="28"/>
      <color theme="1"/>
      <name val="Meiryo UI"/>
      <family val="3"/>
      <charset val="128"/>
    </font>
    <font>
      <sz val="22"/>
      <color theme="1"/>
      <name val="Meiryo UI"/>
      <family val="3"/>
      <charset val="128"/>
    </font>
    <font>
      <sz val="11"/>
      <color rgb="FFFF0000"/>
      <name val="游ゴシック"/>
      <family val="2"/>
      <charset val="128"/>
      <scheme val="minor"/>
    </font>
    <font>
      <b/>
      <u/>
      <sz val="14"/>
      <color rgb="FF000000"/>
      <name val="UD デジタル 教科書体 NK-B"/>
      <family val="1"/>
      <charset val="128"/>
    </font>
    <font>
      <b/>
      <sz val="14"/>
      <color rgb="FF000000"/>
      <name val="UD デジタル 教科書体 NK-B"/>
      <family val="1"/>
      <charset val="128"/>
    </font>
    <font>
      <sz val="14"/>
      <color theme="1"/>
      <name val="UD デジタル 教科書体 NK-B"/>
      <family val="1"/>
      <charset val="128"/>
    </font>
    <font>
      <b/>
      <sz val="14"/>
      <color theme="1"/>
      <name val="UD デジタル 教科書体 NK-B"/>
      <family val="1"/>
      <charset val="128"/>
    </font>
    <font>
      <sz val="11"/>
      <color rgb="FF000000"/>
      <name val="Meiryo UI"/>
      <family val="3"/>
      <charset val="128"/>
    </font>
    <font>
      <b/>
      <sz val="14"/>
      <color rgb="FFFF0000"/>
      <name val="UD デジタル 教科書体 NK-B"/>
      <family val="1"/>
      <charset val="128"/>
    </font>
    <font>
      <sz val="15"/>
      <color theme="1"/>
      <name val="Meiryo UI"/>
      <family val="3"/>
      <charset val="128"/>
    </font>
    <font>
      <sz val="11"/>
      <color rgb="FFFF0000"/>
      <name val="Meiryo UI"/>
      <family val="3"/>
      <charset val="128"/>
    </font>
    <font>
      <sz val="9"/>
      <color theme="1"/>
      <name val="Meiryo UI"/>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s>
  <borders count="115">
    <border>
      <left/>
      <right/>
      <top/>
      <bottom/>
      <diagonal/>
    </border>
    <border>
      <left/>
      <right/>
      <top style="medium">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medium">
        <color indexed="64"/>
      </top>
      <bottom/>
      <diagonal/>
    </border>
    <border>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medium">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right/>
      <top/>
      <bottom style="thin">
        <color indexed="64"/>
      </bottom>
      <diagonal/>
    </border>
    <border>
      <left style="thick">
        <color indexed="64"/>
      </left>
      <right/>
      <top style="thick">
        <color indexed="64"/>
      </top>
      <bottom style="hair">
        <color indexed="64"/>
      </bottom>
      <diagonal/>
    </border>
    <border>
      <left style="thin">
        <color indexed="64"/>
      </left>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hair">
        <color indexed="64"/>
      </top>
      <bottom/>
      <diagonal/>
    </border>
    <border>
      <left style="thin">
        <color indexed="64"/>
      </left>
      <right style="thick">
        <color indexed="64"/>
      </right>
      <top/>
      <bottom/>
      <diagonal/>
    </border>
    <border>
      <left style="thick">
        <color indexed="64"/>
      </left>
      <right style="thin">
        <color indexed="64"/>
      </right>
      <top style="hair">
        <color indexed="64"/>
      </top>
      <bottom style="thick">
        <color indexed="64"/>
      </bottom>
      <diagonal/>
    </border>
    <border>
      <left style="thin">
        <color indexed="64"/>
      </left>
      <right/>
      <top/>
      <bottom style="thick">
        <color indexed="64"/>
      </bottom>
      <diagonal/>
    </border>
    <border>
      <left style="thin">
        <color indexed="64"/>
      </left>
      <right style="thick">
        <color indexed="64"/>
      </right>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medium">
        <color indexed="64"/>
      </bottom>
      <diagonal/>
    </border>
    <border>
      <left/>
      <right style="thick">
        <color indexed="64"/>
      </right>
      <top/>
      <bottom/>
      <diagonal/>
    </border>
    <border>
      <left/>
      <right style="thick">
        <color indexed="64"/>
      </right>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style="thick">
        <color indexed="64"/>
      </top>
      <bottom style="hair">
        <color indexed="64"/>
      </bottom>
      <diagonal/>
    </border>
    <border>
      <left style="thin">
        <color indexed="64"/>
      </left>
      <right/>
      <top style="hair">
        <color indexed="64"/>
      </top>
      <bottom style="thick">
        <color indexed="64"/>
      </bottom>
      <diagonal/>
    </border>
    <border>
      <left/>
      <right style="medium">
        <color indexed="64"/>
      </right>
      <top style="hair">
        <color indexed="64"/>
      </top>
      <bottom style="hair">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6">
    <xf numFmtId="0" fontId="0" fillId="0" borderId="0" xfId="0">
      <alignment vertical="center"/>
    </xf>
    <xf numFmtId="0" fontId="3" fillId="0" borderId="0" xfId="0" applyFont="1" applyFill="1" applyBorder="1">
      <alignment vertical="center"/>
    </xf>
    <xf numFmtId="0" fontId="3" fillId="0" borderId="0" xfId="0" applyFont="1" applyFill="1" applyBorder="1" applyAlignment="1">
      <alignment vertical="center" wrapText="1"/>
    </xf>
    <xf numFmtId="0" fontId="3" fillId="0" borderId="10" xfId="0" applyFont="1" applyFill="1" applyBorder="1">
      <alignment vertical="center"/>
    </xf>
    <xf numFmtId="0" fontId="3" fillId="0" borderId="3" xfId="0" applyFont="1" applyFill="1" applyBorder="1">
      <alignment vertical="center"/>
    </xf>
    <xf numFmtId="38" fontId="3" fillId="0" borderId="0" xfId="0" applyNumberFormat="1" applyFont="1" applyFill="1" applyBorder="1">
      <alignment vertical="center"/>
    </xf>
    <xf numFmtId="38" fontId="3" fillId="0" borderId="19" xfId="1" applyFont="1" applyFill="1" applyBorder="1" applyAlignment="1">
      <alignment vertical="center" wrapText="1"/>
    </xf>
    <xf numFmtId="38" fontId="4" fillId="0" borderId="19" xfId="1" applyFont="1" applyFill="1" applyBorder="1" applyAlignment="1">
      <alignment horizontal="right" vertical="center"/>
    </xf>
    <xf numFmtId="38" fontId="3" fillId="0" borderId="21" xfId="1" applyFont="1" applyFill="1" applyBorder="1">
      <alignment vertical="center"/>
    </xf>
    <xf numFmtId="38" fontId="3" fillId="0" borderId="21" xfId="1" applyFont="1" applyFill="1" applyBorder="1" applyAlignment="1">
      <alignment vertical="center" wrapText="1"/>
    </xf>
    <xf numFmtId="38" fontId="4" fillId="0" borderId="21" xfId="1" applyFont="1" applyFill="1" applyBorder="1" applyAlignment="1">
      <alignment horizontal="right" vertical="center"/>
    </xf>
    <xf numFmtId="38" fontId="4" fillId="0" borderId="23" xfId="1" applyFont="1" applyFill="1" applyBorder="1" applyAlignment="1">
      <alignment horizontal="right" vertical="center"/>
    </xf>
    <xf numFmtId="38" fontId="3" fillId="0" borderId="7" xfId="1" applyFont="1" applyFill="1" applyBorder="1" applyAlignment="1">
      <alignment vertical="center" wrapText="1"/>
    </xf>
    <xf numFmtId="38" fontId="3" fillId="0" borderId="25" xfId="0" applyNumberFormat="1" applyFont="1" applyFill="1" applyBorder="1">
      <alignment vertical="center"/>
    </xf>
    <xf numFmtId="0" fontId="3" fillId="0" borderId="26" xfId="0" applyFont="1" applyFill="1" applyBorder="1">
      <alignment vertical="center"/>
    </xf>
    <xf numFmtId="0" fontId="3" fillId="0" borderId="27" xfId="0" applyFont="1" applyFill="1" applyBorder="1">
      <alignment vertical="center"/>
    </xf>
    <xf numFmtId="0" fontId="3" fillId="0" borderId="17" xfId="0" applyFont="1" applyFill="1" applyBorder="1">
      <alignment vertical="center"/>
    </xf>
    <xf numFmtId="38" fontId="3" fillId="0" borderId="29" xfId="1" applyFont="1" applyFill="1" applyBorder="1" applyAlignment="1">
      <alignment horizontal="left" vertical="center" wrapText="1"/>
    </xf>
    <xf numFmtId="38" fontId="3" fillId="0" borderId="17" xfId="1" applyFont="1" applyFill="1" applyBorder="1" applyAlignment="1">
      <alignment horizontal="left" vertical="center" wrapText="1"/>
    </xf>
    <xf numFmtId="38" fontId="3" fillId="0" borderId="17" xfId="1" applyFont="1" applyFill="1" applyBorder="1" applyAlignment="1">
      <alignment vertical="center" wrapText="1"/>
    </xf>
    <xf numFmtId="38" fontId="3" fillId="0" borderId="30" xfId="1" applyFont="1" applyFill="1" applyBorder="1" applyAlignment="1">
      <alignment vertical="center" wrapText="1"/>
    </xf>
    <xf numFmtId="0" fontId="3" fillId="0" borderId="33" xfId="0" applyFont="1" applyFill="1" applyBorder="1">
      <alignment vertical="center"/>
    </xf>
    <xf numFmtId="38" fontId="3" fillId="0" borderId="17" xfId="1" applyFont="1" applyFill="1" applyBorder="1">
      <alignment vertical="center"/>
    </xf>
    <xf numFmtId="38" fontId="3" fillId="0" borderId="37" xfId="1" applyFont="1" applyFill="1" applyBorder="1" applyAlignment="1">
      <alignment horizontal="left" vertical="center" wrapText="1"/>
    </xf>
    <xf numFmtId="38" fontId="3" fillId="0" borderId="41" xfId="1" applyFont="1" applyFill="1" applyBorder="1">
      <alignment vertical="center"/>
    </xf>
    <xf numFmtId="38" fontId="3" fillId="0" borderId="41" xfId="1" applyFont="1" applyFill="1" applyBorder="1" applyAlignment="1">
      <alignment vertical="center" wrapText="1"/>
    </xf>
    <xf numFmtId="38" fontId="3" fillId="0" borderId="24" xfId="1" applyFont="1" applyFill="1" applyBorder="1">
      <alignment vertical="center"/>
    </xf>
    <xf numFmtId="38" fontId="5" fillId="0" borderId="0" xfId="1" applyFont="1" applyFill="1" applyBorder="1">
      <alignment vertical="center"/>
    </xf>
    <xf numFmtId="38" fontId="3" fillId="0" borderId="0" xfId="1" applyFont="1" applyFill="1" applyBorder="1">
      <alignment vertical="center"/>
    </xf>
    <xf numFmtId="38" fontId="3" fillId="0" borderId="42" xfId="1" applyFont="1" applyFill="1" applyBorder="1">
      <alignment vertical="center"/>
    </xf>
    <xf numFmtId="38" fontId="3" fillId="0" borderId="26" xfId="1" applyFont="1" applyFill="1" applyBorder="1">
      <alignment vertical="center"/>
    </xf>
    <xf numFmtId="38" fontId="3" fillId="0" borderId="28" xfId="1" applyFont="1" applyFill="1" applyBorder="1">
      <alignment vertical="center"/>
    </xf>
    <xf numFmtId="38" fontId="3" fillId="0" borderId="29" xfId="1" applyFont="1" applyFill="1" applyBorder="1">
      <alignment vertical="center"/>
    </xf>
    <xf numFmtId="38" fontId="3" fillId="0" borderId="34" xfId="1" applyFont="1" applyFill="1" applyBorder="1">
      <alignment vertical="center"/>
    </xf>
    <xf numFmtId="38" fontId="3" fillId="0" borderId="30" xfId="1" applyFont="1" applyFill="1" applyBorder="1">
      <alignment vertical="center"/>
    </xf>
    <xf numFmtId="38" fontId="3" fillId="0" borderId="42" xfId="1" applyFont="1" applyFill="1" applyBorder="1" applyAlignment="1">
      <alignment vertical="center" wrapText="1"/>
    </xf>
    <xf numFmtId="0" fontId="3" fillId="0" borderId="0" xfId="0" applyFont="1" applyAlignment="1">
      <alignment vertical="center" shrinkToFit="1"/>
    </xf>
    <xf numFmtId="38" fontId="6" fillId="0" borderId="6" xfId="1" applyFont="1" applyFill="1" applyBorder="1" applyAlignment="1">
      <alignment vertical="center" wrapText="1"/>
    </xf>
    <xf numFmtId="38" fontId="3" fillId="2" borderId="1" xfId="1" applyFont="1" applyFill="1" applyBorder="1" applyAlignment="1">
      <alignment vertical="center" wrapText="1"/>
    </xf>
    <xf numFmtId="38" fontId="4" fillId="2" borderId="1" xfId="1" applyFont="1" applyFill="1" applyBorder="1" applyAlignment="1">
      <alignment horizontal="right" vertical="center"/>
    </xf>
    <xf numFmtId="0" fontId="3" fillId="2" borderId="47" xfId="0" applyFont="1" applyFill="1" applyBorder="1">
      <alignment vertical="center"/>
    </xf>
    <xf numFmtId="38" fontId="3" fillId="5" borderId="32" xfId="1" applyFont="1" applyFill="1" applyBorder="1" applyAlignment="1">
      <alignment vertical="center" wrapText="1"/>
    </xf>
    <xf numFmtId="38" fontId="3" fillId="5" borderId="46" xfId="1" applyFont="1" applyFill="1" applyBorder="1" applyAlignment="1">
      <alignment vertical="center" wrapText="1"/>
    </xf>
    <xf numFmtId="0" fontId="5" fillId="0" borderId="0" xfId="0" applyFont="1" applyFill="1" applyBorder="1" applyAlignment="1">
      <alignment vertical="center"/>
    </xf>
    <xf numFmtId="0" fontId="9" fillId="0" borderId="0" xfId="0" applyFont="1" applyFill="1" applyBorder="1" applyAlignment="1">
      <alignment vertical="center"/>
    </xf>
    <xf numFmtId="38" fontId="3" fillId="4" borderId="15" xfId="1" applyFont="1" applyFill="1" applyBorder="1" applyAlignment="1">
      <alignment horizontal="left" vertical="center"/>
    </xf>
    <xf numFmtId="38" fontId="3" fillId="4" borderId="4" xfId="1" applyFont="1" applyFill="1" applyBorder="1" applyAlignment="1">
      <alignment vertical="center" wrapText="1"/>
    </xf>
    <xf numFmtId="0" fontId="9" fillId="0" borderId="0" xfId="0" applyFont="1" applyFill="1" applyBorder="1">
      <alignment vertical="center"/>
    </xf>
    <xf numFmtId="38" fontId="6" fillId="0" borderId="6" xfId="1" applyFont="1" applyFill="1" applyBorder="1" applyAlignment="1">
      <alignment vertical="center" wrapText="1" shrinkToFit="1"/>
    </xf>
    <xf numFmtId="38" fontId="3" fillId="3" borderId="41" xfId="1" applyFont="1" applyFill="1" applyBorder="1" applyAlignment="1">
      <alignment vertical="center" wrapText="1"/>
    </xf>
    <xf numFmtId="38" fontId="3" fillId="3" borderId="21" xfId="1" applyFont="1" applyFill="1" applyBorder="1" applyAlignment="1">
      <alignment vertical="center" wrapText="1"/>
    </xf>
    <xf numFmtId="38" fontId="3" fillId="3" borderId="23" xfId="1" applyFont="1" applyFill="1" applyBorder="1" applyAlignment="1">
      <alignment vertical="center" wrapText="1"/>
    </xf>
    <xf numFmtId="38" fontId="3" fillId="3" borderId="42" xfId="1" applyFont="1" applyFill="1" applyBorder="1" applyAlignment="1">
      <alignment vertical="center" wrapText="1"/>
    </xf>
    <xf numFmtId="38" fontId="3" fillId="3" borderId="26" xfId="1" applyFont="1" applyFill="1" applyBorder="1" applyAlignment="1">
      <alignment vertical="center" wrapText="1"/>
    </xf>
    <xf numFmtId="0" fontId="8" fillId="0" borderId="0" xfId="0" applyFont="1" applyFill="1" applyBorder="1" applyAlignment="1">
      <alignment horizontal="right" vertical="center"/>
    </xf>
    <xf numFmtId="38" fontId="7" fillId="0" borderId="0" xfId="1" applyFont="1" applyFill="1" applyBorder="1" applyAlignment="1">
      <alignment horizontal="right" vertical="center"/>
    </xf>
    <xf numFmtId="49" fontId="3" fillId="6" borderId="32" xfId="0" applyNumberFormat="1" applyFont="1" applyFill="1" applyBorder="1">
      <alignment vertical="center"/>
    </xf>
    <xf numFmtId="49" fontId="3" fillId="6" borderId="32" xfId="1" applyNumberFormat="1" applyFont="1" applyFill="1" applyBorder="1" applyAlignment="1">
      <alignment vertical="center" wrapText="1"/>
    </xf>
    <xf numFmtId="49" fontId="3" fillId="6" borderId="46" xfId="0" applyNumberFormat="1" applyFont="1" applyFill="1" applyBorder="1">
      <alignment vertical="center"/>
    </xf>
    <xf numFmtId="0" fontId="3" fillId="7" borderId="45" xfId="0" applyFont="1" applyFill="1" applyBorder="1" applyAlignment="1">
      <alignment horizontal="center" vertical="center" shrinkToFit="1"/>
    </xf>
    <xf numFmtId="0" fontId="3" fillId="7" borderId="21" xfId="0" applyFont="1" applyFill="1" applyBorder="1" applyAlignment="1">
      <alignment vertical="center" wrapText="1"/>
    </xf>
    <xf numFmtId="0" fontId="3" fillId="7" borderId="21" xfId="0" applyFont="1" applyFill="1" applyBorder="1">
      <alignment vertical="center"/>
    </xf>
    <xf numFmtId="38" fontId="3" fillId="7" borderId="21" xfId="1" applyFont="1" applyFill="1" applyBorder="1">
      <alignment vertical="center"/>
    </xf>
    <xf numFmtId="0" fontId="3" fillId="7" borderId="20" xfId="0" applyFont="1" applyFill="1" applyBorder="1" applyAlignment="1">
      <alignment horizontal="center" vertical="center" shrinkToFit="1"/>
    </xf>
    <xf numFmtId="0" fontId="3" fillId="8" borderId="49" xfId="0" applyFont="1" applyFill="1" applyBorder="1">
      <alignment vertical="center"/>
    </xf>
    <xf numFmtId="0" fontId="3" fillId="8" borderId="50" xfId="0" applyFont="1" applyFill="1" applyBorder="1">
      <alignment vertical="center"/>
    </xf>
    <xf numFmtId="0" fontId="5" fillId="8" borderId="51" xfId="0" applyFont="1" applyFill="1" applyBorder="1">
      <alignment vertical="center"/>
    </xf>
    <xf numFmtId="0" fontId="3" fillId="8" borderId="0" xfId="0" applyFont="1" applyFill="1" applyBorder="1">
      <alignment vertical="center"/>
    </xf>
    <xf numFmtId="0" fontId="3" fillId="8" borderId="52" xfId="0" applyFont="1" applyFill="1" applyBorder="1">
      <alignment vertical="center"/>
    </xf>
    <xf numFmtId="0" fontId="8" fillId="8" borderId="51" xfId="0" applyFont="1" applyFill="1" applyBorder="1">
      <alignment vertical="center"/>
    </xf>
    <xf numFmtId="0" fontId="8" fillId="8" borderId="0" xfId="0" applyFont="1" applyFill="1" applyBorder="1">
      <alignment vertical="center"/>
    </xf>
    <xf numFmtId="0" fontId="8" fillId="8" borderId="0" xfId="0" applyFont="1" applyFill="1" applyBorder="1" applyAlignment="1">
      <alignment horizontal="center" vertical="center"/>
    </xf>
    <xf numFmtId="0" fontId="3" fillId="8" borderId="51" xfId="0" applyFont="1" applyFill="1" applyBorder="1">
      <alignment vertical="center"/>
    </xf>
    <xf numFmtId="0" fontId="7" fillId="8" borderId="0" xfId="0" applyFont="1" applyFill="1" applyBorder="1">
      <alignment vertical="center"/>
    </xf>
    <xf numFmtId="0" fontId="10" fillId="8" borderId="51" xfId="0" applyFont="1" applyFill="1" applyBorder="1" applyAlignment="1">
      <alignment vertical="center"/>
    </xf>
    <xf numFmtId="0" fontId="3" fillId="8" borderId="54" xfId="0" applyFont="1" applyFill="1" applyBorder="1">
      <alignment vertical="center"/>
    </xf>
    <xf numFmtId="0" fontId="3" fillId="8" borderId="55" xfId="0" applyFont="1" applyFill="1" applyBorder="1">
      <alignment vertical="center"/>
    </xf>
    <xf numFmtId="38" fontId="3" fillId="7" borderId="41" xfId="1" applyFont="1" applyFill="1" applyBorder="1" applyAlignment="1">
      <alignment vertical="center" wrapText="1"/>
    </xf>
    <xf numFmtId="38" fontId="3" fillId="7" borderId="21" xfId="1" applyFont="1" applyFill="1" applyBorder="1" applyAlignment="1">
      <alignment vertical="center" wrapText="1"/>
    </xf>
    <xf numFmtId="38" fontId="3" fillId="7" borderId="39" xfId="1" applyFont="1" applyFill="1" applyBorder="1" applyAlignment="1">
      <alignment vertical="center" wrapText="1"/>
    </xf>
    <xf numFmtId="0" fontId="3" fillId="7" borderId="41" xfId="0" applyFont="1" applyFill="1" applyBorder="1" applyAlignment="1">
      <alignment horizontal="center" vertical="center" shrinkToFit="1"/>
    </xf>
    <xf numFmtId="38" fontId="3" fillId="7" borderId="43" xfId="1" applyFont="1" applyFill="1" applyBorder="1" applyAlignment="1">
      <alignment vertical="center" wrapText="1"/>
    </xf>
    <xf numFmtId="38" fontId="3" fillId="7" borderId="44" xfId="1" applyFont="1" applyFill="1" applyBorder="1" applyAlignment="1">
      <alignment vertical="center" wrapText="1"/>
    </xf>
    <xf numFmtId="38" fontId="3" fillId="7" borderId="40" xfId="1" applyFont="1" applyFill="1" applyBorder="1" applyAlignment="1">
      <alignment vertical="center" wrapText="1"/>
    </xf>
    <xf numFmtId="38" fontId="3" fillId="7" borderId="42" xfId="1" applyFont="1" applyFill="1" applyBorder="1">
      <alignment vertical="center"/>
    </xf>
    <xf numFmtId="38" fontId="3" fillId="7" borderId="35" xfId="1" applyFont="1" applyFill="1" applyBorder="1" applyAlignment="1">
      <alignment vertical="center" wrapText="1"/>
    </xf>
    <xf numFmtId="0" fontId="3" fillId="7" borderId="21" xfId="0" applyFont="1" applyFill="1" applyBorder="1" applyAlignment="1">
      <alignment horizontal="center" vertical="center" shrinkToFit="1"/>
    </xf>
    <xf numFmtId="38" fontId="3" fillId="7" borderId="38" xfId="1" applyFont="1" applyFill="1" applyBorder="1" applyAlignment="1">
      <alignment vertical="center" wrapText="1"/>
    </xf>
    <xf numFmtId="38" fontId="3" fillId="7" borderId="26" xfId="1" applyFont="1" applyFill="1" applyBorder="1">
      <alignment vertical="center"/>
    </xf>
    <xf numFmtId="38" fontId="3" fillId="7" borderId="41" xfId="1" applyFont="1" applyFill="1" applyBorder="1">
      <alignment vertical="center"/>
    </xf>
    <xf numFmtId="38" fontId="3" fillId="7" borderId="21" xfId="1" applyFont="1" applyFill="1" applyBorder="1" applyAlignment="1">
      <alignment vertical="center" shrinkToFit="1"/>
    </xf>
    <xf numFmtId="38" fontId="3" fillId="7" borderId="36" xfId="1" applyFont="1" applyFill="1" applyBorder="1" applyAlignment="1">
      <alignment vertical="center" wrapText="1"/>
    </xf>
    <xf numFmtId="38" fontId="3" fillId="7" borderId="24" xfId="1" applyFont="1" applyFill="1" applyBorder="1" applyAlignment="1">
      <alignment vertical="center" wrapText="1"/>
    </xf>
    <xf numFmtId="38" fontId="3" fillId="7" borderId="24" xfId="1" applyFont="1" applyFill="1" applyBorder="1" applyAlignment="1">
      <alignment vertical="center" shrinkToFit="1"/>
    </xf>
    <xf numFmtId="38" fontId="3" fillId="7" borderId="24" xfId="1" applyFont="1" applyFill="1" applyBorder="1">
      <alignment vertical="center"/>
    </xf>
    <xf numFmtId="38" fontId="12" fillId="5" borderId="32" xfId="1" applyFont="1" applyFill="1" applyBorder="1" applyAlignment="1">
      <alignment vertical="center" wrapText="1"/>
    </xf>
    <xf numFmtId="0" fontId="12" fillId="5" borderId="15" xfId="0" applyFont="1" applyFill="1" applyBorder="1" applyAlignment="1">
      <alignment horizontal="center" vertical="center" wrapText="1"/>
    </xf>
    <xf numFmtId="0" fontId="12" fillId="0" borderId="18" xfId="0" applyFont="1" applyFill="1" applyBorder="1" applyAlignment="1">
      <alignment vertical="center" wrapText="1"/>
    </xf>
    <xf numFmtId="0" fontId="12" fillId="5" borderId="15" xfId="0" applyFont="1" applyFill="1" applyBorder="1" applyAlignment="1">
      <alignment horizontal="center" vertical="center"/>
    </xf>
    <xf numFmtId="0" fontId="12" fillId="0" borderId="20" xfId="0" applyFont="1" applyFill="1" applyBorder="1" applyAlignment="1">
      <alignment vertical="center" wrapText="1"/>
    </xf>
    <xf numFmtId="0" fontId="12" fillId="5" borderId="16" xfId="0" applyFont="1" applyFill="1" applyBorder="1" applyAlignment="1">
      <alignment horizontal="center" vertical="center"/>
    </xf>
    <xf numFmtId="0" fontId="12" fillId="0" borderId="22" xfId="0" applyFont="1" applyFill="1" applyBorder="1" applyAlignment="1">
      <alignment vertical="center" wrapText="1"/>
    </xf>
    <xf numFmtId="0" fontId="12" fillId="2" borderId="1" xfId="0" applyFont="1" applyFill="1" applyBorder="1" applyAlignment="1">
      <alignment vertical="center" wrapText="1"/>
    </xf>
    <xf numFmtId="38" fontId="12" fillId="2" borderId="15" xfId="1" applyFont="1" applyFill="1" applyBorder="1" applyAlignment="1">
      <alignment horizontal="left" vertical="center"/>
    </xf>
    <xf numFmtId="0" fontId="12" fillId="6" borderId="15" xfId="0" applyFont="1" applyFill="1" applyBorder="1" applyAlignment="1">
      <alignment horizontal="center" vertical="center"/>
    </xf>
    <xf numFmtId="0" fontId="12" fillId="0" borderId="18" xfId="0" applyFont="1" applyBorder="1" applyAlignment="1">
      <alignment vertical="center" wrapText="1"/>
    </xf>
    <xf numFmtId="0" fontId="12" fillId="0" borderId="20" xfId="0" applyFont="1" applyBorder="1" applyAlignment="1">
      <alignment vertical="center" wrapText="1"/>
    </xf>
    <xf numFmtId="0" fontId="12" fillId="6" borderId="16" xfId="0" applyFont="1" applyFill="1" applyBorder="1" applyAlignment="1">
      <alignment horizontal="center" vertical="center"/>
    </xf>
    <xf numFmtId="0" fontId="12" fillId="0" borderId="22" xfId="0" applyFont="1" applyBorder="1" applyAlignment="1">
      <alignment vertical="center" wrapText="1"/>
    </xf>
    <xf numFmtId="38" fontId="4" fillId="0" borderId="2" xfId="1" applyFont="1" applyFill="1" applyBorder="1" applyAlignment="1">
      <alignment horizontal="right" vertical="center"/>
    </xf>
    <xf numFmtId="38" fontId="4" fillId="0" borderId="41" xfId="1" applyFont="1" applyFill="1" applyBorder="1" applyAlignment="1">
      <alignment horizontal="right" vertical="center"/>
    </xf>
    <xf numFmtId="38" fontId="3" fillId="5" borderId="1" xfId="1" applyFont="1" applyFill="1" applyBorder="1" applyAlignment="1">
      <alignment vertical="center" wrapText="1"/>
    </xf>
    <xf numFmtId="0" fontId="3" fillId="2" borderId="0" xfId="0" applyFont="1" applyFill="1" applyBorder="1" applyAlignment="1">
      <alignment vertical="center" wrapText="1"/>
    </xf>
    <xf numFmtId="0" fontId="3" fillId="2" borderId="0" xfId="0" applyFont="1" applyFill="1" applyBorder="1">
      <alignment vertical="center"/>
    </xf>
    <xf numFmtId="38" fontId="3" fillId="2" borderId="0" xfId="1" applyFont="1" applyFill="1" applyBorder="1">
      <alignment vertical="center"/>
    </xf>
    <xf numFmtId="0" fontId="12" fillId="7" borderId="64" xfId="0" applyFont="1" applyFill="1" applyBorder="1" applyAlignment="1">
      <alignment horizontal="center" vertical="center" shrinkToFit="1"/>
    </xf>
    <xf numFmtId="0" fontId="3" fillId="7" borderId="65" xfId="0" applyFont="1" applyFill="1" applyBorder="1" applyAlignment="1">
      <alignment vertical="center" wrapText="1"/>
    </xf>
    <xf numFmtId="0" fontId="3" fillId="7" borderId="65" xfId="0" applyFont="1" applyFill="1" applyBorder="1">
      <alignment vertical="center"/>
    </xf>
    <xf numFmtId="38" fontId="3" fillId="7" borderId="65" xfId="1" applyFont="1" applyFill="1" applyBorder="1">
      <alignment vertical="center"/>
    </xf>
    <xf numFmtId="38" fontId="3" fillId="7" borderId="66" xfId="1" applyFont="1" applyFill="1" applyBorder="1">
      <alignment vertical="center"/>
    </xf>
    <xf numFmtId="0" fontId="12" fillId="7" borderId="67" xfId="0" applyFont="1" applyFill="1" applyBorder="1" applyAlignment="1">
      <alignment horizontal="center" vertical="center" shrinkToFit="1"/>
    </xf>
    <xf numFmtId="38" fontId="3" fillId="7" borderId="68" xfId="1" applyFont="1" applyFill="1" applyBorder="1">
      <alignment vertical="center"/>
    </xf>
    <xf numFmtId="0" fontId="12" fillId="7" borderId="69" xfId="0" applyFont="1" applyFill="1" applyBorder="1" applyAlignment="1">
      <alignment horizontal="center" vertical="center" shrinkToFit="1"/>
    </xf>
    <xf numFmtId="0" fontId="12" fillId="7" borderId="70" xfId="0" applyFont="1" applyFill="1" applyBorder="1" applyAlignment="1">
      <alignment horizontal="center" vertical="center" shrinkToFit="1"/>
    </xf>
    <xf numFmtId="0" fontId="3" fillId="7" borderId="71" xfId="0" applyFont="1" applyFill="1" applyBorder="1" applyAlignment="1">
      <alignment vertical="center" wrapText="1"/>
    </xf>
    <xf numFmtId="0" fontId="3" fillId="7" borderId="71" xfId="0" applyFont="1" applyFill="1" applyBorder="1">
      <alignment vertical="center"/>
    </xf>
    <xf numFmtId="38" fontId="3" fillId="7" borderId="71" xfId="1" applyFont="1" applyFill="1" applyBorder="1">
      <alignment vertical="center"/>
    </xf>
    <xf numFmtId="38" fontId="3" fillId="7" borderId="72" xfId="1" applyFont="1" applyFill="1" applyBorder="1">
      <alignment vertical="center"/>
    </xf>
    <xf numFmtId="49" fontId="3" fillId="6" borderId="1" xfId="0" applyNumberFormat="1" applyFont="1" applyFill="1" applyBorder="1">
      <alignment vertical="center"/>
    </xf>
    <xf numFmtId="49" fontId="12" fillId="6" borderId="73" xfId="0" applyNumberFormat="1" applyFont="1" applyFill="1" applyBorder="1" applyAlignment="1">
      <alignment horizontal="left" vertical="center" wrapText="1"/>
    </xf>
    <xf numFmtId="49" fontId="3" fillId="6" borderId="0" xfId="0" applyNumberFormat="1" applyFont="1" applyFill="1" applyBorder="1" applyAlignment="1">
      <alignment horizontal="left" vertical="center" wrapText="1"/>
    </xf>
    <xf numFmtId="49" fontId="3" fillId="6" borderId="0" xfId="1" applyNumberFormat="1" applyFont="1" applyFill="1" applyBorder="1">
      <alignment vertical="center"/>
    </xf>
    <xf numFmtId="49" fontId="3" fillId="6" borderId="73" xfId="1" applyNumberFormat="1" applyFont="1" applyFill="1" applyBorder="1">
      <alignment vertical="center"/>
    </xf>
    <xf numFmtId="38" fontId="13" fillId="7" borderId="74" xfId="1" applyFont="1" applyFill="1" applyBorder="1" applyAlignment="1">
      <alignment vertical="center" wrapText="1"/>
    </xf>
    <xf numFmtId="38" fontId="13" fillId="7" borderId="77" xfId="1" applyFont="1" applyFill="1" applyBorder="1" applyAlignment="1">
      <alignment vertical="center" wrapText="1"/>
    </xf>
    <xf numFmtId="0" fontId="12" fillId="7" borderId="74" xfId="0" applyFont="1" applyFill="1" applyBorder="1" applyAlignment="1">
      <alignment horizontal="center" vertical="center" shrinkToFit="1"/>
    </xf>
    <xf numFmtId="38" fontId="3" fillId="3" borderId="32" xfId="1" applyFont="1" applyFill="1" applyBorder="1" applyAlignment="1">
      <alignment vertical="center" wrapText="1"/>
    </xf>
    <xf numFmtId="38" fontId="3" fillId="4" borderId="0" xfId="1" applyFont="1" applyFill="1" applyBorder="1" applyAlignment="1">
      <alignment vertical="center" wrapText="1"/>
    </xf>
    <xf numFmtId="38" fontId="3" fillId="7" borderId="85" xfId="1" applyFont="1" applyFill="1" applyBorder="1" applyAlignment="1">
      <alignment horizontal="center" vertical="center" shrinkToFit="1"/>
    </xf>
    <xf numFmtId="38" fontId="3" fillId="7" borderId="86" xfId="1" applyFont="1" applyFill="1" applyBorder="1" applyAlignment="1">
      <alignment vertical="center" wrapText="1"/>
    </xf>
    <xf numFmtId="38" fontId="3" fillId="7" borderId="74" xfId="1" applyFont="1" applyFill="1" applyBorder="1" applyAlignment="1">
      <alignment horizontal="center" vertical="center" shrinkToFit="1"/>
    </xf>
    <xf numFmtId="38" fontId="3" fillId="7" borderId="65" xfId="1" applyFont="1" applyFill="1" applyBorder="1" applyAlignment="1">
      <alignment vertical="center" wrapText="1"/>
    </xf>
    <xf numFmtId="38" fontId="3" fillId="7" borderId="67" xfId="1" applyFont="1" applyFill="1" applyBorder="1" applyAlignment="1">
      <alignment horizontal="center" vertical="center" shrinkToFit="1"/>
    </xf>
    <xf numFmtId="38" fontId="3" fillId="7" borderId="69" xfId="1" applyFont="1" applyFill="1" applyBorder="1" applyAlignment="1">
      <alignment horizontal="center" vertical="center" shrinkToFit="1"/>
    </xf>
    <xf numFmtId="38" fontId="3" fillId="7" borderId="70" xfId="1" applyFont="1" applyFill="1" applyBorder="1" applyAlignment="1">
      <alignment horizontal="center" vertical="center" shrinkToFit="1"/>
    </xf>
    <xf numFmtId="38" fontId="3" fillId="7" borderId="71" xfId="1" applyFont="1" applyFill="1" applyBorder="1" applyAlignment="1">
      <alignment vertical="center" wrapText="1"/>
    </xf>
    <xf numFmtId="38" fontId="13" fillId="5" borderId="14" xfId="1" applyFont="1" applyFill="1" applyBorder="1" applyAlignment="1">
      <alignment horizontal="left" vertical="center"/>
    </xf>
    <xf numFmtId="0" fontId="13" fillId="2" borderId="14" xfId="0" applyFont="1" applyFill="1" applyBorder="1" applyAlignment="1">
      <alignment horizontal="left" vertical="center"/>
    </xf>
    <xf numFmtId="0" fontId="13" fillId="6" borderId="14" xfId="0" applyFont="1" applyFill="1" applyBorder="1" applyAlignment="1">
      <alignment horizontal="left" vertical="center"/>
    </xf>
    <xf numFmtId="0" fontId="3" fillId="0" borderId="0" xfId="0" applyFont="1">
      <alignment vertical="center"/>
    </xf>
    <xf numFmtId="38" fontId="13" fillId="0" borderId="6" xfId="1" applyFont="1" applyFill="1" applyBorder="1" applyAlignment="1">
      <alignment vertical="center" wrapText="1" shrinkToFit="1"/>
    </xf>
    <xf numFmtId="38" fontId="13" fillId="0" borderId="6" xfId="1" applyFont="1" applyFill="1" applyBorder="1" applyAlignment="1">
      <alignment vertical="center" wrapText="1"/>
    </xf>
    <xf numFmtId="38" fontId="13" fillId="0" borderId="7" xfId="1" applyFont="1" applyFill="1" applyBorder="1" applyAlignment="1">
      <alignment vertical="center" wrapText="1"/>
    </xf>
    <xf numFmtId="38" fontId="13" fillId="0" borderId="9" xfId="1" applyFont="1" applyFill="1" applyBorder="1" applyAlignment="1">
      <alignment horizontal="left" vertical="center" wrapText="1"/>
    </xf>
    <xf numFmtId="38" fontId="13" fillId="0" borderId="6" xfId="1" applyFont="1" applyFill="1" applyBorder="1" applyAlignment="1">
      <alignment horizontal="left" vertical="center" wrapText="1"/>
    </xf>
    <xf numFmtId="0" fontId="15" fillId="0" borderId="16" xfId="0" applyFont="1" applyFill="1" applyBorder="1">
      <alignment vertical="center"/>
    </xf>
    <xf numFmtId="38" fontId="6" fillId="0" borderId="10" xfId="1" applyFont="1" applyFill="1" applyBorder="1">
      <alignment vertical="center"/>
    </xf>
    <xf numFmtId="0" fontId="15" fillId="0" borderId="12" xfId="0" applyFont="1" applyFill="1" applyBorder="1">
      <alignment vertical="center"/>
    </xf>
    <xf numFmtId="38" fontId="16" fillId="0" borderId="32" xfId="1" applyFont="1" applyFill="1" applyBorder="1" applyAlignment="1">
      <alignment vertical="center" wrapText="1"/>
    </xf>
    <xf numFmtId="38" fontId="16" fillId="4" borderId="4" xfId="1" applyFont="1" applyFill="1" applyBorder="1" applyAlignment="1">
      <alignment vertical="center" wrapText="1"/>
    </xf>
    <xf numFmtId="38" fontId="16" fillId="0" borderId="18" xfId="1" applyFont="1" applyFill="1" applyBorder="1" applyAlignment="1">
      <alignment vertical="center" shrinkToFit="1"/>
    </xf>
    <xf numFmtId="38" fontId="16" fillId="0" borderId="45" xfId="1" applyFont="1" applyFill="1" applyBorder="1" applyAlignment="1">
      <alignment vertical="center" shrinkToFit="1"/>
    </xf>
    <xf numFmtId="38" fontId="16" fillId="0" borderId="20" xfId="1" applyFont="1" applyFill="1" applyBorder="1" applyAlignment="1">
      <alignment vertical="center" shrinkToFit="1"/>
    </xf>
    <xf numFmtId="38" fontId="16" fillId="0" borderId="22" xfId="1" applyFont="1" applyFill="1" applyBorder="1" applyAlignment="1">
      <alignment vertical="center" shrinkToFit="1"/>
    </xf>
    <xf numFmtId="38" fontId="16" fillId="0" borderId="31" xfId="1" applyFont="1" applyFill="1" applyBorder="1" applyAlignment="1">
      <alignment horizontal="left" vertical="center"/>
    </xf>
    <xf numFmtId="38" fontId="16" fillId="4" borderId="56" xfId="1" applyFont="1" applyFill="1" applyBorder="1" applyAlignment="1">
      <alignment horizontal="left" vertical="center"/>
    </xf>
    <xf numFmtId="38" fontId="13" fillId="0" borderId="17" xfId="1" applyFont="1" applyFill="1" applyBorder="1" applyAlignment="1">
      <alignment vertical="center" wrapText="1"/>
    </xf>
    <xf numFmtId="38" fontId="13" fillId="0" borderId="30" xfId="1" applyFont="1" applyFill="1" applyBorder="1" applyAlignment="1">
      <alignment vertical="center" wrapText="1"/>
    </xf>
    <xf numFmtId="38" fontId="14" fillId="0" borderId="9" xfId="1" applyFont="1" applyFill="1" applyBorder="1" applyAlignment="1">
      <alignment horizontal="left" vertical="center" wrapText="1"/>
    </xf>
    <xf numFmtId="38" fontId="14" fillId="0" borderId="6" xfId="1" applyFont="1" applyFill="1" applyBorder="1" applyAlignment="1">
      <alignment horizontal="left" vertical="center" wrapText="1"/>
    </xf>
    <xf numFmtId="38" fontId="14" fillId="0" borderId="6" xfId="1" applyFont="1" applyFill="1" applyBorder="1" applyAlignment="1">
      <alignment vertical="center" wrapText="1"/>
    </xf>
    <xf numFmtId="38" fontId="6" fillId="3" borderId="62" xfId="1" applyFont="1" applyFill="1" applyBorder="1">
      <alignment vertical="center"/>
    </xf>
    <xf numFmtId="38" fontId="6" fillId="3" borderId="19" xfId="1" applyFont="1" applyFill="1" applyBorder="1">
      <alignment vertical="center"/>
    </xf>
    <xf numFmtId="38" fontId="6" fillId="3" borderId="38" xfId="1" applyFont="1" applyFill="1" applyBorder="1">
      <alignment vertical="center"/>
    </xf>
    <xf numFmtId="38" fontId="6" fillId="3" borderId="21" xfId="1" applyFont="1" applyFill="1" applyBorder="1">
      <alignment vertical="center"/>
    </xf>
    <xf numFmtId="38" fontId="6" fillId="3" borderId="63" xfId="1" applyFont="1" applyFill="1" applyBorder="1">
      <alignment vertical="center"/>
    </xf>
    <xf numFmtId="38" fontId="6" fillId="3" borderId="23" xfId="1" applyFont="1" applyFill="1" applyBorder="1">
      <alignment vertical="center"/>
    </xf>
    <xf numFmtId="38" fontId="13" fillId="0" borderId="17" xfId="1" applyFont="1" applyFill="1" applyBorder="1" applyAlignment="1">
      <alignment vertical="center" wrapText="1" shrinkToFit="1"/>
    </xf>
    <xf numFmtId="0" fontId="6" fillId="0" borderId="10" xfId="0" applyFont="1" applyFill="1" applyBorder="1">
      <alignment vertical="center"/>
    </xf>
    <xf numFmtId="0" fontId="3" fillId="0" borderId="89" xfId="0" applyFont="1" applyFill="1" applyBorder="1">
      <alignment vertical="center"/>
    </xf>
    <xf numFmtId="0" fontId="3" fillId="0" borderId="90" xfId="0" applyFont="1" applyFill="1" applyBorder="1">
      <alignment vertical="center"/>
    </xf>
    <xf numFmtId="38" fontId="3" fillId="0" borderId="90" xfId="1" applyFont="1" applyFill="1" applyBorder="1">
      <alignment vertical="center"/>
    </xf>
    <xf numFmtId="38" fontId="3" fillId="3" borderId="28" xfId="1" applyFont="1" applyFill="1" applyBorder="1" applyAlignment="1">
      <alignment vertical="center" wrapText="1"/>
    </xf>
    <xf numFmtId="38" fontId="14" fillId="7" borderId="88" xfId="0" applyNumberFormat="1" applyFont="1" applyFill="1" applyBorder="1">
      <alignment vertical="center"/>
    </xf>
    <xf numFmtId="0" fontId="17" fillId="8" borderId="53" xfId="0" applyFont="1" applyFill="1" applyBorder="1">
      <alignment vertical="center"/>
    </xf>
    <xf numFmtId="0" fontId="18" fillId="8" borderId="48" xfId="0" applyFont="1" applyFill="1" applyBorder="1">
      <alignment vertical="center"/>
    </xf>
    <xf numFmtId="38" fontId="20" fillId="0" borderId="6" xfId="1" applyFont="1" applyFill="1" applyBorder="1" applyAlignment="1">
      <alignment vertical="center" wrapText="1" shrinkToFit="1"/>
    </xf>
    <xf numFmtId="38" fontId="3" fillId="0" borderId="10" xfId="1" applyFont="1" applyFill="1" applyBorder="1">
      <alignment vertical="center"/>
    </xf>
    <xf numFmtId="38" fontId="3" fillId="0" borderId="96" xfId="1" applyFont="1" applyFill="1" applyBorder="1" applyAlignment="1">
      <alignment vertical="center" wrapText="1"/>
    </xf>
    <xf numFmtId="38" fontId="3" fillId="0" borderId="97" xfId="1" applyFont="1" applyFill="1" applyBorder="1" applyAlignment="1">
      <alignment vertical="center" wrapText="1"/>
    </xf>
    <xf numFmtId="38" fontId="3" fillId="0" borderId="98" xfId="1" applyFont="1" applyFill="1" applyBorder="1" applyAlignment="1">
      <alignment vertical="center" wrapText="1"/>
    </xf>
    <xf numFmtId="38" fontId="3" fillId="0" borderId="24" xfId="1" applyFont="1" applyFill="1" applyBorder="1" applyAlignment="1">
      <alignment vertical="center" wrapText="1"/>
    </xf>
    <xf numFmtId="38" fontId="3" fillId="0" borderId="17" xfId="0" applyNumberFormat="1" applyFont="1" applyFill="1" applyBorder="1">
      <alignment vertical="center"/>
    </xf>
    <xf numFmtId="0" fontId="21" fillId="0" borderId="101" xfId="0" applyFont="1" applyFill="1" applyBorder="1">
      <alignment vertical="center"/>
    </xf>
    <xf numFmtId="0" fontId="3" fillId="0" borderId="102" xfId="0" applyFont="1" applyFill="1" applyBorder="1">
      <alignment vertical="center"/>
    </xf>
    <xf numFmtId="0" fontId="19" fillId="0" borderId="94" xfId="0" applyFont="1" applyFill="1" applyBorder="1">
      <alignment vertical="center"/>
    </xf>
    <xf numFmtId="0" fontId="3" fillId="0" borderId="95" xfId="0" applyFont="1" applyFill="1" applyBorder="1">
      <alignment vertical="center"/>
    </xf>
    <xf numFmtId="38" fontId="3" fillId="0" borderId="25" xfId="1" applyFont="1" applyFill="1" applyBorder="1">
      <alignment vertical="center"/>
    </xf>
    <xf numFmtId="38" fontId="13" fillId="0" borderId="1" xfId="1" applyFont="1" applyFill="1" applyBorder="1" applyAlignment="1">
      <alignment horizontal="left" vertical="center" wrapText="1"/>
    </xf>
    <xf numFmtId="38" fontId="6" fillId="0" borderId="10" xfId="0" applyNumberFormat="1" applyFont="1" applyFill="1" applyBorder="1">
      <alignment vertical="center"/>
    </xf>
    <xf numFmtId="0" fontId="4" fillId="0" borderId="0" xfId="0" applyFont="1" applyAlignment="1">
      <alignment vertical="center" shrinkToFit="1"/>
    </xf>
    <xf numFmtId="38" fontId="6" fillId="7" borderId="79" xfId="1" applyFont="1" applyFill="1" applyBorder="1" applyAlignment="1">
      <alignment vertical="center" wrapText="1"/>
    </xf>
    <xf numFmtId="0" fontId="23" fillId="0" borderId="0" xfId="0" applyFont="1" applyFill="1" applyBorder="1">
      <alignment vertical="center"/>
    </xf>
    <xf numFmtId="38" fontId="12" fillId="0" borderId="14" xfId="1" applyFont="1" applyFill="1" applyBorder="1" applyAlignment="1">
      <alignment horizontal="left" vertical="center"/>
    </xf>
    <xf numFmtId="38" fontId="12" fillId="0" borderId="1" xfId="1" applyFont="1" applyFill="1" applyBorder="1" applyAlignment="1">
      <alignment horizontal="left" vertical="center"/>
    </xf>
    <xf numFmtId="38" fontId="12" fillId="0" borderId="15" xfId="1" applyFont="1" applyFill="1" applyBorder="1" applyAlignment="1">
      <alignment horizontal="left" vertical="center"/>
    </xf>
    <xf numFmtId="38" fontId="12" fillId="0" borderId="0" xfId="1" applyFont="1" applyFill="1" applyBorder="1" applyAlignment="1">
      <alignment horizontal="left" vertical="center"/>
    </xf>
    <xf numFmtId="38" fontId="12" fillId="0" borderId="16" xfId="1" applyFont="1" applyFill="1" applyBorder="1" applyAlignment="1">
      <alignment horizontal="left" vertical="center"/>
    </xf>
    <xf numFmtId="38" fontId="12" fillId="0" borderId="3" xfId="1" applyFont="1" applyFill="1" applyBorder="1" applyAlignment="1">
      <alignment horizontal="left" vertical="center"/>
    </xf>
    <xf numFmtId="0" fontId="25" fillId="0" borderId="0" xfId="0" applyFont="1" applyAlignment="1">
      <alignment horizontal="left" vertical="center"/>
    </xf>
    <xf numFmtId="0" fontId="26" fillId="0" borderId="0" xfId="0" applyFont="1" applyAlignment="1">
      <alignment horizontal="left" vertical="center"/>
    </xf>
    <xf numFmtId="0" fontId="0" fillId="0" borderId="0" xfId="0" applyAlignment="1"/>
    <xf numFmtId="0" fontId="26" fillId="0" borderId="0" xfId="0" applyFont="1" applyAlignment="1">
      <alignment horizontal="left" vertical="top"/>
    </xf>
    <xf numFmtId="0" fontId="0" fillId="0" borderId="0" xfId="0" applyAlignment="1">
      <alignment vertical="top"/>
    </xf>
    <xf numFmtId="0" fontId="27" fillId="0" borderId="0" xfId="0" applyFont="1" applyAlignment="1">
      <alignment vertical="top"/>
    </xf>
    <xf numFmtId="0" fontId="27" fillId="0" borderId="0" xfId="0" applyFont="1" applyAlignment="1"/>
    <xf numFmtId="0" fontId="27" fillId="0" borderId="0" xfId="0" applyFont="1" applyAlignment="1">
      <alignment horizontal="left"/>
    </xf>
    <xf numFmtId="0" fontId="27"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pplyAlignment="1">
      <alignment horizontal="left" vertical="center"/>
    </xf>
    <xf numFmtId="0" fontId="24" fillId="0" borderId="0" xfId="0" applyFont="1">
      <alignment vertical="center"/>
    </xf>
    <xf numFmtId="38" fontId="3" fillId="7" borderId="94" xfId="1" applyFont="1" applyFill="1" applyBorder="1" applyAlignment="1">
      <alignment vertical="center" wrapText="1"/>
    </xf>
    <xf numFmtId="38" fontId="3" fillId="7" borderId="108" xfId="1" applyFont="1" applyFill="1" applyBorder="1" applyAlignment="1">
      <alignment vertical="center" wrapText="1"/>
    </xf>
    <xf numFmtId="38" fontId="3" fillId="7" borderId="45" xfId="1" applyFont="1" applyFill="1" applyBorder="1" applyAlignment="1">
      <alignment vertical="center" wrapText="1"/>
    </xf>
    <xf numFmtId="38" fontId="3" fillId="7" borderId="20" xfId="1" applyFont="1" applyFill="1" applyBorder="1" applyAlignment="1">
      <alignment vertical="center" wrapText="1"/>
    </xf>
    <xf numFmtId="38" fontId="3" fillId="7" borderId="109" xfId="1" applyFont="1" applyFill="1" applyBorder="1" applyAlignment="1">
      <alignment vertical="center" wrapText="1"/>
    </xf>
    <xf numFmtId="38" fontId="3" fillId="3" borderId="40" xfId="1" applyFont="1" applyFill="1" applyBorder="1" applyAlignment="1">
      <alignment vertical="center" wrapText="1"/>
    </xf>
    <xf numFmtId="38" fontId="3" fillId="3" borderId="38" xfId="1" applyFont="1" applyFill="1" applyBorder="1" applyAlignment="1">
      <alignment vertical="center" wrapText="1"/>
    </xf>
    <xf numFmtId="38" fontId="3" fillId="3" borderId="63" xfId="1" applyFont="1" applyFill="1" applyBorder="1" applyAlignment="1">
      <alignment vertical="center" wrapText="1"/>
    </xf>
    <xf numFmtId="38" fontId="3" fillId="3" borderId="7" xfId="1" applyFont="1" applyFill="1" applyBorder="1" applyAlignment="1">
      <alignment vertical="center" wrapText="1"/>
    </xf>
    <xf numFmtId="38" fontId="3" fillId="3" borderId="110" xfId="1" applyFont="1" applyFill="1" applyBorder="1" applyAlignment="1">
      <alignment vertical="center" wrapText="1"/>
    </xf>
    <xf numFmtId="38" fontId="3" fillId="3" borderId="6" xfId="1" applyFont="1" applyFill="1" applyBorder="1" applyAlignment="1">
      <alignment vertical="center" wrapText="1"/>
    </xf>
    <xf numFmtId="38" fontId="3" fillId="3" borderId="37" xfId="1" applyFont="1" applyFill="1" applyBorder="1" applyAlignment="1">
      <alignment vertical="center" wrapText="1"/>
    </xf>
    <xf numFmtId="38" fontId="3" fillId="3" borderId="97" xfId="1" applyFont="1" applyFill="1" applyBorder="1" applyAlignment="1">
      <alignment vertical="center" wrapText="1"/>
    </xf>
    <xf numFmtId="38" fontId="23" fillId="0" borderId="0" xfId="1" applyFont="1" applyFill="1" applyBorder="1">
      <alignment vertical="center"/>
    </xf>
    <xf numFmtId="38" fontId="22" fillId="9" borderId="83" xfId="0" applyNumberFormat="1" applyFont="1" applyFill="1" applyBorder="1" applyAlignment="1">
      <alignment horizontal="center" vertical="center"/>
    </xf>
    <xf numFmtId="0" fontId="22" fillId="9" borderId="99" xfId="0" applyFont="1" applyFill="1" applyBorder="1" applyAlignment="1">
      <alignment horizontal="center" vertical="center"/>
    </xf>
    <xf numFmtId="0" fontId="22" fillId="9" borderId="83" xfId="0" applyFont="1" applyFill="1" applyBorder="1" applyAlignment="1">
      <alignment horizontal="center" vertical="center"/>
    </xf>
    <xf numFmtId="0" fontId="22" fillId="9" borderId="84" xfId="0" applyFont="1" applyFill="1" applyBorder="1" applyAlignment="1">
      <alignment horizontal="center" vertical="center"/>
    </xf>
    <xf numFmtId="0" fontId="22" fillId="9" borderId="100" xfId="0" applyFont="1" applyFill="1" applyBorder="1" applyAlignment="1">
      <alignment horizontal="center" vertical="center"/>
    </xf>
    <xf numFmtId="0" fontId="14" fillId="7" borderId="91" xfId="0" applyFont="1" applyFill="1" applyBorder="1" applyAlignment="1">
      <alignment horizontal="center" vertical="center" wrapText="1"/>
    </xf>
    <xf numFmtId="0" fontId="14" fillId="7" borderId="92" xfId="0" applyFont="1" applyFill="1" applyBorder="1" applyAlignment="1">
      <alignment horizontal="center" vertical="center" wrapText="1"/>
    </xf>
    <xf numFmtId="0" fontId="14" fillId="7" borderId="93" xfId="0" applyFont="1" applyFill="1" applyBorder="1" applyAlignment="1">
      <alignment horizontal="center" vertical="center" wrapText="1"/>
    </xf>
    <xf numFmtId="0" fontId="14" fillId="0" borderId="14"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3" xfId="0" applyFont="1" applyFill="1" applyBorder="1" applyAlignment="1">
      <alignment horizontal="center" vertical="center"/>
    </xf>
    <xf numFmtId="0" fontId="15" fillId="0" borderId="87" xfId="0" applyFont="1" applyFill="1" applyBorder="1" applyAlignment="1">
      <alignment horizontal="left" vertical="center"/>
    </xf>
    <xf numFmtId="0" fontId="15" fillId="0" borderId="12" xfId="0" applyFont="1" applyFill="1" applyBorder="1" applyAlignment="1">
      <alignment horizontal="left" vertical="center"/>
    </xf>
    <xf numFmtId="38" fontId="3" fillId="0" borderId="6" xfId="1" applyFont="1" applyFill="1" applyBorder="1" applyAlignment="1">
      <alignment vertical="center" wrapText="1"/>
    </xf>
    <xf numFmtId="38" fontId="3" fillId="0" borderId="58" xfId="1" applyFont="1" applyFill="1" applyBorder="1" applyAlignment="1">
      <alignment vertical="center" wrapText="1"/>
    </xf>
    <xf numFmtId="38" fontId="3" fillId="0" borderId="10" xfId="1" applyFont="1" applyFill="1" applyBorder="1" applyAlignment="1">
      <alignment vertical="center" wrapText="1"/>
    </xf>
    <xf numFmtId="38" fontId="3" fillId="0" borderId="7" xfId="1" applyFont="1" applyFill="1" applyBorder="1" applyAlignment="1">
      <alignment vertical="center" wrapText="1"/>
    </xf>
    <xf numFmtId="38" fontId="3" fillId="0" borderId="59" xfId="1" applyFont="1" applyFill="1" applyBorder="1" applyAlignment="1">
      <alignment vertical="center" wrapText="1"/>
    </xf>
    <xf numFmtId="38" fontId="13" fillId="0" borderId="29" xfId="1" applyFont="1" applyFill="1" applyBorder="1" applyAlignment="1">
      <alignment horizontal="left" vertical="center" wrapText="1"/>
    </xf>
    <xf numFmtId="38" fontId="13" fillId="0" borderId="30" xfId="1"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38" fontId="14" fillId="0" borderId="5" xfId="1" applyFont="1" applyFill="1" applyBorder="1" applyAlignment="1">
      <alignment horizontal="left" vertical="center" wrapText="1"/>
    </xf>
    <xf numFmtId="38" fontId="14" fillId="0" borderId="9" xfId="1" applyFont="1" applyFill="1" applyBorder="1" applyAlignment="1">
      <alignment horizontal="left" vertical="center" wrapText="1"/>
    </xf>
    <xf numFmtId="38" fontId="3" fillId="7" borderId="76" xfId="1" applyFont="1" applyFill="1" applyBorder="1" applyAlignment="1">
      <alignment vertical="center" wrapText="1"/>
    </xf>
    <xf numFmtId="38" fontId="3" fillId="7" borderId="78" xfId="1" applyFont="1" applyFill="1" applyBorder="1" applyAlignment="1">
      <alignment vertical="center" wrapText="1"/>
    </xf>
    <xf numFmtId="38" fontId="3" fillId="7" borderId="81" xfId="1" applyFont="1" applyFill="1" applyBorder="1" applyAlignment="1">
      <alignment vertical="center" wrapText="1"/>
    </xf>
    <xf numFmtId="38" fontId="3" fillId="0" borderId="37" xfId="1" applyFont="1" applyFill="1" applyBorder="1" applyAlignment="1">
      <alignment vertical="center" wrapText="1"/>
    </xf>
    <xf numFmtId="38" fontId="3" fillId="0" borderId="60" xfId="1" applyFont="1" applyFill="1" applyBorder="1" applyAlignment="1">
      <alignment vertical="center" wrapText="1"/>
    </xf>
    <xf numFmtId="38" fontId="3" fillId="0" borderId="61" xfId="1" applyFont="1" applyFill="1" applyBorder="1" applyAlignment="1">
      <alignment vertical="center" wrapText="1"/>
    </xf>
    <xf numFmtId="38" fontId="3" fillId="7" borderId="104" xfId="1" applyFont="1" applyFill="1" applyBorder="1" applyAlignment="1">
      <alignment vertical="center" wrapText="1"/>
    </xf>
    <xf numFmtId="38" fontId="3" fillId="7" borderId="58" xfId="1" applyFont="1" applyFill="1" applyBorder="1" applyAlignment="1">
      <alignment vertical="center" wrapText="1"/>
    </xf>
    <xf numFmtId="38" fontId="3" fillId="7" borderId="107" xfId="1" applyFont="1" applyFill="1" applyBorder="1" applyAlignment="1">
      <alignment vertical="center" wrapText="1"/>
    </xf>
    <xf numFmtId="38" fontId="3" fillId="7" borderId="103" xfId="1" applyFont="1" applyFill="1" applyBorder="1" applyAlignment="1">
      <alignment horizontal="center" vertical="center" shrinkToFit="1"/>
    </xf>
    <xf numFmtId="38" fontId="3" fillId="7" borderId="105" xfId="1" applyFont="1" applyFill="1" applyBorder="1" applyAlignment="1">
      <alignment horizontal="center" vertical="center" shrinkToFit="1"/>
    </xf>
    <xf numFmtId="38" fontId="3" fillId="7" borderId="106" xfId="1" applyFont="1" applyFill="1" applyBorder="1" applyAlignment="1">
      <alignment horizontal="center" vertical="center" shrinkToFit="1"/>
    </xf>
    <xf numFmtId="38" fontId="3" fillId="0" borderId="8" xfId="1" applyFont="1" applyFill="1" applyBorder="1" applyAlignment="1">
      <alignment horizontal="right" vertical="center" wrapText="1"/>
    </xf>
    <xf numFmtId="38" fontId="3" fillId="0" borderId="59" xfId="1" applyFont="1" applyFill="1" applyBorder="1" applyAlignment="1">
      <alignment horizontal="right" vertical="center" wrapText="1"/>
    </xf>
    <xf numFmtId="38" fontId="3" fillId="0" borderId="11" xfId="1" applyFont="1" applyFill="1" applyBorder="1" applyAlignment="1">
      <alignment horizontal="right" vertical="center" wrapText="1"/>
    </xf>
    <xf numFmtId="38" fontId="6" fillId="3" borderId="4" xfId="1" applyFont="1" applyFill="1" applyBorder="1" applyAlignment="1">
      <alignment horizontal="center" vertical="center" wrapText="1"/>
    </xf>
    <xf numFmtId="38" fontId="6" fillId="3" borderId="0" xfId="1" applyFont="1" applyFill="1" applyBorder="1" applyAlignment="1">
      <alignment horizontal="center" vertical="center" wrapText="1"/>
    </xf>
    <xf numFmtId="38" fontId="6" fillId="3" borderId="3" xfId="1" applyFont="1" applyFill="1" applyBorder="1" applyAlignment="1">
      <alignment horizontal="center" vertical="center" wrapText="1"/>
    </xf>
    <xf numFmtId="38" fontId="3" fillId="0" borderId="4" xfId="1" applyFont="1" applyFill="1" applyBorder="1" applyAlignment="1">
      <alignment horizontal="right" vertical="center" wrapText="1"/>
    </xf>
    <xf numFmtId="38" fontId="3" fillId="0" borderId="0" xfId="1" applyFont="1" applyFill="1" applyBorder="1" applyAlignment="1">
      <alignment horizontal="right" vertical="center" wrapText="1"/>
    </xf>
    <xf numFmtId="38" fontId="3" fillId="0" borderId="3" xfId="1" applyFont="1" applyFill="1" applyBorder="1" applyAlignment="1">
      <alignment horizontal="right" vertical="center" wrapText="1"/>
    </xf>
    <xf numFmtId="38" fontId="31" fillId="7" borderId="91" xfId="1" applyFont="1" applyFill="1" applyBorder="1" applyAlignment="1">
      <alignment horizontal="right" vertical="center" wrapText="1"/>
    </xf>
    <xf numFmtId="38" fontId="31" fillId="7" borderId="92" xfId="1" applyFont="1" applyFill="1" applyBorder="1" applyAlignment="1">
      <alignment horizontal="right" vertical="center" wrapText="1"/>
    </xf>
    <xf numFmtId="38" fontId="31" fillId="7" borderId="93" xfId="1" applyFont="1" applyFill="1" applyBorder="1" applyAlignment="1">
      <alignment horizontal="right" vertical="center" wrapText="1"/>
    </xf>
    <xf numFmtId="38" fontId="31" fillId="7" borderId="83" xfId="1" applyFont="1" applyFill="1" applyBorder="1" applyAlignment="1">
      <alignment horizontal="right" vertical="center" wrapText="1"/>
    </xf>
    <xf numFmtId="38" fontId="3" fillId="0" borderId="2" xfId="1" applyFont="1" applyFill="1" applyBorder="1" applyAlignment="1">
      <alignment horizontal="right" vertical="center" wrapText="1"/>
    </xf>
    <xf numFmtId="38" fontId="3" fillId="0" borderId="58" xfId="1" applyFont="1" applyFill="1" applyBorder="1" applyAlignment="1">
      <alignment horizontal="right" vertical="center" wrapText="1"/>
    </xf>
    <xf numFmtId="38" fontId="3" fillId="0" borderId="10" xfId="1" applyFont="1" applyFill="1" applyBorder="1" applyAlignment="1">
      <alignment horizontal="right" vertical="center" wrapText="1"/>
    </xf>
    <xf numFmtId="0" fontId="19" fillId="7" borderId="94" xfId="0" applyFont="1" applyFill="1" applyBorder="1" applyAlignment="1">
      <alignment horizontal="center" vertical="center"/>
    </xf>
    <xf numFmtId="0" fontId="19" fillId="7" borderId="95" xfId="0" applyFont="1" applyFill="1" applyBorder="1" applyAlignment="1">
      <alignment horizontal="center" vertical="center"/>
    </xf>
    <xf numFmtId="38" fontId="12" fillId="2" borderId="15" xfId="1" applyFont="1" applyFill="1" applyBorder="1" applyAlignment="1">
      <alignment horizontal="left" vertical="center"/>
    </xf>
    <xf numFmtId="38" fontId="12" fillId="2" borderId="16" xfId="1" applyFont="1" applyFill="1" applyBorder="1" applyAlignment="1">
      <alignment horizontal="left" vertical="center"/>
    </xf>
    <xf numFmtId="38" fontId="12" fillId="7" borderId="75" xfId="1" applyFont="1" applyFill="1" applyBorder="1" applyAlignment="1">
      <alignment horizontal="center" vertical="center" shrinkToFit="1"/>
    </xf>
    <xf numFmtId="38" fontId="12" fillId="7" borderId="57" xfId="1" applyFont="1" applyFill="1" applyBorder="1" applyAlignment="1">
      <alignment horizontal="center" vertical="center" shrinkToFit="1"/>
    </xf>
    <xf numFmtId="38" fontId="12" fillId="7" borderId="80" xfId="1" applyFont="1" applyFill="1" applyBorder="1" applyAlignment="1">
      <alignment horizontal="center" vertical="center" shrinkToFit="1"/>
    </xf>
    <xf numFmtId="38" fontId="3" fillId="7" borderId="76" xfId="1" applyFont="1" applyFill="1" applyBorder="1" applyAlignment="1">
      <alignment horizontal="center" vertical="center" wrapText="1"/>
    </xf>
    <xf numFmtId="38" fontId="3" fillId="7" borderId="78" xfId="1" applyFont="1" applyFill="1" applyBorder="1" applyAlignment="1">
      <alignment horizontal="center" vertical="center" wrapText="1"/>
    </xf>
    <xf numFmtId="38" fontId="3" fillId="7" borderId="81" xfId="1" applyFont="1" applyFill="1" applyBorder="1" applyAlignment="1">
      <alignment horizontal="center" vertical="center" wrapText="1"/>
    </xf>
    <xf numFmtId="38" fontId="3" fillId="7" borderId="82" xfId="1" applyFont="1" applyFill="1" applyBorder="1" applyAlignment="1">
      <alignment horizontal="center" vertical="center" wrapText="1"/>
    </xf>
    <xf numFmtId="38" fontId="3" fillId="7" borderId="83" xfId="1" applyFont="1" applyFill="1" applyBorder="1" applyAlignment="1">
      <alignment horizontal="center" vertical="center" wrapText="1"/>
    </xf>
    <xf numFmtId="38" fontId="3" fillId="7" borderId="84" xfId="1" applyFont="1" applyFill="1" applyBorder="1" applyAlignment="1">
      <alignment horizontal="center" vertical="center" wrapText="1"/>
    </xf>
    <xf numFmtId="38" fontId="3" fillId="7" borderId="75" xfId="1" applyFont="1" applyFill="1" applyBorder="1" applyAlignment="1">
      <alignment vertical="center" wrapText="1"/>
    </xf>
    <xf numFmtId="38" fontId="3" fillId="7" borderId="57" xfId="1" applyFont="1" applyFill="1" applyBorder="1" applyAlignment="1">
      <alignment vertical="center" wrapText="1"/>
    </xf>
    <xf numFmtId="38" fontId="3" fillId="7" borderId="80" xfId="1" applyFont="1" applyFill="1" applyBorder="1" applyAlignment="1">
      <alignment vertical="center" wrapText="1"/>
    </xf>
    <xf numFmtId="0" fontId="14" fillId="7" borderId="91" xfId="0" applyFont="1" applyFill="1" applyBorder="1" applyAlignment="1">
      <alignment vertical="center"/>
    </xf>
    <xf numFmtId="0" fontId="14" fillId="7" borderId="92" xfId="0" applyFont="1" applyFill="1" applyBorder="1" applyAlignment="1">
      <alignment vertical="center"/>
    </xf>
    <xf numFmtId="0" fontId="14" fillId="7" borderId="93" xfId="0" applyFont="1" applyFill="1" applyBorder="1" applyAlignment="1">
      <alignment vertical="center"/>
    </xf>
    <xf numFmtId="38" fontId="3" fillId="0" borderId="111" xfId="1" applyFont="1" applyFill="1" applyBorder="1" applyAlignment="1">
      <alignment horizontal="left" vertical="center" wrapText="1"/>
    </xf>
    <xf numFmtId="38" fontId="3" fillId="0" borderId="4" xfId="1" applyFont="1" applyFill="1" applyBorder="1" applyAlignment="1">
      <alignment horizontal="left" vertical="center" wrapText="1"/>
    </xf>
    <xf numFmtId="38" fontId="3" fillId="0" borderId="112" xfId="1" applyFont="1" applyFill="1" applyBorder="1" applyAlignment="1">
      <alignment horizontal="left" vertical="center" wrapText="1"/>
    </xf>
    <xf numFmtId="38" fontId="3" fillId="0" borderId="113" xfId="1" applyFont="1" applyFill="1" applyBorder="1" applyAlignment="1">
      <alignment horizontal="left" vertical="center" wrapText="1"/>
    </xf>
    <xf numFmtId="38" fontId="3" fillId="0" borderId="73" xfId="1" applyFont="1" applyFill="1" applyBorder="1" applyAlignment="1">
      <alignment horizontal="left" vertical="center" wrapText="1"/>
    </xf>
    <xf numFmtId="38" fontId="3" fillId="0" borderId="114" xfId="1" applyFont="1" applyFill="1" applyBorder="1" applyAlignment="1">
      <alignment horizontal="left" vertical="center" wrapText="1"/>
    </xf>
  </cellXfs>
  <cellStyles count="2">
    <cellStyle name="桁区切り" xfId="1" builtinId="6"/>
    <cellStyle name="標準" xfId="0" builtinId="0"/>
  </cellStyles>
  <dxfs count="20">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CC"/>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352214</xdr:colOff>
      <xdr:row>59</xdr:row>
      <xdr:rowOff>51011</xdr:rowOff>
    </xdr:from>
    <xdr:to>
      <xdr:col>1</xdr:col>
      <xdr:colOff>516699</xdr:colOff>
      <xdr:row>59</xdr:row>
      <xdr:rowOff>249786</xdr:rowOff>
    </xdr:to>
    <xdr:pic>
      <xdr:nvPicPr>
        <xdr:cNvPr id="2" name="図 1">
          <a:extLst>
            <a:ext uri="{FF2B5EF4-FFF2-40B4-BE49-F238E27FC236}">
              <a16:creationId xmlns:a16="http://schemas.microsoft.com/office/drawing/2014/main" id="{914C6CAF-E581-43E2-89DA-A6670607A0C1}"/>
            </a:ext>
          </a:extLst>
        </xdr:cNvPr>
        <xdr:cNvPicPr>
          <a:picLocks noChangeAspect="1"/>
        </xdr:cNvPicPr>
      </xdr:nvPicPr>
      <xdr:blipFill>
        <a:blip xmlns:r="http://schemas.openxmlformats.org/officeDocument/2006/relationships" r:embed="rId1"/>
        <a:stretch>
          <a:fillRect/>
        </a:stretch>
      </xdr:blipFill>
      <xdr:spPr>
        <a:xfrm>
          <a:off x="1058969" y="16313996"/>
          <a:ext cx="158770" cy="191155"/>
        </a:xfrm>
        <a:prstGeom prst="rect">
          <a:avLst/>
        </a:prstGeom>
        <a:ln>
          <a:solidFill>
            <a:sysClr val="windowText" lastClr="000000"/>
          </a:solidFill>
        </a:ln>
      </xdr:spPr>
    </xdr:pic>
    <xdr:clientData/>
  </xdr:twoCellAnchor>
  <xdr:twoCellAnchor>
    <xdr:from>
      <xdr:col>0</xdr:col>
      <xdr:colOff>91440</xdr:colOff>
      <xdr:row>0</xdr:row>
      <xdr:rowOff>103928</xdr:rowOff>
    </xdr:from>
    <xdr:to>
      <xdr:col>2</xdr:col>
      <xdr:colOff>382507</xdr:colOff>
      <xdr:row>3</xdr:row>
      <xdr:rowOff>52917</xdr:rowOff>
    </xdr:to>
    <xdr:sp macro="" textlink="">
      <xdr:nvSpPr>
        <xdr:cNvPr id="3" name="テキスト ボックス 2">
          <a:extLst>
            <a:ext uri="{FF2B5EF4-FFF2-40B4-BE49-F238E27FC236}">
              <a16:creationId xmlns:a16="http://schemas.microsoft.com/office/drawing/2014/main" id="{683D1FDD-0014-47D9-BA93-4531FD1A63AA}"/>
            </a:ext>
          </a:extLst>
        </xdr:cNvPr>
        <xdr:cNvSpPr txBox="1"/>
      </xdr:nvSpPr>
      <xdr:spPr>
        <a:xfrm>
          <a:off x="95250" y="102023"/>
          <a:ext cx="1696957" cy="640504"/>
        </a:xfrm>
        <a:prstGeom prst="round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手順</a:t>
          </a:r>
        </a:p>
      </xdr:txBody>
    </xdr:sp>
    <xdr:clientData/>
  </xdr:twoCellAnchor>
  <xdr:oneCellAnchor>
    <xdr:from>
      <xdr:col>10</xdr:col>
      <xdr:colOff>377503</xdr:colOff>
      <xdr:row>63</xdr:row>
      <xdr:rowOff>54277</xdr:rowOff>
    </xdr:from>
    <xdr:ext cx="156230" cy="165755"/>
    <xdr:pic>
      <xdr:nvPicPr>
        <xdr:cNvPr id="4" name="図 3">
          <a:extLst>
            <a:ext uri="{FF2B5EF4-FFF2-40B4-BE49-F238E27FC236}">
              <a16:creationId xmlns:a16="http://schemas.microsoft.com/office/drawing/2014/main" id="{6F6399A8-274F-4163-90A8-11678A3EE4FF}"/>
            </a:ext>
          </a:extLst>
        </xdr:cNvPr>
        <xdr:cNvPicPr>
          <a:picLocks noChangeAspect="1"/>
        </xdr:cNvPicPr>
      </xdr:nvPicPr>
      <xdr:blipFill>
        <a:blip xmlns:r="http://schemas.openxmlformats.org/officeDocument/2006/relationships" r:embed="rId1"/>
        <a:stretch>
          <a:fillRect/>
        </a:stretch>
      </xdr:blipFill>
      <xdr:spPr>
        <a:xfrm>
          <a:off x="7426003" y="17536462"/>
          <a:ext cx="156230" cy="165755"/>
        </a:xfrm>
        <a:prstGeom prst="rect">
          <a:avLst/>
        </a:prstGeom>
        <a:ln>
          <a:solidFill>
            <a:sysClr val="windowText" lastClr="000000"/>
          </a:solidFill>
        </a:ln>
      </xdr:spPr>
    </xdr:pic>
    <xdr:clientData/>
  </xdr:oneCellAnchor>
  <xdr:oneCellAnchor>
    <xdr:from>
      <xdr:col>2</xdr:col>
      <xdr:colOff>290233</xdr:colOff>
      <xdr:row>69</xdr:row>
      <xdr:rowOff>73540</xdr:rowOff>
    </xdr:from>
    <xdr:ext cx="156230" cy="165755"/>
    <xdr:pic>
      <xdr:nvPicPr>
        <xdr:cNvPr id="5" name="図 4">
          <a:extLst>
            <a:ext uri="{FF2B5EF4-FFF2-40B4-BE49-F238E27FC236}">
              <a16:creationId xmlns:a16="http://schemas.microsoft.com/office/drawing/2014/main" id="{95685B94-3964-4D38-97DB-CFD40148806A}"/>
            </a:ext>
          </a:extLst>
        </xdr:cNvPr>
        <xdr:cNvPicPr>
          <a:picLocks noChangeAspect="1"/>
        </xdr:cNvPicPr>
      </xdr:nvPicPr>
      <xdr:blipFill>
        <a:blip xmlns:r="http://schemas.openxmlformats.org/officeDocument/2006/relationships" r:embed="rId1"/>
        <a:stretch>
          <a:fillRect/>
        </a:stretch>
      </xdr:blipFill>
      <xdr:spPr>
        <a:xfrm>
          <a:off x="1696123" y="19380715"/>
          <a:ext cx="156230" cy="165755"/>
        </a:xfrm>
        <a:prstGeom prst="rect">
          <a:avLst/>
        </a:prstGeom>
        <a:ln>
          <a:solidFill>
            <a:sysClr val="windowText" lastClr="000000"/>
          </a:solidFill>
        </a:ln>
      </xdr:spPr>
    </xdr:pic>
    <xdr:clientData/>
  </xdr:oneCellAnchor>
  <xdr:oneCellAnchor>
    <xdr:from>
      <xdr:col>12</xdr:col>
      <xdr:colOff>65281</xdr:colOff>
      <xdr:row>72</xdr:row>
      <xdr:rowOff>56394</xdr:rowOff>
    </xdr:from>
    <xdr:ext cx="156230" cy="165755"/>
    <xdr:pic>
      <xdr:nvPicPr>
        <xdr:cNvPr id="6" name="図 5">
          <a:extLst>
            <a:ext uri="{FF2B5EF4-FFF2-40B4-BE49-F238E27FC236}">
              <a16:creationId xmlns:a16="http://schemas.microsoft.com/office/drawing/2014/main" id="{842F747E-58A7-4AFF-8C7A-6736504BC2CD}"/>
            </a:ext>
          </a:extLst>
        </xdr:cNvPr>
        <xdr:cNvPicPr>
          <a:picLocks noChangeAspect="1"/>
        </xdr:cNvPicPr>
      </xdr:nvPicPr>
      <xdr:blipFill>
        <a:blip xmlns:r="http://schemas.openxmlformats.org/officeDocument/2006/relationships" r:embed="rId1"/>
        <a:stretch>
          <a:fillRect/>
        </a:stretch>
      </xdr:blipFill>
      <xdr:spPr>
        <a:xfrm>
          <a:off x="8521576" y="20281779"/>
          <a:ext cx="156230" cy="165755"/>
        </a:xfrm>
        <a:prstGeom prst="rect">
          <a:avLst/>
        </a:prstGeom>
        <a:ln>
          <a:solidFill>
            <a:sysClr val="windowText" lastClr="000000"/>
          </a:solidFill>
        </a:ln>
      </xdr:spPr>
    </xdr:pic>
    <xdr:clientData/>
  </xdr:oneCellAnchor>
  <xdr:oneCellAnchor>
    <xdr:from>
      <xdr:col>1</xdr:col>
      <xdr:colOff>375871</xdr:colOff>
      <xdr:row>93</xdr:row>
      <xdr:rowOff>63500</xdr:rowOff>
    </xdr:from>
    <xdr:ext cx="158135" cy="190520"/>
    <xdr:pic>
      <xdr:nvPicPr>
        <xdr:cNvPr id="7" name="図 6">
          <a:extLst>
            <a:ext uri="{FF2B5EF4-FFF2-40B4-BE49-F238E27FC236}">
              <a16:creationId xmlns:a16="http://schemas.microsoft.com/office/drawing/2014/main" id="{C7EE3A47-D6E3-44A4-BCC7-6702CFFC5137}"/>
            </a:ext>
          </a:extLst>
        </xdr:cNvPr>
        <xdr:cNvPicPr>
          <a:picLocks noChangeAspect="1"/>
        </xdr:cNvPicPr>
      </xdr:nvPicPr>
      <xdr:blipFill>
        <a:blip xmlns:r="http://schemas.openxmlformats.org/officeDocument/2006/relationships" r:embed="rId1"/>
        <a:stretch>
          <a:fillRect/>
        </a:stretch>
      </xdr:blipFill>
      <xdr:spPr>
        <a:xfrm>
          <a:off x="1078816" y="26739215"/>
          <a:ext cx="158135" cy="190520"/>
        </a:xfrm>
        <a:prstGeom prst="rect">
          <a:avLst/>
        </a:prstGeom>
        <a:ln>
          <a:solidFill>
            <a:sysClr val="windowText" lastClr="000000"/>
          </a:solidFill>
        </a:ln>
      </xdr:spPr>
    </xdr:pic>
    <xdr:clientData/>
  </xdr:oneCellAnchor>
  <xdr:twoCellAnchor>
    <xdr:from>
      <xdr:col>2</xdr:col>
      <xdr:colOff>171948</xdr:colOff>
      <xdr:row>105</xdr:row>
      <xdr:rowOff>30015</xdr:rowOff>
    </xdr:from>
    <xdr:to>
      <xdr:col>3</xdr:col>
      <xdr:colOff>349287</xdr:colOff>
      <xdr:row>109</xdr:row>
      <xdr:rowOff>260979</xdr:rowOff>
    </xdr:to>
    <xdr:sp macro="" textlink="">
      <xdr:nvSpPr>
        <xdr:cNvPr id="8" name="正方形/長方形 7">
          <a:extLst>
            <a:ext uri="{FF2B5EF4-FFF2-40B4-BE49-F238E27FC236}">
              <a16:creationId xmlns:a16="http://schemas.microsoft.com/office/drawing/2014/main" id="{49A5FBEA-81C0-4858-9304-02F58464B2FC}"/>
            </a:ext>
          </a:extLst>
        </xdr:cNvPr>
        <xdr:cNvSpPr/>
      </xdr:nvSpPr>
      <xdr:spPr>
        <a:xfrm>
          <a:off x="1577838" y="30365235"/>
          <a:ext cx="887904" cy="145016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rgbClr val="FF0000"/>
              </a:solidFill>
            </a:rPr>
            <a:t>③</a:t>
          </a:r>
        </a:p>
      </xdr:txBody>
    </xdr:sp>
    <xdr:clientData/>
  </xdr:twoCellAnchor>
  <xdr:twoCellAnchor>
    <xdr:from>
      <xdr:col>0</xdr:col>
      <xdr:colOff>91553</xdr:colOff>
      <xdr:row>100</xdr:row>
      <xdr:rowOff>302335</xdr:rowOff>
    </xdr:from>
    <xdr:to>
      <xdr:col>14</xdr:col>
      <xdr:colOff>203611</xdr:colOff>
      <xdr:row>121</xdr:row>
      <xdr:rowOff>130660</xdr:rowOff>
    </xdr:to>
    <xdr:grpSp>
      <xdr:nvGrpSpPr>
        <xdr:cNvPr id="9" name="グループ化 8">
          <a:extLst>
            <a:ext uri="{FF2B5EF4-FFF2-40B4-BE49-F238E27FC236}">
              <a16:creationId xmlns:a16="http://schemas.microsoft.com/office/drawing/2014/main" id="{5688110C-B784-4012-9055-A18A57E17CA4}"/>
            </a:ext>
          </a:extLst>
        </xdr:cNvPr>
        <xdr:cNvGrpSpPr/>
      </xdr:nvGrpSpPr>
      <xdr:grpSpPr>
        <a:xfrm>
          <a:off x="91553" y="29452570"/>
          <a:ext cx="9946527" cy="6260502"/>
          <a:chOff x="91553" y="28843717"/>
          <a:chExt cx="10258872" cy="6459657"/>
        </a:xfrm>
      </xdr:grpSpPr>
      <xdr:pic>
        <xdr:nvPicPr>
          <xdr:cNvPr id="10" name="図 9">
            <a:extLst>
              <a:ext uri="{FF2B5EF4-FFF2-40B4-BE49-F238E27FC236}">
                <a16:creationId xmlns:a16="http://schemas.microsoft.com/office/drawing/2014/main" id="{51C3455C-BB9E-42F3-94E0-905D056F6FE9}"/>
              </a:ext>
            </a:extLst>
          </xdr:cNvPr>
          <xdr:cNvPicPr>
            <a:picLocks noChangeAspect="1"/>
          </xdr:cNvPicPr>
        </xdr:nvPicPr>
        <xdr:blipFill>
          <a:blip xmlns:r="http://schemas.openxmlformats.org/officeDocument/2006/relationships" r:embed="rId2"/>
          <a:stretch>
            <a:fillRect/>
          </a:stretch>
        </xdr:blipFill>
        <xdr:spPr>
          <a:xfrm>
            <a:off x="91553" y="28843717"/>
            <a:ext cx="10258872" cy="6459657"/>
          </a:xfrm>
          <a:prstGeom prst="rect">
            <a:avLst/>
          </a:prstGeom>
        </xdr:spPr>
      </xdr:pic>
      <xdr:sp macro="" textlink="">
        <xdr:nvSpPr>
          <xdr:cNvPr id="11" name="正方形/長方形 10">
            <a:extLst>
              <a:ext uri="{FF2B5EF4-FFF2-40B4-BE49-F238E27FC236}">
                <a16:creationId xmlns:a16="http://schemas.microsoft.com/office/drawing/2014/main" id="{549A2867-AD9A-43A8-B41E-2855B128F795}"/>
              </a:ext>
            </a:extLst>
          </xdr:cNvPr>
          <xdr:cNvSpPr/>
        </xdr:nvSpPr>
        <xdr:spPr>
          <a:xfrm>
            <a:off x="130672" y="30104697"/>
            <a:ext cx="1412193" cy="143549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rgbClr val="FF0000"/>
                </a:solidFill>
              </a:rPr>
              <a:t>①</a:t>
            </a:r>
          </a:p>
        </xdr:txBody>
      </xdr:sp>
      <xdr:sp macro="" textlink="">
        <xdr:nvSpPr>
          <xdr:cNvPr id="12" name="正方形/長方形 11">
            <a:extLst>
              <a:ext uri="{FF2B5EF4-FFF2-40B4-BE49-F238E27FC236}">
                <a16:creationId xmlns:a16="http://schemas.microsoft.com/office/drawing/2014/main" id="{B8220E53-D052-4355-8954-6832E27AB0E5}"/>
              </a:ext>
            </a:extLst>
          </xdr:cNvPr>
          <xdr:cNvSpPr/>
        </xdr:nvSpPr>
        <xdr:spPr>
          <a:xfrm>
            <a:off x="141208" y="32859731"/>
            <a:ext cx="1401659" cy="225746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rgbClr val="FF0000"/>
                </a:solidFill>
              </a:rPr>
              <a:t>①</a:t>
            </a:r>
          </a:p>
        </xdr:txBody>
      </xdr:sp>
      <xdr:sp macro="" textlink="">
        <xdr:nvSpPr>
          <xdr:cNvPr id="13" name="正方形/長方形 12">
            <a:extLst>
              <a:ext uri="{FF2B5EF4-FFF2-40B4-BE49-F238E27FC236}">
                <a16:creationId xmlns:a16="http://schemas.microsoft.com/office/drawing/2014/main" id="{6CC5A355-CA81-4983-B623-A8EE3A9688F8}"/>
              </a:ext>
            </a:extLst>
          </xdr:cNvPr>
          <xdr:cNvSpPr/>
        </xdr:nvSpPr>
        <xdr:spPr>
          <a:xfrm>
            <a:off x="1536977" y="32864513"/>
            <a:ext cx="885115" cy="224717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rgbClr val="FF0000"/>
                </a:solidFill>
              </a:rPr>
              <a:t>②</a:t>
            </a:r>
          </a:p>
        </xdr:txBody>
      </xdr:sp>
      <xdr:sp macro="" textlink="">
        <xdr:nvSpPr>
          <xdr:cNvPr id="14" name="正方形/長方形 13">
            <a:extLst>
              <a:ext uri="{FF2B5EF4-FFF2-40B4-BE49-F238E27FC236}">
                <a16:creationId xmlns:a16="http://schemas.microsoft.com/office/drawing/2014/main" id="{09903470-F103-487B-99B6-59C56392BCF0}"/>
              </a:ext>
            </a:extLst>
          </xdr:cNvPr>
          <xdr:cNvSpPr/>
        </xdr:nvSpPr>
        <xdr:spPr>
          <a:xfrm>
            <a:off x="2435120" y="32869185"/>
            <a:ext cx="985621" cy="225016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rgbClr val="FF0000"/>
                </a:solidFill>
              </a:rPr>
              <a:t>③</a:t>
            </a:r>
          </a:p>
        </xdr:txBody>
      </xdr:sp>
      <xdr:sp macro="" textlink="">
        <xdr:nvSpPr>
          <xdr:cNvPr id="15" name="正方形/長方形 14">
            <a:extLst>
              <a:ext uri="{FF2B5EF4-FFF2-40B4-BE49-F238E27FC236}">
                <a16:creationId xmlns:a16="http://schemas.microsoft.com/office/drawing/2014/main" id="{A0755393-0C98-45A0-A7C9-53A3A6B72A32}"/>
              </a:ext>
            </a:extLst>
          </xdr:cNvPr>
          <xdr:cNvSpPr/>
        </xdr:nvSpPr>
        <xdr:spPr>
          <a:xfrm>
            <a:off x="2489105" y="30103012"/>
            <a:ext cx="966886" cy="139872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rgbClr val="FF0000"/>
                </a:solidFill>
              </a:rPr>
              <a:t>④</a:t>
            </a:r>
          </a:p>
        </xdr:txBody>
      </xdr:sp>
      <xdr:sp macro="" textlink="">
        <xdr:nvSpPr>
          <xdr:cNvPr id="16" name="正方形/長方形 15">
            <a:extLst>
              <a:ext uri="{FF2B5EF4-FFF2-40B4-BE49-F238E27FC236}">
                <a16:creationId xmlns:a16="http://schemas.microsoft.com/office/drawing/2014/main" id="{0AAE5161-2BA0-48AE-88D9-C4CE34B22C44}"/>
              </a:ext>
            </a:extLst>
          </xdr:cNvPr>
          <xdr:cNvSpPr/>
        </xdr:nvSpPr>
        <xdr:spPr>
          <a:xfrm>
            <a:off x="3412230" y="32865010"/>
            <a:ext cx="4366557" cy="226924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rgbClr val="FF0000"/>
                </a:solidFill>
              </a:rPr>
              <a:t>④</a:t>
            </a:r>
          </a:p>
        </xdr:txBody>
      </xdr:sp>
      <xdr:sp macro="" textlink="">
        <xdr:nvSpPr>
          <xdr:cNvPr id="17" name="正方形/長方形 16">
            <a:extLst>
              <a:ext uri="{FF2B5EF4-FFF2-40B4-BE49-F238E27FC236}">
                <a16:creationId xmlns:a16="http://schemas.microsoft.com/office/drawing/2014/main" id="{CBB72ACF-BA67-4CF5-B969-B73373DD761F}"/>
              </a:ext>
            </a:extLst>
          </xdr:cNvPr>
          <xdr:cNvSpPr/>
        </xdr:nvSpPr>
        <xdr:spPr>
          <a:xfrm>
            <a:off x="3473824" y="30114016"/>
            <a:ext cx="1525669" cy="139811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rgbClr val="FF0000"/>
                </a:solidFill>
              </a:rPr>
              <a:t>⑤</a:t>
            </a:r>
          </a:p>
        </xdr:txBody>
      </xdr:sp>
      <xdr:sp macro="" textlink="">
        <xdr:nvSpPr>
          <xdr:cNvPr id="18" name="正方形/長方形 17">
            <a:extLst>
              <a:ext uri="{FF2B5EF4-FFF2-40B4-BE49-F238E27FC236}">
                <a16:creationId xmlns:a16="http://schemas.microsoft.com/office/drawing/2014/main" id="{FAF04819-4F4D-4B7B-A4C7-6446A402EEF6}"/>
              </a:ext>
            </a:extLst>
          </xdr:cNvPr>
          <xdr:cNvSpPr/>
        </xdr:nvSpPr>
        <xdr:spPr>
          <a:xfrm>
            <a:off x="8804867" y="32853936"/>
            <a:ext cx="1325476" cy="225937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rgbClr val="FF0000"/>
                </a:solidFill>
              </a:rPr>
              <a:t>⑥</a:t>
            </a:r>
          </a:p>
        </xdr:txBody>
      </xdr:sp>
    </xdr:grpSp>
    <xdr:clientData/>
  </xdr:twoCellAnchor>
  <xdr:oneCellAnchor>
    <xdr:from>
      <xdr:col>1</xdr:col>
      <xdr:colOff>316692</xdr:colOff>
      <xdr:row>126</xdr:row>
      <xdr:rowOff>41709</xdr:rowOff>
    </xdr:from>
    <xdr:ext cx="158135" cy="190520"/>
    <xdr:pic>
      <xdr:nvPicPr>
        <xdr:cNvPr id="19" name="図 18">
          <a:extLst>
            <a:ext uri="{FF2B5EF4-FFF2-40B4-BE49-F238E27FC236}">
              <a16:creationId xmlns:a16="http://schemas.microsoft.com/office/drawing/2014/main" id="{85AADD9E-96A5-4FF1-955F-685FEE0F1418}"/>
            </a:ext>
          </a:extLst>
        </xdr:cNvPr>
        <xdr:cNvPicPr>
          <a:picLocks noChangeAspect="1"/>
        </xdr:cNvPicPr>
      </xdr:nvPicPr>
      <xdr:blipFill>
        <a:blip xmlns:r="http://schemas.openxmlformats.org/officeDocument/2006/relationships" r:embed="rId1"/>
        <a:stretch>
          <a:fillRect/>
        </a:stretch>
      </xdr:blipFill>
      <xdr:spPr>
        <a:xfrm>
          <a:off x="1025352" y="36655809"/>
          <a:ext cx="158135" cy="190520"/>
        </a:xfrm>
        <a:prstGeom prst="rect">
          <a:avLst/>
        </a:prstGeom>
        <a:ln>
          <a:solidFill>
            <a:sysClr val="windowText" lastClr="000000"/>
          </a:solidFill>
        </a:ln>
      </xdr:spPr>
    </xdr:pic>
    <xdr:clientData/>
  </xdr:oneCellAnchor>
  <xdr:oneCellAnchor>
    <xdr:from>
      <xdr:col>8</xdr:col>
      <xdr:colOff>298949</xdr:colOff>
      <xdr:row>122</xdr:row>
      <xdr:rowOff>73538</xdr:rowOff>
    </xdr:from>
    <xdr:ext cx="156230" cy="165755"/>
    <xdr:pic>
      <xdr:nvPicPr>
        <xdr:cNvPr id="20" name="図 19">
          <a:extLst>
            <a:ext uri="{FF2B5EF4-FFF2-40B4-BE49-F238E27FC236}">
              <a16:creationId xmlns:a16="http://schemas.microsoft.com/office/drawing/2014/main" id="{87346CBD-1123-4371-A3C0-9B9CEF6D12D1}"/>
            </a:ext>
          </a:extLst>
        </xdr:cNvPr>
        <xdr:cNvPicPr>
          <a:picLocks noChangeAspect="1"/>
        </xdr:cNvPicPr>
      </xdr:nvPicPr>
      <xdr:blipFill>
        <a:blip xmlns:r="http://schemas.openxmlformats.org/officeDocument/2006/relationships" r:embed="rId1"/>
        <a:stretch>
          <a:fillRect/>
        </a:stretch>
      </xdr:blipFill>
      <xdr:spPr>
        <a:xfrm>
          <a:off x="5935844" y="35468438"/>
          <a:ext cx="156230" cy="165755"/>
        </a:xfrm>
        <a:prstGeom prst="rect">
          <a:avLst/>
        </a:prstGeom>
        <a:ln>
          <a:solidFill>
            <a:sysClr val="windowText" lastClr="000000"/>
          </a:solidFill>
        </a:ln>
      </xdr:spPr>
    </xdr:pic>
    <xdr:clientData/>
  </xdr:oneCellAnchor>
  <xdr:oneCellAnchor>
    <xdr:from>
      <xdr:col>10</xdr:col>
      <xdr:colOff>124125</xdr:colOff>
      <xdr:row>124</xdr:row>
      <xdr:rowOff>51127</xdr:rowOff>
    </xdr:from>
    <xdr:ext cx="156230" cy="165755"/>
    <xdr:pic>
      <xdr:nvPicPr>
        <xdr:cNvPr id="21" name="図 20">
          <a:extLst>
            <a:ext uri="{FF2B5EF4-FFF2-40B4-BE49-F238E27FC236}">
              <a16:creationId xmlns:a16="http://schemas.microsoft.com/office/drawing/2014/main" id="{FDF720AF-95D5-442E-AC79-C42817EFD721}"/>
            </a:ext>
          </a:extLst>
        </xdr:cNvPr>
        <xdr:cNvPicPr>
          <a:picLocks noChangeAspect="1"/>
        </xdr:cNvPicPr>
      </xdr:nvPicPr>
      <xdr:blipFill>
        <a:blip xmlns:r="http://schemas.openxmlformats.org/officeDocument/2006/relationships" r:embed="rId1"/>
        <a:stretch>
          <a:fillRect/>
        </a:stretch>
      </xdr:blipFill>
      <xdr:spPr>
        <a:xfrm>
          <a:off x="7174530" y="36059437"/>
          <a:ext cx="156230" cy="165755"/>
        </a:xfrm>
        <a:prstGeom prst="rect">
          <a:avLst/>
        </a:prstGeom>
        <a:ln>
          <a:solidFill>
            <a:sysClr val="windowText" lastClr="000000"/>
          </a:solidFill>
        </a:ln>
      </xdr:spPr>
    </xdr:pic>
    <xdr:clientData/>
  </xdr:oneCellAnchor>
  <xdr:twoCellAnchor>
    <xdr:from>
      <xdr:col>0</xdr:col>
      <xdr:colOff>84156</xdr:colOff>
      <xdr:row>134</xdr:row>
      <xdr:rowOff>46728</xdr:rowOff>
    </xdr:from>
    <xdr:to>
      <xdr:col>14</xdr:col>
      <xdr:colOff>463760</xdr:colOff>
      <xdr:row>139</xdr:row>
      <xdr:rowOff>78440</xdr:rowOff>
    </xdr:to>
    <xdr:grpSp>
      <xdr:nvGrpSpPr>
        <xdr:cNvPr id="22" name="グループ化 21">
          <a:extLst>
            <a:ext uri="{FF2B5EF4-FFF2-40B4-BE49-F238E27FC236}">
              <a16:creationId xmlns:a16="http://schemas.microsoft.com/office/drawing/2014/main" id="{D1A98BE2-945D-41BA-BB15-F40103BFC328}"/>
            </a:ext>
          </a:extLst>
        </xdr:cNvPr>
        <xdr:cNvGrpSpPr/>
      </xdr:nvGrpSpPr>
      <xdr:grpSpPr>
        <a:xfrm>
          <a:off x="87331" y="39494609"/>
          <a:ext cx="10210898" cy="1560007"/>
          <a:chOff x="97267" y="38230661"/>
          <a:chExt cx="10255572" cy="1554031"/>
        </a:xfrm>
      </xdr:grpSpPr>
      <xdr:pic>
        <xdr:nvPicPr>
          <xdr:cNvPr id="23" name="図 22">
            <a:extLst>
              <a:ext uri="{FF2B5EF4-FFF2-40B4-BE49-F238E27FC236}">
                <a16:creationId xmlns:a16="http://schemas.microsoft.com/office/drawing/2014/main" id="{56DB0B9A-4784-433F-8B91-BB34D734BA1A}"/>
              </a:ext>
            </a:extLst>
          </xdr:cNvPr>
          <xdr:cNvPicPr>
            <a:picLocks noChangeAspect="1"/>
          </xdr:cNvPicPr>
        </xdr:nvPicPr>
        <xdr:blipFill>
          <a:blip xmlns:r="http://schemas.openxmlformats.org/officeDocument/2006/relationships" r:embed="rId3"/>
          <a:stretch>
            <a:fillRect/>
          </a:stretch>
        </xdr:blipFill>
        <xdr:spPr>
          <a:xfrm>
            <a:off x="97267" y="38230661"/>
            <a:ext cx="10255572" cy="1554031"/>
          </a:xfrm>
          <a:prstGeom prst="rect">
            <a:avLst/>
          </a:prstGeom>
        </xdr:spPr>
      </xdr:pic>
      <xdr:sp macro="" textlink="">
        <xdr:nvSpPr>
          <xdr:cNvPr id="24" name="正方形/長方形 23">
            <a:extLst>
              <a:ext uri="{FF2B5EF4-FFF2-40B4-BE49-F238E27FC236}">
                <a16:creationId xmlns:a16="http://schemas.microsoft.com/office/drawing/2014/main" id="{78FDF3F4-0EAC-40FB-84B3-C788E40A4C31}"/>
              </a:ext>
            </a:extLst>
          </xdr:cNvPr>
          <xdr:cNvSpPr/>
        </xdr:nvSpPr>
        <xdr:spPr>
          <a:xfrm>
            <a:off x="3404198" y="38987591"/>
            <a:ext cx="566494" cy="55987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①</a:t>
            </a:r>
          </a:p>
        </xdr:txBody>
      </xdr:sp>
      <xdr:sp macro="" textlink="">
        <xdr:nvSpPr>
          <xdr:cNvPr id="25" name="正方形/長方形 24">
            <a:extLst>
              <a:ext uri="{FF2B5EF4-FFF2-40B4-BE49-F238E27FC236}">
                <a16:creationId xmlns:a16="http://schemas.microsoft.com/office/drawing/2014/main" id="{949DF006-B2A6-42B0-A7E0-C61A9C07B973}"/>
              </a:ext>
            </a:extLst>
          </xdr:cNvPr>
          <xdr:cNvSpPr/>
        </xdr:nvSpPr>
        <xdr:spPr>
          <a:xfrm>
            <a:off x="3989294" y="38970250"/>
            <a:ext cx="2418791" cy="58461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②</a:t>
            </a:r>
          </a:p>
        </xdr:txBody>
      </xdr:sp>
    </xdr:grpSp>
    <xdr:clientData/>
  </xdr:twoCellAnchor>
  <xdr:oneCellAnchor>
    <xdr:from>
      <xdr:col>1</xdr:col>
      <xdr:colOff>339103</xdr:colOff>
      <xdr:row>141</xdr:row>
      <xdr:rowOff>43616</xdr:rowOff>
    </xdr:from>
    <xdr:ext cx="161945" cy="194330"/>
    <xdr:pic>
      <xdr:nvPicPr>
        <xdr:cNvPr id="26" name="図 25">
          <a:extLst>
            <a:ext uri="{FF2B5EF4-FFF2-40B4-BE49-F238E27FC236}">
              <a16:creationId xmlns:a16="http://schemas.microsoft.com/office/drawing/2014/main" id="{54C066FB-0A4E-4572-873C-2441C51ED661}"/>
            </a:ext>
          </a:extLst>
        </xdr:cNvPr>
        <xdr:cNvPicPr>
          <a:picLocks noChangeAspect="1"/>
        </xdr:cNvPicPr>
      </xdr:nvPicPr>
      <xdr:blipFill>
        <a:blip xmlns:r="http://schemas.openxmlformats.org/officeDocument/2006/relationships" r:embed="rId1"/>
        <a:stretch>
          <a:fillRect/>
        </a:stretch>
      </xdr:blipFill>
      <xdr:spPr>
        <a:xfrm>
          <a:off x="1043953" y="41231621"/>
          <a:ext cx="161945" cy="194330"/>
        </a:xfrm>
        <a:prstGeom prst="rect">
          <a:avLst/>
        </a:prstGeom>
        <a:ln>
          <a:solidFill>
            <a:sysClr val="windowText" lastClr="000000"/>
          </a:solidFill>
        </a:ln>
      </xdr:spPr>
    </xdr:pic>
    <xdr:clientData/>
  </xdr:oneCellAnchor>
  <xdr:oneCellAnchor>
    <xdr:from>
      <xdr:col>4</xdr:col>
      <xdr:colOff>647141</xdr:colOff>
      <xdr:row>13</xdr:row>
      <xdr:rowOff>62957</xdr:rowOff>
    </xdr:from>
    <xdr:ext cx="156230" cy="165755"/>
    <xdr:pic>
      <xdr:nvPicPr>
        <xdr:cNvPr id="27" name="図 26">
          <a:extLst>
            <a:ext uri="{FF2B5EF4-FFF2-40B4-BE49-F238E27FC236}">
              <a16:creationId xmlns:a16="http://schemas.microsoft.com/office/drawing/2014/main" id="{D60EFF39-2059-4616-BDD7-7D700F6CD9B2}"/>
            </a:ext>
          </a:extLst>
        </xdr:cNvPr>
        <xdr:cNvPicPr>
          <a:picLocks noChangeAspect="1"/>
        </xdr:cNvPicPr>
      </xdr:nvPicPr>
      <xdr:blipFill>
        <a:blip xmlns:r="http://schemas.openxmlformats.org/officeDocument/2006/relationships" r:embed="rId1"/>
        <a:stretch>
          <a:fillRect/>
        </a:stretch>
      </xdr:blipFill>
      <xdr:spPr>
        <a:xfrm>
          <a:off x="3466541" y="3716747"/>
          <a:ext cx="156230" cy="165755"/>
        </a:xfrm>
        <a:prstGeom prst="rect">
          <a:avLst/>
        </a:prstGeom>
        <a:ln>
          <a:solidFill>
            <a:sysClr val="windowText" lastClr="000000"/>
          </a:solidFill>
        </a:ln>
      </xdr:spPr>
    </xdr:pic>
    <xdr:clientData/>
  </xdr:oneCellAnchor>
  <xdr:twoCellAnchor editAs="oneCell">
    <xdr:from>
      <xdr:col>0</xdr:col>
      <xdr:colOff>127000</xdr:colOff>
      <xdr:row>31</xdr:row>
      <xdr:rowOff>52916</xdr:rowOff>
    </xdr:from>
    <xdr:to>
      <xdr:col>11</xdr:col>
      <xdr:colOff>92409</xdr:colOff>
      <xdr:row>32</xdr:row>
      <xdr:rowOff>245914</xdr:rowOff>
    </xdr:to>
    <xdr:pic>
      <xdr:nvPicPr>
        <xdr:cNvPr id="28" name="図 27">
          <a:extLst>
            <a:ext uri="{FF2B5EF4-FFF2-40B4-BE49-F238E27FC236}">
              <a16:creationId xmlns:a16="http://schemas.microsoft.com/office/drawing/2014/main" id="{9C3ACA0D-652E-4A21-AE11-C00FFAFFFE51}"/>
            </a:ext>
          </a:extLst>
        </xdr:cNvPr>
        <xdr:cNvPicPr>
          <a:picLocks noChangeAspect="1"/>
        </xdr:cNvPicPr>
      </xdr:nvPicPr>
      <xdr:blipFill>
        <a:blip xmlns:r="http://schemas.openxmlformats.org/officeDocument/2006/relationships" r:embed="rId4"/>
        <a:stretch>
          <a:fillRect/>
        </a:stretch>
      </xdr:blipFill>
      <xdr:spPr>
        <a:xfrm>
          <a:off x="130810" y="9381701"/>
          <a:ext cx="7718759" cy="497798"/>
        </a:xfrm>
        <a:prstGeom prst="rect">
          <a:avLst/>
        </a:prstGeom>
      </xdr:spPr>
    </xdr:pic>
    <xdr:clientData/>
  </xdr:twoCellAnchor>
  <xdr:twoCellAnchor>
    <xdr:from>
      <xdr:col>1</xdr:col>
      <xdr:colOff>2390</xdr:colOff>
      <xdr:row>31</xdr:row>
      <xdr:rowOff>89324</xdr:rowOff>
    </xdr:from>
    <xdr:to>
      <xdr:col>6</xdr:col>
      <xdr:colOff>560917</xdr:colOff>
      <xdr:row>32</xdr:row>
      <xdr:rowOff>232833</xdr:rowOff>
    </xdr:to>
    <xdr:sp macro="" textlink="">
      <xdr:nvSpPr>
        <xdr:cNvPr id="29" name="正方形/長方形 28">
          <a:extLst>
            <a:ext uri="{FF2B5EF4-FFF2-40B4-BE49-F238E27FC236}">
              <a16:creationId xmlns:a16="http://schemas.microsoft.com/office/drawing/2014/main" id="{5546A5A1-2DC9-404B-9534-08D993550EB6}"/>
            </a:ext>
          </a:extLst>
        </xdr:cNvPr>
        <xdr:cNvSpPr/>
      </xdr:nvSpPr>
      <xdr:spPr>
        <a:xfrm>
          <a:off x="707240" y="9418109"/>
          <a:ext cx="4080872" cy="44640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rgbClr val="FF0000"/>
              </a:solidFill>
            </a:rPr>
            <a:t>①</a:t>
          </a:r>
        </a:p>
      </xdr:txBody>
    </xdr:sp>
    <xdr:clientData/>
  </xdr:twoCellAnchor>
  <xdr:twoCellAnchor>
    <xdr:from>
      <xdr:col>8</xdr:col>
      <xdr:colOff>1</xdr:colOff>
      <xdr:row>31</xdr:row>
      <xdr:rowOff>86571</xdr:rowOff>
    </xdr:from>
    <xdr:to>
      <xdr:col>11</xdr:col>
      <xdr:colOff>63501</xdr:colOff>
      <xdr:row>32</xdr:row>
      <xdr:rowOff>243415</xdr:rowOff>
    </xdr:to>
    <xdr:sp macro="" textlink="">
      <xdr:nvSpPr>
        <xdr:cNvPr id="30" name="正方形/長方形 29">
          <a:extLst>
            <a:ext uri="{FF2B5EF4-FFF2-40B4-BE49-F238E27FC236}">
              <a16:creationId xmlns:a16="http://schemas.microsoft.com/office/drawing/2014/main" id="{A74B4E2D-D615-4174-A55F-AA0EB3C02E18}"/>
            </a:ext>
          </a:extLst>
        </xdr:cNvPr>
        <xdr:cNvSpPr/>
      </xdr:nvSpPr>
      <xdr:spPr>
        <a:xfrm>
          <a:off x="5638801" y="9413451"/>
          <a:ext cx="2174240" cy="46354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rgbClr val="FF0000"/>
              </a:solidFill>
            </a:rPr>
            <a:t>②</a:t>
          </a:r>
          <a:endParaRPr kumimoji="1" lang="ja-JP" altLang="en-US" sz="3600" b="1">
            <a:solidFill>
              <a:srgbClr val="FF0000"/>
            </a:solidFill>
          </a:endParaRPr>
        </a:p>
      </xdr:txBody>
    </xdr:sp>
    <xdr:clientData/>
  </xdr:twoCellAnchor>
  <xdr:oneCellAnchor>
    <xdr:from>
      <xdr:col>4</xdr:col>
      <xdr:colOff>678891</xdr:colOff>
      <xdr:row>34</xdr:row>
      <xdr:rowOff>69730</xdr:rowOff>
    </xdr:from>
    <xdr:ext cx="156230" cy="165755"/>
    <xdr:pic>
      <xdr:nvPicPr>
        <xdr:cNvPr id="31" name="図 30">
          <a:extLst>
            <a:ext uri="{FF2B5EF4-FFF2-40B4-BE49-F238E27FC236}">
              <a16:creationId xmlns:a16="http://schemas.microsoft.com/office/drawing/2014/main" id="{2F149A60-8397-45A6-A055-A9339A006DC3}"/>
            </a:ext>
          </a:extLst>
        </xdr:cNvPr>
        <xdr:cNvPicPr>
          <a:picLocks noChangeAspect="1"/>
        </xdr:cNvPicPr>
      </xdr:nvPicPr>
      <xdr:blipFill>
        <a:blip xmlns:r="http://schemas.openxmlformats.org/officeDocument/2006/relationships" r:embed="rId1"/>
        <a:stretch>
          <a:fillRect/>
        </a:stretch>
      </xdr:blipFill>
      <xdr:spPr>
        <a:xfrm>
          <a:off x="3496386" y="10307200"/>
          <a:ext cx="156230" cy="165755"/>
        </a:xfrm>
        <a:prstGeom prst="rect">
          <a:avLst/>
        </a:prstGeom>
        <a:ln>
          <a:solidFill>
            <a:sysClr val="windowText" lastClr="000000"/>
          </a:solidFill>
        </a:ln>
      </xdr:spPr>
    </xdr:pic>
    <xdr:clientData/>
  </xdr:oneCellAnchor>
  <xdr:twoCellAnchor>
    <xdr:from>
      <xdr:col>0</xdr:col>
      <xdr:colOff>95250</xdr:colOff>
      <xdr:row>5</xdr:row>
      <xdr:rowOff>49953</xdr:rowOff>
    </xdr:from>
    <xdr:to>
      <xdr:col>14</xdr:col>
      <xdr:colOff>605977</xdr:colOff>
      <xdr:row>11</xdr:row>
      <xdr:rowOff>134677</xdr:rowOff>
    </xdr:to>
    <xdr:grpSp>
      <xdr:nvGrpSpPr>
        <xdr:cNvPr id="32" name="グループ化 31">
          <a:extLst>
            <a:ext uri="{FF2B5EF4-FFF2-40B4-BE49-F238E27FC236}">
              <a16:creationId xmlns:a16="http://schemas.microsoft.com/office/drawing/2014/main" id="{DEBAF6B1-3F4E-432C-BF78-0264E23743A2}"/>
            </a:ext>
          </a:extLst>
        </xdr:cNvPr>
        <xdr:cNvGrpSpPr/>
      </xdr:nvGrpSpPr>
      <xdr:grpSpPr>
        <a:xfrm>
          <a:off x="95250" y="1315657"/>
          <a:ext cx="10342021" cy="1919314"/>
          <a:chOff x="91440" y="1286298"/>
          <a:chExt cx="10441704" cy="1924319"/>
        </a:xfrm>
      </xdr:grpSpPr>
      <xdr:pic>
        <xdr:nvPicPr>
          <xdr:cNvPr id="33" name="図 32">
            <a:extLst>
              <a:ext uri="{FF2B5EF4-FFF2-40B4-BE49-F238E27FC236}">
                <a16:creationId xmlns:a16="http://schemas.microsoft.com/office/drawing/2014/main" id="{8542E264-6BE2-4FF0-A66E-DA978E5BBBF8}"/>
              </a:ext>
            </a:extLst>
          </xdr:cNvPr>
          <xdr:cNvPicPr>
            <a:picLocks noChangeAspect="1"/>
          </xdr:cNvPicPr>
        </xdr:nvPicPr>
        <xdr:blipFill>
          <a:blip xmlns:r="http://schemas.openxmlformats.org/officeDocument/2006/relationships" r:embed="rId5"/>
          <a:stretch>
            <a:fillRect/>
          </a:stretch>
        </xdr:blipFill>
        <xdr:spPr>
          <a:xfrm>
            <a:off x="92286" y="1286298"/>
            <a:ext cx="10440858" cy="1924319"/>
          </a:xfrm>
          <a:prstGeom prst="rect">
            <a:avLst/>
          </a:prstGeom>
        </xdr:spPr>
      </xdr:pic>
      <xdr:sp macro="" textlink="">
        <xdr:nvSpPr>
          <xdr:cNvPr id="34" name="正方形/長方形 33">
            <a:extLst>
              <a:ext uri="{FF2B5EF4-FFF2-40B4-BE49-F238E27FC236}">
                <a16:creationId xmlns:a16="http://schemas.microsoft.com/office/drawing/2014/main" id="{9C008956-FBF9-43DF-B0E7-DC6B10DFB6BB}"/>
              </a:ext>
            </a:extLst>
          </xdr:cNvPr>
          <xdr:cNvSpPr/>
        </xdr:nvSpPr>
        <xdr:spPr>
          <a:xfrm>
            <a:off x="91440" y="1793240"/>
            <a:ext cx="4073525" cy="26945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baseline="0">
                <a:solidFill>
                  <a:srgbClr val="FF0000"/>
                </a:solidFill>
              </a:rPr>
              <a:t>          </a:t>
            </a:r>
            <a:r>
              <a:rPr kumimoji="1" lang="ja-JP" altLang="en-US" sz="1600" b="1">
                <a:solidFill>
                  <a:srgbClr val="FF0000"/>
                </a:solidFill>
              </a:rPr>
              <a:t>①</a:t>
            </a:r>
          </a:p>
        </xdr:txBody>
      </xdr:sp>
      <xdr:sp macro="" textlink="">
        <xdr:nvSpPr>
          <xdr:cNvPr id="35" name="正方形/長方形 34">
            <a:extLst>
              <a:ext uri="{FF2B5EF4-FFF2-40B4-BE49-F238E27FC236}">
                <a16:creationId xmlns:a16="http://schemas.microsoft.com/office/drawing/2014/main" id="{D42661ED-EC14-4CF6-BB66-B2B05C6C111C}"/>
              </a:ext>
            </a:extLst>
          </xdr:cNvPr>
          <xdr:cNvSpPr/>
        </xdr:nvSpPr>
        <xdr:spPr>
          <a:xfrm>
            <a:off x="103928" y="2293621"/>
            <a:ext cx="4059132" cy="26417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baseline="0">
                <a:solidFill>
                  <a:srgbClr val="FF0000"/>
                </a:solidFill>
              </a:rPr>
              <a:t>          </a:t>
            </a:r>
            <a:r>
              <a:rPr kumimoji="1" lang="ja-JP" altLang="en-US" sz="1600" b="1">
                <a:solidFill>
                  <a:srgbClr val="FF0000"/>
                </a:solidFill>
              </a:rPr>
              <a:t>②</a:t>
            </a:r>
            <a:endParaRPr kumimoji="1" lang="ja-JP" altLang="en-US" sz="1800" b="1">
              <a:solidFill>
                <a:srgbClr val="FF0000"/>
              </a:solidFill>
            </a:endParaRPr>
          </a:p>
        </xdr:txBody>
      </xdr:sp>
      <xdr:sp macro="" textlink="">
        <xdr:nvSpPr>
          <xdr:cNvPr id="36" name="正方形/長方形 35">
            <a:extLst>
              <a:ext uri="{FF2B5EF4-FFF2-40B4-BE49-F238E27FC236}">
                <a16:creationId xmlns:a16="http://schemas.microsoft.com/office/drawing/2014/main" id="{EC91A768-760A-4A26-8FD6-66DFFA7B7884}"/>
              </a:ext>
            </a:extLst>
          </xdr:cNvPr>
          <xdr:cNvSpPr/>
        </xdr:nvSpPr>
        <xdr:spPr>
          <a:xfrm>
            <a:off x="126789" y="2599758"/>
            <a:ext cx="10327639" cy="57186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③</a:t>
            </a:r>
          </a:p>
        </xdr:txBody>
      </xdr:sp>
    </xdr:grpSp>
    <xdr:clientData/>
  </xdr:twoCellAnchor>
  <xdr:twoCellAnchor>
    <xdr:from>
      <xdr:col>0</xdr:col>
      <xdr:colOff>112059</xdr:colOff>
      <xdr:row>37</xdr:row>
      <xdr:rowOff>29808</xdr:rowOff>
    </xdr:from>
    <xdr:to>
      <xdr:col>14</xdr:col>
      <xdr:colOff>440840</xdr:colOff>
      <xdr:row>57</xdr:row>
      <xdr:rowOff>175216</xdr:rowOff>
    </xdr:to>
    <xdr:grpSp>
      <xdr:nvGrpSpPr>
        <xdr:cNvPr id="37" name="グループ化 36">
          <a:extLst>
            <a:ext uri="{FF2B5EF4-FFF2-40B4-BE49-F238E27FC236}">
              <a16:creationId xmlns:a16="http://schemas.microsoft.com/office/drawing/2014/main" id="{DF099879-ECBC-4DF0-A194-F6D84AB315B9}"/>
            </a:ext>
          </a:extLst>
        </xdr:cNvPr>
        <xdr:cNvGrpSpPr/>
      </xdr:nvGrpSpPr>
      <xdr:grpSpPr>
        <a:xfrm>
          <a:off x="112059" y="11253807"/>
          <a:ext cx="10160075" cy="4923409"/>
          <a:chOff x="112059" y="10789360"/>
          <a:chExt cx="10208559" cy="4622046"/>
        </a:xfrm>
      </xdr:grpSpPr>
      <xdr:pic>
        <xdr:nvPicPr>
          <xdr:cNvPr id="38" name="図 37">
            <a:extLst>
              <a:ext uri="{FF2B5EF4-FFF2-40B4-BE49-F238E27FC236}">
                <a16:creationId xmlns:a16="http://schemas.microsoft.com/office/drawing/2014/main" id="{A200E610-EBC0-471D-A75E-D6FDDB22FF98}"/>
              </a:ext>
            </a:extLst>
          </xdr:cNvPr>
          <xdr:cNvPicPr>
            <a:picLocks noChangeAspect="1"/>
          </xdr:cNvPicPr>
        </xdr:nvPicPr>
        <xdr:blipFill>
          <a:blip xmlns:r="http://schemas.openxmlformats.org/officeDocument/2006/relationships" r:embed="rId6"/>
          <a:stretch>
            <a:fillRect/>
          </a:stretch>
        </xdr:blipFill>
        <xdr:spPr>
          <a:xfrm>
            <a:off x="112059" y="10789360"/>
            <a:ext cx="10208559" cy="4622046"/>
          </a:xfrm>
          <a:prstGeom prst="rect">
            <a:avLst/>
          </a:prstGeom>
        </xdr:spPr>
      </xdr:pic>
      <xdr:sp macro="" textlink="">
        <xdr:nvSpPr>
          <xdr:cNvPr id="39" name="正方形/長方形 38">
            <a:extLst>
              <a:ext uri="{FF2B5EF4-FFF2-40B4-BE49-F238E27FC236}">
                <a16:creationId xmlns:a16="http://schemas.microsoft.com/office/drawing/2014/main" id="{7E28EB80-054D-4E72-8860-1473BA315825}"/>
              </a:ext>
            </a:extLst>
          </xdr:cNvPr>
          <xdr:cNvSpPr/>
        </xdr:nvSpPr>
        <xdr:spPr>
          <a:xfrm>
            <a:off x="2769000" y="11604892"/>
            <a:ext cx="534467" cy="358561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2800" b="1">
              <a:solidFill>
                <a:srgbClr val="FF0000"/>
              </a:solidFill>
            </a:endParaRPr>
          </a:p>
          <a:p>
            <a:pPr algn="ctr"/>
            <a:endParaRPr kumimoji="1" lang="en-US" altLang="ja-JP" sz="2800" b="1">
              <a:solidFill>
                <a:srgbClr val="FF0000"/>
              </a:solidFill>
            </a:endParaRPr>
          </a:p>
          <a:p>
            <a:pPr algn="ctr"/>
            <a:r>
              <a:rPr kumimoji="1" lang="ja-JP" altLang="en-US" sz="4000" b="1">
                <a:solidFill>
                  <a:srgbClr val="FF0000"/>
                </a:solidFill>
              </a:rPr>
              <a:t>①</a:t>
            </a:r>
          </a:p>
        </xdr:txBody>
      </xdr:sp>
      <xdr:sp macro="" textlink="">
        <xdr:nvSpPr>
          <xdr:cNvPr id="40" name="正方形/長方形 39">
            <a:extLst>
              <a:ext uri="{FF2B5EF4-FFF2-40B4-BE49-F238E27FC236}">
                <a16:creationId xmlns:a16="http://schemas.microsoft.com/office/drawing/2014/main" id="{3A340F68-8BF5-4790-AA5C-675F76292A10}"/>
              </a:ext>
            </a:extLst>
          </xdr:cNvPr>
          <xdr:cNvSpPr/>
        </xdr:nvSpPr>
        <xdr:spPr>
          <a:xfrm>
            <a:off x="3300321" y="11598464"/>
            <a:ext cx="2937545" cy="359480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2800" b="1">
              <a:solidFill>
                <a:srgbClr val="FF0000"/>
              </a:solidFill>
            </a:endParaRPr>
          </a:p>
          <a:p>
            <a:pPr algn="ctr"/>
            <a:endParaRPr kumimoji="1" lang="en-US" altLang="ja-JP" sz="2800" b="1">
              <a:solidFill>
                <a:srgbClr val="FF0000"/>
              </a:solidFill>
            </a:endParaRPr>
          </a:p>
          <a:p>
            <a:pPr algn="ctr"/>
            <a:r>
              <a:rPr kumimoji="1" lang="ja-JP" altLang="en-US" sz="4000" b="1">
                <a:solidFill>
                  <a:srgbClr val="FF0000"/>
                </a:solidFill>
              </a:rPr>
              <a:t>②</a:t>
            </a:r>
          </a:p>
        </xdr:txBody>
      </xdr:sp>
      <xdr:sp macro="" textlink="">
        <xdr:nvSpPr>
          <xdr:cNvPr id="41" name="正方形/長方形 40">
            <a:extLst>
              <a:ext uri="{FF2B5EF4-FFF2-40B4-BE49-F238E27FC236}">
                <a16:creationId xmlns:a16="http://schemas.microsoft.com/office/drawing/2014/main" id="{FE50FE8D-144D-4625-8D4B-B9DC250416D1}"/>
              </a:ext>
            </a:extLst>
          </xdr:cNvPr>
          <xdr:cNvSpPr/>
        </xdr:nvSpPr>
        <xdr:spPr>
          <a:xfrm>
            <a:off x="6246334" y="11597831"/>
            <a:ext cx="2285152" cy="226384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2800" b="1">
              <a:solidFill>
                <a:srgbClr val="FF0000"/>
              </a:solidFill>
            </a:endParaRPr>
          </a:p>
          <a:p>
            <a:pPr algn="ctr"/>
            <a:endParaRPr kumimoji="1" lang="en-US" altLang="ja-JP" sz="2800" b="1">
              <a:solidFill>
                <a:srgbClr val="FF0000"/>
              </a:solidFill>
            </a:endParaRPr>
          </a:p>
          <a:p>
            <a:pPr algn="ctr"/>
            <a:r>
              <a:rPr kumimoji="1" lang="ja-JP" altLang="en-US" sz="4000" b="1">
                <a:solidFill>
                  <a:srgbClr val="FF0000"/>
                </a:solidFill>
              </a:rPr>
              <a:t>③</a:t>
            </a:r>
          </a:p>
        </xdr:txBody>
      </xdr:sp>
      <xdr:sp macro="" textlink="">
        <xdr:nvSpPr>
          <xdr:cNvPr id="42" name="正方形/長方形 41">
            <a:extLst>
              <a:ext uri="{FF2B5EF4-FFF2-40B4-BE49-F238E27FC236}">
                <a16:creationId xmlns:a16="http://schemas.microsoft.com/office/drawing/2014/main" id="{6A9A326C-7C30-4E63-B4BF-DBE5508CE66A}"/>
              </a:ext>
            </a:extLst>
          </xdr:cNvPr>
          <xdr:cNvSpPr/>
        </xdr:nvSpPr>
        <xdr:spPr>
          <a:xfrm>
            <a:off x="112059" y="13334999"/>
            <a:ext cx="2638034" cy="51117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rgbClr val="FF0000"/>
                </a:solidFill>
              </a:rPr>
              <a:t>④</a:t>
            </a:r>
          </a:p>
        </xdr:txBody>
      </xdr:sp>
    </xdr:grpSp>
    <xdr:clientData/>
  </xdr:twoCellAnchor>
  <xdr:oneCellAnchor>
    <xdr:from>
      <xdr:col>9</xdr:col>
      <xdr:colOff>179182</xdr:colOff>
      <xdr:row>90</xdr:row>
      <xdr:rowOff>56030</xdr:rowOff>
    </xdr:from>
    <xdr:ext cx="158135" cy="190520"/>
    <xdr:pic>
      <xdr:nvPicPr>
        <xdr:cNvPr id="43" name="図 42">
          <a:extLst>
            <a:ext uri="{FF2B5EF4-FFF2-40B4-BE49-F238E27FC236}">
              <a16:creationId xmlns:a16="http://schemas.microsoft.com/office/drawing/2014/main" id="{F0079ACC-B6CE-49EE-934F-37B236EE5E25}"/>
            </a:ext>
          </a:extLst>
        </xdr:cNvPr>
        <xdr:cNvPicPr>
          <a:picLocks noChangeAspect="1"/>
        </xdr:cNvPicPr>
      </xdr:nvPicPr>
      <xdr:blipFill>
        <a:blip xmlns:r="http://schemas.openxmlformats.org/officeDocument/2006/relationships" r:embed="rId1"/>
        <a:stretch>
          <a:fillRect/>
        </a:stretch>
      </xdr:blipFill>
      <xdr:spPr>
        <a:xfrm>
          <a:off x="6520927" y="25824965"/>
          <a:ext cx="158135" cy="190520"/>
        </a:xfrm>
        <a:prstGeom prst="rect">
          <a:avLst/>
        </a:prstGeom>
        <a:ln>
          <a:solidFill>
            <a:sysClr val="windowText" lastClr="000000"/>
          </a:solidFill>
        </a:ln>
      </xdr:spPr>
    </xdr:pic>
    <xdr:clientData/>
  </xdr:oneCellAnchor>
  <xdr:twoCellAnchor>
    <xdr:from>
      <xdr:col>0</xdr:col>
      <xdr:colOff>159798</xdr:colOff>
      <xdr:row>145</xdr:row>
      <xdr:rowOff>134284</xdr:rowOff>
    </xdr:from>
    <xdr:to>
      <xdr:col>2</xdr:col>
      <xdr:colOff>179295</xdr:colOff>
      <xdr:row>150</xdr:row>
      <xdr:rowOff>158787</xdr:rowOff>
    </xdr:to>
    <xdr:grpSp>
      <xdr:nvGrpSpPr>
        <xdr:cNvPr id="44" name="グループ化 43">
          <a:extLst>
            <a:ext uri="{FF2B5EF4-FFF2-40B4-BE49-F238E27FC236}">
              <a16:creationId xmlns:a16="http://schemas.microsoft.com/office/drawing/2014/main" id="{1FD38053-5C46-4258-B2A6-25C480EF2521}"/>
            </a:ext>
          </a:extLst>
        </xdr:cNvPr>
        <xdr:cNvGrpSpPr/>
      </xdr:nvGrpSpPr>
      <xdr:grpSpPr>
        <a:xfrm>
          <a:off x="162973" y="42880990"/>
          <a:ext cx="1423968" cy="1222972"/>
          <a:chOff x="182209" y="41525228"/>
          <a:chExt cx="1431438" cy="1135566"/>
        </a:xfrm>
      </xdr:grpSpPr>
      <xdr:pic>
        <xdr:nvPicPr>
          <xdr:cNvPr id="45" name="図 44">
            <a:extLst>
              <a:ext uri="{FF2B5EF4-FFF2-40B4-BE49-F238E27FC236}">
                <a16:creationId xmlns:a16="http://schemas.microsoft.com/office/drawing/2014/main" id="{B0376383-4C12-430A-A5D1-1C80F1788E8A}"/>
              </a:ext>
            </a:extLst>
          </xdr:cNvPr>
          <xdr:cNvPicPr>
            <a:picLocks noChangeAspect="1"/>
          </xdr:cNvPicPr>
        </xdr:nvPicPr>
        <xdr:blipFill>
          <a:blip xmlns:r="http://schemas.openxmlformats.org/officeDocument/2006/relationships" r:embed="rId7"/>
          <a:stretch>
            <a:fillRect/>
          </a:stretch>
        </xdr:blipFill>
        <xdr:spPr>
          <a:xfrm>
            <a:off x="187860" y="41525228"/>
            <a:ext cx="1425787" cy="1134038"/>
          </a:xfrm>
          <a:prstGeom prst="rect">
            <a:avLst/>
          </a:prstGeom>
        </xdr:spPr>
      </xdr:pic>
      <xdr:sp macro="" textlink="">
        <xdr:nvSpPr>
          <xdr:cNvPr id="46" name="正方形/長方形 45">
            <a:extLst>
              <a:ext uri="{FF2B5EF4-FFF2-40B4-BE49-F238E27FC236}">
                <a16:creationId xmlns:a16="http://schemas.microsoft.com/office/drawing/2014/main" id="{EFF39BA6-3CD9-4FF2-AD9F-69B3500EA22B}"/>
              </a:ext>
            </a:extLst>
          </xdr:cNvPr>
          <xdr:cNvSpPr/>
        </xdr:nvSpPr>
        <xdr:spPr>
          <a:xfrm>
            <a:off x="182209" y="41898123"/>
            <a:ext cx="1420233" cy="76267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800" b="1">
              <a:solidFill>
                <a:srgbClr val="FF0000"/>
              </a:solidFill>
            </a:endParaRPr>
          </a:p>
        </xdr:txBody>
      </xdr:sp>
    </xdr:grpSp>
    <xdr:clientData/>
  </xdr:twoCellAnchor>
  <xdr:oneCellAnchor>
    <xdr:from>
      <xdr:col>4</xdr:col>
      <xdr:colOff>658722</xdr:colOff>
      <xdr:row>16</xdr:row>
      <xdr:rowOff>62956</xdr:rowOff>
    </xdr:from>
    <xdr:ext cx="156230" cy="165755"/>
    <xdr:pic>
      <xdr:nvPicPr>
        <xdr:cNvPr id="47" name="図 46">
          <a:extLst>
            <a:ext uri="{FF2B5EF4-FFF2-40B4-BE49-F238E27FC236}">
              <a16:creationId xmlns:a16="http://schemas.microsoft.com/office/drawing/2014/main" id="{DB28E905-6A05-489C-82CD-0C70C7661472}"/>
            </a:ext>
          </a:extLst>
        </xdr:cNvPr>
        <xdr:cNvPicPr>
          <a:picLocks noChangeAspect="1"/>
        </xdr:cNvPicPr>
      </xdr:nvPicPr>
      <xdr:blipFill>
        <a:blip xmlns:r="http://schemas.openxmlformats.org/officeDocument/2006/relationships" r:embed="rId1"/>
        <a:stretch>
          <a:fillRect/>
        </a:stretch>
      </xdr:blipFill>
      <xdr:spPr>
        <a:xfrm>
          <a:off x="3480027" y="4631146"/>
          <a:ext cx="156230" cy="165755"/>
        </a:xfrm>
        <a:prstGeom prst="rect">
          <a:avLst/>
        </a:prstGeom>
        <a:ln>
          <a:solidFill>
            <a:sysClr val="windowText" lastClr="000000"/>
          </a:solidFill>
        </a:ln>
      </xdr:spPr>
    </xdr:pic>
    <xdr:clientData/>
  </xdr:oneCellAnchor>
  <xdr:twoCellAnchor>
    <xdr:from>
      <xdr:col>0</xdr:col>
      <xdr:colOff>72950</xdr:colOff>
      <xdr:row>80</xdr:row>
      <xdr:rowOff>76537</xdr:rowOff>
    </xdr:from>
    <xdr:to>
      <xdr:col>14</xdr:col>
      <xdr:colOff>592231</xdr:colOff>
      <xdr:row>89</xdr:row>
      <xdr:rowOff>250340</xdr:rowOff>
    </xdr:to>
    <xdr:grpSp>
      <xdr:nvGrpSpPr>
        <xdr:cNvPr id="48" name="グループ化 47">
          <a:extLst>
            <a:ext uri="{FF2B5EF4-FFF2-40B4-BE49-F238E27FC236}">
              <a16:creationId xmlns:a16="http://schemas.microsoft.com/office/drawing/2014/main" id="{F89217D2-8122-4B4D-AA25-663D8A434017}"/>
            </a:ext>
          </a:extLst>
        </xdr:cNvPr>
        <xdr:cNvGrpSpPr/>
      </xdr:nvGrpSpPr>
      <xdr:grpSpPr>
        <a:xfrm>
          <a:off x="72950" y="23100890"/>
          <a:ext cx="10350575" cy="2930450"/>
          <a:chOff x="72950" y="22566743"/>
          <a:chExt cx="10402869" cy="2896832"/>
        </a:xfrm>
      </xdr:grpSpPr>
      <xdr:grpSp>
        <xdr:nvGrpSpPr>
          <xdr:cNvPr id="49" name="グループ化 48">
            <a:extLst>
              <a:ext uri="{FF2B5EF4-FFF2-40B4-BE49-F238E27FC236}">
                <a16:creationId xmlns:a16="http://schemas.microsoft.com/office/drawing/2014/main" id="{3519F8BF-E2FF-449E-B52D-21A67135A2A9}"/>
              </a:ext>
            </a:extLst>
          </xdr:cNvPr>
          <xdr:cNvGrpSpPr/>
        </xdr:nvGrpSpPr>
        <xdr:grpSpPr>
          <a:xfrm>
            <a:off x="72950" y="22566743"/>
            <a:ext cx="10399059" cy="2893022"/>
            <a:chOff x="72950" y="22566743"/>
            <a:chExt cx="10382137" cy="2824194"/>
          </a:xfrm>
        </xdr:grpSpPr>
        <xdr:pic>
          <xdr:nvPicPr>
            <xdr:cNvPr id="51" name="図 50">
              <a:extLst>
                <a:ext uri="{FF2B5EF4-FFF2-40B4-BE49-F238E27FC236}">
                  <a16:creationId xmlns:a16="http://schemas.microsoft.com/office/drawing/2014/main" id="{93260903-7C1C-4649-B941-9BE9A6EB57CA}"/>
                </a:ext>
              </a:extLst>
            </xdr:cNvPr>
            <xdr:cNvPicPr>
              <a:picLocks noChangeAspect="1"/>
            </xdr:cNvPicPr>
          </xdr:nvPicPr>
          <xdr:blipFill>
            <a:blip xmlns:r="http://schemas.openxmlformats.org/officeDocument/2006/relationships" r:embed="rId8"/>
            <a:stretch>
              <a:fillRect/>
            </a:stretch>
          </xdr:blipFill>
          <xdr:spPr>
            <a:xfrm>
              <a:off x="72950" y="22566743"/>
              <a:ext cx="10382137" cy="2824194"/>
            </a:xfrm>
            <a:prstGeom prst="rect">
              <a:avLst/>
            </a:prstGeom>
          </xdr:spPr>
        </xdr:pic>
        <xdr:sp macro="" textlink="">
          <xdr:nvSpPr>
            <xdr:cNvPr id="52" name="正方形/長方形 51">
              <a:extLst>
                <a:ext uri="{FF2B5EF4-FFF2-40B4-BE49-F238E27FC236}">
                  <a16:creationId xmlns:a16="http://schemas.microsoft.com/office/drawing/2014/main" id="{FF9EDFC6-E6C8-4150-AA4C-7277395458E9}"/>
                </a:ext>
              </a:extLst>
            </xdr:cNvPr>
            <xdr:cNvSpPr/>
          </xdr:nvSpPr>
          <xdr:spPr>
            <a:xfrm>
              <a:off x="6305880" y="23298912"/>
              <a:ext cx="1245900" cy="185903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2800" b="1">
                <a:solidFill>
                  <a:srgbClr val="FF0000"/>
                </a:solidFill>
              </a:endParaRPr>
            </a:p>
            <a:p>
              <a:pPr algn="ctr"/>
              <a:r>
                <a:rPr kumimoji="1" lang="ja-JP" altLang="en-US" sz="4000" b="1">
                  <a:solidFill>
                    <a:srgbClr val="FF0000"/>
                  </a:solidFill>
                </a:rPr>
                <a:t>④</a:t>
              </a:r>
            </a:p>
          </xdr:txBody>
        </xdr:sp>
        <xdr:sp macro="" textlink="">
          <xdr:nvSpPr>
            <xdr:cNvPr id="53" name="正方形/長方形 52">
              <a:extLst>
                <a:ext uri="{FF2B5EF4-FFF2-40B4-BE49-F238E27FC236}">
                  <a16:creationId xmlns:a16="http://schemas.microsoft.com/office/drawing/2014/main" id="{71FC4A74-DCB5-4EF1-A34B-CEAABF5864D3}"/>
                </a:ext>
              </a:extLst>
            </xdr:cNvPr>
            <xdr:cNvSpPr/>
          </xdr:nvSpPr>
          <xdr:spPr>
            <a:xfrm>
              <a:off x="2840519" y="23305508"/>
              <a:ext cx="500378" cy="18338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rgbClr val="FF0000"/>
                  </a:solidFill>
                </a:rPr>
                <a:t>②</a:t>
              </a:r>
            </a:p>
          </xdr:txBody>
        </xdr:sp>
        <xdr:sp macro="" textlink="">
          <xdr:nvSpPr>
            <xdr:cNvPr id="54" name="正方形/長方形 53">
              <a:extLst>
                <a:ext uri="{FF2B5EF4-FFF2-40B4-BE49-F238E27FC236}">
                  <a16:creationId xmlns:a16="http://schemas.microsoft.com/office/drawing/2014/main" id="{5544C67A-F785-45FE-9313-D218E1F71724}"/>
                </a:ext>
              </a:extLst>
            </xdr:cNvPr>
            <xdr:cNvSpPr/>
          </xdr:nvSpPr>
          <xdr:spPr>
            <a:xfrm>
              <a:off x="244170" y="23673033"/>
              <a:ext cx="2581133" cy="148064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rPr>
                <a:t>①</a:t>
              </a:r>
            </a:p>
          </xdr:txBody>
        </xdr:sp>
        <xdr:sp macro="" textlink="">
          <xdr:nvSpPr>
            <xdr:cNvPr id="55" name="正方形/長方形 54">
              <a:extLst>
                <a:ext uri="{FF2B5EF4-FFF2-40B4-BE49-F238E27FC236}">
                  <a16:creationId xmlns:a16="http://schemas.microsoft.com/office/drawing/2014/main" id="{E935AE64-DFF1-4710-8C7D-B4C2DA83AF5A}"/>
                </a:ext>
              </a:extLst>
            </xdr:cNvPr>
            <xdr:cNvSpPr/>
          </xdr:nvSpPr>
          <xdr:spPr>
            <a:xfrm>
              <a:off x="3357533" y="23308007"/>
              <a:ext cx="2921090" cy="184566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rgbClr val="FF0000"/>
                  </a:solidFill>
                </a:rPr>
                <a:t>③</a:t>
              </a:r>
            </a:p>
          </xdr:txBody>
        </xdr:sp>
      </xdr:grpSp>
      <xdr:sp macro="" textlink="">
        <xdr:nvSpPr>
          <xdr:cNvPr id="50" name="正方形/長方形 49">
            <a:extLst>
              <a:ext uri="{FF2B5EF4-FFF2-40B4-BE49-F238E27FC236}">
                <a16:creationId xmlns:a16="http://schemas.microsoft.com/office/drawing/2014/main" id="{F84A82B0-DA3C-4274-8592-E3609C3EDD63}"/>
              </a:ext>
            </a:extLst>
          </xdr:cNvPr>
          <xdr:cNvSpPr/>
        </xdr:nvSpPr>
        <xdr:spPr>
          <a:xfrm>
            <a:off x="7558479" y="23315632"/>
            <a:ext cx="1038338" cy="190875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2800" b="1">
              <a:solidFill>
                <a:srgbClr val="FF0000"/>
              </a:solidFill>
            </a:endParaRPr>
          </a:p>
          <a:p>
            <a:pPr algn="ctr"/>
            <a:r>
              <a:rPr kumimoji="1" lang="ja-JP" altLang="en-US" sz="4000" b="1">
                <a:solidFill>
                  <a:srgbClr val="FF0000"/>
                </a:solidFill>
              </a:rPr>
              <a:t>⑤</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269474</xdr:colOff>
      <xdr:row>16</xdr:row>
      <xdr:rowOff>25309</xdr:rowOff>
    </xdr:from>
    <xdr:to>
      <xdr:col>9</xdr:col>
      <xdr:colOff>890178</xdr:colOff>
      <xdr:row>18</xdr:row>
      <xdr:rowOff>156882</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6181827" y="3790485"/>
          <a:ext cx="2817057" cy="658250"/>
        </a:xfrm>
        <a:prstGeom prst="rect">
          <a:avLst/>
        </a:prstGeom>
        <a:solidFill>
          <a:srgbClr val="FFCC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a:latin typeface="Meiryo UI" panose="020B0604030504040204" pitchFamily="50" charset="-128"/>
              <a:ea typeface="Meiryo UI" panose="020B0604030504040204" pitchFamily="50" charset="-128"/>
            </a:rPr>
            <a:t>別シートの「付帯経費、</a:t>
          </a:r>
          <a:r>
            <a:rPr kumimoji="1" lang="en-US" altLang="ja-JP" sz="1100">
              <a:latin typeface="Meiryo UI" panose="020B0604030504040204" pitchFamily="50" charset="-128"/>
              <a:ea typeface="Meiryo UI" panose="020B0604030504040204" pitchFamily="50" charset="-128"/>
            </a:rPr>
            <a:t>PC</a:t>
          </a:r>
          <a:r>
            <a:rPr kumimoji="1" lang="ja-JP" altLang="en-US" sz="1100">
              <a:latin typeface="Meiryo UI" panose="020B0604030504040204" pitchFamily="50" charset="-128"/>
              <a:ea typeface="Meiryo UI" panose="020B0604030504040204" pitchFamily="50" charset="-128"/>
            </a:rPr>
            <a:t>等計算表」で</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計算した数値を入力してください。</a:t>
          </a:r>
        </a:p>
      </xdr:txBody>
    </xdr:sp>
    <xdr:clientData/>
  </xdr:twoCellAnchor>
  <xdr:twoCellAnchor>
    <xdr:from>
      <xdr:col>8</xdr:col>
      <xdr:colOff>806822</xdr:colOff>
      <xdr:row>48</xdr:row>
      <xdr:rowOff>123264</xdr:rowOff>
    </xdr:from>
    <xdr:to>
      <xdr:col>9</xdr:col>
      <xdr:colOff>1646464</xdr:colOff>
      <xdr:row>50</xdr:row>
      <xdr:rowOff>274431</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5570572" y="13662371"/>
          <a:ext cx="2635785" cy="695453"/>
        </a:xfrm>
        <a:prstGeom prst="rect">
          <a:avLst/>
        </a:prstGeom>
        <a:solidFill>
          <a:srgbClr val="FFCC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a:latin typeface="Meiryo UI" panose="020B0604030504040204" pitchFamily="50" charset="-128"/>
              <a:ea typeface="Meiryo UI" panose="020B0604030504040204" pitchFamily="50" charset="-128"/>
            </a:rPr>
            <a:t>別シートの「</a:t>
          </a:r>
          <a:r>
            <a:rPr kumimoji="1" lang="ja-JP" altLang="ja-JP" sz="1100">
              <a:solidFill>
                <a:schemeClr val="dk1"/>
              </a:solidFill>
              <a:effectLst/>
              <a:latin typeface="+mn-lt"/>
              <a:ea typeface="+mn-ea"/>
              <a:cs typeface="+mn-cs"/>
            </a:rPr>
            <a:t>付帯経費、</a:t>
          </a:r>
          <a:r>
            <a:rPr kumimoji="1" lang="en-US" altLang="ja-JP" sz="1100">
              <a:solidFill>
                <a:schemeClr val="dk1"/>
              </a:solidFill>
              <a:effectLst/>
              <a:latin typeface="+mn-lt"/>
              <a:ea typeface="+mn-ea"/>
              <a:cs typeface="+mn-cs"/>
            </a:rPr>
            <a:t>PC</a:t>
          </a:r>
          <a:r>
            <a:rPr kumimoji="1" lang="ja-JP" altLang="ja-JP" sz="1100">
              <a:solidFill>
                <a:schemeClr val="dk1"/>
              </a:solidFill>
              <a:effectLst/>
              <a:latin typeface="+mn-lt"/>
              <a:ea typeface="+mn-ea"/>
              <a:cs typeface="+mn-cs"/>
            </a:rPr>
            <a:t>等計算表</a:t>
          </a:r>
          <a:r>
            <a:rPr kumimoji="1" lang="ja-JP" altLang="en-US" sz="1100">
              <a:latin typeface="Meiryo UI" panose="020B0604030504040204" pitchFamily="50" charset="-128"/>
              <a:ea typeface="Meiryo UI" panose="020B0604030504040204" pitchFamily="50" charset="-128"/>
            </a:rPr>
            <a:t>」で</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計算した数値を入力してください。</a:t>
          </a:r>
        </a:p>
      </xdr:txBody>
    </xdr:sp>
    <xdr:clientData/>
  </xdr:twoCellAnchor>
  <xdr:twoCellAnchor>
    <xdr:from>
      <xdr:col>2</xdr:col>
      <xdr:colOff>2537787</xdr:colOff>
      <xdr:row>68</xdr:row>
      <xdr:rowOff>68898</xdr:rowOff>
    </xdr:from>
    <xdr:to>
      <xdr:col>2</xdr:col>
      <xdr:colOff>2651134</xdr:colOff>
      <xdr:row>70</xdr:row>
      <xdr:rowOff>258921</xdr:rowOff>
    </xdr:to>
    <xdr:sp macro="" textlink="">
      <xdr:nvSpPr>
        <xdr:cNvPr id="2" name="右中かっこ 1">
          <a:extLst>
            <a:ext uri="{FF2B5EF4-FFF2-40B4-BE49-F238E27FC236}">
              <a16:creationId xmlns:a16="http://schemas.microsoft.com/office/drawing/2014/main" id="{97A0EFD6-0E89-4D2C-8EF9-ECD508FD61CF}"/>
            </a:ext>
          </a:extLst>
        </xdr:cNvPr>
        <xdr:cNvSpPr/>
      </xdr:nvSpPr>
      <xdr:spPr>
        <a:xfrm>
          <a:off x="3236287" y="21328698"/>
          <a:ext cx="113347" cy="825023"/>
        </a:xfrm>
        <a:prstGeom prst="rightBrace">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2714308</xdr:colOff>
      <xdr:row>68</xdr:row>
      <xdr:rowOff>115409</xdr:rowOff>
    </xdr:from>
    <xdr:to>
      <xdr:col>2</xdr:col>
      <xdr:colOff>5257800</xdr:colOff>
      <xdr:row>70</xdr:row>
      <xdr:rowOff>203200</xdr:rowOff>
    </xdr:to>
    <xdr:sp macro="" textlink="">
      <xdr:nvSpPr>
        <xdr:cNvPr id="6" name="テキスト ボックス 5">
          <a:extLst>
            <a:ext uri="{FF2B5EF4-FFF2-40B4-BE49-F238E27FC236}">
              <a16:creationId xmlns:a16="http://schemas.microsoft.com/office/drawing/2014/main" id="{F91CE1DA-5ECE-4BC8-9315-AA288E3A2F2C}"/>
            </a:ext>
          </a:extLst>
        </xdr:cNvPr>
        <xdr:cNvSpPr txBox="1"/>
      </xdr:nvSpPr>
      <xdr:spPr>
        <a:xfrm>
          <a:off x="3412808" y="21375209"/>
          <a:ext cx="2543492" cy="7227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eiryo UI" panose="020B0604030504040204" pitchFamily="50" charset="-128"/>
              <a:ea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rPr>
            <a:t>①から③の一連の契約が対象であり、</a:t>
          </a:r>
          <a:endParaRPr kumimoji="1" lang="en-US" altLang="ja-JP" sz="1200">
            <a:latin typeface="Meiryo UI" panose="020B0604030504040204" pitchFamily="50" charset="-128"/>
            <a:ea typeface="Meiryo UI" panose="020B0604030504040204" pitchFamily="50" charset="-128"/>
          </a:endParaRPr>
        </a:p>
        <a:p>
          <a:r>
            <a:rPr kumimoji="1" lang="ja-JP" altLang="en-US" sz="1200">
              <a:latin typeface="Meiryo UI" panose="020B0604030504040204" pitchFamily="50" charset="-128"/>
              <a:ea typeface="Meiryo UI" panose="020B0604030504040204" pitchFamily="50" charset="-128"/>
            </a:rPr>
            <a:t>　 いずれかのみの契約の申請は不可</a:t>
          </a:r>
        </a:p>
      </xdr:txBody>
    </xdr:sp>
    <xdr:clientData/>
  </xdr:twoCellAnchor>
  <xdr:twoCellAnchor>
    <xdr:from>
      <xdr:col>10</xdr:col>
      <xdr:colOff>775607</xdr:colOff>
      <xdr:row>2</xdr:row>
      <xdr:rowOff>95250</xdr:rowOff>
    </xdr:from>
    <xdr:to>
      <xdr:col>11</xdr:col>
      <xdr:colOff>1196068</xdr:colOff>
      <xdr:row>4</xdr:row>
      <xdr:rowOff>153205</xdr:rowOff>
    </xdr:to>
    <xdr:sp macro="" textlink="">
      <xdr:nvSpPr>
        <xdr:cNvPr id="12" name="四角形: 角を丸くする 11">
          <a:extLst>
            <a:ext uri="{FF2B5EF4-FFF2-40B4-BE49-F238E27FC236}">
              <a16:creationId xmlns:a16="http://schemas.microsoft.com/office/drawing/2014/main" id="{AEDDEC23-2268-4D48-9F68-AB730EDED2AB}"/>
            </a:ext>
          </a:extLst>
        </xdr:cNvPr>
        <xdr:cNvSpPr/>
      </xdr:nvSpPr>
      <xdr:spPr>
        <a:xfrm>
          <a:off x="20165786" y="734786"/>
          <a:ext cx="1685925" cy="41174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chemeClr val="tx1"/>
              </a:solidFill>
            </a:rPr>
            <a:t>R7.6.9</a:t>
          </a:r>
          <a:r>
            <a:rPr kumimoji="1" lang="ja-JP" altLang="en-US" sz="1600">
              <a:solidFill>
                <a:schemeClr val="tx1"/>
              </a:solidFill>
            </a:rPr>
            <a:t>時点版</a:t>
          </a:r>
          <a:endParaRPr kumimoji="1" lang="en-US" altLang="ja-JP" sz="1600">
            <a:solidFill>
              <a:schemeClr val="tx1"/>
            </a:solidFill>
          </a:endParaRPr>
        </a:p>
      </xdr:txBody>
    </xdr:sp>
    <xdr:clientData/>
  </xdr:twoCellAnchor>
  <xdr:twoCellAnchor>
    <xdr:from>
      <xdr:col>7</xdr:col>
      <xdr:colOff>2297206</xdr:colOff>
      <xdr:row>17</xdr:row>
      <xdr:rowOff>67235</xdr:rowOff>
    </xdr:from>
    <xdr:to>
      <xdr:col>8</xdr:col>
      <xdr:colOff>268941</xdr:colOff>
      <xdr:row>17</xdr:row>
      <xdr:rowOff>67235</xdr:rowOff>
    </xdr:to>
    <xdr:cxnSp macro="">
      <xdr:nvCxnSpPr>
        <xdr:cNvPr id="9" name="直線コネクタ 8">
          <a:extLst>
            <a:ext uri="{FF2B5EF4-FFF2-40B4-BE49-F238E27FC236}">
              <a16:creationId xmlns:a16="http://schemas.microsoft.com/office/drawing/2014/main" id="{70207FC8-D45E-4483-91E8-25D9575BE007}"/>
            </a:ext>
          </a:extLst>
        </xdr:cNvPr>
        <xdr:cNvCxnSpPr/>
      </xdr:nvCxnSpPr>
      <xdr:spPr>
        <a:xfrm flipH="1">
          <a:off x="15598588" y="3989294"/>
          <a:ext cx="58270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2303930</xdr:colOff>
      <xdr:row>17</xdr:row>
      <xdr:rowOff>73958</xdr:rowOff>
    </xdr:from>
    <xdr:to>
      <xdr:col>7</xdr:col>
      <xdr:colOff>2308413</xdr:colOff>
      <xdr:row>17</xdr:row>
      <xdr:rowOff>324970</xdr:rowOff>
    </xdr:to>
    <xdr:cxnSp macro="">
      <xdr:nvCxnSpPr>
        <xdr:cNvPr id="13" name="直線コネクタ 12">
          <a:extLst>
            <a:ext uri="{FF2B5EF4-FFF2-40B4-BE49-F238E27FC236}">
              <a16:creationId xmlns:a16="http://schemas.microsoft.com/office/drawing/2014/main" id="{619C2DD8-C28C-4AB1-A52D-A693244A3464}"/>
            </a:ext>
          </a:extLst>
        </xdr:cNvPr>
        <xdr:cNvCxnSpPr/>
      </xdr:nvCxnSpPr>
      <xdr:spPr>
        <a:xfrm flipH="1" flipV="1">
          <a:off x="15605312" y="3996017"/>
          <a:ext cx="4483" cy="2510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5388429</xdr:colOff>
      <xdr:row>16</xdr:row>
      <xdr:rowOff>90449</xdr:rowOff>
    </xdr:from>
    <xdr:to>
      <xdr:col>5</xdr:col>
      <xdr:colOff>27214</xdr:colOff>
      <xdr:row>18</xdr:row>
      <xdr:rowOff>449036</xdr:rowOff>
    </xdr:to>
    <xdr:sp macro="" textlink="">
      <xdr:nvSpPr>
        <xdr:cNvPr id="15" name="テキスト ボックス 14">
          <a:extLst>
            <a:ext uri="{FF2B5EF4-FFF2-40B4-BE49-F238E27FC236}">
              <a16:creationId xmlns:a16="http://schemas.microsoft.com/office/drawing/2014/main" id="{DBB9F917-3F2B-4C2B-9C4E-A6285527E605}"/>
            </a:ext>
          </a:extLst>
        </xdr:cNvPr>
        <xdr:cNvSpPr txBox="1"/>
      </xdr:nvSpPr>
      <xdr:spPr>
        <a:xfrm>
          <a:off x="6096000" y="3832413"/>
          <a:ext cx="3755571" cy="875659"/>
        </a:xfrm>
        <a:prstGeom prst="rect">
          <a:avLst/>
        </a:prstGeom>
        <a:solidFill>
          <a:srgbClr val="FFCC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b="1">
              <a:latin typeface="Meiryo UI" panose="020B0604030504040204" pitchFamily="50" charset="-128"/>
              <a:ea typeface="Meiryo UI" panose="020B0604030504040204" pitchFamily="50" charset="-128"/>
            </a:rPr>
            <a:t>提出いただく見積書には、着色するなどして、対象経費がわかるようにしていただき、本計算書に記載している金額が確認できる</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ようにしてください。</a:t>
          </a:r>
        </a:p>
      </xdr:txBody>
    </xdr:sp>
    <xdr:clientData/>
  </xdr:twoCellAnchor>
  <xdr:twoCellAnchor>
    <xdr:from>
      <xdr:col>2</xdr:col>
      <xdr:colOff>5388429</xdr:colOff>
      <xdr:row>48</xdr:row>
      <xdr:rowOff>108857</xdr:rowOff>
    </xdr:from>
    <xdr:to>
      <xdr:col>5</xdr:col>
      <xdr:colOff>27214</xdr:colOff>
      <xdr:row>50</xdr:row>
      <xdr:rowOff>440230</xdr:rowOff>
    </xdr:to>
    <xdr:sp macro="" textlink="">
      <xdr:nvSpPr>
        <xdr:cNvPr id="16" name="テキスト ボックス 15">
          <a:extLst>
            <a:ext uri="{FF2B5EF4-FFF2-40B4-BE49-F238E27FC236}">
              <a16:creationId xmlns:a16="http://schemas.microsoft.com/office/drawing/2014/main" id="{0F73FFEA-5F0C-4693-AE87-7A99ABD6D288}"/>
            </a:ext>
          </a:extLst>
        </xdr:cNvPr>
        <xdr:cNvSpPr txBox="1"/>
      </xdr:nvSpPr>
      <xdr:spPr>
        <a:xfrm>
          <a:off x="6096000" y="13756821"/>
          <a:ext cx="3755571" cy="875659"/>
        </a:xfrm>
        <a:prstGeom prst="rect">
          <a:avLst/>
        </a:prstGeom>
        <a:solidFill>
          <a:srgbClr val="FFCC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b="1">
              <a:latin typeface="Meiryo UI" panose="020B0604030504040204" pitchFamily="50" charset="-128"/>
              <a:ea typeface="Meiryo UI" panose="020B0604030504040204" pitchFamily="50" charset="-128"/>
            </a:rPr>
            <a:t>提出いただく見積書には、着色するなどして、対象経費がわかるようにしていただき、本計算書に記載している金額が確認できる</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ようにしてください。</a:t>
          </a:r>
        </a:p>
      </xdr:txBody>
    </xdr:sp>
    <xdr:clientData/>
  </xdr:twoCellAnchor>
  <xdr:twoCellAnchor>
    <xdr:from>
      <xdr:col>2</xdr:col>
      <xdr:colOff>5388429</xdr:colOff>
      <xdr:row>64</xdr:row>
      <xdr:rowOff>108857</xdr:rowOff>
    </xdr:from>
    <xdr:to>
      <xdr:col>5</xdr:col>
      <xdr:colOff>27214</xdr:colOff>
      <xdr:row>66</xdr:row>
      <xdr:rowOff>440230</xdr:rowOff>
    </xdr:to>
    <xdr:sp macro="" textlink="">
      <xdr:nvSpPr>
        <xdr:cNvPr id="17" name="テキスト ボックス 16">
          <a:extLst>
            <a:ext uri="{FF2B5EF4-FFF2-40B4-BE49-F238E27FC236}">
              <a16:creationId xmlns:a16="http://schemas.microsoft.com/office/drawing/2014/main" id="{92197763-7910-452B-AFE4-6D92FB59984A}"/>
            </a:ext>
          </a:extLst>
        </xdr:cNvPr>
        <xdr:cNvSpPr txBox="1"/>
      </xdr:nvSpPr>
      <xdr:spPr>
        <a:xfrm>
          <a:off x="6096000" y="19825607"/>
          <a:ext cx="3755571" cy="875659"/>
        </a:xfrm>
        <a:prstGeom prst="rect">
          <a:avLst/>
        </a:prstGeom>
        <a:solidFill>
          <a:srgbClr val="FFCC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b="1">
              <a:latin typeface="Meiryo UI" panose="020B0604030504040204" pitchFamily="50" charset="-128"/>
              <a:ea typeface="Meiryo UI" panose="020B0604030504040204" pitchFamily="50" charset="-128"/>
            </a:rPr>
            <a:t>提出いただく見積書には、着色するなどして。対象経費がわかるようにしていただき、本計算書に記載している金額が確認できる</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83819</xdr:colOff>
      <xdr:row>9</xdr:row>
      <xdr:rowOff>178600</xdr:rowOff>
    </xdr:from>
    <xdr:to>
      <xdr:col>7</xdr:col>
      <xdr:colOff>310510</xdr:colOff>
      <xdr:row>12</xdr:row>
      <xdr:rowOff>46615</xdr:rowOff>
    </xdr:to>
    <xdr:grpSp>
      <xdr:nvGrpSpPr>
        <xdr:cNvPr id="3" name="グループ化 2">
          <a:extLst>
            <a:ext uri="{FF2B5EF4-FFF2-40B4-BE49-F238E27FC236}">
              <a16:creationId xmlns:a16="http://schemas.microsoft.com/office/drawing/2014/main" id="{F4FA035A-EE05-4DA1-9FB1-DCFA6C2E20B0}"/>
            </a:ext>
          </a:extLst>
        </xdr:cNvPr>
        <xdr:cNvGrpSpPr/>
      </xdr:nvGrpSpPr>
      <xdr:grpSpPr>
        <a:xfrm>
          <a:off x="6981280" y="3238846"/>
          <a:ext cx="4000405" cy="1083587"/>
          <a:chOff x="7131081" y="2674054"/>
          <a:chExt cx="3973666" cy="995643"/>
        </a:xfrm>
      </xdr:grpSpPr>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310997" y="2674054"/>
            <a:ext cx="2793750" cy="99564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a:latin typeface="Meiryo UI" panose="020B0604030504040204" pitchFamily="50" charset="-128"/>
                <a:ea typeface="Meiryo UI" panose="020B0604030504040204" pitchFamily="50" charset="-128"/>
              </a:rPr>
              <a:t>「</a:t>
            </a:r>
            <a:r>
              <a:rPr kumimoji="1" lang="en-US" altLang="ja-JP" sz="1100">
                <a:latin typeface="Meiryo UI" panose="020B0604030504040204" pitchFamily="50" charset="-128"/>
                <a:ea typeface="Meiryo UI" panose="020B0604030504040204" pitchFamily="50" charset="-128"/>
              </a:rPr>
              <a:t>PC</a:t>
            </a:r>
            <a:r>
              <a:rPr kumimoji="1" lang="ja-JP" altLang="en-US" sz="1100">
                <a:latin typeface="Meiryo UI" panose="020B0604030504040204" pitchFamily="50" charset="-128"/>
                <a:ea typeface="Meiryo UI" panose="020B0604030504040204" pitchFamily="50" charset="-128"/>
              </a:rPr>
              <a:t>、タブレット端末の本体に付随して使用に必要なもの」として考えられるものを含めて計上してください。（キーボード、タッチペンなど）</a:t>
            </a:r>
          </a:p>
        </xdr:txBody>
      </xdr:sp>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flipH="1" flipV="1">
            <a:off x="7131081" y="2685685"/>
            <a:ext cx="1190761" cy="866296"/>
          </a:xfrm>
          <a:prstGeom prst="straightConnector1">
            <a:avLst/>
          </a:prstGeom>
          <a:ln w="53975">
            <a:tailEnd type="triangle"/>
          </a:ln>
        </xdr:spPr>
        <xdr:style>
          <a:lnRef idx="3">
            <a:schemeClr val="dk1"/>
          </a:lnRef>
          <a:fillRef idx="0">
            <a:schemeClr val="dk1"/>
          </a:fillRef>
          <a:effectRef idx="2">
            <a:schemeClr val="dk1"/>
          </a:effectRef>
          <a:fontRef idx="minor">
            <a:schemeClr val="tx1"/>
          </a:fontRef>
        </xdr:style>
      </xdr:cxnSp>
    </xdr:grpSp>
    <xdr:clientData/>
  </xdr:twoCellAnchor>
  <xdr:twoCellAnchor>
    <xdr:from>
      <xdr:col>5</xdr:col>
      <xdr:colOff>27211</xdr:colOff>
      <xdr:row>6</xdr:row>
      <xdr:rowOff>272081</xdr:rowOff>
    </xdr:from>
    <xdr:to>
      <xdr:col>6</xdr:col>
      <xdr:colOff>1797796</xdr:colOff>
      <xdr:row>9</xdr:row>
      <xdr:rowOff>122461</xdr:rowOff>
    </xdr:to>
    <xdr:grpSp>
      <xdr:nvGrpSpPr>
        <xdr:cNvPr id="5" name="グループ化 4">
          <a:extLst>
            <a:ext uri="{FF2B5EF4-FFF2-40B4-BE49-F238E27FC236}">
              <a16:creationId xmlns:a16="http://schemas.microsoft.com/office/drawing/2014/main" id="{09D0D8A2-6057-4BA5-9BB6-ABFD89CE3882}"/>
            </a:ext>
          </a:extLst>
        </xdr:cNvPr>
        <xdr:cNvGrpSpPr/>
      </xdr:nvGrpSpPr>
      <xdr:grpSpPr>
        <a:xfrm>
          <a:off x="6924672" y="2016970"/>
          <a:ext cx="3285513" cy="1165737"/>
          <a:chOff x="6833946" y="1824361"/>
          <a:chExt cx="3286760" cy="1018347"/>
        </a:xfrm>
      </xdr:grpSpPr>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8084609" y="1824361"/>
            <a:ext cx="2036097" cy="100881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a:latin typeface="Meiryo UI" panose="020B0604030504040204" pitchFamily="50" charset="-128"/>
                <a:ea typeface="Meiryo UI" panose="020B0604030504040204" pitchFamily="50" charset="-128"/>
              </a:rPr>
              <a:t>付帯するテクノロジー毎に、</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「★積算様式」のシート「</a:t>
            </a:r>
            <a:r>
              <a:rPr kumimoji="1" lang="en-US" altLang="ja-JP" sz="1100">
                <a:latin typeface="Meiryo UI" panose="020B0604030504040204" pitchFamily="50" charset="-128"/>
                <a:ea typeface="Meiryo UI" panose="020B0604030504040204" pitchFamily="50" charset="-128"/>
              </a:rPr>
              <a:t>H</a:t>
            </a:r>
            <a:r>
              <a:rPr kumimoji="1" lang="ja-JP" altLang="en-US" sz="1100">
                <a:latin typeface="Meiryo UI" panose="020B0604030504040204" pitchFamily="50" charset="-128"/>
                <a:ea typeface="Meiryo UI" panose="020B0604030504040204" pitchFamily="50" charset="-128"/>
              </a:rPr>
              <a:t>列」に入力してください。</a:t>
            </a:r>
          </a:p>
        </xdr:txBody>
      </xdr:sp>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H="1">
            <a:off x="6833946" y="2218427"/>
            <a:ext cx="1215349" cy="624281"/>
          </a:xfrm>
          <a:prstGeom prst="straightConnector1">
            <a:avLst/>
          </a:prstGeom>
          <a:ln w="53975">
            <a:tailEnd type="triangle"/>
          </a:ln>
        </xdr:spPr>
        <xdr:style>
          <a:lnRef idx="3">
            <a:schemeClr val="dk1"/>
          </a:lnRef>
          <a:fillRef idx="0">
            <a:schemeClr val="dk1"/>
          </a:fillRef>
          <a:effectRef idx="2">
            <a:schemeClr val="dk1"/>
          </a:effectRef>
          <a:fontRef idx="minor">
            <a:schemeClr val="tx1"/>
          </a:fontRef>
        </xdr:style>
      </xdr:cxnSp>
    </xdr:grpSp>
    <xdr:clientData/>
  </xdr:twoCellAnchor>
  <xdr:twoCellAnchor>
    <xdr:from>
      <xdr:col>7</xdr:col>
      <xdr:colOff>550545</xdr:colOff>
      <xdr:row>26</xdr:row>
      <xdr:rowOff>276224</xdr:rowOff>
    </xdr:from>
    <xdr:to>
      <xdr:col>8</xdr:col>
      <xdr:colOff>1811655</xdr:colOff>
      <xdr:row>36</xdr:row>
      <xdr:rowOff>76197</xdr:rowOff>
    </xdr:to>
    <xdr:grpSp>
      <xdr:nvGrpSpPr>
        <xdr:cNvPr id="4" name="グループ化 3">
          <a:extLst>
            <a:ext uri="{FF2B5EF4-FFF2-40B4-BE49-F238E27FC236}">
              <a16:creationId xmlns:a16="http://schemas.microsoft.com/office/drawing/2014/main" id="{3DD6619F-8363-4B2D-9630-6F75691641E5}"/>
            </a:ext>
          </a:extLst>
        </xdr:cNvPr>
        <xdr:cNvGrpSpPr/>
      </xdr:nvGrpSpPr>
      <xdr:grpSpPr>
        <a:xfrm>
          <a:off x="11218545" y="9069613"/>
          <a:ext cx="2694396" cy="2218870"/>
          <a:chOff x="11210925" y="7471485"/>
          <a:chExt cx="2686050" cy="2109296"/>
        </a:xfrm>
      </xdr:grpSpPr>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flipV="1">
            <a:off x="12812015" y="7471485"/>
            <a:ext cx="236533" cy="1258522"/>
          </a:xfrm>
          <a:prstGeom prst="straightConnector1">
            <a:avLst/>
          </a:prstGeom>
          <a:ln w="53975">
            <a:tailEnd type="triangle"/>
          </a:ln>
        </xdr:spPr>
        <xdr:style>
          <a:lnRef idx="3">
            <a:schemeClr val="dk1"/>
          </a:lnRef>
          <a:fillRef idx="0">
            <a:schemeClr val="dk1"/>
          </a:fillRef>
          <a:effectRef idx="2">
            <a:schemeClr val="dk1"/>
          </a:effectRef>
          <a:fontRef idx="minor">
            <a:schemeClr val="tx1"/>
          </a:fontRef>
        </xdr:style>
      </xdr:cxnSp>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1210925" y="8715374"/>
            <a:ext cx="2686050" cy="86540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a:latin typeface="Meiryo UI" panose="020B0604030504040204" pitchFamily="50" charset="-128"/>
                <a:ea typeface="Meiryo UI" panose="020B0604030504040204" pitchFamily="50" charset="-128"/>
              </a:rPr>
              <a:t>付帯するテクノロジー毎に、</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「★積算様式」のシート「</a:t>
            </a:r>
            <a:r>
              <a:rPr kumimoji="1" lang="en-US" altLang="ja-JP" sz="1100">
                <a:latin typeface="Meiryo UI" panose="020B0604030504040204" pitchFamily="50" charset="-128"/>
                <a:ea typeface="Meiryo UI" panose="020B0604030504040204" pitchFamily="50" charset="-128"/>
              </a:rPr>
              <a:t>I</a:t>
            </a:r>
            <a:r>
              <a:rPr kumimoji="1" lang="ja-JP" altLang="en-US" sz="1100">
                <a:latin typeface="Meiryo UI" panose="020B0604030504040204" pitchFamily="50" charset="-128"/>
                <a:ea typeface="Meiryo UI" panose="020B0604030504040204" pitchFamily="50" charset="-128"/>
              </a:rPr>
              <a:t>列」</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入力してください。</a:t>
            </a:r>
          </a:p>
        </xdr:txBody>
      </xdr:sp>
    </xdr:grpSp>
    <xdr:clientData/>
  </xdr:twoCellAnchor>
  <xdr:twoCellAnchor>
    <xdr:from>
      <xdr:col>8</xdr:col>
      <xdr:colOff>258535</xdr:colOff>
      <xdr:row>0</xdr:row>
      <xdr:rowOff>152401</xdr:rowOff>
    </xdr:from>
    <xdr:to>
      <xdr:col>9</xdr:col>
      <xdr:colOff>171450</xdr:colOff>
      <xdr:row>2</xdr:row>
      <xdr:rowOff>176894</xdr:rowOff>
    </xdr:to>
    <xdr:sp macro="" textlink="">
      <xdr:nvSpPr>
        <xdr:cNvPr id="12" name="四角形: 角を丸くする 11">
          <a:extLst>
            <a:ext uri="{FF2B5EF4-FFF2-40B4-BE49-F238E27FC236}">
              <a16:creationId xmlns:a16="http://schemas.microsoft.com/office/drawing/2014/main" id="{82D1E9E5-5D58-4694-8540-B2890DAAD526}"/>
            </a:ext>
          </a:extLst>
        </xdr:cNvPr>
        <xdr:cNvSpPr/>
      </xdr:nvSpPr>
      <xdr:spPr>
        <a:xfrm>
          <a:off x="12328071" y="152401"/>
          <a:ext cx="1749879" cy="51435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chemeClr val="tx1"/>
              </a:solidFill>
            </a:rPr>
            <a:t>R7.6.9</a:t>
          </a:r>
          <a:r>
            <a:rPr kumimoji="1" lang="ja-JP" altLang="en-US" sz="1600">
              <a:solidFill>
                <a:schemeClr val="tx1"/>
              </a:solidFill>
            </a:rPr>
            <a:t>時点版</a:t>
          </a:r>
          <a:endParaRPr kumimoji="1" lang="en-US" altLang="ja-JP" sz="1600">
            <a:solidFill>
              <a:schemeClr val="tx1"/>
            </a:solidFill>
          </a:endParaRPr>
        </a:p>
      </xdr:txBody>
    </xdr:sp>
    <xdr:clientData/>
  </xdr:twoCellAnchor>
  <xdr:twoCellAnchor>
    <xdr:from>
      <xdr:col>6</xdr:col>
      <xdr:colOff>1845187</xdr:colOff>
      <xdr:row>16</xdr:row>
      <xdr:rowOff>1782</xdr:rowOff>
    </xdr:from>
    <xdr:to>
      <xdr:col>8</xdr:col>
      <xdr:colOff>1626872</xdr:colOff>
      <xdr:row>19</xdr:row>
      <xdr:rowOff>171452</xdr:rowOff>
    </xdr:to>
    <xdr:grpSp>
      <xdr:nvGrpSpPr>
        <xdr:cNvPr id="15" name="グループ化 14">
          <a:extLst>
            <a:ext uri="{FF2B5EF4-FFF2-40B4-BE49-F238E27FC236}">
              <a16:creationId xmlns:a16="http://schemas.microsoft.com/office/drawing/2014/main" id="{A2BAB5FB-B620-4BDC-96AA-019A2F0E3D19}"/>
            </a:ext>
          </a:extLst>
        </xdr:cNvPr>
        <xdr:cNvGrpSpPr/>
      </xdr:nvGrpSpPr>
      <xdr:grpSpPr>
        <a:xfrm>
          <a:off x="10254401" y="5081782"/>
          <a:ext cx="3476932" cy="1067741"/>
          <a:chOff x="5393023" y="3610772"/>
          <a:chExt cx="2793750" cy="1007160"/>
        </a:xfrm>
      </xdr:grpSpPr>
      <xdr:sp macro="" textlink="">
        <xdr:nvSpPr>
          <xdr:cNvPr id="17" name="テキスト ボックス 16">
            <a:extLst>
              <a:ext uri="{FF2B5EF4-FFF2-40B4-BE49-F238E27FC236}">
                <a16:creationId xmlns:a16="http://schemas.microsoft.com/office/drawing/2014/main" id="{7B9B04A1-8E56-40DC-BF40-231D3B07A026}"/>
              </a:ext>
            </a:extLst>
          </xdr:cNvPr>
          <xdr:cNvSpPr txBox="1"/>
        </xdr:nvSpPr>
        <xdr:spPr>
          <a:xfrm>
            <a:off x="5393023" y="3610772"/>
            <a:ext cx="2793750" cy="48391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en-US" altLang="ja-JP" sz="1400">
                <a:latin typeface="Meiryo UI" panose="020B0604030504040204" pitchFamily="50" charset="-128"/>
                <a:ea typeface="Meiryo UI" panose="020B0604030504040204" pitchFamily="50" charset="-128"/>
              </a:rPr>
              <a:t>PC</a:t>
            </a:r>
            <a:r>
              <a:rPr kumimoji="1" lang="ja-JP" altLang="en-US" sz="1400">
                <a:latin typeface="Meiryo UI" panose="020B0604030504040204" pitchFamily="50" charset="-128"/>
                <a:ea typeface="Meiryo UI" panose="020B0604030504040204" pitchFamily="50" charset="-128"/>
              </a:rPr>
              <a:t>、タブレット端末</a:t>
            </a:r>
            <a:r>
              <a:rPr kumimoji="1" lang="ja-JP" altLang="en-US" sz="1400">
                <a:solidFill>
                  <a:srgbClr val="FF0000"/>
                </a:solidFill>
                <a:latin typeface="Meiryo UI" panose="020B0604030504040204" pitchFamily="50" charset="-128"/>
                <a:ea typeface="Meiryo UI" panose="020B0604030504040204" pitchFamily="50" charset="-128"/>
              </a:rPr>
              <a:t>本体の単価のみ計上</a:t>
            </a:r>
          </a:p>
        </xdr:txBody>
      </xdr:sp>
      <xdr:cxnSp macro="">
        <xdr:nvCxnSpPr>
          <xdr:cNvPr id="18" name="直線矢印コネクタ 17">
            <a:extLst>
              <a:ext uri="{FF2B5EF4-FFF2-40B4-BE49-F238E27FC236}">
                <a16:creationId xmlns:a16="http://schemas.microsoft.com/office/drawing/2014/main" id="{76A9FC8F-94C7-4518-AFC7-0CF297807CB8}"/>
              </a:ext>
            </a:extLst>
          </xdr:cNvPr>
          <xdr:cNvCxnSpPr/>
        </xdr:nvCxnSpPr>
        <xdr:spPr>
          <a:xfrm flipH="1">
            <a:off x="5451613" y="4011930"/>
            <a:ext cx="167981" cy="606002"/>
          </a:xfrm>
          <a:prstGeom prst="straightConnector1">
            <a:avLst/>
          </a:prstGeom>
          <a:ln w="53975">
            <a:tailEnd type="triangle"/>
          </a:ln>
        </xdr:spPr>
        <xdr:style>
          <a:lnRef idx="3">
            <a:schemeClr val="dk1"/>
          </a:lnRef>
          <a:fillRef idx="0">
            <a:schemeClr val="dk1"/>
          </a:fillRef>
          <a:effectRef idx="2">
            <a:schemeClr val="dk1"/>
          </a:effectRef>
          <a:fontRef idx="minor">
            <a:schemeClr val="tx1"/>
          </a:fontRef>
        </xdr:style>
      </xdr:cxnSp>
    </xdr:grpSp>
    <xdr:clientData/>
  </xdr:twoCellAnchor>
  <xdr:oneCellAnchor>
    <xdr:from>
      <xdr:col>4</xdr:col>
      <xdr:colOff>590550</xdr:colOff>
      <xdr:row>5</xdr:row>
      <xdr:rowOff>209550</xdr:rowOff>
    </xdr:from>
    <xdr:ext cx="607859" cy="328423"/>
    <xdr:sp macro="" textlink="">
      <xdr:nvSpPr>
        <xdr:cNvPr id="9" name="テキスト ボックス 8">
          <a:extLst>
            <a:ext uri="{FF2B5EF4-FFF2-40B4-BE49-F238E27FC236}">
              <a16:creationId xmlns:a16="http://schemas.microsoft.com/office/drawing/2014/main" id="{B737D4CE-2A9A-4E80-9E2A-392C8700C607}"/>
            </a:ext>
          </a:extLst>
        </xdr:cNvPr>
        <xdr:cNvSpPr txBox="1"/>
      </xdr:nvSpPr>
      <xdr:spPr>
        <a:xfrm>
          <a:off x="5362575" y="1428750"/>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（円）</a:t>
          </a:r>
        </a:p>
      </xdr:txBody>
    </xdr:sp>
    <xdr:clientData/>
  </xdr:oneCellAnchor>
  <xdr:twoCellAnchor>
    <xdr:from>
      <xdr:col>0</xdr:col>
      <xdr:colOff>240196</xdr:colOff>
      <xdr:row>13</xdr:row>
      <xdr:rowOff>182215</xdr:rowOff>
    </xdr:from>
    <xdr:to>
      <xdr:col>4</xdr:col>
      <xdr:colOff>49695</xdr:colOff>
      <xdr:row>16</xdr:row>
      <xdr:rowOff>107674</xdr:rowOff>
    </xdr:to>
    <xdr:sp macro="" textlink="">
      <xdr:nvSpPr>
        <xdr:cNvPr id="19" name="テキスト ボックス 18">
          <a:extLst>
            <a:ext uri="{FF2B5EF4-FFF2-40B4-BE49-F238E27FC236}">
              <a16:creationId xmlns:a16="http://schemas.microsoft.com/office/drawing/2014/main" id="{1B50B55F-BB23-47EA-92A0-470779B83DDF}"/>
            </a:ext>
          </a:extLst>
        </xdr:cNvPr>
        <xdr:cNvSpPr txBox="1"/>
      </xdr:nvSpPr>
      <xdr:spPr>
        <a:xfrm>
          <a:off x="240196" y="4629976"/>
          <a:ext cx="4580282" cy="521807"/>
        </a:xfrm>
        <a:prstGeom prst="rect">
          <a:avLst/>
        </a:prstGeom>
        <a:solidFill>
          <a:srgbClr val="FFCC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900" b="1">
              <a:latin typeface="Meiryo UI" panose="020B0604030504040204" pitchFamily="50" charset="-128"/>
              <a:ea typeface="Meiryo UI" panose="020B0604030504040204" pitchFamily="50" charset="-128"/>
            </a:rPr>
            <a:t>提出いただく見積書には、着色するなどして、対象経費がわかるようにしていただき、</a:t>
          </a:r>
          <a:endParaRPr kumimoji="1" lang="en-US" altLang="ja-JP" sz="900" b="1">
            <a:latin typeface="Meiryo UI" panose="020B0604030504040204" pitchFamily="50" charset="-128"/>
            <a:ea typeface="Meiryo UI" panose="020B0604030504040204" pitchFamily="50" charset="-128"/>
          </a:endParaRPr>
        </a:p>
        <a:p>
          <a:pPr algn="l"/>
          <a:r>
            <a:rPr kumimoji="1" lang="ja-JP" altLang="en-US" sz="900" b="1">
              <a:latin typeface="Meiryo UI" panose="020B0604030504040204" pitchFamily="50" charset="-128"/>
              <a:ea typeface="Meiryo UI" panose="020B0604030504040204" pitchFamily="50" charset="-128"/>
            </a:rPr>
            <a:t>本計算書に記載している金額が確認できるようにしてください。</a:t>
          </a:r>
        </a:p>
      </xdr:txBody>
    </xdr:sp>
    <xdr:clientData/>
  </xdr:twoCellAnchor>
  <xdr:twoCellAnchor>
    <xdr:from>
      <xdr:col>1</xdr:col>
      <xdr:colOff>0</xdr:colOff>
      <xdr:row>29</xdr:row>
      <xdr:rowOff>0</xdr:rowOff>
    </xdr:from>
    <xdr:to>
      <xdr:col>4</xdr:col>
      <xdr:colOff>57977</xdr:colOff>
      <xdr:row>31</xdr:row>
      <xdr:rowOff>124242</xdr:rowOff>
    </xdr:to>
    <xdr:sp macro="" textlink="">
      <xdr:nvSpPr>
        <xdr:cNvPr id="21" name="テキスト ボックス 20">
          <a:extLst>
            <a:ext uri="{FF2B5EF4-FFF2-40B4-BE49-F238E27FC236}">
              <a16:creationId xmlns:a16="http://schemas.microsoft.com/office/drawing/2014/main" id="{910C6710-C488-4A2F-A1C2-564275924ABB}"/>
            </a:ext>
          </a:extLst>
        </xdr:cNvPr>
        <xdr:cNvSpPr txBox="1"/>
      </xdr:nvSpPr>
      <xdr:spPr>
        <a:xfrm>
          <a:off x="248478" y="9740348"/>
          <a:ext cx="4580282" cy="521807"/>
        </a:xfrm>
        <a:prstGeom prst="rect">
          <a:avLst/>
        </a:prstGeom>
        <a:solidFill>
          <a:srgbClr val="FFCC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900" b="1">
              <a:latin typeface="Meiryo UI" panose="020B0604030504040204" pitchFamily="50" charset="-128"/>
              <a:ea typeface="Meiryo UI" panose="020B0604030504040204" pitchFamily="50" charset="-128"/>
            </a:rPr>
            <a:t>提出いただく見積書には、着色するなどして、対象経費がわかるようにしていただき、</a:t>
          </a:r>
          <a:endParaRPr kumimoji="1" lang="en-US" altLang="ja-JP" sz="900" b="1">
            <a:latin typeface="Meiryo UI" panose="020B0604030504040204" pitchFamily="50" charset="-128"/>
            <a:ea typeface="Meiryo UI" panose="020B0604030504040204" pitchFamily="50" charset="-128"/>
          </a:endParaRPr>
        </a:p>
        <a:p>
          <a:pPr algn="l"/>
          <a:r>
            <a:rPr kumimoji="1" lang="ja-JP" altLang="en-US" sz="900" b="1">
              <a:latin typeface="Meiryo UI" panose="020B0604030504040204" pitchFamily="50" charset="-128"/>
              <a:ea typeface="Meiryo UI" panose="020B0604030504040204" pitchFamily="50" charset="-128"/>
            </a:rPr>
            <a:t>本計算書に記載している金額が確認できるようにしてください。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2F918-EC55-43AA-A0E5-DF86F3271F4C}">
  <sheetPr>
    <tabColor rgb="FF0070C0"/>
    <pageSetUpPr fitToPage="1"/>
  </sheetPr>
  <dimension ref="A5:P152"/>
  <sheetViews>
    <sheetView tabSelected="1" view="pageBreakPreview" zoomScale="85" zoomScaleNormal="115" zoomScaleSheetLayoutView="85" workbookViewId="0">
      <selection activeCell="C1" sqref="C1"/>
    </sheetView>
  </sheetViews>
  <sheetFormatPr defaultRowHeight="18.75" x14ac:dyDescent="0.4"/>
  <cols>
    <col min="1" max="15" width="9.25" customWidth="1"/>
    <col min="16" max="26" width="8.25" customWidth="1"/>
  </cols>
  <sheetData>
    <row r="5" spans="1:1" ht="24" customHeight="1" x14ac:dyDescent="0.4">
      <c r="A5" s="209" t="s">
        <v>145</v>
      </c>
    </row>
    <row r="6" spans="1:1" ht="24" customHeight="1" x14ac:dyDescent="0.4">
      <c r="A6" s="209"/>
    </row>
    <row r="7" spans="1:1" ht="24" customHeight="1" x14ac:dyDescent="0.4"/>
    <row r="8" spans="1:1" ht="24" customHeight="1" x14ac:dyDescent="0.4"/>
    <row r="9" spans="1:1" ht="24" customHeight="1" x14ac:dyDescent="0.4"/>
    <row r="10" spans="1:1" ht="24" customHeight="1" x14ac:dyDescent="0.4"/>
    <row r="11" spans="1:1" ht="24" customHeight="1" x14ac:dyDescent="0.4"/>
    <row r="12" spans="1:1" ht="24" customHeight="1" x14ac:dyDescent="0.4"/>
    <row r="13" spans="1:1" ht="24" customHeight="1" x14ac:dyDescent="0.4">
      <c r="A13" s="210" t="s">
        <v>146</v>
      </c>
    </row>
    <row r="14" spans="1:1" ht="24" customHeight="1" x14ac:dyDescent="0.4">
      <c r="A14" s="210" t="s">
        <v>200</v>
      </c>
    </row>
    <row r="15" spans="1:1" ht="24" customHeight="1" x14ac:dyDescent="0.4">
      <c r="A15" s="210" t="s">
        <v>201</v>
      </c>
    </row>
    <row r="16" spans="1:1" ht="24" customHeight="1" x14ac:dyDescent="0.4">
      <c r="A16" s="210" t="s">
        <v>202</v>
      </c>
    </row>
    <row r="17" spans="1:9" ht="24" customHeight="1" x14ac:dyDescent="0.4">
      <c r="A17" s="210" t="s">
        <v>203</v>
      </c>
    </row>
    <row r="18" spans="1:9" ht="24" customHeight="1" x14ac:dyDescent="0.4">
      <c r="A18" s="210" t="s">
        <v>147</v>
      </c>
    </row>
    <row r="19" spans="1:9" ht="24" customHeight="1" x14ac:dyDescent="0.4">
      <c r="A19" s="210" t="s">
        <v>148</v>
      </c>
      <c r="I19" s="211"/>
    </row>
    <row r="20" spans="1:9" s="213" customFormat="1" ht="28.9" customHeight="1" x14ac:dyDescent="0.4">
      <c r="A20" s="212" t="s">
        <v>149</v>
      </c>
    </row>
    <row r="21" spans="1:9" ht="24" customHeight="1" x14ac:dyDescent="0.4">
      <c r="A21" s="210" t="s">
        <v>150</v>
      </c>
    </row>
    <row r="22" spans="1:9" s="213" customFormat="1" ht="24" customHeight="1" x14ac:dyDescent="0.4">
      <c r="A22" s="214" t="s">
        <v>151</v>
      </c>
    </row>
    <row r="23" spans="1:9" ht="24.6" customHeight="1" x14ac:dyDescent="0.3">
      <c r="A23" s="215" t="s">
        <v>152</v>
      </c>
    </row>
    <row r="24" spans="1:9" ht="24" customHeight="1" x14ac:dyDescent="0.3">
      <c r="A24" s="216" t="s">
        <v>153</v>
      </c>
    </row>
    <row r="25" spans="1:9" ht="24" customHeight="1" x14ac:dyDescent="0.4">
      <c r="A25" s="217" t="s">
        <v>154</v>
      </c>
    </row>
    <row r="26" spans="1:9" ht="24" customHeight="1" x14ac:dyDescent="0.4">
      <c r="A26" s="217" t="s">
        <v>155</v>
      </c>
    </row>
    <row r="27" spans="1:9" ht="24" customHeight="1" x14ac:dyDescent="0.4">
      <c r="A27" s="217" t="s">
        <v>156</v>
      </c>
    </row>
    <row r="28" spans="1:9" ht="24" customHeight="1" x14ac:dyDescent="0.4">
      <c r="A28" s="210" t="s">
        <v>157</v>
      </c>
      <c r="I28" s="211"/>
    </row>
    <row r="29" spans="1:9" s="213" customFormat="1" ht="28.9" customHeight="1" x14ac:dyDescent="0.4">
      <c r="A29" s="212" t="s">
        <v>158</v>
      </c>
    </row>
    <row r="30" spans="1:9" s="213" customFormat="1" ht="28.9" customHeight="1" x14ac:dyDescent="0.4">
      <c r="A30" s="212"/>
    </row>
    <row r="31" spans="1:9" ht="24" customHeight="1" x14ac:dyDescent="0.4">
      <c r="A31" s="209" t="s">
        <v>159</v>
      </c>
    </row>
    <row r="32" spans="1:9" ht="24" customHeight="1" x14ac:dyDescent="0.4">
      <c r="A32" s="210"/>
    </row>
    <row r="33" spans="1:1" ht="24" customHeight="1" x14ac:dyDescent="0.4">
      <c r="A33" s="210"/>
    </row>
    <row r="34" spans="1:1" ht="24" customHeight="1" x14ac:dyDescent="0.4">
      <c r="A34" s="210" t="s">
        <v>160</v>
      </c>
    </row>
    <row r="35" spans="1:1" ht="24" customHeight="1" x14ac:dyDescent="0.4">
      <c r="A35" s="210" t="s">
        <v>204</v>
      </c>
    </row>
    <row r="36" spans="1:1" ht="24" customHeight="1" x14ac:dyDescent="0.4">
      <c r="A36" s="209"/>
    </row>
    <row r="37" spans="1:1" ht="24" customHeight="1" x14ac:dyDescent="0.4">
      <c r="A37" s="209" t="s">
        <v>161</v>
      </c>
    </row>
    <row r="59" spans="1:1" ht="24" customHeight="1" x14ac:dyDescent="0.4">
      <c r="A59" s="210" t="s">
        <v>162</v>
      </c>
    </row>
    <row r="60" spans="1:1" ht="24" customHeight="1" x14ac:dyDescent="0.4">
      <c r="A60" s="218" t="s">
        <v>205</v>
      </c>
    </row>
    <row r="61" spans="1:1" ht="24" customHeight="1" x14ac:dyDescent="0.4">
      <c r="A61" s="210" t="s">
        <v>206</v>
      </c>
    </row>
    <row r="62" spans="1:1" ht="24" customHeight="1" x14ac:dyDescent="0.4">
      <c r="A62" s="210" t="s">
        <v>163</v>
      </c>
    </row>
    <row r="63" spans="1:1" ht="24" customHeight="1" x14ac:dyDescent="0.4">
      <c r="A63" s="210" t="s">
        <v>164</v>
      </c>
    </row>
    <row r="64" spans="1:1" ht="24" customHeight="1" x14ac:dyDescent="0.4">
      <c r="A64" s="210" t="s">
        <v>207</v>
      </c>
    </row>
    <row r="65" spans="1:16" ht="24" customHeight="1" x14ac:dyDescent="0.4">
      <c r="A65" s="210" t="s">
        <v>165</v>
      </c>
    </row>
    <row r="66" spans="1:16" ht="24" customHeight="1" x14ac:dyDescent="0.4">
      <c r="A66" s="210" t="s">
        <v>166</v>
      </c>
    </row>
    <row r="67" spans="1:16" ht="24" customHeight="1" x14ac:dyDescent="0.4">
      <c r="A67" s="210" t="s">
        <v>167</v>
      </c>
    </row>
    <row r="68" spans="1:16" ht="24" customHeight="1" x14ac:dyDescent="0.4">
      <c r="A68" s="210" t="s">
        <v>168</v>
      </c>
    </row>
    <row r="69" spans="1:16" ht="24" customHeight="1" x14ac:dyDescent="0.4">
      <c r="A69" s="210" t="s">
        <v>169</v>
      </c>
    </row>
    <row r="70" spans="1:16" ht="24" customHeight="1" x14ac:dyDescent="0.4">
      <c r="A70" s="210" t="s">
        <v>208</v>
      </c>
    </row>
    <row r="71" spans="1:16" ht="24" customHeight="1" x14ac:dyDescent="0.4">
      <c r="A71" s="210" t="s">
        <v>170</v>
      </c>
    </row>
    <row r="72" spans="1:16" ht="24" customHeight="1" x14ac:dyDescent="0.4">
      <c r="A72" s="210" t="s">
        <v>171</v>
      </c>
    </row>
    <row r="73" spans="1:16" ht="24" customHeight="1" x14ac:dyDescent="0.4">
      <c r="A73" s="210" t="s">
        <v>209</v>
      </c>
      <c r="P73" s="219"/>
    </row>
    <row r="74" spans="1:16" ht="24" customHeight="1" x14ac:dyDescent="0.4">
      <c r="A74" s="210" t="s">
        <v>210</v>
      </c>
      <c r="P74" s="219"/>
    </row>
    <row r="75" spans="1:16" ht="24" customHeight="1" x14ac:dyDescent="0.4">
      <c r="A75" s="220" t="s">
        <v>172</v>
      </c>
      <c r="B75" s="221"/>
      <c r="C75" s="221"/>
    </row>
    <row r="76" spans="1:16" ht="25.9" customHeight="1" x14ac:dyDescent="0.4">
      <c r="A76" s="220" t="s">
        <v>211</v>
      </c>
      <c r="B76" s="221"/>
      <c r="C76" s="221"/>
    </row>
    <row r="77" spans="1:16" ht="24" customHeight="1" x14ac:dyDescent="0.4">
      <c r="A77" s="220" t="s">
        <v>173</v>
      </c>
      <c r="B77" s="221"/>
      <c r="C77" s="221"/>
    </row>
    <row r="78" spans="1:16" ht="25.9" customHeight="1" x14ac:dyDescent="0.4">
      <c r="A78" s="220" t="s">
        <v>174</v>
      </c>
      <c r="B78" s="221"/>
      <c r="C78" s="221"/>
    </row>
    <row r="79" spans="1:16" ht="25.9" customHeight="1" x14ac:dyDescent="0.4">
      <c r="A79" s="220"/>
      <c r="B79" s="221"/>
      <c r="C79" s="221"/>
    </row>
    <row r="80" spans="1:16" ht="24" customHeight="1" x14ac:dyDescent="0.4">
      <c r="A80" s="209" t="s">
        <v>175</v>
      </c>
    </row>
    <row r="81" spans="1:1" ht="24" customHeight="1" x14ac:dyDescent="0.4"/>
    <row r="82" spans="1:1" ht="24" customHeight="1" x14ac:dyDescent="0.4"/>
    <row r="83" spans="1:1" ht="24" customHeight="1" x14ac:dyDescent="0.4"/>
    <row r="84" spans="1:1" ht="24" customHeight="1" x14ac:dyDescent="0.4"/>
    <row r="85" spans="1:1" ht="24" customHeight="1" x14ac:dyDescent="0.4"/>
    <row r="86" spans="1:1" ht="24" customHeight="1" x14ac:dyDescent="0.4"/>
    <row r="87" spans="1:1" ht="24" customHeight="1" x14ac:dyDescent="0.4"/>
    <row r="88" spans="1:1" ht="24" customHeight="1" x14ac:dyDescent="0.4"/>
    <row r="89" spans="1:1" ht="24" customHeight="1" x14ac:dyDescent="0.4"/>
    <row r="90" spans="1:1" ht="24" customHeight="1" x14ac:dyDescent="0.4">
      <c r="A90" s="210"/>
    </row>
    <row r="91" spans="1:1" ht="24" customHeight="1" x14ac:dyDescent="0.4">
      <c r="A91" s="210" t="s">
        <v>212</v>
      </c>
    </row>
    <row r="92" spans="1:1" ht="24" customHeight="1" x14ac:dyDescent="0.4">
      <c r="A92" s="210" t="s">
        <v>176</v>
      </c>
    </row>
    <row r="93" spans="1:1" ht="24" customHeight="1" x14ac:dyDescent="0.4">
      <c r="A93" s="210" t="s">
        <v>177</v>
      </c>
    </row>
    <row r="94" spans="1:1" ht="24" customHeight="1" x14ac:dyDescent="0.4">
      <c r="A94" s="218" t="s">
        <v>213</v>
      </c>
    </row>
    <row r="95" spans="1:1" ht="24" customHeight="1" x14ac:dyDescent="0.4">
      <c r="A95" s="210" t="s">
        <v>214</v>
      </c>
    </row>
    <row r="96" spans="1:1" ht="24" customHeight="1" x14ac:dyDescent="0.4">
      <c r="A96" s="210" t="s">
        <v>215</v>
      </c>
    </row>
    <row r="97" spans="1:1" ht="24" customHeight="1" x14ac:dyDescent="0.4">
      <c r="A97" s="210" t="s">
        <v>216</v>
      </c>
    </row>
    <row r="98" spans="1:1" ht="24" customHeight="1" x14ac:dyDescent="0.4">
      <c r="A98" s="210" t="s">
        <v>217</v>
      </c>
    </row>
    <row r="99" spans="1:1" ht="24" customHeight="1" x14ac:dyDescent="0.4">
      <c r="A99" s="210" t="s">
        <v>218</v>
      </c>
    </row>
    <row r="100" spans="1:1" ht="24" customHeight="1" x14ac:dyDescent="0.4"/>
    <row r="101" spans="1:1" ht="24" customHeight="1" x14ac:dyDescent="0.4">
      <c r="A101" s="209" t="s">
        <v>178</v>
      </c>
    </row>
    <row r="102" spans="1:1" ht="24" customHeight="1" x14ac:dyDescent="0.4"/>
    <row r="103" spans="1:1" ht="24" customHeight="1" x14ac:dyDescent="0.4"/>
    <row r="104" spans="1:1" ht="24" customHeight="1" x14ac:dyDescent="0.4"/>
    <row r="105" spans="1:1" ht="24" customHeight="1" x14ac:dyDescent="0.4"/>
    <row r="106" spans="1:1" ht="24" customHeight="1" x14ac:dyDescent="0.4"/>
    <row r="107" spans="1:1" ht="24" customHeight="1" x14ac:dyDescent="0.4"/>
    <row r="108" spans="1:1" ht="24" customHeight="1" x14ac:dyDescent="0.4"/>
    <row r="109" spans="1:1" ht="24" customHeight="1" x14ac:dyDescent="0.4"/>
    <row r="110" spans="1:1" ht="24" customHeight="1" x14ac:dyDescent="0.4"/>
    <row r="111" spans="1:1" ht="24" customHeight="1" x14ac:dyDescent="0.4"/>
    <row r="112" spans="1:1" ht="24" customHeight="1" x14ac:dyDescent="0.4"/>
    <row r="113" spans="1:1" ht="24" customHeight="1" x14ac:dyDescent="0.4"/>
    <row r="114" spans="1:1" ht="24" customHeight="1" x14ac:dyDescent="0.4"/>
    <row r="115" spans="1:1" ht="24" customHeight="1" x14ac:dyDescent="0.4"/>
    <row r="116" spans="1:1" ht="24" customHeight="1" x14ac:dyDescent="0.4"/>
    <row r="117" spans="1:1" ht="24" customHeight="1" x14ac:dyDescent="0.4"/>
    <row r="118" spans="1:1" ht="24" customHeight="1" x14ac:dyDescent="0.4"/>
    <row r="119" spans="1:1" ht="24" customHeight="1" x14ac:dyDescent="0.4"/>
    <row r="120" spans="1:1" ht="24" customHeight="1" x14ac:dyDescent="0.4"/>
    <row r="121" spans="1:1" ht="24" customHeight="1" x14ac:dyDescent="0.4"/>
    <row r="122" spans="1:1" ht="14.45" customHeight="1" x14ac:dyDescent="0.4"/>
    <row r="123" spans="1:1" ht="24" customHeight="1" x14ac:dyDescent="0.4">
      <c r="A123" s="210" t="s">
        <v>219</v>
      </c>
    </row>
    <row r="124" spans="1:1" ht="24" customHeight="1" x14ac:dyDescent="0.4">
      <c r="A124" s="210" t="s">
        <v>176</v>
      </c>
    </row>
    <row r="125" spans="1:1" ht="24" customHeight="1" x14ac:dyDescent="0.4">
      <c r="A125" s="210" t="s">
        <v>220</v>
      </c>
    </row>
    <row r="126" spans="1:1" ht="24" customHeight="1" x14ac:dyDescent="0.4">
      <c r="A126" s="210" t="s">
        <v>179</v>
      </c>
    </row>
    <row r="127" spans="1:1" ht="24" customHeight="1" x14ac:dyDescent="0.4">
      <c r="A127" s="218" t="s">
        <v>205</v>
      </c>
    </row>
    <row r="128" spans="1:1" ht="24" customHeight="1" x14ac:dyDescent="0.4">
      <c r="A128" s="210" t="s">
        <v>187</v>
      </c>
    </row>
    <row r="129" spans="1:1" ht="24" customHeight="1" x14ac:dyDescent="0.4">
      <c r="A129" s="210" t="s">
        <v>221</v>
      </c>
    </row>
    <row r="130" spans="1:1" ht="24" customHeight="1" x14ac:dyDescent="0.4">
      <c r="A130" s="210" t="s">
        <v>222</v>
      </c>
    </row>
    <row r="131" spans="1:1" ht="24" customHeight="1" x14ac:dyDescent="0.4">
      <c r="A131" s="210" t="s">
        <v>223</v>
      </c>
    </row>
    <row r="132" spans="1:1" ht="24" customHeight="1" x14ac:dyDescent="0.4">
      <c r="A132" s="210" t="s">
        <v>180</v>
      </c>
    </row>
    <row r="133" spans="1:1" ht="24" customHeight="1" x14ac:dyDescent="0.4"/>
    <row r="134" spans="1:1" ht="24" customHeight="1" x14ac:dyDescent="0.4">
      <c r="A134" s="209" t="s">
        <v>181</v>
      </c>
    </row>
    <row r="135" spans="1:1" ht="24" customHeight="1" x14ac:dyDescent="0.4"/>
    <row r="136" spans="1:1" ht="24" customHeight="1" x14ac:dyDescent="0.4"/>
    <row r="137" spans="1:1" ht="24" customHeight="1" x14ac:dyDescent="0.4"/>
    <row r="138" spans="1:1" ht="24" customHeight="1" x14ac:dyDescent="0.4"/>
    <row r="139" spans="1:1" ht="24" customHeight="1" x14ac:dyDescent="0.4"/>
    <row r="140" spans="1:1" ht="24" customHeight="1" x14ac:dyDescent="0.4"/>
    <row r="141" spans="1:1" ht="24" customHeight="1" x14ac:dyDescent="0.4">
      <c r="A141" s="210" t="s">
        <v>182</v>
      </c>
    </row>
    <row r="142" spans="1:1" ht="24" customHeight="1" x14ac:dyDescent="0.4">
      <c r="A142" s="218" t="s">
        <v>205</v>
      </c>
    </row>
    <row r="143" spans="1:1" ht="24" customHeight="1" x14ac:dyDescent="0.4">
      <c r="A143" s="210" t="s">
        <v>183</v>
      </c>
    </row>
    <row r="144" spans="1:1" ht="24" customHeight="1" x14ac:dyDescent="0.4"/>
    <row r="145" spans="1:1" x14ac:dyDescent="0.4">
      <c r="A145" s="209" t="s">
        <v>184</v>
      </c>
    </row>
    <row r="151" spans="1:1" ht="24" customHeight="1" x14ac:dyDescent="0.4"/>
    <row r="152" spans="1:1" x14ac:dyDescent="0.4">
      <c r="A152" s="210" t="s">
        <v>185</v>
      </c>
    </row>
  </sheetData>
  <phoneticPr fontId="2"/>
  <pageMargins left="0.7" right="0.7" top="0.75" bottom="0.75" header="0.3" footer="0.3"/>
  <pageSetup paperSize="9" scale="55" fitToHeight="0" orientation="portrait" r:id="rId1"/>
  <rowBreaks count="3" manualBreakCount="3">
    <brk id="36" max="15" man="1"/>
    <brk id="79" max="15" man="1"/>
    <brk id="132"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64B69-EC02-47FB-B028-F31B0BC47D58}">
  <sheetPr codeName="Sheet1">
    <tabColor theme="8" tint="0.79998168889431442"/>
    <pageSetUpPr fitToPage="1"/>
  </sheetPr>
  <dimension ref="A1:N72"/>
  <sheetViews>
    <sheetView showGridLines="0" view="pageBreakPreview" zoomScale="40" zoomScaleNormal="70" zoomScaleSheetLayoutView="40" workbookViewId="0">
      <selection activeCell="E25" sqref="E25"/>
    </sheetView>
  </sheetViews>
  <sheetFormatPr defaultColWidth="8.75" defaultRowHeight="15.75" x14ac:dyDescent="0.4"/>
  <cols>
    <col min="1" max="1" width="6.75" style="1" customWidth="1"/>
    <col min="2" max="2" width="2.5" style="1" customWidth="1"/>
    <col min="3" max="3" width="70.875" style="1" customWidth="1"/>
    <col min="4" max="4" width="13.875" style="1" customWidth="1"/>
    <col min="5" max="5" width="34.75" style="1" customWidth="1"/>
    <col min="6" max="6" width="19.625" style="1" customWidth="1"/>
    <col min="7" max="7" width="26.25" style="1" customWidth="1"/>
    <col min="8" max="8" width="34.25" style="1" customWidth="1"/>
    <col min="9" max="9" width="28.75" style="1" customWidth="1"/>
    <col min="10" max="12" width="16.625" style="1" customWidth="1"/>
    <col min="13" max="13" width="2.625" style="1" customWidth="1"/>
    <col min="14" max="16384" width="8.75" style="1"/>
  </cols>
  <sheetData>
    <row r="1" spans="1:12" ht="44.45" customHeight="1" x14ac:dyDescent="0.4">
      <c r="A1" s="202" t="s">
        <v>142</v>
      </c>
    </row>
    <row r="2" spans="1:12" ht="7.15" customHeight="1" thickBot="1" x14ac:dyDescent="0.45"/>
    <row r="3" spans="1:12" ht="24" customHeight="1" x14ac:dyDescent="0.4">
      <c r="B3" s="185" t="s">
        <v>32</v>
      </c>
      <c r="C3" s="64"/>
      <c r="D3" s="64"/>
      <c r="E3" s="64"/>
      <c r="F3" s="64"/>
      <c r="G3" s="64"/>
      <c r="H3" s="64"/>
      <c r="I3" s="64"/>
      <c r="J3" s="64"/>
      <c r="K3" s="64"/>
      <c r="L3" s="65"/>
    </row>
    <row r="4" spans="1:12" ht="4.9000000000000004" customHeight="1" x14ac:dyDescent="0.4">
      <c r="B4" s="66"/>
      <c r="C4" s="67"/>
      <c r="D4" s="67"/>
      <c r="E4" s="67"/>
      <c r="F4" s="67"/>
      <c r="G4" s="67"/>
      <c r="H4" s="67"/>
      <c r="I4" s="67"/>
      <c r="J4" s="67"/>
      <c r="K4" s="67"/>
      <c r="L4" s="68"/>
    </row>
    <row r="5" spans="1:12" ht="21.75" thickBot="1" x14ac:dyDescent="0.45">
      <c r="B5" s="69" t="s">
        <v>131</v>
      </c>
      <c r="C5" s="70"/>
      <c r="D5" s="70"/>
      <c r="E5" s="67"/>
      <c r="F5" s="67"/>
      <c r="G5" s="67"/>
      <c r="H5" s="67"/>
      <c r="I5" s="67"/>
      <c r="J5" s="67"/>
      <c r="K5" s="67"/>
      <c r="L5" s="68"/>
    </row>
    <row r="6" spans="1:12" ht="22.5" thickTop="1" thickBot="1" x14ac:dyDescent="0.45">
      <c r="B6" s="291" t="s">
        <v>46</v>
      </c>
      <c r="C6" s="292"/>
      <c r="D6" s="71"/>
      <c r="E6" s="67"/>
      <c r="F6" s="67"/>
      <c r="G6" s="67"/>
      <c r="H6" s="67"/>
      <c r="I6" s="67"/>
      <c r="J6" s="67"/>
      <c r="K6" s="67"/>
      <c r="L6" s="68"/>
    </row>
    <row r="7" spans="1:12" ht="5.45" customHeight="1" thickTop="1" x14ac:dyDescent="0.4">
      <c r="B7" s="72"/>
      <c r="C7" s="67"/>
      <c r="D7" s="67"/>
      <c r="E7" s="67"/>
      <c r="F7" s="67"/>
      <c r="G7" s="67"/>
      <c r="H7" s="67"/>
      <c r="I7" s="67"/>
      <c r="J7" s="67"/>
      <c r="K7" s="67"/>
      <c r="L7" s="68"/>
    </row>
    <row r="8" spans="1:12" ht="21.75" thickBot="1" x14ac:dyDescent="0.45">
      <c r="B8" s="69" t="s">
        <v>132</v>
      </c>
      <c r="C8" s="73"/>
      <c r="D8" s="73"/>
      <c r="E8" s="67"/>
      <c r="F8" s="67"/>
      <c r="G8" s="67"/>
      <c r="H8" s="67"/>
      <c r="I8" s="67"/>
      <c r="J8" s="67"/>
      <c r="K8" s="67"/>
      <c r="L8" s="68"/>
    </row>
    <row r="9" spans="1:12" ht="22.5" thickTop="1" thickBot="1" x14ac:dyDescent="0.45">
      <c r="B9" s="291" t="s">
        <v>46</v>
      </c>
      <c r="C9" s="292"/>
      <c r="D9" s="71"/>
      <c r="E9" s="67"/>
      <c r="F9" s="67"/>
      <c r="G9" s="67"/>
      <c r="H9" s="67"/>
      <c r="I9" s="67"/>
      <c r="J9" s="67"/>
      <c r="K9" s="67"/>
      <c r="L9" s="68"/>
    </row>
    <row r="10" spans="1:12" ht="8.25" customHeight="1" thickTop="1" x14ac:dyDescent="0.4">
      <c r="B10" s="72"/>
      <c r="C10" s="67"/>
      <c r="D10" s="67"/>
      <c r="E10" s="67"/>
      <c r="F10" s="67"/>
      <c r="G10" s="67"/>
      <c r="H10" s="67"/>
      <c r="I10" s="67"/>
      <c r="J10" s="67"/>
      <c r="K10" s="67"/>
      <c r="L10" s="68"/>
    </row>
    <row r="11" spans="1:12" ht="35.25" customHeight="1" x14ac:dyDescent="0.4">
      <c r="B11" s="74" t="str">
        <f>IF(B6="（プルダウンから選択）", "", IF(B6="いいえ", "『（１）介護テクノロジーの導入支援』の表に入力してください。", IF(AND(B6="はい", B9="いいえ"), "『（１）介護テクノロジーの導入支援』の表に入力してください。", IF(AND(B6="はい", B9="はい"), "『（２）介護テクノロジーのパッケージ型導入支援』の表に入力してください。（ただし、介護ソフトと連動しないテクノロジーについては『（１）介護テクノロジーの導入支援』の表に入力してください。）", "②に回答してください。"))))</f>
        <v/>
      </c>
      <c r="C11" s="67"/>
      <c r="D11" s="67"/>
      <c r="E11" s="67"/>
      <c r="F11" s="67"/>
      <c r="G11" s="67"/>
      <c r="H11" s="67"/>
      <c r="I11" s="67"/>
      <c r="J11" s="67"/>
      <c r="K11" s="67"/>
      <c r="L11" s="68"/>
    </row>
    <row r="12" spans="1:12" ht="25.15" customHeight="1" thickBot="1" x14ac:dyDescent="0.45">
      <c r="B12" s="184" t="s">
        <v>126</v>
      </c>
      <c r="C12" s="75"/>
      <c r="D12" s="75"/>
      <c r="E12" s="75"/>
      <c r="F12" s="75"/>
      <c r="G12" s="75"/>
      <c r="H12" s="75"/>
      <c r="I12" s="75"/>
      <c r="J12" s="75"/>
      <c r="K12" s="75"/>
      <c r="L12" s="76"/>
    </row>
    <row r="13" spans="1:12" ht="11.25" customHeight="1" thickBot="1" x14ac:dyDescent="0.45"/>
    <row r="14" spans="1:12" ht="18.75" customHeight="1" thickTop="1" x14ac:dyDescent="0.4">
      <c r="A14" s="244" t="s">
        <v>125</v>
      </c>
      <c r="B14" s="245"/>
      <c r="C14" s="307"/>
      <c r="D14" s="245" t="s">
        <v>69</v>
      </c>
      <c r="E14" s="241" t="s">
        <v>46</v>
      </c>
    </row>
    <row r="15" spans="1:12" ht="12" customHeight="1" x14ac:dyDescent="0.4">
      <c r="A15" s="246"/>
      <c r="B15" s="247"/>
      <c r="C15" s="308"/>
      <c r="D15" s="247"/>
      <c r="E15" s="242"/>
    </row>
    <row r="16" spans="1:12" ht="11.25" customHeight="1" thickBot="1" x14ac:dyDescent="0.45">
      <c r="A16" s="248"/>
      <c r="B16" s="249"/>
      <c r="C16" s="309"/>
      <c r="D16" s="249"/>
      <c r="E16" s="243"/>
    </row>
    <row r="17" spans="2:12" ht="12" customHeight="1" x14ac:dyDescent="0.4"/>
    <row r="18" spans="2:12" ht="29.25" thickBot="1" x14ac:dyDescent="0.45">
      <c r="B18" s="47" t="s">
        <v>18</v>
      </c>
    </row>
    <row r="19" spans="2:12" ht="44.45" customHeight="1" thickBot="1" x14ac:dyDescent="0.45">
      <c r="H19" s="259" t="s">
        <v>40</v>
      </c>
      <c r="I19" s="260"/>
      <c r="L19" s="54" t="s">
        <v>20</v>
      </c>
    </row>
    <row r="20" spans="2:12" ht="39.75" customHeight="1" thickBot="1" x14ac:dyDescent="0.45">
      <c r="B20" s="261" t="s">
        <v>42</v>
      </c>
      <c r="C20" s="262"/>
      <c r="D20" s="153" t="s">
        <v>36</v>
      </c>
      <c r="E20" s="154" t="s">
        <v>196</v>
      </c>
      <c r="F20" s="151" t="s">
        <v>35</v>
      </c>
      <c r="G20" s="37" t="s">
        <v>143</v>
      </c>
      <c r="H20" s="186" t="s">
        <v>128</v>
      </c>
      <c r="I20" s="48" t="s">
        <v>144</v>
      </c>
      <c r="J20" s="150" t="s">
        <v>41</v>
      </c>
      <c r="K20" s="151" t="s">
        <v>63</v>
      </c>
      <c r="L20" s="152" t="s">
        <v>17</v>
      </c>
    </row>
    <row r="21" spans="2:12" ht="21.95" customHeight="1" thickBot="1" x14ac:dyDescent="0.45">
      <c r="B21" s="146" t="s">
        <v>7</v>
      </c>
      <c r="C21" s="95"/>
      <c r="D21" s="111"/>
      <c r="E21" s="111"/>
      <c r="F21" s="111"/>
      <c r="G21" s="111"/>
      <c r="H21" s="111"/>
      <c r="I21" s="111"/>
      <c r="J21" s="41"/>
      <c r="K21" s="41"/>
      <c r="L21" s="42"/>
    </row>
    <row r="22" spans="2:12" ht="21.95" customHeight="1" thickTop="1" x14ac:dyDescent="0.4">
      <c r="B22" s="96"/>
      <c r="C22" s="97" t="s">
        <v>21</v>
      </c>
      <c r="D22" s="115" t="s">
        <v>39</v>
      </c>
      <c r="E22" s="116"/>
      <c r="F22" s="117"/>
      <c r="G22" s="118"/>
      <c r="H22" s="118"/>
      <c r="I22" s="119"/>
      <c r="J22" s="188">
        <f>ROUNDDOWN(SUM(G22:I22)/4*3,-3)</f>
        <v>0</v>
      </c>
      <c r="K22" s="109">
        <f>F22*1000000</f>
        <v>0</v>
      </c>
      <c r="L22" s="13">
        <f>MIN(J22:K22)</f>
        <v>0</v>
      </c>
    </row>
    <row r="23" spans="2:12" ht="21.95" customHeight="1" x14ac:dyDescent="0.4">
      <c r="B23" s="98"/>
      <c r="C23" s="99" t="s">
        <v>22</v>
      </c>
      <c r="D23" s="120" t="s">
        <v>39</v>
      </c>
      <c r="E23" s="60"/>
      <c r="F23" s="61"/>
      <c r="G23" s="62"/>
      <c r="H23" s="62"/>
      <c r="I23" s="121"/>
      <c r="J23" s="189">
        <f t="shared" ref="J23:J34" si="0">ROUNDDOWN(SUM(G23:I23)/4*3,-3)</f>
        <v>0</v>
      </c>
      <c r="K23" s="10">
        <f>F23*300000</f>
        <v>0</v>
      </c>
      <c r="L23" s="14">
        <f t="shared" ref="L23:L34" si="1">MIN(J23:K23)</f>
        <v>0</v>
      </c>
    </row>
    <row r="24" spans="2:12" ht="21.95" customHeight="1" x14ac:dyDescent="0.4">
      <c r="B24" s="98"/>
      <c r="C24" s="99" t="s">
        <v>23</v>
      </c>
      <c r="D24" s="122" t="s">
        <v>39</v>
      </c>
      <c r="E24" s="60"/>
      <c r="F24" s="61"/>
      <c r="G24" s="62"/>
      <c r="H24" s="62"/>
      <c r="I24" s="121"/>
      <c r="J24" s="189">
        <f t="shared" si="0"/>
        <v>0</v>
      </c>
      <c r="K24" s="110">
        <f>F24*300000</f>
        <v>0</v>
      </c>
      <c r="L24" s="14">
        <f t="shared" si="1"/>
        <v>0</v>
      </c>
    </row>
    <row r="25" spans="2:12" ht="21.95" customHeight="1" x14ac:dyDescent="0.4">
      <c r="B25" s="98"/>
      <c r="C25" s="99" t="s">
        <v>16</v>
      </c>
      <c r="D25" s="122" t="s">
        <v>39</v>
      </c>
      <c r="E25" s="60"/>
      <c r="F25" s="61"/>
      <c r="G25" s="62"/>
      <c r="H25" s="62"/>
      <c r="I25" s="121"/>
      <c r="J25" s="189">
        <f t="shared" si="0"/>
        <v>0</v>
      </c>
      <c r="K25" s="10">
        <f t="shared" ref="K25" si="2">F25*1000000</f>
        <v>0</v>
      </c>
      <c r="L25" s="14">
        <f t="shared" si="1"/>
        <v>0</v>
      </c>
    </row>
    <row r="26" spans="2:12" ht="21.95" customHeight="1" x14ac:dyDescent="0.4">
      <c r="B26" s="98"/>
      <c r="C26" s="99" t="s">
        <v>124</v>
      </c>
      <c r="D26" s="122" t="s">
        <v>39</v>
      </c>
      <c r="E26" s="60"/>
      <c r="F26" s="61"/>
      <c r="G26" s="62"/>
      <c r="H26" s="62"/>
      <c r="I26" s="121"/>
      <c r="J26" s="189">
        <f t="shared" si="0"/>
        <v>0</v>
      </c>
      <c r="K26" s="10">
        <f t="shared" ref="K26:K34" si="3">F26*300000</f>
        <v>0</v>
      </c>
      <c r="L26" s="14">
        <f t="shared" si="1"/>
        <v>0</v>
      </c>
    </row>
    <row r="27" spans="2:12" ht="21.95" customHeight="1" x14ac:dyDescent="0.4">
      <c r="B27" s="98"/>
      <c r="C27" s="99" t="s">
        <v>123</v>
      </c>
      <c r="D27" s="122" t="s">
        <v>39</v>
      </c>
      <c r="E27" s="60"/>
      <c r="F27" s="61"/>
      <c r="G27" s="62"/>
      <c r="H27" s="62"/>
      <c r="I27" s="121"/>
      <c r="J27" s="189">
        <f t="shared" si="0"/>
        <v>0</v>
      </c>
      <c r="K27" s="10">
        <f t="shared" si="3"/>
        <v>0</v>
      </c>
      <c r="L27" s="14">
        <f t="shared" ref="L27" si="4">MIN(J27:K27)</f>
        <v>0</v>
      </c>
    </row>
    <row r="28" spans="2:12" ht="21.95" customHeight="1" x14ac:dyDescent="0.4">
      <c r="B28" s="98"/>
      <c r="C28" s="99" t="s">
        <v>1</v>
      </c>
      <c r="D28" s="122" t="s">
        <v>39</v>
      </c>
      <c r="E28" s="60"/>
      <c r="F28" s="61"/>
      <c r="G28" s="62"/>
      <c r="H28" s="62"/>
      <c r="I28" s="121"/>
      <c r="J28" s="189">
        <f t="shared" si="0"/>
        <v>0</v>
      </c>
      <c r="K28" s="10">
        <f t="shared" si="3"/>
        <v>0</v>
      </c>
      <c r="L28" s="14">
        <f t="shared" si="1"/>
        <v>0</v>
      </c>
    </row>
    <row r="29" spans="2:12" ht="21.95" customHeight="1" x14ac:dyDescent="0.4">
      <c r="B29" s="98"/>
      <c r="C29" s="99" t="s">
        <v>1</v>
      </c>
      <c r="D29" s="122" t="s">
        <v>39</v>
      </c>
      <c r="E29" s="60"/>
      <c r="F29" s="61"/>
      <c r="G29" s="62"/>
      <c r="H29" s="62"/>
      <c r="I29" s="121"/>
      <c r="J29" s="189">
        <f t="shared" si="0"/>
        <v>0</v>
      </c>
      <c r="K29" s="10">
        <f t="shared" si="3"/>
        <v>0</v>
      </c>
      <c r="L29" s="14">
        <f t="shared" ref="L29:L30" si="5">MIN(J29:K29)</f>
        <v>0</v>
      </c>
    </row>
    <row r="30" spans="2:12" ht="21.95" customHeight="1" x14ac:dyDescent="0.4">
      <c r="B30" s="98"/>
      <c r="C30" s="99" t="s">
        <v>1</v>
      </c>
      <c r="D30" s="122" t="s">
        <v>39</v>
      </c>
      <c r="E30" s="60"/>
      <c r="F30" s="61"/>
      <c r="G30" s="62"/>
      <c r="H30" s="62"/>
      <c r="I30" s="121"/>
      <c r="J30" s="189">
        <f t="shared" si="0"/>
        <v>0</v>
      </c>
      <c r="K30" s="10">
        <f t="shared" si="3"/>
        <v>0</v>
      </c>
      <c r="L30" s="14">
        <f t="shared" si="5"/>
        <v>0</v>
      </c>
    </row>
    <row r="31" spans="2:12" ht="21.95" customHeight="1" x14ac:dyDescent="0.4">
      <c r="B31" s="98"/>
      <c r="C31" s="99" t="s">
        <v>1</v>
      </c>
      <c r="D31" s="122" t="s">
        <v>39</v>
      </c>
      <c r="E31" s="60"/>
      <c r="F31" s="61"/>
      <c r="G31" s="62"/>
      <c r="H31" s="62"/>
      <c r="I31" s="121"/>
      <c r="J31" s="189">
        <f t="shared" si="0"/>
        <v>0</v>
      </c>
      <c r="K31" s="10">
        <f t="shared" si="3"/>
        <v>0</v>
      </c>
      <c r="L31" s="14">
        <f t="shared" ref="L31" si="6">MIN(J31:K31)</f>
        <v>0</v>
      </c>
    </row>
    <row r="32" spans="2:12" ht="21.95" customHeight="1" x14ac:dyDescent="0.4">
      <c r="B32" s="98"/>
      <c r="C32" s="99" t="s">
        <v>11</v>
      </c>
      <c r="D32" s="122" t="s">
        <v>39</v>
      </c>
      <c r="E32" s="60"/>
      <c r="F32" s="61"/>
      <c r="G32" s="62"/>
      <c r="H32" s="62"/>
      <c r="I32" s="121"/>
      <c r="J32" s="189">
        <f t="shared" si="0"/>
        <v>0</v>
      </c>
      <c r="K32" s="10">
        <f t="shared" si="3"/>
        <v>0</v>
      </c>
      <c r="L32" s="14">
        <f t="shared" si="1"/>
        <v>0</v>
      </c>
    </row>
    <row r="33" spans="2:14" ht="21.95" customHeight="1" x14ac:dyDescent="0.4">
      <c r="B33" s="98"/>
      <c r="C33" s="99" t="s">
        <v>12</v>
      </c>
      <c r="D33" s="122" t="s">
        <v>39</v>
      </c>
      <c r="E33" s="60"/>
      <c r="F33" s="61"/>
      <c r="G33" s="62"/>
      <c r="H33" s="62"/>
      <c r="I33" s="121"/>
      <c r="J33" s="189">
        <f t="shared" si="0"/>
        <v>0</v>
      </c>
      <c r="K33" s="10">
        <f t="shared" si="3"/>
        <v>0</v>
      </c>
      <c r="L33" s="14">
        <f t="shared" si="1"/>
        <v>0</v>
      </c>
    </row>
    <row r="34" spans="2:14" ht="21.95" customHeight="1" thickBot="1" x14ac:dyDescent="0.45">
      <c r="B34" s="100"/>
      <c r="C34" s="101" t="s">
        <v>13</v>
      </c>
      <c r="D34" s="123" t="s">
        <v>39</v>
      </c>
      <c r="E34" s="124"/>
      <c r="F34" s="125"/>
      <c r="G34" s="126"/>
      <c r="H34" s="126"/>
      <c r="I34" s="127"/>
      <c r="J34" s="190">
        <f t="shared" si="0"/>
        <v>0</v>
      </c>
      <c r="K34" s="11">
        <f t="shared" si="3"/>
        <v>0</v>
      </c>
      <c r="L34" s="15">
        <f t="shared" si="1"/>
        <v>0</v>
      </c>
    </row>
    <row r="35" spans="2:14" ht="21.95" customHeight="1" thickBot="1" x14ac:dyDescent="0.45">
      <c r="B35" s="147" t="s">
        <v>0</v>
      </c>
      <c r="C35" s="102"/>
      <c r="D35" s="112"/>
      <c r="E35" s="112"/>
      <c r="F35" s="113"/>
      <c r="G35" s="114"/>
      <c r="H35" s="114"/>
      <c r="I35" s="114"/>
      <c r="J35" s="38"/>
      <c r="K35" s="39"/>
      <c r="L35" s="40"/>
    </row>
    <row r="36" spans="2:14" ht="21.95" customHeight="1" thickTop="1" x14ac:dyDescent="0.4">
      <c r="B36" s="103"/>
      <c r="C36" s="133" t="s">
        <v>50</v>
      </c>
      <c r="D36" s="295" t="s">
        <v>39</v>
      </c>
      <c r="E36" s="298"/>
      <c r="F36" s="278" t="s">
        <v>64</v>
      </c>
      <c r="G36" s="301"/>
      <c r="H36" s="304"/>
      <c r="I36" s="298"/>
      <c r="J36" s="281">
        <f t="shared" ref="J36" si="7">ROUNDDOWN(SUM(G36:I36)/4*3,0)</f>
        <v>0</v>
      </c>
      <c r="K36" s="288" t="str">
        <f>IF(C36="（契約方法を選択する）", 0, IF(OR(C37="", C38="", C38="ケアプランデータ連携システムのデータ連携について選択"), "条件が不正です", IF(AND(C36="職員数に応じて必要なライセンス数が変動するもの", C37="（職員数をプルダウンから選択）"), "条件が不正です", IF(C36="職員数に応じて必要なライセンス数が変動しないもの", 2500000 + IF(C38="5事業所以上と連携する", 50000, 0), IF(C36="職員数に応じて必要なライセンス数が変動するもの", IF(C37="１名以上10名以下", 1000000, IF(C37="11名以上20名以下", 1500000, IF(C37="21名以上30名以下", 2000000, IF(C37="31名以上", 2500000, "条件が不正です")))) + IF(C38="5事業所以上と連携する", 50000, 0), "条件が不正です")))))</f>
        <v>条件が不正です</v>
      </c>
      <c r="L36" s="275">
        <f>MIN(J36:K36)</f>
        <v>0</v>
      </c>
      <c r="N36" s="2"/>
    </row>
    <row r="37" spans="2:14" ht="21.95" customHeight="1" x14ac:dyDescent="0.4">
      <c r="B37" s="293"/>
      <c r="C37" s="134" t="s">
        <v>47</v>
      </c>
      <c r="D37" s="296"/>
      <c r="E37" s="299"/>
      <c r="F37" s="279"/>
      <c r="G37" s="302"/>
      <c r="H37" s="305"/>
      <c r="I37" s="299"/>
      <c r="J37" s="282"/>
      <c r="K37" s="289"/>
      <c r="L37" s="276"/>
    </row>
    <row r="38" spans="2:14" ht="22.5" customHeight="1" thickBot="1" x14ac:dyDescent="0.45">
      <c r="B38" s="294"/>
      <c r="C38" s="201" t="s">
        <v>135</v>
      </c>
      <c r="D38" s="297"/>
      <c r="E38" s="300"/>
      <c r="F38" s="280"/>
      <c r="G38" s="303"/>
      <c r="H38" s="306"/>
      <c r="I38" s="300"/>
      <c r="J38" s="283"/>
      <c r="K38" s="290"/>
      <c r="L38" s="277"/>
    </row>
    <row r="39" spans="2:14" ht="21" customHeight="1" thickBot="1" x14ac:dyDescent="0.45">
      <c r="B39" s="148" t="s">
        <v>10</v>
      </c>
      <c r="C39" s="129"/>
      <c r="D39" s="130"/>
      <c r="E39" s="130"/>
      <c r="F39" s="128"/>
      <c r="G39" s="131"/>
      <c r="H39" s="132"/>
      <c r="I39" s="132"/>
      <c r="J39" s="57"/>
      <c r="K39" s="56"/>
      <c r="L39" s="58"/>
    </row>
    <row r="40" spans="2:14" ht="21.6" customHeight="1" thickTop="1" x14ac:dyDescent="0.4">
      <c r="B40" s="104"/>
      <c r="C40" s="105" t="s">
        <v>2</v>
      </c>
      <c r="D40" s="135" t="s">
        <v>39</v>
      </c>
      <c r="E40" s="116"/>
      <c r="F40" s="117"/>
      <c r="G40" s="119"/>
      <c r="H40" s="171" t="s">
        <v>134</v>
      </c>
      <c r="I40" s="172" t="s">
        <v>134</v>
      </c>
      <c r="J40" s="6">
        <f>ROUNDDOWN(SUM(G40:I40)/4*3,-3)</f>
        <v>0</v>
      </c>
      <c r="K40" s="7">
        <f t="shared" ref="K40:K46" si="8">F40*1000000</f>
        <v>0</v>
      </c>
      <c r="L40" s="197">
        <f t="shared" ref="L40:L46" si="9">MIN(J40:K40)</f>
        <v>0</v>
      </c>
    </row>
    <row r="41" spans="2:14" ht="33" x14ac:dyDescent="0.4">
      <c r="B41" s="104"/>
      <c r="C41" s="106" t="s">
        <v>3</v>
      </c>
      <c r="D41" s="122" t="s">
        <v>39</v>
      </c>
      <c r="E41" s="60"/>
      <c r="F41" s="61"/>
      <c r="G41" s="121"/>
      <c r="H41" s="173" t="s">
        <v>134</v>
      </c>
      <c r="I41" s="174" t="s">
        <v>134</v>
      </c>
      <c r="J41" s="9">
        <f t="shared" ref="J41:J46" si="10">ROUNDDOWN(SUM(G41:I41)/4*3,-3)</f>
        <v>0</v>
      </c>
      <c r="K41" s="10">
        <f t="shared" si="8"/>
        <v>0</v>
      </c>
      <c r="L41" s="30">
        <f t="shared" si="9"/>
        <v>0</v>
      </c>
    </row>
    <row r="42" spans="2:14" ht="33" x14ac:dyDescent="0.4">
      <c r="B42" s="104"/>
      <c r="C42" s="106" t="s">
        <v>4</v>
      </c>
      <c r="D42" s="122" t="s">
        <v>39</v>
      </c>
      <c r="E42" s="60"/>
      <c r="F42" s="61"/>
      <c r="G42" s="121"/>
      <c r="H42" s="173" t="s">
        <v>134</v>
      </c>
      <c r="I42" s="174" t="s">
        <v>134</v>
      </c>
      <c r="J42" s="9">
        <f t="shared" si="10"/>
        <v>0</v>
      </c>
      <c r="K42" s="10">
        <f t="shared" si="8"/>
        <v>0</v>
      </c>
      <c r="L42" s="30">
        <f t="shared" si="9"/>
        <v>0</v>
      </c>
    </row>
    <row r="43" spans="2:14" ht="42.75" customHeight="1" x14ac:dyDescent="0.4">
      <c r="B43" s="104"/>
      <c r="C43" s="106" t="s">
        <v>68</v>
      </c>
      <c r="D43" s="122" t="s">
        <v>39</v>
      </c>
      <c r="E43" s="60"/>
      <c r="F43" s="61"/>
      <c r="G43" s="121"/>
      <c r="H43" s="173" t="s">
        <v>134</v>
      </c>
      <c r="I43" s="174" t="s">
        <v>134</v>
      </c>
      <c r="J43" s="9">
        <f t="shared" si="10"/>
        <v>0</v>
      </c>
      <c r="K43" s="10">
        <f t="shared" si="8"/>
        <v>0</v>
      </c>
      <c r="L43" s="30">
        <f t="shared" si="9"/>
        <v>0</v>
      </c>
    </row>
    <row r="44" spans="2:14" ht="21.95" customHeight="1" x14ac:dyDescent="0.4">
      <c r="B44" s="104"/>
      <c r="C44" s="106" t="s">
        <v>5</v>
      </c>
      <c r="D44" s="122" t="s">
        <v>39</v>
      </c>
      <c r="E44" s="60"/>
      <c r="F44" s="61"/>
      <c r="G44" s="121"/>
      <c r="H44" s="173" t="s">
        <v>134</v>
      </c>
      <c r="I44" s="174" t="s">
        <v>134</v>
      </c>
      <c r="J44" s="9">
        <f t="shared" si="10"/>
        <v>0</v>
      </c>
      <c r="K44" s="10">
        <f t="shared" si="8"/>
        <v>0</v>
      </c>
      <c r="L44" s="30">
        <f t="shared" si="9"/>
        <v>0</v>
      </c>
    </row>
    <row r="45" spans="2:14" ht="21.95" customHeight="1" x14ac:dyDescent="0.4">
      <c r="B45" s="104"/>
      <c r="C45" s="106" t="s">
        <v>6</v>
      </c>
      <c r="D45" s="122" t="s">
        <v>39</v>
      </c>
      <c r="E45" s="60"/>
      <c r="F45" s="61"/>
      <c r="G45" s="121"/>
      <c r="H45" s="173" t="s">
        <v>134</v>
      </c>
      <c r="I45" s="174" t="s">
        <v>134</v>
      </c>
      <c r="J45" s="9">
        <f t="shared" si="10"/>
        <v>0</v>
      </c>
      <c r="K45" s="10">
        <f t="shared" si="8"/>
        <v>0</v>
      </c>
      <c r="L45" s="30">
        <f t="shared" si="9"/>
        <v>0</v>
      </c>
    </row>
    <row r="46" spans="2:14" ht="21.95" customHeight="1" thickBot="1" x14ac:dyDescent="0.45">
      <c r="B46" s="107"/>
      <c r="C46" s="108" t="s">
        <v>8</v>
      </c>
      <c r="D46" s="123" t="s">
        <v>39</v>
      </c>
      <c r="E46" s="124"/>
      <c r="F46" s="125"/>
      <c r="G46" s="127"/>
      <c r="H46" s="175" t="s">
        <v>134</v>
      </c>
      <c r="I46" s="176" t="s">
        <v>134</v>
      </c>
      <c r="J46" s="191">
        <f t="shared" si="10"/>
        <v>0</v>
      </c>
      <c r="K46" s="11">
        <f t="shared" si="8"/>
        <v>0</v>
      </c>
      <c r="L46" s="31">
        <f t="shared" si="9"/>
        <v>0</v>
      </c>
    </row>
    <row r="47" spans="2:14" ht="36" customHeight="1" thickTop="1" thickBot="1" x14ac:dyDescent="0.45">
      <c r="B47" s="155" t="s">
        <v>9</v>
      </c>
      <c r="C47" s="4"/>
      <c r="D47" s="4"/>
      <c r="E47" s="3"/>
      <c r="F47" s="3"/>
      <c r="G47" s="156">
        <f>SUBTOTAL(9,G22:G34,G36:G37,G40:G46)</f>
        <v>0</v>
      </c>
      <c r="H47" s="178"/>
      <c r="I47" s="178"/>
      <c r="J47" s="192"/>
      <c r="K47" s="179"/>
      <c r="L47" s="183">
        <f>ROUNDDOWN((SUBTOTAL(9,L22:L34,L36:L37,L40:L46)),-3)</f>
        <v>0</v>
      </c>
    </row>
    <row r="48" spans="2:14" x14ac:dyDescent="0.4">
      <c r="L48" s="5"/>
    </row>
    <row r="49" spans="2:12" x14ac:dyDescent="0.4">
      <c r="L49" s="5"/>
    </row>
    <row r="50" spans="2:12" ht="27.6" customHeight="1" thickBot="1" x14ac:dyDescent="0.45">
      <c r="B50" s="44" t="s">
        <v>19</v>
      </c>
      <c r="C50" s="43"/>
      <c r="D50" s="43"/>
    </row>
    <row r="51" spans="2:12" ht="41.45" customHeight="1" thickBot="1" x14ac:dyDescent="0.45">
      <c r="H51" s="259" t="s">
        <v>40</v>
      </c>
      <c r="I51" s="260"/>
      <c r="L51" s="54" t="s">
        <v>20</v>
      </c>
    </row>
    <row r="52" spans="2:12" ht="45.75" customHeight="1" thickBot="1" x14ac:dyDescent="0.45">
      <c r="B52" s="261" t="s">
        <v>42</v>
      </c>
      <c r="C52" s="262"/>
      <c r="D52" s="168" t="s">
        <v>36</v>
      </c>
      <c r="E52" s="169" t="s">
        <v>197</v>
      </c>
      <c r="F52" s="170" t="s">
        <v>35</v>
      </c>
      <c r="G52" s="37" t="s">
        <v>143</v>
      </c>
      <c r="H52" s="186" t="s">
        <v>128</v>
      </c>
      <c r="I52" s="48" t="s">
        <v>144</v>
      </c>
      <c r="J52" s="150" t="s">
        <v>41</v>
      </c>
      <c r="K52" s="166" t="s">
        <v>63</v>
      </c>
      <c r="L52" s="167" t="s">
        <v>17</v>
      </c>
    </row>
    <row r="53" spans="2:12" ht="30" customHeight="1" thickTop="1" thickBot="1" x14ac:dyDescent="0.45">
      <c r="B53" s="164" t="s">
        <v>191</v>
      </c>
      <c r="C53" s="158"/>
      <c r="D53" s="138" t="s">
        <v>39</v>
      </c>
      <c r="E53" s="139"/>
      <c r="F53" s="136" t="s">
        <v>65</v>
      </c>
      <c r="G53" s="222"/>
      <c r="H53" s="284"/>
      <c r="I53" s="284"/>
      <c r="J53" s="233"/>
      <c r="K53" s="232"/>
      <c r="L53" s="230"/>
    </row>
    <row r="54" spans="2:12" ht="30" customHeight="1" thickTop="1" thickBot="1" x14ac:dyDescent="0.45">
      <c r="B54" s="165" t="s">
        <v>188</v>
      </c>
      <c r="C54" s="159"/>
      <c r="D54" s="137"/>
      <c r="E54" s="137"/>
      <c r="F54" s="46"/>
      <c r="G54" s="137"/>
      <c r="H54" s="285"/>
      <c r="I54" s="287"/>
      <c r="J54" s="234"/>
      <c r="K54" s="50"/>
      <c r="L54" s="231"/>
    </row>
    <row r="55" spans="2:12" ht="30" customHeight="1" thickTop="1" x14ac:dyDescent="0.4">
      <c r="B55" s="45"/>
      <c r="C55" s="160" t="s">
        <v>190</v>
      </c>
      <c r="D55" s="140" t="s">
        <v>39</v>
      </c>
      <c r="E55" s="141"/>
      <c r="F55" s="141"/>
      <c r="G55" s="223"/>
      <c r="H55" s="285"/>
      <c r="I55" s="285"/>
      <c r="J55" s="227"/>
      <c r="K55" s="49"/>
      <c r="L55" s="52"/>
    </row>
    <row r="56" spans="2:12" ht="30" customHeight="1" x14ac:dyDescent="0.4">
      <c r="B56" s="45"/>
      <c r="C56" s="161" t="s">
        <v>190</v>
      </c>
      <c r="D56" s="142" t="s">
        <v>39</v>
      </c>
      <c r="E56" s="77"/>
      <c r="F56" s="77"/>
      <c r="G56" s="224"/>
      <c r="H56" s="285"/>
      <c r="I56" s="285"/>
      <c r="J56" s="227"/>
      <c r="K56" s="49"/>
      <c r="L56" s="52"/>
    </row>
    <row r="57" spans="2:12" ht="30" customHeight="1" x14ac:dyDescent="0.4">
      <c r="B57" s="45"/>
      <c r="C57" s="161" t="s">
        <v>190</v>
      </c>
      <c r="D57" s="142" t="s">
        <v>39</v>
      </c>
      <c r="E57" s="77"/>
      <c r="F57" s="77"/>
      <c r="G57" s="224"/>
      <c r="H57" s="285"/>
      <c r="I57" s="285"/>
      <c r="J57" s="227"/>
      <c r="K57" s="49"/>
      <c r="L57" s="52"/>
    </row>
    <row r="58" spans="2:12" ht="30" customHeight="1" x14ac:dyDescent="0.4">
      <c r="B58" s="45"/>
      <c r="C58" s="161" t="s">
        <v>190</v>
      </c>
      <c r="D58" s="142" t="s">
        <v>39</v>
      </c>
      <c r="E58" s="77"/>
      <c r="F58" s="77"/>
      <c r="G58" s="224"/>
      <c r="H58" s="285"/>
      <c r="I58" s="285"/>
      <c r="J58" s="227"/>
      <c r="K58" s="49"/>
      <c r="L58" s="52"/>
    </row>
    <row r="59" spans="2:12" ht="30" customHeight="1" x14ac:dyDescent="0.4">
      <c r="B59" s="45"/>
      <c r="C59" s="161" t="s">
        <v>190</v>
      </c>
      <c r="D59" s="142" t="s">
        <v>39</v>
      </c>
      <c r="E59" s="77"/>
      <c r="F59" s="77"/>
      <c r="G59" s="224"/>
      <c r="H59" s="285"/>
      <c r="I59" s="285"/>
      <c r="J59" s="227"/>
      <c r="K59" s="49"/>
      <c r="L59" s="52"/>
    </row>
    <row r="60" spans="2:12" ht="30" customHeight="1" x14ac:dyDescent="0.4">
      <c r="B60" s="45"/>
      <c r="C60" s="161" t="s">
        <v>190</v>
      </c>
      <c r="D60" s="142" t="s">
        <v>39</v>
      </c>
      <c r="E60" s="77"/>
      <c r="F60" s="77"/>
      <c r="G60" s="224"/>
      <c r="H60" s="285"/>
      <c r="I60" s="285"/>
      <c r="J60" s="227"/>
      <c r="K60" s="49"/>
      <c r="L60" s="52"/>
    </row>
    <row r="61" spans="2:12" ht="30" customHeight="1" x14ac:dyDescent="0.4">
      <c r="B61" s="45"/>
      <c r="C61" s="162" t="s">
        <v>190</v>
      </c>
      <c r="D61" s="143" t="s">
        <v>39</v>
      </c>
      <c r="E61" s="78"/>
      <c r="F61" s="78"/>
      <c r="G61" s="225"/>
      <c r="H61" s="285"/>
      <c r="I61" s="285"/>
      <c r="J61" s="228"/>
      <c r="K61" s="50"/>
      <c r="L61" s="53"/>
    </row>
    <row r="62" spans="2:12" ht="30" customHeight="1" thickBot="1" x14ac:dyDescent="0.45">
      <c r="B62" s="45"/>
      <c r="C62" s="163" t="s">
        <v>190</v>
      </c>
      <c r="D62" s="144" t="s">
        <v>39</v>
      </c>
      <c r="E62" s="145"/>
      <c r="F62" s="145"/>
      <c r="G62" s="226"/>
      <c r="H62" s="286"/>
      <c r="I62" s="286"/>
      <c r="J62" s="229"/>
      <c r="K62" s="51"/>
      <c r="L62" s="182"/>
    </row>
    <row r="63" spans="2:12" ht="30.75" customHeight="1" thickTop="1" thickBot="1" x14ac:dyDescent="0.45">
      <c r="B63" s="157" t="s">
        <v>9</v>
      </c>
      <c r="C63" s="21"/>
      <c r="D63" s="4"/>
      <c r="E63" s="3"/>
      <c r="F63" s="187"/>
      <c r="G63" s="156">
        <f>SUBTOTAL(9,G53,G55:G62)</f>
        <v>0</v>
      </c>
      <c r="H63" s="187">
        <f>H53</f>
        <v>0</v>
      </c>
      <c r="I63" s="187">
        <f>I53</f>
        <v>0</v>
      </c>
      <c r="J63" s="22">
        <f>ROUNDDOWN(SUM(G63:I63)/4*3,-3)</f>
        <v>0</v>
      </c>
      <c r="K63" s="181">
        <v>10000000</v>
      </c>
      <c r="L63" s="183">
        <f>MIN(J63:K63)</f>
        <v>0</v>
      </c>
    </row>
    <row r="66" spans="2:12" ht="27.6" customHeight="1" thickBot="1" x14ac:dyDescent="0.45">
      <c r="B66" s="44" t="s">
        <v>53</v>
      </c>
      <c r="C66" s="43"/>
      <c r="D66" s="43"/>
    </row>
    <row r="67" spans="2:12" ht="37.9" customHeight="1" thickTop="1" thickBot="1" x14ac:dyDescent="0.45">
      <c r="K67" s="193" t="s">
        <v>129</v>
      </c>
      <c r="L67" s="194"/>
    </row>
    <row r="68" spans="2:12" ht="30" customHeight="1" thickTop="1" thickBot="1" x14ac:dyDescent="0.45">
      <c r="B68" s="257" t="s">
        <v>58</v>
      </c>
      <c r="C68" s="258"/>
      <c r="D68" s="198" t="s">
        <v>36</v>
      </c>
      <c r="E68" s="154" t="s">
        <v>51</v>
      </c>
      <c r="F68" s="151" t="s">
        <v>52</v>
      </c>
      <c r="G68" s="177" t="s">
        <v>41</v>
      </c>
      <c r="H68" s="166" t="s">
        <v>63</v>
      </c>
      <c r="I68" s="167" t="s">
        <v>17</v>
      </c>
      <c r="K68" s="195" t="s">
        <v>130</v>
      </c>
      <c r="L68" s="196"/>
    </row>
    <row r="69" spans="2:12" ht="25.15" customHeight="1" thickTop="1" x14ac:dyDescent="0.4">
      <c r="B69" s="203" t="s">
        <v>59</v>
      </c>
      <c r="C69" s="204"/>
      <c r="D69" s="272" t="s">
        <v>39</v>
      </c>
      <c r="E69" s="269"/>
      <c r="F69" s="263"/>
      <c r="G69" s="266">
        <f>ROUNDDOWN(F69/4*3,-3)</f>
        <v>0</v>
      </c>
      <c r="H69" s="252">
        <v>450000</v>
      </c>
      <c r="I69" s="255">
        <f>MIN(G69,H69)</f>
        <v>0</v>
      </c>
      <c r="K69" s="236">
        <f>L47+L63+I72</f>
        <v>0</v>
      </c>
      <c r="L69" s="237"/>
    </row>
    <row r="70" spans="2:12" ht="25.15" customHeight="1" x14ac:dyDescent="0.4">
      <c r="B70" s="205" t="s">
        <v>60</v>
      </c>
      <c r="C70" s="206"/>
      <c r="D70" s="273"/>
      <c r="E70" s="270"/>
      <c r="F70" s="264"/>
      <c r="G70" s="267"/>
      <c r="H70" s="253"/>
      <c r="I70" s="256"/>
      <c r="K70" s="238"/>
      <c r="L70" s="237"/>
    </row>
    <row r="71" spans="2:12" ht="25.15" customHeight="1" thickBot="1" x14ac:dyDescent="0.45">
      <c r="B71" s="207" t="s">
        <v>61</v>
      </c>
      <c r="C71" s="208"/>
      <c r="D71" s="274"/>
      <c r="E71" s="271"/>
      <c r="F71" s="265"/>
      <c r="G71" s="268"/>
      <c r="H71" s="254"/>
      <c r="I71" s="256"/>
      <c r="K71" s="238"/>
      <c r="L71" s="237"/>
    </row>
    <row r="72" spans="2:12" ht="31.5" customHeight="1" thickTop="1" thickBot="1" x14ac:dyDescent="0.45">
      <c r="B72" s="250" t="s">
        <v>9</v>
      </c>
      <c r="C72" s="251"/>
      <c r="D72" s="3"/>
      <c r="E72" s="3"/>
      <c r="F72" s="199">
        <f>F69</f>
        <v>0</v>
      </c>
      <c r="G72" s="16"/>
      <c r="H72" s="180"/>
      <c r="I72" s="183">
        <f>I69</f>
        <v>0</v>
      </c>
      <c r="K72" s="239"/>
      <c r="L72" s="240"/>
    </row>
  </sheetData>
  <mergeCells count="31">
    <mergeCell ref="H53:H62"/>
    <mergeCell ref="I53:I62"/>
    <mergeCell ref="K36:K38"/>
    <mergeCell ref="B6:C6"/>
    <mergeCell ref="B9:C9"/>
    <mergeCell ref="H19:I19"/>
    <mergeCell ref="B20:C20"/>
    <mergeCell ref="B37:B38"/>
    <mergeCell ref="D36:D38"/>
    <mergeCell ref="E36:E38"/>
    <mergeCell ref="G36:G38"/>
    <mergeCell ref="H36:H38"/>
    <mergeCell ref="I36:I38"/>
    <mergeCell ref="C14:C16"/>
    <mergeCell ref="D14:D16"/>
    <mergeCell ref="K69:L72"/>
    <mergeCell ref="E14:E16"/>
    <mergeCell ref="A14:B16"/>
    <mergeCell ref="B72:C72"/>
    <mergeCell ref="H69:H71"/>
    <mergeCell ref="I69:I71"/>
    <mergeCell ref="B68:C68"/>
    <mergeCell ref="H51:I51"/>
    <mergeCell ref="B52:C52"/>
    <mergeCell ref="F69:F71"/>
    <mergeCell ref="G69:G71"/>
    <mergeCell ref="E69:E71"/>
    <mergeCell ref="D69:D71"/>
    <mergeCell ref="L36:L38"/>
    <mergeCell ref="F36:F38"/>
    <mergeCell ref="J36:J38"/>
  </mergeCells>
  <phoneticPr fontId="2"/>
  <conditionalFormatting sqref="C38">
    <cfRule type="expression" dxfId="19" priority="11">
      <formula>$E$14="介護予防認知症対応型共同生活介護"</formula>
    </cfRule>
    <cfRule type="expression" dxfId="18" priority="12">
      <formula>$E$14="介護予防特定施設入居者生活介護"</formula>
    </cfRule>
    <cfRule type="expression" dxfId="17" priority="13">
      <formula>$E$14="介護医療院"</formula>
    </cfRule>
    <cfRule type="expression" dxfId="16" priority="14">
      <formula>$E$14="軽費老人ホーム"</formula>
    </cfRule>
    <cfRule type="expression" dxfId="15" priority="15">
      <formula>$E$14="養護老人ホーム"</formula>
    </cfRule>
    <cfRule type="expression" dxfId="14" priority="16">
      <formula>$E$14="複合型サービス（看護小規模多機能型居宅介護）"</formula>
    </cfRule>
    <cfRule type="expression" dxfId="13" priority="17">
      <formula>$E$14="認知症対応型共同生活介護"</formula>
    </cfRule>
    <cfRule type="expression" dxfId="12" priority="18">
      <formula>$E$14="地域密着型特定施設入居者生活介護"</formula>
    </cfRule>
    <cfRule type="expression" dxfId="11" priority="19">
      <formula>$E$14="特定施設入居者生活介護"</formula>
    </cfRule>
    <cfRule type="expression" dxfId="10" priority="20">
      <formula>$E$14="介護老人保健施設"</formula>
    </cfRule>
    <cfRule type="expression" dxfId="9" priority="21">
      <formula>$E$14="介護老人福祉施設"</formula>
    </cfRule>
  </conditionalFormatting>
  <conditionalFormatting sqref="C37">
    <cfRule type="expression" dxfId="8" priority="9">
      <formula>$C$36="職員数に応じて必要なライセンス数が変動しないもの"</formula>
    </cfRule>
  </conditionalFormatting>
  <conditionalFormatting sqref="F55">
    <cfRule type="expression" dxfId="7" priority="8">
      <formula>$C$55="介護業務支援"</formula>
    </cfRule>
  </conditionalFormatting>
  <conditionalFormatting sqref="F56">
    <cfRule type="expression" dxfId="6" priority="7">
      <formula>$C$56="介護業務支援"</formula>
    </cfRule>
  </conditionalFormatting>
  <conditionalFormatting sqref="F57">
    <cfRule type="expression" dxfId="5" priority="6">
      <formula>$C$57="介護業務支援"</formula>
    </cfRule>
  </conditionalFormatting>
  <conditionalFormatting sqref="F58">
    <cfRule type="expression" dxfId="4" priority="5">
      <formula>$C$58="介護業務支援"</formula>
    </cfRule>
  </conditionalFormatting>
  <conditionalFormatting sqref="F59">
    <cfRule type="expression" dxfId="3" priority="4">
      <formula>$C$59="介護業務支援"</formula>
    </cfRule>
  </conditionalFormatting>
  <conditionalFormatting sqref="F60">
    <cfRule type="expression" dxfId="2" priority="3">
      <formula>$C$60="介護業務支援"</formula>
    </cfRule>
  </conditionalFormatting>
  <conditionalFormatting sqref="F61">
    <cfRule type="expression" dxfId="1" priority="2">
      <formula>$C$61="介護業務支援"</formula>
    </cfRule>
  </conditionalFormatting>
  <conditionalFormatting sqref="F62">
    <cfRule type="expression" dxfId="0" priority="1">
      <formula>$C$62="介護業務支援"</formula>
    </cfRule>
  </conditionalFormatting>
  <dataValidations count="2">
    <dataValidation type="whole" allowBlank="1" showInputMessage="1" showErrorMessage="1" sqref="F55:F62 F40:F46 F22:F34" xr:uid="{4E7DA8A0-BFAF-477F-AB18-3573B5D5F837}">
      <formula1>1</formula1>
      <formula2>1000</formula2>
    </dataValidation>
    <dataValidation type="whole" operator="greaterThanOrEqual" allowBlank="1" showInputMessage="1" showErrorMessage="1" sqref="F69:F71" xr:uid="{54BE40E5-E6EE-4174-8599-768C2403EFD6}">
      <formula1>1</formula1>
    </dataValidation>
  </dataValidations>
  <pageMargins left="0.25" right="0.25" top="0.75" bottom="0.75" header="0.3" footer="0.3"/>
  <pageSetup paperSize="9" scale="45" fitToHeight="0" orientation="landscape" r:id="rId1"/>
  <rowBreaks count="1" manualBreakCount="1">
    <brk id="47" max="12" man="1"/>
  </rowBreaks>
  <ignoredErrors>
    <ignoredError sqref="K25" formula="1"/>
    <ignoredError sqref="J23:J34"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CDCC2442-8D80-4E86-9752-0DB14C6A5D41}">
          <x14:formula1>
            <xm:f>さわらないでください。!$D$3:$D$5</xm:f>
          </x14:formula1>
          <xm:sqref>C36</xm:sqref>
        </x14:dataValidation>
        <x14:dataValidation type="list" allowBlank="1" showInputMessage="1" showErrorMessage="1" xr:uid="{BF6D7129-A326-4391-A21D-D7A84DA810ED}">
          <x14:formula1>
            <xm:f>さわらないでください。!$E$3:$E$7</xm:f>
          </x14:formula1>
          <xm:sqref>C37</xm:sqref>
        </x14:dataValidation>
        <x14:dataValidation type="list" allowBlank="1" showInputMessage="1" showErrorMessage="1" xr:uid="{613A53B9-A5F3-4CDD-85B4-E1184517683F}">
          <x14:formula1>
            <xm:f>さわらないでください。!$G$3:$G$5</xm:f>
          </x14:formula1>
          <xm:sqref>B6 B9</xm:sqref>
        </x14:dataValidation>
        <x14:dataValidation type="list" allowBlank="1" showInputMessage="1" showErrorMessage="1" xr:uid="{AE9CD72E-39A0-44DC-A4BD-71F58180AC37}">
          <x14:formula1>
            <xm:f>さわらないでください。!$H$3:$H$4</xm:f>
          </x14:formula1>
          <xm:sqref>D69:D71 D40:D46 D55:D62 D53 D36:D37 D22:D34</xm:sqref>
        </x14:dataValidation>
        <x14:dataValidation type="list" allowBlank="1" showInputMessage="1" showErrorMessage="1" xr:uid="{0F5BFD03-6864-41D3-85D5-C23138795B5D}">
          <x14:formula1>
            <xm:f>さわらないでください。!$F$3:$F$4</xm:f>
          </x14:formula1>
          <xm:sqref>C38</xm:sqref>
        </x14:dataValidation>
        <x14:dataValidation type="list" allowBlank="1" showInputMessage="1" showErrorMessage="1" xr:uid="{5F0650D3-F327-471E-8563-6C4F96300DA5}">
          <x14:formula1>
            <xm:f>さわらないでください。!$K$3:$K$56</xm:f>
          </x14:formula1>
          <xm:sqref>E14:E16</xm:sqref>
        </x14:dataValidation>
        <x14:dataValidation type="list" allowBlank="1" showInputMessage="1" showErrorMessage="1" xr:uid="{F299FB13-55F7-4C6D-A985-24606BCC987C}">
          <x14:formula1>
            <xm:f>さわらないでください。!$C$3:$C$13</xm:f>
          </x14:formula1>
          <xm:sqref>C55:C62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16EAE-BCAD-4BFD-BE98-61D0A93BE2CA}">
  <sheetPr>
    <tabColor theme="8" tint="0.79998168889431442"/>
    <pageSetUpPr fitToPage="1"/>
  </sheetPr>
  <dimension ref="A1:I29"/>
  <sheetViews>
    <sheetView showGridLines="0" view="pageBreakPreview" zoomScale="70" zoomScaleNormal="85" zoomScaleSheetLayoutView="70" workbookViewId="0">
      <selection activeCell="E36" sqref="E36"/>
    </sheetView>
  </sheetViews>
  <sheetFormatPr defaultColWidth="8.75" defaultRowHeight="15.75" x14ac:dyDescent="0.4"/>
  <cols>
    <col min="1" max="1" width="3.25" style="28" customWidth="1"/>
    <col min="2" max="2" width="25.375" style="28" customWidth="1"/>
    <col min="3" max="3" width="16.5" style="28" customWidth="1"/>
    <col min="4" max="4" width="17.5" style="28" customWidth="1"/>
    <col min="5" max="5" width="27.75" style="28" customWidth="1"/>
    <col min="6" max="6" width="19.875" style="28" customWidth="1"/>
    <col min="7" max="7" width="29.625" style="28" customWidth="1"/>
    <col min="8" max="8" width="18.75" style="28" customWidth="1"/>
    <col min="9" max="9" width="24.125" style="28" customWidth="1"/>
    <col min="10" max="10" width="5" style="28" customWidth="1"/>
    <col min="11" max="16384" width="8.75" style="28"/>
  </cols>
  <sheetData>
    <row r="1" spans="1:5" ht="27.75" customHeight="1" x14ac:dyDescent="0.4">
      <c r="A1" s="235" t="s">
        <v>195</v>
      </c>
    </row>
    <row r="2" spans="1:5" ht="10.5" customHeight="1" x14ac:dyDescent="0.4">
      <c r="A2" s="235"/>
    </row>
    <row r="3" spans="1:5" ht="25.5" customHeight="1" x14ac:dyDescent="0.4">
      <c r="B3" s="27" t="s">
        <v>66</v>
      </c>
      <c r="C3" s="27"/>
      <c r="D3" s="27"/>
    </row>
    <row r="4" spans="1:5" ht="28.5" customHeight="1" x14ac:dyDescent="0.4">
      <c r="B4" s="310" t="s">
        <v>199</v>
      </c>
      <c r="C4" s="311"/>
      <c r="D4" s="311"/>
      <c r="E4" s="312"/>
    </row>
    <row r="5" spans="1:5" ht="23.25" customHeight="1" x14ac:dyDescent="0.4">
      <c r="B5" s="313"/>
      <c r="C5" s="314"/>
      <c r="D5" s="314"/>
      <c r="E5" s="315"/>
    </row>
    <row r="6" spans="1:5" ht="20.25" thickBot="1" x14ac:dyDescent="0.45">
      <c r="B6" s="28" t="s">
        <v>193</v>
      </c>
      <c r="E6" s="55"/>
    </row>
    <row r="7" spans="1:5" ht="40.5" thickBot="1" x14ac:dyDescent="0.45">
      <c r="B7" s="17" t="s">
        <v>43</v>
      </c>
      <c r="C7" s="18" t="s">
        <v>36</v>
      </c>
      <c r="D7" s="23" t="s">
        <v>198</v>
      </c>
      <c r="E7" s="12" t="s">
        <v>67</v>
      </c>
    </row>
    <row r="8" spans="1:5" ht="31.5" x14ac:dyDescent="0.4">
      <c r="B8" s="79" t="s">
        <v>49</v>
      </c>
      <c r="C8" s="80" t="s">
        <v>39</v>
      </c>
      <c r="D8" s="81"/>
      <c r="E8" s="82"/>
    </row>
    <row r="9" spans="1:5" ht="31.5" x14ac:dyDescent="0.4">
      <c r="B9" s="79" t="s">
        <v>48</v>
      </c>
      <c r="C9" s="80" t="s">
        <v>39</v>
      </c>
      <c r="D9" s="83"/>
      <c r="E9" s="84"/>
    </row>
    <row r="10" spans="1:5" ht="31.5" x14ac:dyDescent="0.4">
      <c r="B10" s="85" t="s">
        <v>48</v>
      </c>
      <c r="C10" s="86" t="s">
        <v>39</v>
      </c>
      <c r="D10" s="87"/>
      <c r="E10" s="88"/>
    </row>
    <row r="11" spans="1:5" ht="31.5" x14ac:dyDescent="0.4">
      <c r="B11" s="85" t="s">
        <v>48</v>
      </c>
      <c r="C11" s="86" t="s">
        <v>39</v>
      </c>
      <c r="D11" s="87"/>
      <c r="E11" s="88"/>
    </row>
    <row r="12" spans="1:5" ht="32.25" thickBot="1" x14ac:dyDescent="0.45">
      <c r="B12" s="85" t="s">
        <v>48</v>
      </c>
      <c r="C12" s="86" t="s">
        <v>39</v>
      </c>
      <c r="D12" s="87"/>
      <c r="E12" s="88"/>
    </row>
    <row r="13" spans="1:5" ht="16.5" thickBot="1" x14ac:dyDescent="0.45">
      <c r="B13" s="32" t="s">
        <v>9</v>
      </c>
      <c r="C13" s="22"/>
      <c r="D13" s="33"/>
      <c r="E13" s="34">
        <f>SUBTOTAL(9,E8:E12)</f>
        <v>0</v>
      </c>
    </row>
    <row r="18" spans="2:9" ht="28.5" x14ac:dyDescent="0.4">
      <c r="B18" s="27" t="s">
        <v>186</v>
      </c>
      <c r="C18" s="27"/>
      <c r="D18" s="27"/>
    </row>
    <row r="19" spans="2:9" ht="26.45" customHeight="1" thickBot="1" x14ac:dyDescent="0.45">
      <c r="B19" s="28" t="s">
        <v>194</v>
      </c>
      <c r="I19" s="55" t="s">
        <v>20</v>
      </c>
    </row>
    <row r="20" spans="2:9" ht="32.25" thickBot="1" x14ac:dyDescent="0.45">
      <c r="B20" s="17" t="s">
        <v>43</v>
      </c>
      <c r="C20" s="18" t="s">
        <v>138</v>
      </c>
      <c r="D20" s="18" t="s">
        <v>36</v>
      </c>
      <c r="E20" s="18" t="s">
        <v>136</v>
      </c>
      <c r="F20" s="19" t="s">
        <v>139</v>
      </c>
      <c r="G20" s="19" t="s">
        <v>140</v>
      </c>
      <c r="H20" s="19" t="s">
        <v>141</v>
      </c>
      <c r="I20" s="20" t="s">
        <v>31</v>
      </c>
    </row>
    <row r="21" spans="2:9" ht="31.5" x14ac:dyDescent="0.4">
      <c r="B21" s="79" t="s">
        <v>49</v>
      </c>
      <c r="C21" s="77" t="s">
        <v>45</v>
      </c>
      <c r="D21" s="80" t="s">
        <v>39</v>
      </c>
      <c r="E21" s="77"/>
      <c r="F21" s="77"/>
      <c r="G21" s="77"/>
      <c r="H21" s="25">
        <v>133333</v>
      </c>
      <c r="I21" s="35">
        <f>F21*MIN(G21, H21)</f>
        <v>0</v>
      </c>
    </row>
    <row r="22" spans="2:9" ht="31.5" x14ac:dyDescent="0.4">
      <c r="B22" s="79" t="s">
        <v>49</v>
      </c>
      <c r="C22" s="77" t="s">
        <v>44</v>
      </c>
      <c r="D22" s="59" t="s">
        <v>39</v>
      </c>
      <c r="E22" s="77"/>
      <c r="F22" s="89"/>
      <c r="G22" s="89"/>
      <c r="H22" s="24">
        <v>133333</v>
      </c>
      <c r="I22" s="29">
        <f t="shared" ref="I22:I28" si="0">F22*MIN(G22, H22)</f>
        <v>0</v>
      </c>
    </row>
    <row r="23" spans="2:9" ht="31.5" x14ac:dyDescent="0.4">
      <c r="B23" s="85" t="s">
        <v>49</v>
      </c>
      <c r="C23" s="78" t="s">
        <v>44</v>
      </c>
      <c r="D23" s="63" t="s">
        <v>39</v>
      </c>
      <c r="E23" s="78"/>
      <c r="F23" s="62"/>
      <c r="G23" s="62"/>
      <c r="H23" s="8">
        <v>133333</v>
      </c>
      <c r="I23" s="30">
        <f t="shared" si="0"/>
        <v>0</v>
      </c>
    </row>
    <row r="24" spans="2:9" ht="31.5" x14ac:dyDescent="0.4">
      <c r="B24" s="85" t="s">
        <v>48</v>
      </c>
      <c r="C24" s="78" t="s">
        <v>44</v>
      </c>
      <c r="D24" s="63" t="s">
        <v>39</v>
      </c>
      <c r="E24" s="78"/>
      <c r="F24" s="62"/>
      <c r="G24" s="62"/>
      <c r="H24" s="8">
        <v>133333</v>
      </c>
      <c r="I24" s="30">
        <f t="shared" si="0"/>
        <v>0</v>
      </c>
    </row>
    <row r="25" spans="2:9" ht="31.5" x14ac:dyDescent="0.4">
      <c r="B25" s="85" t="s">
        <v>48</v>
      </c>
      <c r="C25" s="78" t="s">
        <v>44</v>
      </c>
      <c r="D25" s="63" t="s">
        <v>39</v>
      </c>
      <c r="E25" s="78"/>
      <c r="F25" s="62"/>
      <c r="G25" s="62"/>
      <c r="H25" s="8">
        <v>133333</v>
      </c>
      <c r="I25" s="30">
        <f t="shared" si="0"/>
        <v>0</v>
      </c>
    </row>
    <row r="26" spans="2:9" ht="31.5" x14ac:dyDescent="0.4">
      <c r="B26" s="85" t="s">
        <v>48</v>
      </c>
      <c r="C26" s="78" t="s">
        <v>44</v>
      </c>
      <c r="D26" s="90" t="s">
        <v>38</v>
      </c>
      <c r="E26" s="78"/>
      <c r="F26" s="62"/>
      <c r="G26" s="62"/>
      <c r="H26" s="8">
        <v>133333</v>
      </c>
      <c r="I26" s="30">
        <f t="shared" si="0"/>
        <v>0</v>
      </c>
    </row>
    <row r="27" spans="2:9" ht="31.5" x14ac:dyDescent="0.4">
      <c r="B27" s="85" t="s">
        <v>62</v>
      </c>
      <c r="C27" s="78" t="s">
        <v>44</v>
      </c>
      <c r="D27" s="90" t="s">
        <v>38</v>
      </c>
      <c r="E27" s="78"/>
      <c r="F27" s="62"/>
      <c r="G27" s="62"/>
      <c r="H27" s="8">
        <v>133333</v>
      </c>
      <c r="I27" s="30">
        <f t="shared" si="0"/>
        <v>0</v>
      </c>
    </row>
    <row r="28" spans="2:9" ht="32.25" thickBot="1" x14ac:dyDescent="0.45">
      <c r="B28" s="91" t="s">
        <v>48</v>
      </c>
      <c r="C28" s="92" t="s">
        <v>44</v>
      </c>
      <c r="D28" s="93" t="s">
        <v>38</v>
      </c>
      <c r="E28" s="92"/>
      <c r="F28" s="94"/>
      <c r="G28" s="94"/>
      <c r="H28" s="26">
        <v>133333</v>
      </c>
      <c r="I28" s="31">
        <f t="shared" si="0"/>
        <v>0</v>
      </c>
    </row>
    <row r="29" spans="2:9" ht="16.5" thickBot="1" x14ac:dyDescent="0.45">
      <c r="B29" s="32" t="s">
        <v>9</v>
      </c>
      <c r="C29" s="22"/>
      <c r="D29" s="22"/>
      <c r="E29" s="22"/>
      <c r="F29" s="22"/>
      <c r="G29" s="22"/>
      <c r="H29" s="22"/>
      <c r="I29" s="34">
        <f>SUBTOTAL(9,I21:I28)</f>
        <v>0</v>
      </c>
    </row>
  </sheetData>
  <mergeCells count="1">
    <mergeCell ref="B4:E5"/>
  </mergeCells>
  <phoneticPr fontId="2"/>
  <dataValidations count="2">
    <dataValidation type="whole" allowBlank="1" showInputMessage="1" showErrorMessage="1" sqref="F21:F28" xr:uid="{8E0B7790-2B48-4844-9FEE-D674CA3CE710}">
      <formula1>1</formula1>
      <formula2>1000</formula2>
    </dataValidation>
    <dataValidation type="whole" operator="greaterThanOrEqual" allowBlank="1" showInputMessage="1" showErrorMessage="1" sqref="G21:G28" xr:uid="{F2D2D526-90CC-4211-984B-467C11C7068F}">
      <formula1>1</formula1>
    </dataValidation>
  </dataValidations>
  <pageMargins left="0.7" right="0.7" top="0.75" bottom="0.75" header="0.3" footer="0.3"/>
  <pageSetup paperSize="9" scale="55" fitToWidth="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CC08B2D-61FE-402F-B505-4156DB33F3AC}">
          <x14:formula1>
            <xm:f>さわらないでください。!$B$3:$B$6</xm:f>
          </x14:formula1>
          <xm:sqref>C21:C28 D26:D28</xm:sqref>
        </x14:dataValidation>
        <x14:dataValidation type="list" allowBlank="1" showInputMessage="1" showErrorMessage="1" xr:uid="{3CC33747-F0D8-4A9D-9001-4C6DB9AE3DFB}">
          <x14:formula1>
            <xm:f>さわらないでください。!$H$3:$H$4</xm:f>
          </x14:formula1>
          <xm:sqref>D21:D25 C8:C12</xm:sqref>
        </x14:dataValidation>
        <x14:dataValidation type="list" allowBlank="1" showInputMessage="1" showErrorMessage="1" xr:uid="{C7455125-2B75-43DC-98A6-174140984B1B}">
          <x14:formula1>
            <xm:f>さわらないでください。!$I$3:$I$15</xm:f>
          </x14:formula1>
          <xm:sqref>B8:B12 B21:B28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02308-7784-4E80-86B3-331598735316}">
  <sheetPr>
    <tabColor theme="2" tint="-0.499984740745262"/>
  </sheetPr>
  <dimension ref="B3:K56"/>
  <sheetViews>
    <sheetView topLeftCell="D1" zoomScale="85" zoomScaleNormal="85" workbookViewId="0">
      <selection activeCell="J63" sqref="J63"/>
    </sheetView>
  </sheetViews>
  <sheetFormatPr defaultColWidth="8.75" defaultRowHeight="15.75" x14ac:dyDescent="0.4"/>
  <cols>
    <col min="1" max="1" width="8.75" style="36"/>
    <col min="2" max="2" width="22.375" style="36" customWidth="1"/>
    <col min="3" max="3" width="35.75" style="36" customWidth="1"/>
    <col min="4" max="4" width="43.625" style="36" bestFit="1" customWidth="1"/>
    <col min="5" max="5" width="28.75" style="36" customWidth="1"/>
    <col min="6" max="6" width="64.875" style="36" bestFit="1" customWidth="1"/>
    <col min="7" max="7" width="37.375" style="36" customWidth="1"/>
    <col min="8" max="8" width="8.75" style="36"/>
    <col min="9" max="9" width="23.625" style="36" customWidth="1"/>
    <col min="10" max="10" width="35.125" style="36" customWidth="1"/>
    <col min="11" max="16384" width="8.75" style="36"/>
  </cols>
  <sheetData>
    <row r="3" spans="2:11" x14ac:dyDescent="0.4">
      <c r="B3" s="36" t="s">
        <v>45</v>
      </c>
      <c r="C3" s="36" t="s">
        <v>190</v>
      </c>
      <c r="D3" s="36" t="s">
        <v>50</v>
      </c>
      <c r="E3" s="36" t="s">
        <v>47</v>
      </c>
      <c r="F3" s="200" t="s">
        <v>135</v>
      </c>
      <c r="G3" s="36" t="s">
        <v>46</v>
      </c>
      <c r="H3" s="36" t="s">
        <v>39</v>
      </c>
      <c r="I3" s="36" t="s">
        <v>49</v>
      </c>
      <c r="J3" s="36" t="s">
        <v>54</v>
      </c>
      <c r="K3" s="36" t="s">
        <v>46</v>
      </c>
    </row>
    <row r="4" spans="2:11" x14ac:dyDescent="0.4">
      <c r="B4" s="36" t="s">
        <v>28</v>
      </c>
      <c r="C4" s="36" t="s">
        <v>189</v>
      </c>
      <c r="D4" s="36" t="s">
        <v>15</v>
      </c>
      <c r="E4" s="36" t="s">
        <v>24</v>
      </c>
      <c r="F4" s="36" t="s">
        <v>133</v>
      </c>
      <c r="G4" s="36" t="s">
        <v>33</v>
      </c>
      <c r="H4" s="36" t="s">
        <v>37</v>
      </c>
      <c r="I4" s="36" t="s">
        <v>21</v>
      </c>
      <c r="J4" s="36" t="s">
        <v>55</v>
      </c>
      <c r="K4" s="149" t="s">
        <v>87</v>
      </c>
    </row>
    <row r="5" spans="2:11" x14ac:dyDescent="0.4">
      <c r="B5" s="36" t="s">
        <v>29</v>
      </c>
      <c r="C5" s="36" t="s">
        <v>21</v>
      </c>
      <c r="D5" s="36" t="s">
        <v>14</v>
      </c>
      <c r="E5" s="36" t="s">
        <v>25</v>
      </c>
      <c r="G5" s="36" t="s">
        <v>34</v>
      </c>
      <c r="I5" s="36" t="s">
        <v>22</v>
      </c>
      <c r="J5" s="36" t="s">
        <v>56</v>
      </c>
      <c r="K5" s="149" t="s">
        <v>88</v>
      </c>
    </row>
    <row r="6" spans="2:11" x14ac:dyDescent="0.4">
      <c r="B6" s="36" t="s">
        <v>30</v>
      </c>
      <c r="C6" s="36" t="s">
        <v>22</v>
      </c>
      <c r="E6" s="36" t="s">
        <v>26</v>
      </c>
      <c r="I6" s="36" t="s">
        <v>23</v>
      </c>
      <c r="J6" s="36" t="s">
        <v>57</v>
      </c>
      <c r="K6" s="149" t="s">
        <v>89</v>
      </c>
    </row>
    <row r="7" spans="2:11" x14ac:dyDescent="0.4">
      <c r="C7" s="36" t="s">
        <v>23</v>
      </c>
      <c r="E7" s="36" t="s">
        <v>27</v>
      </c>
      <c r="I7" s="36" t="s">
        <v>16</v>
      </c>
      <c r="K7" s="149" t="s">
        <v>84</v>
      </c>
    </row>
    <row r="8" spans="2:11" x14ac:dyDescent="0.4">
      <c r="C8" s="36" t="s">
        <v>16</v>
      </c>
      <c r="I8" s="36" t="s">
        <v>124</v>
      </c>
      <c r="K8" s="149" t="s">
        <v>85</v>
      </c>
    </row>
    <row r="9" spans="2:11" x14ac:dyDescent="0.4">
      <c r="C9" s="36" t="s">
        <v>137</v>
      </c>
      <c r="I9" s="36" t="s">
        <v>127</v>
      </c>
      <c r="K9" s="149" t="s">
        <v>86</v>
      </c>
    </row>
    <row r="10" spans="2:11" x14ac:dyDescent="0.4">
      <c r="C10" s="36" t="s">
        <v>127</v>
      </c>
      <c r="I10" s="36" t="s">
        <v>1</v>
      </c>
      <c r="K10" s="149" t="s">
        <v>83</v>
      </c>
    </row>
    <row r="11" spans="2:11" x14ac:dyDescent="0.4">
      <c r="C11" s="36" t="s">
        <v>11</v>
      </c>
      <c r="I11" s="36" t="s">
        <v>11</v>
      </c>
      <c r="K11" s="149" t="s">
        <v>120</v>
      </c>
    </row>
    <row r="12" spans="2:11" x14ac:dyDescent="0.4">
      <c r="C12" s="36" t="s">
        <v>12</v>
      </c>
      <c r="I12" s="36" t="s">
        <v>12</v>
      </c>
      <c r="K12" s="149" t="s">
        <v>121</v>
      </c>
    </row>
    <row r="13" spans="2:11" x14ac:dyDescent="0.4">
      <c r="C13" s="36" t="s">
        <v>13</v>
      </c>
      <c r="I13" s="36" t="s">
        <v>13</v>
      </c>
      <c r="K13" s="149" t="s">
        <v>70</v>
      </c>
    </row>
    <row r="14" spans="2:11" x14ac:dyDescent="0.4">
      <c r="I14" s="36" t="s">
        <v>0</v>
      </c>
      <c r="K14" s="149" t="s">
        <v>71</v>
      </c>
    </row>
    <row r="15" spans="2:11" x14ac:dyDescent="0.4">
      <c r="I15" s="36" t="s">
        <v>192</v>
      </c>
      <c r="K15" s="149" t="s">
        <v>72</v>
      </c>
    </row>
    <row r="16" spans="2:11" x14ac:dyDescent="0.4">
      <c r="K16" s="149" t="s">
        <v>73</v>
      </c>
    </row>
    <row r="17" spans="11:11" x14ac:dyDescent="0.4">
      <c r="K17" s="149" t="s">
        <v>74</v>
      </c>
    </row>
    <row r="18" spans="11:11" x14ac:dyDescent="0.4">
      <c r="K18" s="149" t="s">
        <v>75</v>
      </c>
    </row>
    <row r="19" spans="11:11" x14ac:dyDescent="0.4">
      <c r="K19" s="149" t="s">
        <v>76</v>
      </c>
    </row>
    <row r="20" spans="11:11" x14ac:dyDescent="0.4">
      <c r="K20" s="149" t="s">
        <v>77</v>
      </c>
    </row>
    <row r="21" spans="11:11" x14ac:dyDescent="0.4">
      <c r="K21" s="149" t="s">
        <v>78</v>
      </c>
    </row>
    <row r="22" spans="11:11" x14ac:dyDescent="0.4">
      <c r="K22" s="149" t="s">
        <v>79</v>
      </c>
    </row>
    <row r="23" spans="11:11" x14ac:dyDescent="0.4">
      <c r="K23" s="149" t="s">
        <v>80</v>
      </c>
    </row>
    <row r="24" spans="11:11" x14ac:dyDescent="0.4">
      <c r="K24" s="149" t="s">
        <v>81</v>
      </c>
    </row>
    <row r="25" spans="11:11" x14ac:dyDescent="0.4">
      <c r="K25" s="149" t="s">
        <v>82</v>
      </c>
    </row>
    <row r="26" spans="11:11" x14ac:dyDescent="0.4">
      <c r="K26" s="149" t="s">
        <v>90</v>
      </c>
    </row>
    <row r="27" spans="11:11" x14ac:dyDescent="0.4">
      <c r="K27" s="149" t="s">
        <v>91</v>
      </c>
    </row>
    <row r="28" spans="11:11" x14ac:dyDescent="0.4">
      <c r="K28" s="149" t="s">
        <v>92</v>
      </c>
    </row>
    <row r="29" spans="11:11" x14ac:dyDescent="0.4">
      <c r="K29" s="149" t="s">
        <v>93</v>
      </c>
    </row>
    <row r="30" spans="11:11" x14ac:dyDescent="0.4">
      <c r="K30" s="149" t="s">
        <v>98</v>
      </c>
    </row>
    <row r="31" spans="11:11" x14ac:dyDescent="0.4">
      <c r="K31" s="149" t="s">
        <v>99</v>
      </c>
    </row>
    <row r="32" spans="11:11" x14ac:dyDescent="0.4">
      <c r="K32" s="149" t="s">
        <v>100</v>
      </c>
    </row>
    <row r="33" spans="11:11" x14ac:dyDescent="0.4">
      <c r="K33" s="149" t="s">
        <v>101</v>
      </c>
    </row>
    <row r="34" spans="11:11" x14ac:dyDescent="0.4">
      <c r="K34" s="149" t="s">
        <v>95</v>
      </c>
    </row>
    <row r="35" spans="11:11" x14ac:dyDescent="0.4">
      <c r="K35" s="149" t="s">
        <v>97</v>
      </c>
    </row>
    <row r="36" spans="11:11" x14ac:dyDescent="0.4">
      <c r="K36" s="149" t="s">
        <v>102</v>
      </c>
    </row>
    <row r="37" spans="11:11" x14ac:dyDescent="0.4">
      <c r="K37" s="149" t="s">
        <v>103</v>
      </c>
    </row>
    <row r="38" spans="11:11" x14ac:dyDescent="0.4">
      <c r="K38" s="149" t="s">
        <v>104</v>
      </c>
    </row>
    <row r="39" spans="11:11" x14ac:dyDescent="0.4">
      <c r="K39" s="149" t="s">
        <v>105</v>
      </c>
    </row>
    <row r="40" spans="11:11" x14ac:dyDescent="0.4">
      <c r="K40" s="149" t="s">
        <v>106</v>
      </c>
    </row>
    <row r="41" spans="11:11" x14ac:dyDescent="0.4">
      <c r="K41" s="149" t="s">
        <v>94</v>
      </c>
    </row>
    <row r="42" spans="11:11" x14ac:dyDescent="0.4">
      <c r="K42" s="149" t="s">
        <v>122</v>
      </c>
    </row>
    <row r="43" spans="11:11" x14ac:dyDescent="0.4">
      <c r="K43" s="149" t="s">
        <v>107</v>
      </c>
    </row>
    <row r="44" spans="11:11" x14ac:dyDescent="0.4">
      <c r="K44" s="149" t="s">
        <v>108</v>
      </c>
    </row>
    <row r="45" spans="11:11" x14ac:dyDescent="0.4">
      <c r="K45" s="149" t="s">
        <v>96</v>
      </c>
    </row>
    <row r="46" spans="11:11" x14ac:dyDescent="0.4">
      <c r="K46" s="149" t="s">
        <v>109</v>
      </c>
    </row>
    <row r="47" spans="11:11" x14ac:dyDescent="0.4">
      <c r="K47" s="149" t="s">
        <v>110</v>
      </c>
    </row>
    <row r="48" spans="11:11" x14ac:dyDescent="0.4">
      <c r="K48" s="149" t="s">
        <v>111</v>
      </c>
    </row>
    <row r="49" spans="11:11" x14ac:dyDescent="0.4">
      <c r="K49" s="149" t="s">
        <v>112</v>
      </c>
    </row>
    <row r="50" spans="11:11" x14ac:dyDescent="0.4">
      <c r="K50" s="149" t="s">
        <v>113</v>
      </c>
    </row>
    <row r="51" spans="11:11" x14ac:dyDescent="0.4">
      <c r="K51" s="149" t="s">
        <v>114</v>
      </c>
    </row>
    <row r="52" spans="11:11" x14ac:dyDescent="0.4">
      <c r="K52" s="149" t="s">
        <v>115</v>
      </c>
    </row>
    <row r="53" spans="11:11" x14ac:dyDescent="0.4">
      <c r="K53" s="149" t="s">
        <v>116</v>
      </c>
    </row>
    <row r="54" spans="11:11" x14ac:dyDescent="0.4">
      <c r="K54" s="149" t="s">
        <v>117</v>
      </c>
    </row>
    <row r="55" spans="11:11" x14ac:dyDescent="0.4">
      <c r="K55" s="149" t="s">
        <v>118</v>
      </c>
    </row>
    <row r="56" spans="11:11" x14ac:dyDescent="0.4">
      <c r="K56" s="149" t="s">
        <v>119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手順</vt:lpstr>
      <vt:lpstr>★積算様式</vt:lpstr>
      <vt:lpstr>付帯経費、PC等計算表</vt:lpstr>
      <vt:lpstr>さわらないでください。</vt:lpstr>
      <vt:lpstr>★積算様式!Print_Area</vt:lpstr>
      <vt:lpstr>手順!Print_Area</vt:lpstr>
      <vt:lpstr>'付帯経費、PC等計算表'!Print_Area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2025-06-11T02:41:14Z</dcterms:created>
  <dcterms:modified xsi:type="dcterms:W3CDTF">2025-06-11T03:19:40Z</dcterms:modified>
</cp:coreProperties>
</file>