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13_ncr:1_{3E3824D9-5F30-4C5F-9838-C1AD4E7F93EE}"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O34" i="10"/>
  <c r="BW34"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alcChain>
</file>

<file path=xl/sharedStrings.xml><?xml version="1.0" encoding="utf-8"?>
<sst xmlns="http://schemas.openxmlformats.org/spreadsheetml/2006/main" count="1091" uniqueCount="561">
  <si>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</si>
  <si>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</si>
  <si>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</si>
  <si>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</si>
  <si>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</si>
  <si>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</si>
  <si>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</si>
  <si>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</si>
  <si>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</si>
  <si>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</si>
  <si>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</si>
  <si>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</si>
  <si>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</si>
  <si>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</si>
  <si>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</si>
  <si>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</si>
  <si>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</si>
  <si>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</si>
  <si>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</si>
  <si>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</si>
  <si>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</si>
  <si>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</si>
  <si>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</si>
  <si>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</si>
  <si>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</si>
  <si>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</si>
  <si>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</si>
  <si>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</si>
  <si>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</si>
  <si>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</si>
  <si>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</si>
  <si>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</si>
  <si>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</si>
  <si>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</si>
  <si>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</si>
  <si>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</si>
  <si>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</si>
  <si>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</si>
  <si>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</si>
  <si>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</si>
  <si>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</si>
  <si>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</si>
  <si>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</si>
  <si>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</si>
  <si>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</si>
  <si>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</si>
  <si>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</si>
  <si>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</si>
  <si>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</si>
  <si>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</si>
  <si>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</si>
  <si>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</si>
  <si>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</si>
  <si>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</si>
  <si>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</si>
  <si>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</si>
  <si>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</si>
  <si>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</si>
  <si>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</si>
  <si>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</si>
  <si>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</si>
  <si>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</si>
  <si>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</si>
  <si>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</si>
  <si>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</si>
  <si>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</si>
  <si>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</si>
  <si>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</si>
  <si>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</si>
  <si>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</si>
  <si>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</si>
  <si>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</si>
  <si>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</si>
  <si>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</si>
  <si>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</si>
  <si>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</si>
  <si>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</si>
  <si>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</si>
  <si>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</si>
  <si>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</si>
  <si>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</si>
  <si>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</si>
  <si>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</si>
  <si>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</si>
  <si>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</si>
  <si>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</si>
  <si>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</si>
  <si>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</si>
  <si>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</si>
  <si>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</si>
  <si>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</si>
  <si>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</si>
  <si>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</si>
  <si>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</si>
  <si>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河南町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</si>
  <si>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</si>
  <si>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</si>
  <si>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</si>
  <si>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</si>
  <si>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</si>
  <si>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</si>
  <si>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</si>
  <si>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</si>
  <si>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</si>
  <si>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</si>
  <si>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</si>
  <si>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</si>
  <si>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</si>
  <si>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</si>
  <si>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</si>
  <si>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</si>
  <si>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</si>
  <si>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</si>
  <si>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</si>
  <si>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</si>
  <si>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</si>
  <si>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</si>
  <si>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</si>
  <si>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</si>
  <si>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</si>
  <si>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</si>
  <si>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</si>
  <si>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</si>
  <si>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</si>
  <si>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</si>
  <si>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</si>
  <si>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</si>
  <si>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</si>
  <si>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</si>
  <si>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</si>
  <si>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</si>
  <si>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</si>
  <si>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</si>
  <si>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</si>
  <si>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</si>
  <si>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</si>
  <si>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</si>
  <si>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</si>
  <si>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</si>
  <si>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</si>
  <si>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</si>
  <si>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</si>
  <si>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</si>
  <si>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</si>
  <si>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</si>
  <si>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</si>
  <si>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</si>
  <si>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</si>
  <si>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</si>
  <si>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</si>
  <si>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</si>
  <si>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</si>
  <si>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</si>
  <si>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</si>
  <si>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</si>
  <si>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</si>
  <si>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</si>
  <si>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</si>
  <si>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</si>
  <si>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</si>
  <si>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</si>
  <si>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</si>
  <si>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</si>
  <si>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</si>
  <si>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</si>
  <si>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</si>
  <si>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</si>
  <si>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</si>
  <si>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</si>
  <si>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</si>
  <si>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</si>
  <si>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</si>
  <si>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</si>
  <si>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</si>
  <si>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</si>
  <si>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</si>
  <si>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</si>
  <si>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</si>
  <si>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</si>
  <si>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</si>
  <si>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</si>
  <si>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</si>
  <si>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</si>
  <si>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</si>
  <si>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</si>
  <si>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</si>
  <si>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</si>
  <si>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</si>
  <si>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</si>
  <si>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</si>
  <si>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</si>
  <si>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</si>
  <si>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</si>
  <si>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</si>
  <si>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</si>
  <si>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</si>
  <si>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</si>
  <si>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</si>
  <si>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</si>
  <si>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</si>
  <si>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</si>
  <si>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</si>
  <si>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</si>
  <si>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</si>
  <si>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大阪府河南町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</si>
  <si>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</si>
  <si>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</si>
  <si>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</si>
  <si>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</si>
  <si>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</si>
  <si>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</si>
  <si>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</si>
  <si>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</si>
  <si>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</si>
  <si>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</si>
  <si>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</si>
  <si>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</si>
  <si>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</si>
  <si>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</si>
  <si>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</si>
  <si>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</si>
  <si>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</si>
  <si>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</si>
  <si>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</si>
  <si>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</si>
  <si>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</si>
  <si>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</si>
  <si>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</si>
  <si>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</si>
  <si>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</si>
  <si>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</si>
  <si>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</si>
  <si>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</si>
  <si>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</si>
  <si>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</si>
  <si>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</si>
  <si>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</si>
  <si>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</si>
  <si>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</si>
  <si>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</si>
  <si>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</si>
  <si>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</si>
  <si>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</si>
  <si>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</si>
  <si>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</si>
  <si>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</si>
  <si>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</si>
  <si>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</si>
  <si>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</si>
  <si>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</si>
  <si>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</si>
  <si>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</si>
  <si>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</si>
  <si>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</si>
  <si>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</si>
  <si>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</si>
  <si>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</si>
  <si>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</si>
  <si>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</si>
  <si>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</si>
  <si>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</si>
  <si>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</si>
  <si>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</si>
  <si>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</si>
  <si>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</si>
  <si>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</si>
  <si>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</si>
  <si>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</si>
  <si>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</si>
  <si>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</si>
  <si>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</si>
  <si>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</si>
  <si>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</si>
  <si>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</si>
  <si>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</si>
  <si>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</si>
  <si>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</si>
  <si>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</si>
  <si>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</si>
  <si>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</si>
  <si>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</si>
  <si>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</si>
  <si>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</si>
  <si>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</si>
  <si>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</si>
  <si>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</si>
  <si>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</si>
  <si>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</si>
  <si>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</si>
  <si>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</si>
  <si>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</si>
  <si>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</si>
  <si>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</si>
  <si>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</si>
  <si>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</si>
  <si>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</si>
  <si>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</si>
  <si>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</si>
  <si>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</si>
  <si>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</si>
  <si>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</si>
  <si>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</si>
  <si>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</si>
  <si>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</si>
  <si>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</si>
  <si>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</si>
  <si>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</si>
  <si>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</si>
  <si>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</si>
  <si>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</si>
  <si>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</si>
  <si>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</si>
  <si>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</si>
  <si>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</si>
  <si>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</si>
  <si>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</si>
  <si>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</si>
  <si>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</si>
  <si>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</si>
  <si>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</si>
  <si>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</si>
  <si>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</si>
  <si>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</si>
  <si>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</si>
  <si>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</si>
  <si>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</si>
  <si>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</si>
  <si>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</si>
  <si>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</si>
  <si>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</si>
  <si>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</si>
  <si>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</si>
  <si>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</si>
  <si>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</si>
  <si>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</si>
  <si>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</si>
  <si>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</si>
  <si>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</si>
  <si>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</si>
  <si>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</si>
  <si>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</si>
  <si>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</si>
  <si>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</si>
  <si>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</si>
  <si>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</si>
  <si>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</si>
  <si>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</si>
  <si>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</si>
  <si>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</si>
  <si>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</si>
  <si>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</si>
  <si>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</si>
  <si>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</si>
  <si>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</si>
  <si>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</si>
  <si>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大阪府河南町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</si>
  <si>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</si>
  <si>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</si>
  <si>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</si>
  <si>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</si>
  <si>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</si>
  <si>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</si>
  <si>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</si>
  <si>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</si>
  <si>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</si>
  <si>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</si>
  <si>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</si>
  <si>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</si>
  <si>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</si>
  <si>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</si>
  <si>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</si>
  <si>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</si>
  <si>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</si>
  <si>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</si>
  <si>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</si>
  <si>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</si>
  <si>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</si>
  <si>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</si>
  <si>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</si>
  <si>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</si>
  <si>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</si>
  <si>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</si>
  <si>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</si>
  <si>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</si>
  <si>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</si>
  <si>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</si>
  <si>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</si>
  <si>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</si>
  <si>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</si>
  <si>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</si>
  <si>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</si>
  <si>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</si>
  <si>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</si>
  <si>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</si>
  <si>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</si>
  <si>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</si>
  <si>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</si>
  <si>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</si>
  <si>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</si>
  <si>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</si>
  <si>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</si>
  <si>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</si>
  <si>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</si>
  <si>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</si>
  <si>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</si>
  <si>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</si>
  <si>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</si>
  <si>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</si>
  <si>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</si>
  <si>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</si>
  <si>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</si>
  <si>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</si>
  <si>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</si>
  <si>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</si>
  <si>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</si>
  <si>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</si>
  <si>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</si>
  <si>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</si>
  <si>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</si>
  <si>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</si>
  <si>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</si>
  <si>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</si>
  <si>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</si>
  <si>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</si>
  <si>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</si>
  <si>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</si>
  <si>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</si>
  <si>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</si>
  <si>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</si>
  <si>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</si>
  <si>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</si>
  <si>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</si>
  <si>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</si>
  <si>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</si>
  <si>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</si>
  <si>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</si>
  <si>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</si>
  <si>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</si>
  <si>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</si>
  <si>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</si>
  <si>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</si>
  <si>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</si>
  <si>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</si>
  <si>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</si>
  <si>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</si>
  <si>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</si>
  <si>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</si>
  <si>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</si>
  <si>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</si>
  <si>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</si>
  <si>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</si>
  <si>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</si>
  <si>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</si>
  <si>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</si>
  <si>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</si>
  <si>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</si>
  <si>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</si>
  <si>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</si>
  <si>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</si>
  <si>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</si>
  <si>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</si>
  <si>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</si>
  <si>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</si>
  <si>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</si>
  <si>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</si>
  <si>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</si>
  <si>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</si>
  <si>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</si>
  <si>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</si>
  <si>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</si>
  <si>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</si>
  <si>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</si>
  <si>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</si>
  <si>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</si>
  <si>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</si>
  <si>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</si>
  <si>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</si>
  <si>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</si>
  <si>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</si>
  <si>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</si>
  <si>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</si>
  <si>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</si>
  <si>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</si>
  <si>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</si>
  <si>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</si>
  <si>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</si>
  <si>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</si>
  <si>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</si>
  <si>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</si>
  <si>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</si>
  <si>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</si>
  <si>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</si>
  <si>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</si>
  <si>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</si>
  <si>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</si>
  <si>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</si>
  <si>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</si>
  <si>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</si>
  <si>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</si>
  <si>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</si>
  <si>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</si>
  <si>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</si>
  <si>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</si>
  <si>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</si>
  <si>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</si>
  <si>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</si>
  <si>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</si>
  <si>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</si>
  <si>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</si>
  <si>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</si>
  <si>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</si>
  <si>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</si>
  <si>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</si>
  <si>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</si>
  <si>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</si>
  <si>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</si>
  <si>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</si>
  <si>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</si>
  <si>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</si>
  <si>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</si>
  <si>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</si>
  <si>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</si>
  <si>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</si>
  <si>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</si>
  <si>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</si>
  <si>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</si>
  <si>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</si>
  <si>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</si>
  <si>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</si>
  <si>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</si>
  <si>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4.08</t>
  </si>
  <si>
    <t>▲ 0.10</t>
  </si>
  <si>
    <t>▲ 3.92</t>
  </si>
  <si>
    <t>介護保険特別会計</t>
  </si>
  <si>
    <t>一般会計</t>
  </si>
  <si>
    <t>後期高齢者医療特別会計</t>
  </si>
  <si>
    <t>下水道事業会計</t>
  </si>
  <si>
    <t>国民健康保険特別会計</t>
  </si>
  <si>
    <t>土地取得特別会計</t>
  </si>
  <si>
    <t>その他会計（赤字）</t>
  </si>
  <si>
    <t>その他会計（黒字）</t>
  </si>
  <si>
    <t>R01</t>
    <phoneticPr fontId="5"/>
  </si>
  <si>
    <t>R02</t>
    <phoneticPr fontId="5"/>
  </si>
  <si>
    <t>R03</t>
    <phoneticPr fontId="5"/>
  </si>
  <si>
    <t>R04</t>
    <phoneticPr fontId="5"/>
  </si>
  <si>
    <t>R05</t>
    <phoneticPr fontId="5"/>
  </si>
  <si>
    <t>-</t>
    <phoneticPr fontId="2"/>
  </si>
  <si>
    <t>南河内環境事業組合</t>
    <rPh sb="0" eb="1">
      <t>ミナミ</t>
    </rPh>
    <rPh sb="1" eb="3">
      <t>カワチ</t>
    </rPh>
    <rPh sb="3" eb="5">
      <t>カンキョウ</t>
    </rPh>
    <rPh sb="5" eb="7">
      <t>ジギョウ</t>
    </rPh>
    <rPh sb="7" eb="9">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</si>
  <si>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</si>
  <si>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</si>
  <si>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大阪広域水道企業団水道事業会計（水道用水供給事業）</t>
    <rPh sb="0" eb="2">
      <t>オオサカ</t>
    </rPh>
    <rPh sb="2" eb="4">
      <t>コウイキ</t>
    </rPh>
    <rPh sb="4" eb="6">
      <t>スイドウ</t>
    </rPh>
    <rPh sb="6" eb="8">
      <t>キギョウ</t>
    </rPh>
    <rPh sb="8" eb="9">
      <t>ダン</t>
    </rPh>
    <rPh sb="9" eb="11">
      <t>スイドウ</t>
    </rPh>
    <rPh sb="11" eb="13">
      <t>ジギョウ</t>
    </rPh>
    <rPh sb="13" eb="15">
      <t>カイケイ</t>
    </rPh>
    <rPh sb="16" eb="18">
      <t>スイドウ</t>
    </rPh>
    <rPh sb="18" eb="20">
      <t>ヨウスイ</t>
    </rPh>
    <rPh sb="20" eb="22">
      <t>キョウキュウ</t>
    </rPh>
    <rPh sb="22" eb="24">
      <t>ジギョウ</t>
    </rPh>
    <phoneticPr fontId="2"/>
  </si>
  <si>
    <t>大阪広域水道企業団水道事業会計（市町村域水道事業）河南水道事業</t>
    <rPh sb="0" eb="2">
      <t>オオサカ</t>
    </rPh>
    <rPh sb="2" eb="4">
      <t>コウイキ</t>
    </rPh>
    <rPh sb="4" eb="6">
      <t>スイドウ</t>
    </rPh>
    <rPh sb="6" eb="8">
      <t>キギョウ</t>
    </rPh>
    <rPh sb="8" eb="9">
      <t>ダン</t>
    </rPh>
    <rPh sb="9" eb="11">
      <t>スイドウ</t>
    </rPh>
    <rPh sb="11" eb="13">
      <t>ジギョウ</t>
    </rPh>
    <rPh sb="13" eb="15">
      <t>カイケイ</t>
    </rPh>
    <rPh sb="16" eb="19">
      <t>シチョウソン</t>
    </rPh>
    <rPh sb="19" eb="20">
      <t>イキ</t>
    </rPh>
    <rPh sb="20" eb="22">
      <t>スイドウ</t>
    </rPh>
    <rPh sb="22" eb="24">
      <t>ジギョウ</t>
    </rPh>
    <rPh sb="25" eb="27">
      <t>カナン</t>
    </rPh>
    <rPh sb="27" eb="29">
      <t>スイドウ</t>
    </rPh>
    <rPh sb="29" eb="31">
      <t>ジギョウ</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</si>
  <si>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</si>
  <si>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</si>
  <si>
    <t>河南町土地開発公社</t>
    <rPh sb="0" eb="3">
      <t>カナンチョウ</t>
    </rPh>
    <rPh sb="3" eb="5">
      <t>トチ</t>
    </rPh>
    <rPh sb="5" eb="7">
      <t>カイハツ</t>
    </rPh>
    <rPh sb="7" eb="9">
      <t>コウシャ</t>
    </rPh>
    <phoneticPr fontId="2"/>
  </si>
  <si>
    <t>大阪南消防組合</t>
    <rPh sb="0" eb="2">
      <t>オオサカ</t>
    </rPh>
    <rPh sb="2" eb="3">
      <t>ミナミ</t>
    </rPh>
    <rPh sb="3" eb="5">
      <t>ショウボウ</t>
    </rPh>
    <rPh sb="5" eb="7">
      <t>クミアイ</t>
    </rPh>
    <phoneticPr fontId="2"/>
  </si>
  <si>
    <t>教育・子育て基金</t>
    <rPh sb="0" eb="2">
      <t>キョウイク</t>
    </rPh>
    <rPh sb="3" eb="5">
      <t>コソダ</t>
    </rPh>
    <rPh sb="6" eb="8">
      <t>キキン</t>
    </rPh>
    <phoneticPr fontId="5"/>
  </si>
  <si>
    <t>公共公益施設整備基金</t>
    <rPh sb="0" eb="2">
      <t>コウキョウ</t>
    </rPh>
    <rPh sb="2" eb="4">
      <t>コウエキ</t>
    </rPh>
    <rPh sb="4" eb="6">
      <t>シセツ</t>
    </rPh>
    <rPh sb="6" eb="8">
      <t>セイビ</t>
    </rPh>
    <rPh sb="8" eb="10">
      <t>キキン</t>
    </rPh>
    <phoneticPr fontId="2"/>
  </si>
  <si>
    <t>健康づくり基金</t>
    <rPh sb="0" eb="2">
      <t>ケンコウ</t>
    </rPh>
    <rPh sb="5" eb="7">
      <t>キキン</t>
    </rPh>
    <phoneticPr fontId="2"/>
  </si>
  <si>
    <t>退職手当基金</t>
    <rPh sb="0" eb="2">
      <t>タイショク</t>
    </rPh>
    <rPh sb="2" eb="4">
      <t>テアテ</t>
    </rPh>
    <rPh sb="4" eb="6">
      <t>キキン</t>
    </rPh>
    <phoneticPr fontId="2"/>
  </si>
  <si>
    <t>自然と歴史のふるさとづくり基金</t>
    <rPh sb="0" eb="2">
      <t>シゼン</t>
    </rPh>
    <rPh sb="3" eb="5">
      <t>レキシ</t>
    </rPh>
    <rPh sb="13" eb="15">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</si>
</sst>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5CB5-431D-854B-04E5442F74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76664</c:v>
                </c:pt>
                <c:pt idx="1">
                  <c:v>26388</c:v>
                </c:pt>
                <c:pt idx="2">
                  <c:v>32505</c:v>
                </c:pt>
                <c:pt idx="3">
                  <c:v>13813</c:v>
                </c:pt>
                <c:pt idx="4">
                  <c:v>25114</c:v>
                </c:pt>
              </c:numCache>
            </c:numRef>
          </c:val>
          <c:smooth val="0"/>
          <c:extLst>
            <c:ext xmlns:c16="http://schemas.microsoft.com/office/drawing/2014/chart" uri="{C3380CC4-5D6E-409C-BE32-E72D297353CC}">
              <c16:uniqueId val="{00000001-5CB5-431D-854B-04E5442F74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1.91</c:v>
                </c:pt>
                <c:pt idx="1">
                  <c:v>2.94</c:v>
                </c:pt>
                <c:pt idx="2">
                  <c:v>4.0199999999999996</c:v>
                </c:pt>
                <c:pt idx="3">
                  <c:v>6.4</c:v>
                </c:pt>
                <c:pt idx="4">
                  <c:v>2.38</c:v>
                </c:pt>
              </c:numCache>
            </c:numRef>
          </c:val>
          <c:extLst>
            <c:ext xmlns:c16="http://schemas.microsoft.com/office/drawing/2014/chart" uri="{C3380CC4-5D6E-409C-BE32-E72D297353CC}">
              <c16:uniqueId val="{00000000-C871-400D-83F0-F9B922374E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29.11</c:v>
                </c:pt>
                <c:pt idx="1">
                  <c:v>27.66</c:v>
                </c:pt>
                <c:pt idx="2">
                  <c:v>27.38</c:v>
                </c:pt>
                <c:pt idx="3">
                  <c:v>30.08</c:v>
                </c:pt>
                <c:pt idx="4">
                  <c:v>32.92</c:v>
                </c:pt>
              </c:numCache>
            </c:numRef>
          </c:val>
          <c:extLst>
            <c:ext xmlns:c16="http://schemas.microsoft.com/office/drawing/2014/chart" uri="{C3380CC4-5D6E-409C-BE32-E72D297353CC}">
              <c16:uniqueId val="{00000001-C871-400D-83F0-F9B922374E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-4.08</c:v>
                </c:pt>
                <c:pt idx="1">
                  <c:v>-0.1</c:v>
                </c:pt>
                <c:pt idx="2">
                  <c:v>1.28</c:v>
                </c:pt>
                <c:pt idx="3">
                  <c:v>2.2999999999999998</c:v>
                </c:pt>
                <c:pt idx="4">
                  <c:v>-3.92</c:v>
                </c:pt>
              </c:numCache>
            </c:numRef>
          </c:val>
          <c:smooth val="0"/>
          <c:extLst>
            <c:ext xmlns:c16="http://schemas.microsoft.com/office/drawing/2014/chart" uri="{C3380CC4-5D6E-409C-BE32-E72D297353CC}">
              <c16:uniqueId val="{00000002-C871-400D-83F0-F9B922374E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22.13</c:v>
                </c:pt>
                <c:pt idx="2">
                  <c:v>#N/A</c:v>
                </c:pt>
                <c:pt idx="3">
                  <c:v>21.99</c:v>
                </c:pt>
                <c:pt idx="4">
                  <c:v>0</c:v>
                </c:pt>
                <c:pt idx="5">
                  <c:v>0</c:v>
                </c:pt>
                <c:pt idx="6">
                  <c:v>0</c:v>
                </c:pt>
                <c:pt idx="7">
                  <c:v>0</c:v>
                </c:pt>
                <c:pt idx="8">
                  <c:v>0</c:v>
                </c:pt>
                <c:pt idx="9">
                  <c:v>0</c:v>
                </c:pt>
              </c:numCache>
            </c:numRef>
          </c:val>
          <c:extLst>
            <c:ext xmlns:c16="http://schemas.microsoft.com/office/drawing/2014/chart" uri="{C3380CC4-5D6E-409C-BE32-E72D297353CC}">
              <c16:uniqueId val="{00000000-E13C-4945-9DB6-32B73F0056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3C-4945-9DB6-32B73F00566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13C-4945-9DB6-32B73F00566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13C-4945-9DB6-32B73F005666}"/>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13C-4945-9DB6-32B73F00566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1.89</c:v>
                </c:pt>
                <c:pt idx="2">
                  <c:v>#N/A</c:v>
                </c:pt>
                <c:pt idx="3">
                  <c:v>1.49</c:v>
                </c:pt>
                <c:pt idx="4">
                  <c:v>#N/A</c:v>
                </c:pt>
                <c:pt idx="5">
                  <c:v>0.61</c:v>
                </c:pt>
                <c:pt idx="6">
                  <c:v>#N/A</c:v>
                </c:pt>
                <c:pt idx="7">
                  <c:v>0.01</c:v>
                </c:pt>
                <c:pt idx="8">
                  <c:v>#N/A</c:v>
                </c:pt>
                <c:pt idx="9">
                  <c:v>0.17</c:v>
                </c:pt>
              </c:numCache>
            </c:numRef>
          </c:val>
          <c:extLst>
            <c:ext xmlns:c16="http://schemas.microsoft.com/office/drawing/2014/chart" uri="{C3380CC4-5D6E-409C-BE32-E72D297353CC}">
              <c16:uniqueId val="{00000005-E13C-4945-9DB6-32B73F00566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0.28000000000000003</c:v>
                </c:pt>
                <c:pt idx="2">
                  <c:v>#N/A</c:v>
                </c:pt>
                <c:pt idx="3">
                  <c:v>0.2</c:v>
                </c:pt>
                <c:pt idx="4">
                  <c:v>#N/A</c:v>
                </c:pt>
                <c:pt idx="5">
                  <c:v>0.2</c:v>
                </c:pt>
                <c:pt idx="6">
                  <c:v>#N/A</c:v>
                </c:pt>
                <c:pt idx="7">
                  <c:v>0.21</c:v>
                </c:pt>
                <c:pt idx="8">
                  <c:v>#N/A</c:v>
                </c:pt>
                <c:pt idx="9">
                  <c:v>0.23</c:v>
                </c:pt>
              </c:numCache>
            </c:numRef>
          </c:val>
          <c:extLst>
            <c:ext xmlns:c16="http://schemas.microsoft.com/office/drawing/2014/chart" uri="{C3380CC4-5D6E-409C-BE32-E72D297353CC}">
              <c16:uniqueId val="{00000006-E13C-4945-9DB6-32B73F005666}"/>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0.06</c:v>
                </c:pt>
                <c:pt idx="2">
                  <c:v>#N/A</c:v>
                </c:pt>
                <c:pt idx="3">
                  <c:v>0.08</c:v>
                </c:pt>
                <c:pt idx="4">
                  <c:v>#N/A</c:v>
                </c:pt>
                <c:pt idx="5">
                  <c:v>0.22</c:v>
                </c:pt>
                <c:pt idx="6">
                  <c:v>#N/A</c:v>
                </c:pt>
                <c:pt idx="7">
                  <c:v>0.11</c:v>
                </c:pt>
                <c:pt idx="8">
                  <c:v>#N/A</c:v>
                </c:pt>
                <c:pt idx="9">
                  <c:v>0.3</c:v>
                </c:pt>
              </c:numCache>
            </c:numRef>
          </c:val>
          <c:extLst>
            <c:ext xmlns:c16="http://schemas.microsoft.com/office/drawing/2014/chart" uri="{C3380CC4-5D6E-409C-BE32-E72D297353CC}">
              <c16:uniqueId val="{00000007-E13C-4945-9DB6-32B73F00566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1.9</c:v>
                </c:pt>
                <c:pt idx="2">
                  <c:v>#N/A</c:v>
                </c:pt>
                <c:pt idx="3">
                  <c:v>2.93</c:v>
                </c:pt>
                <c:pt idx="4">
                  <c:v>#N/A</c:v>
                </c:pt>
                <c:pt idx="5">
                  <c:v>4.0199999999999996</c:v>
                </c:pt>
                <c:pt idx="6">
                  <c:v>#N/A</c:v>
                </c:pt>
                <c:pt idx="7">
                  <c:v>6.39</c:v>
                </c:pt>
                <c:pt idx="8">
                  <c:v>#N/A</c:v>
                </c:pt>
                <c:pt idx="9">
                  <c:v>2.38</c:v>
                </c:pt>
              </c:numCache>
            </c:numRef>
          </c:val>
          <c:extLst>
            <c:ext xmlns:c16="http://schemas.microsoft.com/office/drawing/2014/chart" uri="{C3380CC4-5D6E-409C-BE32-E72D297353CC}">
              <c16:uniqueId val="{00000008-E13C-4945-9DB6-32B73F005666}"/>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1.72</c:v>
                </c:pt>
                <c:pt idx="2">
                  <c:v>#N/A</c:v>
                </c:pt>
                <c:pt idx="3">
                  <c:v>2.09</c:v>
                </c:pt>
                <c:pt idx="4">
                  <c:v>#N/A</c:v>
                </c:pt>
                <c:pt idx="5">
                  <c:v>2.34</c:v>
                </c:pt>
                <c:pt idx="6">
                  <c:v>#N/A</c:v>
                </c:pt>
                <c:pt idx="7">
                  <c:v>2.82</c:v>
                </c:pt>
                <c:pt idx="8">
                  <c:v>#N/A</c:v>
                </c:pt>
                <c:pt idx="9">
                  <c:v>2.77</c:v>
                </c:pt>
              </c:numCache>
            </c:numRef>
          </c:val>
          <c:extLst>
            <c:ext xmlns:c16="http://schemas.microsoft.com/office/drawing/2014/chart" uri="{C3380CC4-5D6E-409C-BE32-E72D297353CC}">
              <c16:uniqueId val="{00000009-E13C-4945-9DB6-32B73F0056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496</c:v>
                </c:pt>
                <c:pt idx="5">
                  <c:v>466</c:v>
                </c:pt>
                <c:pt idx="8">
                  <c:v>471</c:v>
                </c:pt>
                <c:pt idx="11">
                  <c:v>470</c:v>
                </c:pt>
                <c:pt idx="14">
                  <c:v>479</c:v>
                </c:pt>
              </c:numCache>
            </c:numRef>
          </c:val>
          <c:extLst>
            <c:ext xmlns:c16="http://schemas.microsoft.com/office/drawing/2014/chart" uri="{C3380CC4-5D6E-409C-BE32-E72D297353CC}">
              <c16:uniqueId val="{00000000-A2F5-4DA6-A00D-DF53A5224B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F5-4DA6-A00D-DF53A5224B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2F5-4DA6-A00D-DF53A5224B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22</c:v>
                </c:pt>
                <c:pt idx="9">
                  <c:v>27</c:v>
                </c:pt>
                <c:pt idx="12">
                  <c:v>32</c:v>
                </c:pt>
              </c:numCache>
            </c:numRef>
          </c:val>
          <c:extLst>
            <c:ext xmlns:c16="http://schemas.microsoft.com/office/drawing/2014/chart" uri="{C3380CC4-5D6E-409C-BE32-E72D297353CC}">
              <c16:uniqueId val="{00000003-A2F5-4DA6-A00D-DF53A5224B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130</c:v>
                </c:pt>
                <c:pt idx="3">
                  <c:v>123</c:v>
                </c:pt>
                <c:pt idx="6">
                  <c:v>109</c:v>
                </c:pt>
                <c:pt idx="9">
                  <c:v>133</c:v>
                </c:pt>
                <c:pt idx="12">
                  <c:v>103</c:v>
                </c:pt>
              </c:numCache>
            </c:numRef>
          </c:val>
          <c:extLst>
            <c:ext xmlns:c16="http://schemas.microsoft.com/office/drawing/2014/chart" uri="{C3380CC4-5D6E-409C-BE32-E72D297353CC}">
              <c16:uniqueId val="{00000004-A2F5-4DA6-A00D-DF53A5224B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F5-4DA6-A00D-DF53A5224B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F5-4DA6-A00D-DF53A5224B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550</c:v>
                </c:pt>
                <c:pt idx="3">
                  <c:v>584</c:v>
                </c:pt>
                <c:pt idx="6">
                  <c:v>577</c:v>
                </c:pt>
                <c:pt idx="9">
                  <c:v>584</c:v>
                </c:pt>
                <c:pt idx="12">
                  <c:v>640</c:v>
                </c:pt>
              </c:numCache>
            </c:numRef>
          </c:val>
          <c:extLst>
            <c:ext xmlns:c16="http://schemas.microsoft.com/office/drawing/2014/chart" uri="{C3380CC4-5D6E-409C-BE32-E72D297353CC}">
              <c16:uniqueId val="{00000007-A2F5-4DA6-A00D-DF53A5224B6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184</c:v>
                </c:pt>
                <c:pt idx="2">
                  <c:v>#N/A</c:v>
                </c:pt>
                <c:pt idx="3">
                  <c:v>#N/A</c:v>
                </c:pt>
                <c:pt idx="4">
                  <c:v>241</c:v>
                </c:pt>
                <c:pt idx="5">
                  <c:v>#N/A</c:v>
                </c:pt>
                <c:pt idx="6">
                  <c:v>#N/A</c:v>
                </c:pt>
                <c:pt idx="7">
                  <c:v>237</c:v>
                </c:pt>
                <c:pt idx="8">
                  <c:v>#N/A</c:v>
                </c:pt>
                <c:pt idx="9">
                  <c:v>#N/A</c:v>
                </c:pt>
                <c:pt idx="10">
                  <c:v>274</c:v>
                </c:pt>
                <c:pt idx="11">
                  <c:v>#N/A</c:v>
                </c:pt>
                <c:pt idx="12">
                  <c:v>#N/A</c:v>
                </c:pt>
                <c:pt idx="13">
                  <c:v>296</c:v>
                </c:pt>
                <c:pt idx="14">
                  <c:v>#N/A</c:v>
                </c:pt>
              </c:numCache>
            </c:numRef>
          </c:val>
          <c:smooth val="0"/>
          <c:extLst>
            <c:ext xmlns:c16="http://schemas.microsoft.com/office/drawing/2014/chart" uri="{C3380CC4-5D6E-409C-BE32-E72D297353CC}">
              <c16:uniqueId val="{00000008-A2F5-4DA6-A00D-DF53A5224B6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6120</c:v>
                </c:pt>
                <c:pt idx="5">
                  <c:v>5925</c:v>
                </c:pt>
                <c:pt idx="8">
                  <c:v>5896</c:v>
                </c:pt>
                <c:pt idx="11">
                  <c:v>5587</c:v>
                </c:pt>
                <c:pt idx="14">
                  <c:v>5381</c:v>
                </c:pt>
              </c:numCache>
            </c:numRef>
          </c:val>
          <c:extLst>
            <c:ext xmlns:c16="http://schemas.microsoft.com/office/drawing/2014/chart" uri="{C3380CC4-5D6E-409C-BE32-E72D297353CC}">
              <c16:uniqueId val="{00000000-85E0-489D-B195-DAF0B1B8E3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110</c:v>
                </c:pt>
                <c:pt idx="5">
                  <c:v>109</c:v>
                </c:pt>
                <c:pt idx="8">
                  <c:v>109</c:v>
                </c:pt>
                <c:pt idx="11">
                  <c:v>109</c:v>
                </c:pt>
                <c:pt idx="14">
                  <c:v>109</c:v>
                </c:pt>
              </c:numCache>
            </c:numRef>
          </c:val>
          <c:extLst>
            <c:ext xmlns:c16="http://schemas.microsoft.com/office/drawing/2014/chart" uri="{C3380CC4-5D6E-409C-BE32-E72D297353CC}">
              <c16:uniqueId val="{00000001-85E0-489D-B195-DAF0B1B8E3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2676</c:v>
                </c:pt>
                <c:pt idx="5">
                  <c:v>2699</c:v>
                </c:pt>
                <c:pt idx="8">
                  <c:v>3018</c:v>
                </c:pt>
                <c:pt idx="11">
                  <c:v>3225</c:v>
                </c:pt>
                <c:pt idx="14">
                  <c:v>3451</c:v>
                </c:pt>
              </c:numCache>
            </c:numRef>
          </c:val>
          <c:extLst>
            <c:ext xmlns:c16="http://schemas.microsoft.com/office/drawing/2014/chart" uri="{C3380CC4-5D6E-409C-BE32-E72D297353CC}">
              <c16:uniqueId val="{00000002-85E0-489D-B195-DAF0B1B8E3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E0-489D-B195-DAF0B1B8E3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5E0-489D-B195-DAF0B1B8E3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E0-489D-B195-DAF0B1B8E3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871</c:v>
                </c:pt>
                <c:pt idx="3">
                  <c:v>869</c:v>
                </c:pt>
                <c:pt idx="6">
                  <c:v>771</c:v>
                </c:pt>
                <c:pt idx="9">
                  <c:v>756</c:v>
                </c:pt>
                <c:pt idx="12">
                  <c:v>782</c:v>
                </c:pt>
              </c:numCache>
            </c:numRef>
          </c:val>
          <c:extLst>
            <c:ext xmlns:c16="http://schemas.microsoft.com/office/drawing/2014/chart" uri="{C3380CC4-5D6E-409C-BE32-E72D297353CC}">
              <c16:uniqueId val="{00000006-85E0-489D-B195-DAF0B1B8E3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c:v>
                </c:pt>
                <c:pt idx="3">
                  <c:v>61</c:v>
                </c:pt>
                <c:pt idx="6">
                  <c:v>372</c:v>
                </c:pt>
                <c:pt idx="9">
                  <c:v>355</c:v>
                </c:pt>
                <c:pt idx="12">
                  <c:v>338</c:v>
                </c:pt>
              </c:numCache>
            </c:numRef>
          </c:val>
          <c:extLst>
            <c:ext xmlns:c16="http://schemas.microsoft.com/office/drawing/2014/chart" uri="{C3380CC4-5D6E-409C-BE32-E72D297353CC}">
              <c16:uniqueId val="{00000007-85E0-489D-B195-DAF0B1B8E3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2010</c:v>
                </c:pt>
                <c:pt idx="3">
                  <c:v>1746</c:v>
                </c:pt>
                <c:pt idx="6">
                  <c:v>1287</c:v>
                </c:pt>
                <c:pt idx="9">
                  <c:v>1467</c:v>
                </c:pt>
                <c:pt idx="12">
                  <c:v>1524</c:v>
                </c:pt>
              </c:numCache>
            </c:numRef>
          </c:val>
          <c:extLst>
            <c:ext xmlns:c16="http://schemas.microsoft.com/office/drawing/2014/chart" uri="{C3380CC4-5D6E-409C-BE32-E72D297353CC}">
              <c16:uniqueId val="{00000008-85E0-489D-B195-DAF0B1B8E3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361</c:v>
                </c:pt>
                <c:pt idx="3">
                  <c:v>334</c:v>
                </c:pt>
                <c:pt idx="6">
                  <c:v>302</c:v>
                </c:pt>
                <c:pt idx="9">
                  <c:v>275</c:v>
                </c:pt>
                <c:pt idx="12">
                  <c:v>248</c:v>
                </c:pt>
              </c:numCache>
            </c:numRef>
          </c:val>
          <c:extLst>
            <c:ext xmlns:c16="http://schemas.microsoft.com/office/drawing/2014/chart" uri="{C3380CC4-5D6E-409C-BE32-E72D297353CC}">
              <c16:uniqueId val="{00000009-85E0-489D-B195-DAF0B1B8E3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6523</c:v>
                </c:pt>
                <c:pt idx="3">
                  <c:v>6304</c:v>
                </c:pt>
                <c:pt idx="6">
                  <c:v>6138</c:v>
                </c:pt>
                <c:pt idx="9">
                  <c:v>5701</c:v>
                </c:pt>
                <c:pt idx="12">
                  <c:v>5316</c:v>
                </c:pt>
              </c:numCache>
            </c:numRef>
          </c:val>
          <c:extLst>
            <c:ext xmlns:c16="http://schemas.microsoft.com/office/drawing/2014/chart" uri="{C3380CC4-5D6E-409C-BE32-E72D297353CC}">
              <c16:uniqueId val="{0000000A-85E0-489D-B195-DAF0B1B8E39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863</c:v>
                </c:pt>
                <c:pt idx="2">
                  <c:v>#N/A</c:v>
                </c:pt>
                <c:pt idx="3">
                  <c:v>#N/A</c:v>
                </c:pt>
                <c:pt idx="4">
                  <c:v>580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5E0-489D-B195-DAF0B1B8E39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1203</c:v>
                </c:pt>
                <c:pt idx="1">
                  <c:v>1294</c:v>
                </c:pt>
                <c:pt idx="2">
                  <c:v>1435</c:v>
                </c:pt>
              </c:numCache>
            </c:numRef>
          </c:val>
          <c:extLst>
            <c:ext xmlns:c16="http://schemas.microsoft.com/office/drawing/2014/chart" uri="{C3380CC4-5D6E-409C-BE32-E72D297353CC}">
              <c16:uniqueId val="{00000000-16BE-4356-9E9B-61E9BEC01D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275</c:v>
                </c:pt>
                <c:pt idx="1">
                  <c:v>275</c:v>
                </c:pt>
                <c:pt idx="2">
                  <c:v>295</c:v>
                </c:pt>
              </c:numCache>
            </c:numRef>
          </c:val>
          <c:extLst>
            <c:ext xmlns:c16="http://schemas.microsoft.com/office/drawing/2014/chart" uri="{C3380CC4-5D6E-409C-BE32-E72D297353CC}">
              <c16:uniqueId val="{00000001-16BE-4356-9E9B-61E9BEC01D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1290</c:v>
                </c:pt>
                <c:pt idx="1">
                  <c:v>1412</c:v>
                </c:pt>
                <c:pt idx="2">
                  <c:v>1482</c:v>
                </c:pt>
              </c:numCache>
            </c:numRef>
          </c:val>
          <c:extLst>
            <c:ext xmlns:c16="http://schemas.microsoft.com/office/drawing/2014/chart" uri="{C3380CC4-5D6E-409C-BE32-E72D297353CC}">
              <c16:uniqueId val="{00000002-16BE-4356-9E9B-61E9BEC01D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14,815
14,636
25.26
7,108,452
6,938,196
103,847
4,357,595
5,316,289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人口減少や全国平均を上回る高齢化率（令和５年度末</a:t>
          </a:r>
          <a:r>
            <a:rPr kumimoji="1" lang="en-US" altLang="ja-JP" sz="1300">
              <a:latin typeface="ＭＳ Ｐゴシック" panose="020B0600070205080204" pitchFamily="50" charset="-128"/>
              <a:ea typeface="ＭＳ Ｐゴシック" panose="020B0600070205080204" pitchFamily="50" charset="-128"/>
            </a:rPr>
            <a:t>33.73</a:t>
          </a:r>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ポイント増）に加え、町内に中心となる産業がないことなどにより、財政基盤が弱く、近年、類似団体内平均値を下回った状態が続いている。</a:t>
          </a:r>
        </a:p>
        <a:p>
          <a:r>
            <a:rPr kumimoji="1" lang="ja-JP" altLang="en-US" sz="1300">
              <a:latin typeface="ＭＳ Ｐゴシック" panose="020B0600070205080204" pitchFamily="50" charset="-128"/>
              <a:ea typeface="ＭＳ Ｐゴシック" panose="020B0600070205080204" pitchFamily="50" charset="-128"/>
            </a:rPr>
            <a:t>　毎年度、事業のスクラップ＆ビルドにより、歳出の見直しに努めているところであるが、歳入においても、税収の徴収率の向上を中心とした町税などの一般財源収入の確保のほか、使用料などの特定財源についても適正な住民負担による増収を図るなど、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151795</xdr:rowOff>
    </xdr:from>
    <xdr:to>
      <xdr:col>23</xdr:col>
      <xdr:colOff>133350</xdr:colOff>
      <xdr:row>42</xdr:row>
      <xdr:rowOff>163285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526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140305</xdr:rowOff>
    </xdr:from>
    <xdr:to>
      <xdr:col>19</xdr:col>
      <xdr:colOff>133350</xdr:colOff>
      <xdr:row>42</xdr:row>
      <xdr:rowOff>151795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140305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117324</xdr:rowOff>
    </xdr:from>
    <xdr:to>
      <xdr:col>11</xdr:col>
      <xdr:colOff>31750</xdr:colOff>
      <xdr:row>42</xdr:row>
      <xdr:rowOff>128815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100995</xdr:rowOff>
    </xdr:from>
    <xdr:to>
      <xdr:col>19</xdr:col>
      <xdr:colOff>184150</xdr:colOff>
      <xdr:row>43</xdr:row>
      <xdr:rowOff>31145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89505</xdr:rowOff>
    </xdr:from>
    <xdr:to>
      <xdr:col>15</xdr:col>
      <xdr:colOff>133350</xdr:colOff>
      <xdr:row>43</xdr:row>
      <xdr:rowOff>19655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経常一般財源収入は、臨時財政対策債や地方税が減となったものの、普通交付税や法人事業税交付金、株式等譲渡所得割交付金が増となるなど、</a:t>
          </a:r>
          <a:r>
            <a:rPr kumimoji="1" lang="en-US" altLang="ja-JP" sz="1250">
              <a:latin typeface="ＭＳ Ｐゴシック" panose="020B0600070205080204" pitchFamily="50" charset="-128"/>
              <a:ea typeface="ＭＳ Ｐゴシック" panose="020B0600070205080204" pitchFamily="50" charset="-128"/>
            </a:rPr>
            <a:t>0.7%</a:t>
          </a:r>
          <a:r>
            <a:rPr kumimoji="1" lang="ja-JP" altLang="en-US" sz="1250">
              <a:latin typeface="ＭＳ Ｐゴシック" panose="020B0600070205080204" pitchFamily="50" charset="-128"/>
              <a:ea typeface="ＭＳ Ｐゴシック" panose="020B0600070205080204" pitchFamily="50" charset="-128"/>
            </a:rPr>
            <a:t>の増となった。経常経費充当一般財源支出は人件費や物件費が減となったが、こども園運営事業等による扶助費や地域公共交通確保維持事業等による補助費等、公債費、繰出金の増などから</a:t>
          </a:r>
          <a:r>
            <a:rPr kumimoji="1" lang="en-US" altLang="ja-JP" sz="1250">
              <a:latin typeface="ＭＳ Ｐゴシック" panose="020B0600070205080204" pitchFamily="50" charset="-128"/>
              <a:ea typeface="ＭＳ Ｐゴシック" panose="020B0600070205080204" pitchFamily="50" charset="-128"/>
            </a:rPr>
            <a:t>4.2%</a:t>
          </a:r>
          <a:r>
            <a:rPr kumimoji="1" lang="ja-JP" altLang="en-US" sz="1250">
              <a:latin typeface="ＭＳ Ｐゴシック" panose="020B0600070205080204" pitchFamily="50" charset="-128"/>
              <a:ea typeface="ＭＳ Ｐゴシック" panose="020B0600070205080204" pitchFamily="50" charset="-128"/>
            </a:rPr>
            <a:t>の増となった。収入の増に比べて支出の増が大きいことにより、経常収支比率は</a:t>
          </a:r>
          <a:r>
            <a:rPr kumimoji="1" lang="en-US" altLang="ja-JP" sz="1250">
              <a:latin typeface="ＭＳ Ｐゴシック" panose="020B0600070205080204" pitchFamily="50" charset="-128"/>
              <a:ea typeface="ＭＳ Ｐゴシック" panose="020B0600070205080204" pitchFamily="50" charset="-128"/>
            </a:rPr>
            <a:t>3.0</a:t>
          </a:r>
          <a:r>
            <a:rPr kumimoji="1" lang="ja-JP" altLang="en-US" sz="1250">
              <a:latin typeface="ＭＳ Ｐゴシック" panose="020B0600070205080204" pitchFamily="50" charset="-128"/>
              <a:ea typeface="ＭＳ Ｐゴシック" panose="020B0600070205080204" pitchFamily="50" charset="-128"/>
            </a:rPr>
            <a:t>ポイント悪化している。</a:t>
          </a:r>
        </a:p>
        <a:p>
          <a:r>
            <a:rPr kumimoji="1" lang="ja-JP" altLang="en-US" sz="1250">
              <a:latin typeface="ＭＳ Ｐゴシック" panose="020B0600070205080204" pitchFamily="50" charset="-128"/>
              <a:ea typeface="ＭＳ Ｐゴシック" panose="020B0600070205080204" pitchFamily="50" charset="-128"/>
            </a:rPr>
            <a:t>　近年、公共施設の再編・縮小を実施しており、これによって義務的経費の削減につながるため、今後も改善に努めていく。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83608</xdr:rowOff>
    </xdr:from>
    <xdr:to>
      <xdr:col>23</xdr:col>
      <xdr:colOff>133350</xdr:colOff>
      <xdr:row>65</xdr:row>
      <xdr:rowOff>32808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05640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83608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03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65</xdr:row>
      <xdr:rowOff>105198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36300"/>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105198</xdr:rowOff>
    </xdr:from>
    <xdr:to>
      <xdr:col>11</xdr:col>
      <xdr:colOff>31750</xdr:colOff>
      <xdr:row>65</xdr:row>
      <xdr:rowOff>113242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24944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153458</xdr:rowOff>
    </xdr:from>
    <xdr:to>
      <xdr:col>23</xdr:col>
      <xdr:colOff>184150</xdr:colOff>
      <xdr:row>65</xdr:row>
      <xdr:rowOff>83608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125535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9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32808</xdr:rowOff>
    </xdr:from>
    <xdr:to>
      <xdr:col>19</xdr:col>
      <xdr:colOff>184150</xdr:colOff>
      <xdr:row>64</xdr:row>
      <xdr:rowOff>134408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144585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7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54398</xdr:rowOff>
    </xdr:from>
    <xdr:to>
      <xdr:col>11</xdr:col>
      <xdr:colOff>82550</xdr:colOff>
      <xdr:row>65</xdr:row>
      <xdr:rowOff>155998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140775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62442</xdr:rowOff>
    </xdr:from>
    <xdr:to>
      <xdr:col>7</xdr:col>
      <xdr:colOff>31750</xdr:colOff>
      <xdr:row>65</xdr:row>
      <xdr:rowOff>164042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148819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[174,672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類似団体内平均値と比較して、人件費・物件費が低くなっている要因は平成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月の消防事務委託に伴い、常備消防事務にかかる人件費・物件費が補助費となったことが挙げられる。</a:t>
          </a:r>
        </a:p>
        <a:p>
          <a:r>
            <a:rPr kumimoji="1" lang="ja-JP" altLang="en-US" sz="1300">
              <a:latin typeface="ＭＳ Ｐゴシック" panose="020B0600070205080204" pitchFamily="50" charset="-128"/>
              <a:ea typeface="ＭＳ Ｐゴシック" panose="020B0600070205080204" pitchFamily="50" charset="-128"/>
            </a:rPr>
            <a:t>　物件費については人口減少に加え、支出総額が増加していることによって、人口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が増加している。公共施設の再編やＥＳＣＯ事業、ＰＰＳからの電気購入による電気代の削減などでコストの削減を図っているが、今後は補助費も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11117</xdr:rowOff>
    </xdr:from>
    <xdr:to>
      <xdr:col>23</xdr:col>
      <xdr:colOff>133350</xdr:colOff>
      <xdr:row>83</xdr:row>
      <xdr:rowOff>13337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241467"/>
          <a:ext cx="8382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129645</xdr:rowOff>
    </xdr:from>
    <xdr:to>
      <xdr:col>19</xdr:col>
      <xdr:colOff>133350</xdr:colOff>
      <xdr:row>83</xdr:row>
      <xdr:rowOff>13337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88545"/>
          <a:ext cx="889000" cy="5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94266</xdr:rowOff>
    </xdr:from>
    <xdr:to>
      <xdr:col>15</xdr:col>
      <xdr:colOff>82550</xdr:colOff>
      <xdr:row>82</xdr:row>
      <xdr:rowOff>129645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53166"/>
          <a:ext cx="88900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24323</xdr:rowOff>
    </xdr:from>
    <xdr:to>
      <xdr:col>11</xdr:col>
      <xdr:colOff>31750</xdr:colOff>
      <xdr:row>82</xdr:row>
      <xdr:rowOff>94266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83223"/>
          <a:ext cx="889000" cy="6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131767</xdr:rowOff>
    </xdr:from>
    <xdr:to>
      <xdr:col>23</xdr:col>
      <xdr:colOff>184150</xdr:colOff>
      <xdr:row>83</xdr:row>
      <xdr:rowOff>61917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9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148294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3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133987</xdr:rowOff>
    </xdr:from>
    <xdr:to>
      <xdr:col>19</xdr:col>
      <xdr:colOff>184150</xdr:colOff>
      <xdr:row>83</xdr:row>
      <xdr:rowOff>64137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9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74314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61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78845</xdr:rowOff>
    </xdr:from>
    <xdr:to>
      <xdr:col>15</xdr:col>
      <xdr:colOff>133350</xdr:colOff>
      <xdr:row>83</xdr:row>
      <xdr:rowOff>8995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3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19172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0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43466</xdr:rowOff>
    </xdr:from>
    <xdr:to>
      <xdr:col>11</xdr:col>
      <xdr:colOff>82550</xdr:colOff>
      <xdr:row>82</xdr:row>
      <xdr:rowOff>145066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155243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7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144973</xdr:rowOff>
    </xdr:from>
    <xdr:to>
      <xdr:col>7</xdr:col>
      <xdr:colOff>31750</xdr:colOff>
      <xdr:row>82</xdr:row>
      <xdr:rowOff>75123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85300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0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給料構造改革の実施により、地域手当の見直しをはじめ、退職補充者を最小限に留めるなど、総人件費の抑制に努めてきた。</a:t>
          </a:r>
        </a:p>
        <a:p>
          <a:r>
            <a:rPr kumimoji="1" lang="ja-JP" altLang="en-US" sz="1300">
              <a:latin typeface="ＭＳ Ｐゴシック" panose="020B0600070205080204" pitchFamily="50" charset="-128"/>
              <a:ea typeface="ＭＳ Ｐゴシック" panose="020B0600070205080204" pitchFamily="50" charset="-128"/>
            </a:rPr>
            <a:t>　本町では、より優秀な職員を確保するため、初任給については国より高めに設定している。近年、定年退職者が多い時期になっており、若手職員が増加していることに加え、他団体からの派遣交流などにより、類似団体内平均値を上回る結果となっている。</a:t>
          </a:r>
        </a:p>
        <a:p>
          <a:r>
            <a:rPr kumimoji="1" lang="ja-JP" altLang="en-US" sz="1300">
              <a:latin typeface="ＭＳ Ｐゴシック" panose="020B0600070205080204" pitchFamily="50" charset="-128"/>
              <a:ea typeface="ＭＳ Ｐゴシック" panose="020B0600070205080204" pitchFamily="50" charset="-128"/>
            </a:rPr>
            <a:t>　今後とも、国家公務員や民間企業の給与水準との均衡を考慮しつつ給与の運用を図っていく。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89</xdr:row>
      <xdr:rowOff>2822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520825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2822</xdr:rowOff>
    </xdr:from>
    <xdr:to>
      <xdr:col>77</xdr:col>
      <xdr:colOff>44450</xdr:colOff>
      <xdr:row>89</xdr:row>
      <xdr:rowOff>56445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2618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56445</xdr:rowOff>
    </xdr:from>
    <xdr:to>
      <xdr:col>72</xdr:col>
      <xdr:colOff>203200</xdr:colOff>
      <xdr:row>90</xdr:row>
      <xdr:rowOff>45861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31549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90</xdr:row>
      <xdr:rowOff>45861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127816"/>
          <a:ext cx="889000" cy="3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123472</xdr:rowOff>
    </xdr:from>
    <xdr:to>
      <xdr:col>77</xdr:col>
      <xdr:colOff>95250</xdr:colOff>
      <xdr:row>89</xdr:row>
      <xdr:rowOff>53622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38399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29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5645</xdr:rowOff>
    </xdr:from>
    <xdr:to>
      <xdr:col>73</xdr:col>
      <xdr:colOff>44450</xdr:colOff>
      <xdr:row>89</xdr:row>
      <xdr:rowOff>107245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92022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35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166511</xdr:rowOff>
    </xdr:from>
    <xdr:to>
      <xdr:col>68</xdr:col>
      <xdr:colOff>203200</xdr:colOff>
      <xdr:row>90</xdr:row>
      <xdr:rowOff>96661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81438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職員数については、基礎自治体への権限の移譲などにより行政需要が増大するなかで、集中改革プランの設定人数を堅持し、退職補充を最小限に留めるなどにより、一定の職員数を保ってきた。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年からの消防事務の委託により職員数が大幅減となり、類似団体内平均値を下回る状況が続いている。</a:t>
          </a:r>
        </a:p>
        <a:p>
          <a:r>
            <a:rPr kumimoji="1" lang="ja-JP" altLang="en-US" sz="1300">
              <a:latin typeface="ＭＳ Ｐゴシック" panose="020B0600070205080204" pitchFamily="50" charset="-128"/>
              <a:ea typeface="ＭＳ Ｐゴシック" panose="020B0600070205080204" pitchFamily="50" charset="-128"/>
            </a:rPr>
            <a:t>　今後も、民間委託や指定管理者制度の活用を検討するなどにより、適正な定員管理に努める。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135185</xdr:rowOff>
    </xdr:from>
    <xdr:to>
      <xdr:col>81</xdr:col>
      <xdr:colOff>44450</xdr:colOff>
      <xdr:row>60</xdr:row>
      <xdr:rowOff>2611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50735"/>
          <a:ext cx="8382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135185</xdr:rowOff>
    </xdr:from>
    <xdr:to>
      <xdr:col>77</xdr:col>
      <xdr:colOff>44450</xdr:colOff>
      <xdr:row>59</xdr:row>
      <xdr:rowOff>168698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250735"/>
          <a:ext cx="8890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153952</xdr:rowOff>
    </xdr:from>
    <xdr:to>
      <xdr:col>72</xdr:col>
      <xdr:colOff>203200</xdr:colOff>
      <xdr:row>59</xdr:row>
      <xdr:rowOff>168698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69502"/>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151271</xdr:rowOff>
    </xdr:from>
    <xdr:to>
      <xdr:col>68</xdr:col>
      <xdr:colOff>152400</xdr:colOff>
      <xdr:row>59</xdr:row>
      <xdr:rowOff>153952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66821"/>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123261</xdr:rowOff>
    </xdr:from>
    <xdr:to>
      <xdr:col>81</xdr:col>
      <xdr:colOff>95250</xdr:colOff>
      <xdr:row>60</xdr:row>
      <xdr:rowOff>53411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139788</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8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84385</xdr:rowOff>
    </xdr:from>
    <xdr:to>
      <xdr:col>77</xdr:col>
      <xdr:colOff>95250</xdr:colOff>
      <xdr:row>60</xdr:row>
      <xdr:rowOff>14535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9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24712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6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117898</xdr:rowOff>
    </xdr:from>
    <xdr:to>
      <xdr:col>73</xdr:col>
      <xdr:colOff>44450</xdr:colOff>
      <xdr:row>60</xdr:row>
      <xdr:rowOff>48048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58225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103152</xdr:rowOff>
    </xdr:from>
    <xdr:to>
      <xdr:col>68</xdr:col>
      <xdr:colOff>203200</xdr:colOff>
      <xdr:row>60</xdr:row>
      <xdr:rowOff>33302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43479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87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100471</xdr:rowOff>
    </xdr:from>
    <xdr:to>
      <xdr:col>64</xdr:col>
      <xdr:colOff>152400</xdr:colOff>
      <xdr:row>60</xdr:row>
      <xdr:rowOff>30621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1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40798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8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公債費及び</a:t>
          </a:r>
          <a:r>
            <a:rPr kumimoji="1" lang="ja-JP" altLang="en-US" sz="1300">
              <a:latin typeface="ＭＳ Ｐゴシック" panose="020B0600070205080204" pitchFamily="50" charset="-128"/>
              <a:ea typeface="ＭＳ Ｐゴシック" panose="020B0600070205080204" pitchFamily="50" charset="-128"/>
            </a:rPr>
            <a:t>公営企業債の償還の財源に充てたと認められる繰入金、一部事務組合の発行した地方債の財源に充てた負担金は増となった。分母である標準税収入額等、普通交付税に臨時財政対策債発行可能額を加えた額についても増となった。分子、分母ともに増加したが、分子の増加が大きかったことから、単年度で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41</xdr:row>
      <xdr:rowOff>108373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1369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84244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654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35983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0573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27940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413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74100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繰入見込額が増となったものの、地方債残高や債務負担行為に基づく支出予定額などが減となったことに加え、剰余金を財源とした財政調整基金への積立などにより充当可能基金が増加した。前年度に引き続き分子である将来負担額がマイナスとなったが、今後も地方債発行の抑制を図るなど、将来負担比率の抑制に努めつつ、その推移に注視し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95613</xdr:rowOff>
    </xdr:from>
    <xdr:to>
      <xdr:col>68</xdr:col>
      <xdr:colOff>152400</xdr:colOff>
      <xdr:row>15</xdr:row>
      <xdr:rowOff>28726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49591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44813</xdr:rowOff>
    </xdr:from>
    <xdr:to>
      <xdr:col>68</xdr:col>
      <xdr:colOff>203200</xdr:colOff>
      <xdr:row>14</xdr:row>
      <xdr:rowOff>146413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4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131190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5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149376</xdr:rowOff>
    </xdr:from>
    <xdr:to>
      <xdr:col>64</xdr:col>
      <xdr:colOff>152400</xdr:colOff>
      <xdr:row>15</xdr:row>
      <xdr:rowOff>79526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5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64303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63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14,815
14,636
25.26
7,108,452
6,938,196
103,847
4,357,595
5,316,289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退職手当の減などにより、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ポイント減となっている。給与構造改革の実施や各種委員報酬の見直しなどを実施しているが、こども園の直営化により類似団体内平均値を上回る状況となっている。</a:t>
          </a:r>
        </a:p>
        <a:p>
          <a:r>
            <a:rPr kumimoji="1" lang="ja-JP" altLang="en-US" sz="1300">
              <a:latin typeface="ＭＳ Ｐゴシック" panose="020B0600070205080204" pitchFamily="50" charset="-128"/>
              <a:ea typeface="ＭＳ Ｐゴシック" panose="020B0600070205080204" pitchFamily="50" charset="-128"/>
            </a:rPr>
            <a:t>　今後も民間委託や指定管理者制度の活用を検討などを行い、最小限の職員補充に留め、総人件費の抑制に努める。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973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39</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963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54610</xdr:rowOff>
    </xdr:from>
    <xdr:to>
      <xdr:col>15</xdr:col>
      <xdr:colOff>98425</xdr:colOff>
      <xdr:row>39</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41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39</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421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3810</xdr:rowOff>
    </xdr:from>
    <xdr:to>
      <xdr:col>15</xdr:col>
      <xdr:colOff>149225</xdr:colOff>
      <xdr:row>39</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80010</xdr:rowOff>
    </xdr:from>
    <xdr:to>
      <xdr:col>11</xdr:col>
      <xdr:colOff>60325</xdr:colOff>
      <xdr:row>40</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物件費に係る経常収支比率について、総合保健福祉センターの管理やこども園運営委託などの減により、令和５年度は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類似団体内平均値に比べ高い状態が続いているが、保有施設にかかる施設維持管理経費や内部管理経費などによるものが一因であるため、今後も公共施設総合管理計画に基づき、町内公共施設の再編を進めることで、コスト削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49276</xdr:rowOff>
    </xdr:from>
    <xdr:to>
      <xdr:col>82</xdr:col>
      <xdr:colOff>107950</xdr:colOff>
      <xdr:row>16</xdr:row>
      <xdr:rowOff>76708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924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101854</xdr:rowOff>
    </xdr:from>
    <xdr:to>
      <xdr:col>78</xdr:col>
      <xdr:colOff>69850</xdr:colOff>
      <xdr:row>16</xdr:row>
      <xdr:rowOff>76708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7360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101854</xdr:rowOff>
    </xdr:from>
    <xdr:to>
      <xdr:col>73</xdr:col>
      <xdr:colOff>180975</xdr:colOff>
      <xdr:row>16</xdr:row>
      <xdr:rowOff>30988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736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30988</xdr:rowOff>
    </xdr:from>
    <xdr:to>
      <xdr:col>69</xdr:col>
      <xdr:colOff>92075</xdr:colOff>
      <xdr:row>17</xdr:row>
      <xdr:rowOff>5842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7418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169926</xdr:rowOff>
    </xdr:from>
    <xdr:to>
      <xdr:col>82</xdr:col>
      <xdr:colOff>158750</xdr:colOff>
      <xdr:row>16</xdr:row>
      <xdr:rowOff>100076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142003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112285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5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51054</xdr:rowOff>
    </xdr:from>
    <xdr:to>
      <xdr:col>74</xdr:col>
      <xdr:colOff>31750</xdr:colOff>
      <xdr:row>15</xdr:row>
      <xdr:rowOff>152654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137431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151638</xdr:rowOff>
    </xdr:from>
    <xdr:to>
      <xdr:col>69</xdr:col>
      <xdr:colOff>142875</xdr:colOff>
      <xdr:row>16</xdr:row>
      <xdr:rowOff>81788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こども園の運営にかかる経費などの増により、令和５年度は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ポイント増となっている。</a:t>
          </a:r>
        </a:p>
        <a:p>
          <a:r>
            <a:rPr kumimoji="1" lang="ja-JP" altLang="en-US" sz="1300">
              <a:latin typeface="ＭＳ Ｐゴシック" panose="020B0600070205080204" pitchFamily="50" charset="-128"/>
              <a:ea typeface="ＭＳ Ｐゴシック" panose="020B0600070205080204" pitchFamily="50" charset="-128"/>
            </a:rPr>
            <a:t>　今後、福祉サービスなどの行政需要に適正に対応するとともに、個人給付的性格の支出については適宜見直し、改善に努める。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151493</xdr:rowOff>
    </xdr:from>
    <xdr:to>
      <xdr:col>24</xdr:col>
      <xdr:colOff>25400</xdr:colOff>
      <xdr:row>59</xdr:row>
      <xdr:rowOff>4535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24143"/>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151493</xdr:rowOff>
    </xdr:from>
    <xdr:to>
      <xdr:col>19</xdr:col>
      <xdr:colOff>187325</xdr:colOff>
      <xdr:row>58</xdr:row>
      <xdr:rowOff>29028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58</xdr:row>
      <xdr:rowOff>29028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4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58</xdr:row>
      <xdr:rowOff>143328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404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125185</xdr:rowOff>
    </xdr:from>
    <xdr:to>
      <xdr:col>24</xdr:col>
      <xdr:colOff>76200</xdr:colOff>
      <xdr:row>59</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97262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100693</xdr:rowOff>
    </xdr:from>
    <xdr:to>
      <xdr:col>20</xdr:col>
      <xdr:colOff>38100</xdr:colOff>
      <xdr:row>58</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15620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92528</xdr:rowOff>
    </xdr:from>
    <xdr:to>
      <xdr:col>6</xdr:col>
      <xdr:colOff>171450</xdr:colOff>
      <xdr:row>59</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7455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をもって下水道事業特別会計が法適用化したため、下水道事業特別会計への繰出金分が補助費に計上されたことなどで、減少したが、特別会計への繰出金については、高齢化などの影響により増加傾向にある。</a:t>
          </a:r>
        </a:p>
        <a:p>
          <a:r>
            <a:rPr kumimoji="1" lang="ja-JP" altLang="en-US" sz="1300">
              <a:latin typeface="ＭＳ Ｐゴシック" panose="020B0600070205080204" pitchFamily="50" charset="-128"/>
              <a:ea typeface="ＭＳ Ｐゴシック" panose="020B0600070205080204" pitchFamily="50" charset="-128"/>
            </a:rPr>
            <a:t>　推移を注視しつつ、引き続き適正な繰出の執行に努める。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96520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062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5080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59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66040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91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66040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4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令和５年度については、一部事務組合や地域公共交通確保維持にかかる負担金が増加したことなどにより、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ポイント増となっているが、各種団体への補助交付金の削減を進めてきた経緯もあり、類似団体内平均値を大きく下回っている。</a:t>
          </a:r>
        </a:p>
        <a:p>
          <a:r>
            <a:rPr kumimoji="1" lang="ja-JP" altLang="en-US" sz="1300">
              <a:latin typeface="ＭＳ Ｐゴシック" panose="020B0600070205080204" pitchFamily="50" charset="-128"/>
              <a:ea typeface="ＭＳ Ｐゴシック" panose="020B0600070205080204" pitchFamily="50" charset="-128"/>
            </a:rPr>
            <a:t>　推移を注視しつつ、引き続き適正な補助金等の執行に努める。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133531</xdr:rowOff>
    </xdr:from>
    <xdr:to>
      <xdr:col>82</xdr:col>
      <xdr:colOff>107950</xdr:colOff>
      <xdr:row>35</xdr:row>
      <xdr:rowOff>33927</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62831"/>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18885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9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87811</xdr:rowOff>
    </xdr:from>
    <xdr:to>
      <xdr:col>78</xdr:col>
      <xdr:colOff>69850</xdr:colOff>
      <xdr:row>34</xdr:row>
      <xdr:rowOff>133531</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91711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87811</xdr:rowOff>
    </xdr:from>
    <xdr:to>
      <xdr:col>73</xdr:col>
      <xdr:colOff>180975</xdr:colOff>
      <xdr:row>35</xdr:row>
      <xdr:rowOff>1270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1711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60053</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0020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74403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154577</xdr:rowOff>
    </xdr:from>
    <xdr:to>
      <xdr:col>82</xdr:col>
      <xdr:colOff>158750</xdr:colOff>
      <xdr:row>35</xdr:row>
      <xdr:rowOff>84727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171104</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2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82731</xdr:rowOff>
    </xdr:from>
    <xdr:to>
      <xdr:col>78</xdr:col>
      <xdr:colOff>120650</xdr:colOff>
      <xdr:row>35</xdr:row>
      <xdr:rowOff>12881</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23058</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80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37011</xdr:rowOff>
    </xdr:from>
    <xdr:to>
      <xdr:col>74</xdr:col>
      <xdr:colOff>31750</xdr:colOff>
      <xdr:row>34</xdr:row>
      <xdr:rowOff>138611</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148788</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3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9253</xdr:rowOff>
    </xdr:from>
    <xdr:to>
      <xdr:col>65</xdr:col>
      <xdr:colOff>53975</xdr:colOff>
      <xdr:row>35</xdr:row>
      <xdr:rowOff>110853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121030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7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公債費に係る経常収支比率は令和５年度は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ポイントの増となっている。これは令和元年度に借入れた認定こども園整備事業などの元金償還が開始したことなどによるものである。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今後も新規発行債の抑制に努めつつ、その推移に注視していく。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46989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98348"/>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76</xdr:row>
      <xdr:rowOff>168148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37846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89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xdr:rowOff>
    </xdr:from>
    <xdr:to>
      <xdr:col>11</xdr:col>
      <xdr:colOff>9525</xdr:colOff>
      <xdr:row>77</xdr:row>
      <xdr:rowOff>37846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120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これまで類似団体内平均値を上回り硬直化していたが、令和４年度以降は同水準の財政構造となっている。</a:t>
          </a:r>
        </a:p>
        <a:p>
          <a:r>
            <a:rPr kumimoji="1" lang="ja-JP" altLang="en-US" sz="1300">
              <a:latin typeface="ＭＳ Ｐゴシック" panose="020B0600070205080204" pitchFamily="50" charset="-128"/>
              <a:ea typeface="ＭＳ Ｐゴシック" panose="020B0600070205080204" pitchFamily="50" charset="-128"/>
            </a:rPr>
            <a:t>　今後も、事業のスクラップ＆ビルドにより見直しを行い、歳出全般にわたりコスト削減を目指し、比率の改善に努める。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154432</xdr:rowOff>
    </xdr:from>
    <xdr:to>
      <xdr:col>82</xdr:col>
      <xdr:colOff>107950</xdr:colOff>
      <xdr:row>77</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846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76</xdr:row>
      <xdr:rowOff>154432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709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161289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70915"/>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26415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629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27953</xdr:rowOff>
    </xdr:from>
    <xdr:to>
      <xdr:col>29</xdr:col>
      <xdr:colOff>127000</xdr:colOff>
      <xdr:row>18</xdr:row>
      <xdr:rowOff>46685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61678"/>
          <a:ext cx="647700" cy="18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7836</xdr:rowOff>
    </xdr:from>
    <xdr:to>
      <xdr:col>26</xdr:col>
      <xdr:colOff>50800</xdr:colOff>
      <xdr:row>18</xdr:row>
      <xdr:rowOff>46685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41561"/>
          <a:ext cx="698500" cy="38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169405</xdr:rowOff>
    </xdr:from>
    <xdr:to>
      <xdr:col>22</xdr:col>
      <xdr:colOff>114300</xdr:colOff>
      <xdr:row>18</xdr:row>
      <xdr:rowOff>7836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31680"/>
          <a:ext cx="698500" cy="9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169405</xdr:rowOff>
    </xdr:from>
    <xdr:to>
      <xdr:col>18</xdr:col>
      <xdr:colOff>177800</xdr:colOff>
      <xdr:row>18</xdr:row>
      <xdr:rowOff>85915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31680"/>
          <a:ext cx="698500" cy="87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148603</xdr:rowOff>
    </xdr:from>
    <xdr:to>
      <xdr:col>29</xdr:col>
      <xdr:colOff>177800</xdr:colOff>
      <xdr:row>18</xdr:row>
      <xdr:rowOff>78753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10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120680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82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167335</xdr:rowOff>
    </xdr:from>
    <xdr:to>
      <xdr:col>26</xdr:col>
      <xdr:colOff>101600</xdr:colOff>
      <xdr:row>18</xdr:row>
      <xdr:rowOff>97485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9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82262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15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128486</xdr:rowOff>
    </xdr:from>
    <xdr:to>
      <xdr:col>22</xdr:col>
      <xdr:colOff>165100</xdr:colOff>
      <xdr:row>18</xdr:row>
      <xdr:rowOff>58636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90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43413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7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118605</xdr:rowOff>
    </xdr:from>
    <xdr:to>
      <xdr:col>19</xdr:col>
      <xdr:colOff>38100</xdr:colOff>
      <xdr:row>18</xdr:row>
      <xdr:rowOff>48755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80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33532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6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35115</xdr:rowOff>
    </xdr:from>
    <xdr:to>
      <xdr:col>15</xdr:col>
      <xdr:colOff>101600</xdr:colOff>
      <xdr:row>18</xdr:row>
      <xdr:rowOff>136716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6884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121493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5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69782</xdr:rowOff>
    </xdr:from>
    <xdr:to>
      <xdr:col>29</xdr:col>
      <xdr:colOff>127000</xdr:colOff>
      <xdr:row>36</xdr:row>
      <xdr:rowOff>109352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23032"/>
          <a:ext cx="647700" cy="39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109352</xdr:rowOff>
    </xdr:from>
    <xdr:to>
      <xdr:col>26</xdr:col>
      <xdr:colOff>50800</xdr:colOff>
      <xdr:row>36</xdr:row>
      <xdr:rowOff>168673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62602"/>
          <a:ext cx="698500" cy="59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167005</xdr:rowOff>
    </xdr:from>
    <xdr:to>
      <xdr:col>22</xdr:col>
      <xdr:colOff>114300</xdr:colOff>
      <xdr:row>36</xdr:row>
      <xdr:rowOff>168673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20255"/>
          <a:ext cx="698500" cy="1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167005</xdr:rowOff>
    </xdr:from>
    <xdr:to>
      <xdr:col>18</xdr:col>
      <xdr:colOff>177800</xdr:colOff>
      <xdr:row>37</xdr:row>
      <xdr:rowOff>83612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120255"/>
          <a:ext cx="698500" cy="88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18982</xdr:rowOff>
    </xdr:from>
    <xdr:to>
      <xdr:col>29</xdr:col>
      <xdr:colOff>177800</xdr:colOff>
      <xdr:row>36</xdr:row>
      <xdr:rowOff>120582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72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333959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4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58552</xdr:rowOff>
    </xdr:from>
    <xdr:to>
      <xdr:col>26</xdr:col>
      <xdr:colOff>101600</xdr:colOff>
      <xdr:row>36</xdr:row>
      <xdr:rowOff>160152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11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144929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9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117873</xdr:rowOff>
    </xdr:from>
    <xdr:to>
      <xdr:col>22</xdr:col>
      <xdr:colOff>165100</xdr:colOff>
      <xdr:row>37</xdr:row>
      <xdr:rowOff>48023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71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32800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57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116205</xdr:rowOff>
    </xdr:from>
    <xdr:to>
      <xdr:col>19</xdr:col>
      <xdr:colOff>38100</xdr:colOff>
      <xdr:row>37</xdr:row>
      <xdr:rowOff>46355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6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31132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5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32812</xdr:rowOff>
    </xdr:from>
    <xdr:to>
      <xdr:col>15</xdr:col>
      <xdr:colOff>101600</xdr:colOff>
      <xdr:row>37</xdr:row>
      <xdr:rowOff>134412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57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119189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4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14,815
14,636
25.26
7,108,452
6,938,196
103,847
4,357,595
5,316,289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57861</xdr:rowOff>
    </xdr:from>
    <xdr:to>
      <xdr:col>24</xdr:col>
      <xdr:colOff>63500</xdr:colOff>
      <xdr:row>36</xdr:row>
      <xdr:rowOff>75082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230061"/>
          <a:ext cx="8382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157318</xdr:rowOff>
    </xdr:from>
    <xdr:to>
      <xdr:col>19</xdr:col>
      <xdr:colOff>177800</xdr:colOff>
      <xdr:row>36</xdr:row>
      <xdr:rowOff>57861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158068"/>
          <a:ext cx="889000" cy="7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157318</xdr:rowOff>
    </xdr:from>
    <xdr:to>
      <xdr:col>15</xdr:col>
      <xdr:colOff>50800</xdr:colOff>
      <xdr:row>36</xdr:row>
      <xdr:rowOff>60132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58068"/>
          <a:ext cx="889000" cy="7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38371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60132</xdr:rowOff>
    </xdr:from>
    <xdr:to>
      <xdr:col>10</xdr:col>
      <xdr:colOff>114300</xdr:colOff>
      <xdr:row>36</xdr:row>
      <xdr:rowOff>169860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323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49186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24282</xdr:rowOff>
    </xdr:from>
    <xdr:to>
      <xdr:col>24</xdr:col>
      <xdr:colOff>114300</xdr:colOff>
      <xdr:row>36</xdr:row>
      <xdr:rowOff>125882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2709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7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7061</xdr:rowOff>
    </xdr:from>
    <xdr:to>
      <xdr:col>20</xdr:col>
      <xdr:colOff>38100</xdr:colOff>
      <xdr:row>36</xdr:row>
      <xdr:rowOff>108661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99788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106518</xdr:rowOff>
    </xdr:from>
    <xdr:to>
      <xdr:col>15</xdr:col>
      <xdr:colOff>101600</xdr:colOff>
      <xdr:row>36</xdr:row>
      <xdr:rowOff>36668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0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53195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88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9332</xdr:rowOff>
    </xdr:from>
    <xdr:to>
      <xdr:col>10</xdr:col>
      <xdr:colOff>165100</xdr:colOff>
      <xdr:row>36</xdr:row>
      <xdr:rowOff>110932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102059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7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119060</xdr:rowOff>
    </xdr:from>
    <xdr:to>
      <xdr:col>6</xdr:col>
      <xdr:colOff>38100</xdr:colOff>
      <xdr:row>37</xdr:row>
      <xdr:rowOff>49210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9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40337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8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117206</xdr:rowOff>
    </xdr:from>
    <xdr:to>
      <xdr:col>24</xdr:col>
      <xdr:colOff>63500</xdr:colOff>
      <xdr:row>56</xdr:row>
      <xdr:rowOff>138520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18406"/>
          <a:ext cx="838200" cy="2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117206</xdr:rowOff>
    </xdr:from>
    <xdr:to>
      <xdr:col>19</xdr:col>
      <xdr:colOff>177800</xdr:colOff>
      <xdr:row>57</xdr:row>
      <xdr:rowOff>73653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18406"/>
          <a:ext cx="889000" cy="12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73653</xdr:rowOff>
    </xdr:from>
    <xdr:to>
      <xdr:col>15</xdr:col>
      <xdr:colOff>50800</xdr:colOff>
      <xdr:row>57</xdr:row>
      <xdr:rowOff>108272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46303"/>
          <a:ext cx="889000" cy="3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108272</xdr:rowOff>
    </xdr:from>
    <xdr:to>
      <xdr:col>10</xdr:col>
      <xdr:colOff>114300</xdr:colOff>
      <xdr:row>57</xdr:row>
      <xdr:rowOff>168037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80922"/>
          <a:ext cx="889000" cy="5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87720</xdr:rowOff>
    </xdr:from>
    <xdr:to>
      <xdr:col>24</xdr:col>
      <xdr:colOff>114300</xdr:colOff>
      <xdr:row>57</xdr:row>
      <xdr:rowOff>17870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66147</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6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66406</xdr:rowOff>
    </xdr:from>
    <xdr:to>
      <xdr:col>20</xdr:col>
      <xdr:colOff>38100</xdr:colOff>
      <xdr:row>56</xdr:row>
      <xdr:rowOff>168006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6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159133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22853</xdr:rowOff>
    </xdr:from>
    <xdr:to>
      <xdr:col>15</xdr:col>
      <xdr:colOff>101600</xdr:colOff>
      <xdr:row>57</xdr:row>
      <xdr:rowOff>124453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9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115580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8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57472</xdr:rowOff>
    </xdr:from>
    <xdr:to>
      <xdr:col>10</xdr:col>
      <xdr:colOff>165100</xdr:colOff>
      <xdr:row>57</xdr:row>
      <xdr:rowOff>159072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3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150199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9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117237</xdr:rowOff>
    </xdr:from>
    <xdr:to>
      <xdr:col>6</xdr:col>
      <xdr:colOff>38100</xdr:colOff>
      <xdr:row>58</xdr:row>
      <xdr:rowOff>47387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38514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8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98620</xdr:rowOff>
    </xdr:from>
    <xdr:to>
      <xdr:col>24</xdr:col>
      <xdr:colOff>63500</xdr:colOff>
      <xdr:row>78</xdr:row>
      <xdr:rowOff>114325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71720"/>
          <a:ext cx="8382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114325</xdr:rowOff>
    </xdr:from>
    <xdr:to>
      <xdr:col>19</xdr:col>
      <xdr:colOff>177800</xdr:colOff>
      <xdr:row>78</xdr:row>
      <xdr:rowOff>121024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87425"/>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118692</xdr:rowOff>
    </xdr:from>
    <xdr:to>
      <xdr:col>15</xdr:col>
      <xdr:colOff>50800</xdr:colOff>
      <xdr:row>78</xdr:row>
      <xdr:rowOff>121024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91792"/>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118692</xdr:rowOff>
    </xdr:from>
    <xdr:to>
      <xdr:col>10</xdr:col>
      <xdr:colOff>114300</xdr:colOff>
      <xdr:row>78</xdr:row>
      <xdr:rowOff>121115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91792"/>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47820</xdr:rowOff>
    </xdr:from>
    <xdr:to>
      <xdr:col>24</xdr:col>
      <xdr:colOff>114300</xdr:colOff>
      <xdr:row>78</xdr:row>
      <xdr:rowOff>149420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134197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3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63525</xdr:rowOff>
    </xdr:from>
    <xdr:to>
      <xdr:col>20</xdr:col>
      <xdr:colOff>38100</xdr:colOff>
      <xdr:row>78</xdr:row>
      <xdr:rowOff>165125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156252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2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70224</xdr:rowOff>
    </xdr:from>
    <xdr:to>
      <xdr:col>15</xdr:col>
      <xdr:colOff>101600</xdr:colOff>
      <xdr:row>79</xdr:row>
      <xdr:rowOff>374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4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162951</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9017" y="13536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67892</xdr:rowOff>
    </xdr:from>
    <xdr:to>
      <xdr:col>10</xdr:col>
      <xdr:colOff>165100</xdr:colOff>
      <xdr:row>78</xdr:row>
      <xdr:rowOff>169492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4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160619</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30017" y="13533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70315</xdr:rowOff>
    </xdr:from>
    <xdr:to>
      <xdr:col>6</xdr:col>
      <xdr:colOff>38100</xdr:colOff>
      <xdr:row>79</xdr:row>
      <xdr:rowOff>465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163042</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41017" y="13536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48293</xdr:rowOff>
    </xdr:from>
    <xdr:to>
      <xdr:col>24</xdr:col>
      <xdr:colOff>63500</xdr:colOff>
      <xdr:row>95</xdr:row>
      <xdr:rowOff>160111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36043"/>
          <a:ext cx="838200" cy="1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5464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160111</xdr:rowOff>
    </xdr:from>
    <xdr:to>
      <xdr:col>19</xdr:col>
      <xdr:colOff>177800</xdr:colOff>
      <xdr:row>96</xdr:row>
      <xdr:rowOff>118070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447861"/>
          <a:ext cx="889000" cy="12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118070</xdr:rowOff>
    </xdr:from>
    <xdr:to>
      <xdr:col>15</xdr:col>
      <xdr:colOff>50800</xdr:colOff>
      <xdr:row>97</xdr:row>
      <xdr:rowOff>12968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77270"/>
          <a:ext cx="889000" cy="6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12968</xdr:rowOff>
    </xdr:from>
    <xdr:to>
      <xdr:col>10</xdr:col>
      <xdr:colOff>114300</xdr:colOff>
      <xdr:row>97</xdr:row>
      <xdr:rowOff>80439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43618"/>
          <a:ext cx="889000" cy="6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168943</xdr:rowOff>
    </xdr:from>
    <xdr:to>
      <xdr:col>24</xdr:col>
      <xdr:colOff>114300</xdr:colOff>
      <xdr:row>95</xdr:row>
      <xdr:rowOff>99093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28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20370</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109311</xdr:rowOff>
    </xdr:from>
    <xdr:to>
      <xdr:col>20</xdr:col>
      <xdr:colOff>38100</xdr:colOff>
      <xdr:row>96</xdr:row>
      <xdr:rowOff>39461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9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55988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17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67270</xdr:rowOff>
    </xdr:from>
    <xdr:to>
      <xdr:col>15</xdr:col>
      <xdr:colOff>101600</xdr:colOff>
      <xdr:row>96</xdr:row>
      <xdr:rowOff>168870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2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159997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1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133618</xdr:rowOff>
    </xdr:from>
    <xdr:to>
      <xdr:col>10</xdr:col>
      <xdr:colOff>165100</xdr:colOff>
      <xdr:row>97</xdr:row>
      <xdr:rowOff>63768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54895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68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29639</xdr:rowOff>
    </xdr:from>
    <xdr:to>
      <xdr:col>6</xdr:col>
      <xdr:colOff>38100</xdr:colOff>
      <xdr:row>97</xdr:row>
      <xdr:rowOff>131239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6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122366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15232</xdr:rowOff>
    </xdr:from>
    <xdr:to>
      <xdr:col>55</xdr:col>
      <xdr:colOff>0</xdr:colOff>
      <xdr:row>37</xdr:row>
      <xdr:rowOff>39427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358882"/>
          <a:ext cx="838200" cy="2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148327</xdr:rowOff>
    </xdr:from>
    <xdr:to>
      <xdr:col>50</xdr:col>
      <xdr:colOff>114300</xdr:colOff>
      <xdr:row>37</xdr:row>
      <xdr:rowOff>39427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320527"/>
          <a:ext cx="889000" cy="6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91232</xdr:rowOff>
    </xdr:from>
    <xdr:to>
      <xdr:col>45</xdr:col>
      <xdr:colOff>177800</xdr:colOff>
      <xdr:row>36</xdr:row>
      <xdr:rowOff>148327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920532"/>
          <a:ext cx="889000" cy="39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91232</xdr:rowOff>
    </xdr:from>
    <xdr:to>
      <xdr:col>41</xdr:col>
      <xdr:colOff>50800</xdr:colOff>
      <xdr:row>37</xdr:row>
      <xdr:rowOff>73758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920532"/>
          <a:ext cx="889000" cy="49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135882</xdr:rowOff>
    </xdr:from>
    <xdr:to>
      <xdr:col>55</xdr:col>
      <xdr:colOff>50800</xdr:colOff>
      <xdr:row>37</xdr:row>
      <xdr:rowOff>66032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50809</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160077</xdr:rowOff>
    </xdr:from>
    <xdr:to>
      <xdr:col>50</xdr:col>
      <xdr:colOff>165100</xdr:colOff>
      <xdr:row>37</xdr:row>
      <xdr:rowOff>90227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3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81354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42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97527</xdr:rowOff>
    </xdr:from>
    <xdr:to>
      <xdr:col>46</xdr:col>
      <xdr:colOff>38100</xdr:colOff>
      <xdr:row>37</xdr:row>
      <xdr:rowOff>27677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26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18804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36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40432</xdr:rowOff>
    </xdr:from>
    <xdr:to>
      <xdr:col>41</xdr:col>
      <xdr:colOff>101600</xdr:colOff>
      <xdr:row>34</xdr:row>
      <xdr:rowOff>142032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86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133159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96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22958</xdr:rowOff>
    </xdr:from>
    <xdr:to>
      <xdr:col>36</xdr:col>
      <xdr:colOff>165100</xdr:colOff>
      <xdr:row>37</xdr:row>
      <xdr:rowOff>124558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6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115685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5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24531</xdr:rowOff>
    </xdr:from>
    <xdr:to>
      <xdr:col>55</xdr:col>
      <xdr:colOff>0</xdr:colOff>
      <xdr:row>58</xdr:row>
      <xdr:rowOff>110645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968631"/>
          <a:ext cx="838200" cy="8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139662</xdr:rowOff>
    </xdr:from>
    <xdr:to>
      <xdr:col>50</xdr:col>
      <xdr:colOff>114300</xdr:colOff>
      <xdr:row>58</xdr:row>
      <xdr:rowOff>110645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912312"/>
          <a:ext cx="889000" cy="14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139662</xdr:rowOff>
    </xdr:from>
    <xdr:to>
      <xdr:col>45</xdr:col>
      <xdr:colOff>177800</xdr:colOff>
      <xdr:row>58</xdr:row>
      <xdr:rowOff>14823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912312"/>
          <a:ext cx="889000" cy="4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146070</xdr:rowOff>
    </xdr:from>
    <xdr:to>
      <xdr:col>41</xdr:col>
      <xdr:colOff>50800</xdr:colOff>
      <xdr:row>58</xdr:row>
      <xdr:rowOff>14823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575820"/>
          <a:ext cx="889000" cy="38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145181</xdr:rowOff>
    </xdr:from>
    <xdr:to>
      <xdr:col>55</xdr:col>
      <xdr:colOff>50800</xdr:colOff>
      <xdr:row>58</xdr:row>
      <xdr:rowOff>75331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1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60108</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3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59845</xdr:rowOff>
    </xdr:from>
    <xdr:to>
      <xdr:col>50</xdr:col>
      <xdr:colOff>165100</xdr:colOff>
      <xdr:row>58</xdr:row>
      <xdr:rowOff>161445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0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152572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9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88862</xdr:rowOff>
    </xdr:from>
    <xdr:to>
      <xdr:col>46</xdr:col>
      <xdr:colOff>38100</xdr:colOff>
      <xdr:row>58</xdr:row>
      <xdr:rowOff>19012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10139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135473</xdr:rowOff>
    </xdr:from>
    <xdr:to>
      <xdr:col>41</xdr:col>
      <xdr:colOff>101600</xdr:colOff>
      <xdr:row>58</xdr:row>
      <xdr:rowOff>65623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0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56750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0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95270</xdr:rowOff>
    </xdr:from>
    <xdr:to>
      <xdr:col>36</xdr:col>
      <xdr:colOff>165100</xdr:colOff>
      <xdr:row>56</xdr:row>
      <xdr:rowOff>25420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52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16547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61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99143</xdr:rowOff>
    </xdr:from>
    <xdr:to>
      <xdr:col>55</xdr:col>
      <xdr:colOff>0</xdr:colOff>
      <xdr:row>79</xdr:row>
      <xdr:rowOff>40717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472243"/>
          <a:ext cx="838200" cy="11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1530</xdr:rowOff>
    </xdr:from>
    <xdr:to>
      <xdr:col>50</xdr:col>
      <xdr:colOff>114300</xdr:colOff>
      <xdr:row>79</xdr:row>
      <xdr:rowOff>40717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546080"/>
          <a:ext cx="889000" cy="3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169551</xdr:rowOff>
    </xdr:from>
    <xdr:to>
      <xdr:col>45</xdr:col>
      <xdr:colOff>177800</xdr:colOff>
      <xdr:row>79</xdr:row>
      <xdr:rowOff>1530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54265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169551</xdr:rowOff>
    </xdr:from>
    <xdr:to>
      <xdr:col>41</xdr:col>
      <xdr:colOff>50800</xdr:colOff>
      <xdr:row>79</xdr:row>
      <xdr:rowOff>11588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542651"/>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48343</xdr:rowOff>
    </xdr:from>
    <xdr:to>
      <xdr:col>55</xdr:col>
      <xdr:colOff>50800</xdr:colOff>
      <xdr:row>78</xdr:row>
      <xdr:rowOff>149943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134720</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161367</xdr:rowOff>
    </xdr:from>
    <xdr:to>
      <xdr:col>50</xdr:col>
      <xdr:colOff>165100</xdr:colOff>
      <xdr:row>79</xdr:row>
      <xdr:rowOff>91517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82644</xdr:rowOff>
    </xdr:from>
    <xdr:ext cx="378565"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50017" y="13627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122180</xdr:rowOff>
    </xdr:from>
    <xdr:to>
      <xdr:col>46</xdr:col>
      <xdr:colOff>38100</xdr:colOff>
      <xdr:row>79</xdr:row>
      <xdr:rowOff>52330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43457</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118751</xdr:rowOff>
    </xdr:from>
    <xdr:to>
      <xdr:col>41</xdr:col>
      <xdr:colOff>101600</xdr:colOff>
      <xdr:row>79</xdr:row>
      <xdr:rowOff>48901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40028</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58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132238</xdr:rowOff>
    </xdr:from>
    <xdr:to>
      <xdr:col>36</xdr:col>
      <xdr:colOff>165100</xdr:colOff>
      <xdr:row>79</xdr:row>
      <xdr:rowOff>62388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50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53515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59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83595</xdr:rowOff>
    </xdr:from>
    <xdr:to>
      <xdr:col>55</xdr:col>
      <xdr:colOff>0</xdr:colOff>
      <xdr:row>98</xdr:row>
      <xdr:rowOff>142432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85695"/>
          <a:ext cx="838200" cy="5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135226</xdr:rowOff>
    </xdr:from>
    <xdr:to>
      <xdr:col>50</xdr:col>
      <xdr:colOff>114300</xdr:colOff>
      <xdr:row>98</xdr:row>
      <xdr:rowOff>142432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765876"/>
          <a:ext cx="889000" cy="17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135226</xdr:rowOff>
    </xdr:from>
    <xdr:to>
      <xdr:col>45</xdr:col>
      <xdr:colOff>177800</xdr:colOff>
      <xdr:row>98</xdr:row>
      <xdr:rowOff>35480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765876"/>
          <a:ext cx="8890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167187</xdr:rowOff>
    </xdr:from>
    <xdr:to>
      <xdr:col>41</xdr:col>
      <xdr:colOff>50800</xdr:colOff>
      <xdr:row>98</xdr:row>
      <xdr:rowOff>35480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283487"/>
          <a:ext cx="889000" cy="55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160999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2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32795</xdr:rowOff>
    </xdr:from>
    <xdr:to>
      <xdr:col>55</xdr:col>
      <xdr:colOff>50800</xdr:colOff>
      <xdr:row>98</xdr:row>
      <xdr:rowOff>134395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3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119172</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91632</xdr:rowOff>
    </xdr:from>
    <xdr:to>
      <xdr:col>50</xdr:col>
      <xdr:colOff>165100</xdr:colOff>
      <xdr:row>99</xdr:row>
      <xdr:rowOff>21782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9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12909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84426</xdr:rowOff>
    </xdr:from>
    <xdr:to>
      <xdr:col>46</xdr:col>
      <xdr:colOff>38100</xdr:colOff>
      <xdr:row>98</xdr:row>
      <xdr:rowOff>14576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1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5703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0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156130</xdr:rowOff>
    </xdr:from>
    <xdr:to>
      <xdr:col>41</xdr:col>
      <xdr:colOff>101600</xdr:colOff>
      <xdr:row>98</xdr:row>
      <xdr:rowOff>86280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77407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7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116387</xdr:rowOff>
    </xdr:from>
    <xdr:to>
      <xdr:col>36</xdr:col>
      <xdr:colOff>165100</xdr:colOff>
      <xdr:row>95</xdr:row>
      <xdr:rowOff>46537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23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63064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00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86251</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72801"/>
          <a:ext cx="8382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35451</xdr:rowOff>
    </xdr:from>
    <xdr:to>
      <xdr:col>85</xdr:col>
      <xdr:colOff>177800</xdr:colOff>
      <xdr:row>39</xdr:row>
      <xdr:rowOff>137051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58280</xdr:rowOff>
    </xdr:from>
    <xdr:to>
      <xdr:col>85</xdr:col>
      <xdr:colOff>127000</xdr:colOff>
      <xdr:row>77</xdr:row>
      <xdr:rowOff>90711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259930"/>
          <a:ext cx="838200" cy="3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90711</xdr:rowOff>
    </xdr:from>
    <xdr:to>
      <xdr:col>81</xdr:col>
      <xdr:colOff>50800</xdr:colOff>
      <xdr:row>77</xdr:row>
      <xdr:rowOff>97135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92361"/>
          <a:ext cx="8890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97135</xdr:rowOff>
    </xdr:from>
    <xdr:to>
      <xdr:col>76</xdr:col>
      <xdr:colOff>114300</xdr:colOff>
      <xdr:row>77</xdr:row>
      <xdr:rowOff>97203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98785"/>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97203</xdr:rowOff>
    </xdr:from>
    <xdr:to>
      <xdr:col>71</xdr:col>
      <xdr:colOff>177800</xdr:colOff>
      <xdr:row>77</xdr:row>
      <xdr:rowOff>116931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98853"/>
          <a:ext cx="889000" cy="1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7480</xdr:rowOff>
    </xdr:from>
    <xdr:to>
      <xdr:col>85</xdr:col>
      <xdr:colOff>177800</xdr:colOff>
      <xdr:row>77</xdr:row>
      <xdr:rowOff>109080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157357</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39911</xdr:rowOff>
    </xdr:from>
    <xdr:to>
      <xdr:col>81</xdr:col>
      <xdr:colOff>101600</xdr:colOff>
      <xdr:row>77</xdr:row>
      <xdr:rowOff>141511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4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132638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3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46335</xdr:rowOff>
    </xdr:from>
    <xdr:to>
      <xdr:col>76</xdr:col>
      <xdr:colOff>165100</xdr:colOff>
      <xdr:row>77</xdr:row>
      <xdr:rowOff>147935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4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139062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4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46403</xdr:rowOff>
    </xdr:from>
    <xdr:to>
      <xdr:col>72</xdr:col>
      <xdr:colOff>38100</xdr:colOff>
      <xdr:row>77</xdr:row>
      <xdr:rowOff>148003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4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139130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4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66131</xdr:rowOff>
    </xdr:from>
    <xdr:to>
      <xdr:col>67</xdr:col>
      <xdr:colOff>101600</xdr:colOff>
      <xdr:row>77</xdr:row>
      <xdr:rowOff>167731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158858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77887</xdr:rowOff>
    </xdr:from>
    <xdr:to>
      <xdr:col>85</xdr:col>
      <xdr:colOff>127000</xdr:colOff>
      <xdr:row>98</xdr:row>
      <xdr:rowOff>85320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79987"/>
          <a:ext cx="838200" cy="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66836</xdr:rowOff>
    </xdr:from>
    <xdr:to>
      <xdr:col>81</xdr:col>
      <xdr:colOff>50800</xdr:colOff>
      <xdr:row>98</xdr:row>
      <xdr:rowOff>85320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68936"/>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66836</xdr:rowOff>
    </xdr:from>
    <xdr:to>
      <xdr:col>76</xdr:col>
      <xdr:colOff>114300</xdr:colOff>
      <xdr:row>98</xdr:row>
      <xdr:rowOff>118024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68936"/>
          <a:ext cx="889000" cy="5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118024</xdr:rowOff>
    </xdr:from>
    <xdr:to>
      <xdr:col>71</xdr:col>
      <xdr:colOff>177800</xdr:colOff>
      <xdr:row>98</xdr:row>
      <xdr:rowOff>135082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920124"/>
          <a:ext cx="889000" cy="1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27087</xdr:rowOff>
    </xdr:from>
    <xdr:to>
      <xdr:col>85</xdr:col>
      <xdr:colOff>177800</xdr:colOff>
      <xdr:row>98</xdr:row>
      <xdr:rowOff>128687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2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113464</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4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34520</xdr:rowOff>
    </xdr:from>
    <xdr:to>
      <xdr:col>81</xdr:col>
      <xdr:colOff>101600</xdr:colOff>
      <xdr:row>98</xdr:row>
      <xdr:rowOff>136120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127247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92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16036</xdr:rowOff>
    </xdr:from>
    <xdr:to>
      <xdr:col>76</xdr:col>
      <xdr:colOff>165100</xdr:colOff>
      <xdr:row>98</xdr:row>
      <xdr:rowOff>117636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108763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1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67224</xdr:rowOff>
    </xdr:from>
    <xdr:to>
      <xdr:col>72</xdr:col>
      <xdr:colOff>38100</xdr:colOff>
      <xdr:row>98</xdr:row>
      <xdr:rowOff>168824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6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159951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6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84282</xdr:rowOff>
    </xdr:from>
    <xdr:to>
      <xdr:col>67</xdr:col>
      <xdr:colOff>101600</xdr:colOff>
      <xdr:row>99</xdr:row>
      <xdr:rowOff>14432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5559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136069</xdr:rowOff>
    </xdr:from>
    <xdr:to>
      <xdr:col>116</xdr:col>
      <xdr:colOff>63500</xdr:colOff>
      <xdr:row>77</xdr:row>
      <xdr:rowOff>158204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37719"/>
          <a:ext cx="8382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158204</xdr:rowOff>
    </xdr:from>
    <xdr:to>
      <xdr:col>111</xdr:col>
      <xdr:colOff>177800</xdr:colOff>
      <xdr:row>77</xdr:row>
      <xdr:rowOff>166159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59854"/>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160731</xdr:rowOff>
    </xdr:from>
    <xdr:to>
      <xdr:col>107</xdr:col>
      <xdr:colOff>50800</xdr:colOff>
      <xdr:row>77</xdr:row>
      <xdr:rowOff>166159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362381"/>
          <a:ext cx="889000" cy="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160731</xdr:rowOff>
    </xdr:from>
    <xdr:to>
      <xdr:col>102</xdr:col>
      <xdr:colOff>114300</xdr:colOff>
      <xdr:row>78</xdr:row>
      <xdr:rowOff>7262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362381"/>
          <a:ext cx="889000" cy="1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85269</xdr:rowOff>
    </xdr:from>
    <xdr:to>
      <xdr:col>116</xdr:col>
      <xdr:colOff>114300</xdr:colOff>
      <xdr:row>78</xdr:row>
      <xdr:rowOff>15419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8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12111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1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107404</xdr:rowOff>
    </xdr:from>
    <xdr:to>
      <xdr:col>112</xdr:col>
      <xdr:colOff>38100</xdr:colOff>
      <xdr:row>78</xdr:row>
      <xdr:rowOff>37554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0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28681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40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115359</xdr:rowOff>
    </xdr:from>
    <xdr:to>
      <xdr:col>107</xdr:col>
      <xdr:colOff>101600</xdr:colOff>
      <xdr:row>78</xdr:row>
      <xdr:rowOff>45509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36636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0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109931</xdr:rowOff>
    </xdr:from>
    <xdr:to>
      <xdr:col>102</xdr:col>
      <xdr:colOff>165100</xdr:colOff>
      <xdr:row>78</xdr:row>
      <xdr:rowOff>40081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31208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127912</xdr:rowOff>
    </xdr:from>
    <xdr:to>
      <xdr:col>98</xdr:col>
      <xdr:colOff>38100</xdr:colOff>
      <xdr:row>78</xdr:row>
      <xdr:rowOff>58062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2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49189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42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令和５年度歳出決算総額は住民一人当たり</a:t>
          </a:r>
          <a:r>
            <a:rPr kumimoji="1" lang="en-US" altLang="ja-JP" sz="1300">
              <a:latin typeface="ＭＳ Ｐゴシック" panose="020B0600070205080204" pitchFamily="50" charset="-128"/>
              <a:ea typeface="ＭＳ Ｐゴシック" panose="020B0600070205080204" pitchFamily="50" charset="-128"/>
            </a:rPr>
            <a:t>468,322</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人件費は、退職手当の減などにより、住民一人当たり</a:t>
          </a:r>
          <a:r>
            <a:rPr kumimoji="1" lang="en-US" altLang="ja-JP" sz="1300">
              <a:latin typeface="ＭＳ Ｐゴシック" panose="020B0600070205080204" pitchFamily="50" charset="-128"/>
              <a:ea typeface="ＭＳ Ｐゴシック" panose="020B0600070205080204" pitchFamily="50" charset="-128"/>
            </a:rPr>
            <a:t>86,740</a:t>
          </a:r>
          <a:r>
            <a:rPr kumimoji="1" lang="ja-JP" altLang="en-US" sz="1300">
              <a:latin typeface="ＭＳ Ｐゴシック" panose="020B0600070205080204" pitchFamily="50" charset="-128"/>
              <a:ea typeface="ＭＳ Ｐゴシック" panose="020B0600070205080204" pitchFamily="50" charset="-128"/>
            </a:rPr>
            <a:t>円となり、類似団体内平均値より下回っている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。物件費は、地域通貨推進や新型コロナウイルスワクチンの接種、子どもギフトカード配布の委託料の減などにより、住民一人当たり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87,629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円となり、類似団体平均値より下回っている。扶助費は、低所得世帯支援給付金の増などにより、住民一人当たり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97,647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円となり、類似団体内平均値と同水準となっている。補助費等は、地域公共交通運行経費等負担金や一部事務組合負担金の増などにより、住民一人当たり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64,724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円となったが、類似団体内平均値より下回っている。普通建設事業費は、地域公共交通バスの購入や道の駅の整備、公民館の改修による増などにより、住民一人当たり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25,114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円となったが、類似団体平均値を大きく下回る状況が近年続いている。公債費は、令和元年度に借入れた認定こども園整備事業などの元金償還が開始したことにより、住民一人当たり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43,185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円となったが、類似団体平均値より下回っている。積立金は、減債基金積立金の増などにり、住民一人当たり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13,520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円となったが、類似団体内平均値より下回っている。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14,815
14,636
25.26
7,108,452
6,938,196
103,847
4,357,595
5,316,289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152273</xdr:rowOff>
    </xdr:from>
    <xdr:to>
      <xdr:col>24</xdr:col>
      <xdr:colOff>63500</xdr:colOff>
      <xdr:row>35</xdr:row>
      <xdr:rowOff>42774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81573"/>
          <a:ext cx="8382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76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42774</xdr:rowOff>
    </xdr:from>
    <xdr:to>
      <xdr:col>19</xdr:col>
      <xdr:colOff>177800</xdr:colOff>
      <xdr:row>35</xdr:row>
      <xdr:rowOff>79578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43524"/>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127813</xdr:rowOff>
    </xdr:from>
    <xdr:to>
      <xdr:col>15</xdr:col>
      <xdr:colOff>50800</xdr:colOff>
      <xdr:row>35</xdr:row>
      <xdr:rowOff>79578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57113"/>
          <a:ext cx="889000" cy="1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68606</xdr:rowOff>
    </xdr:from>
    <xdr:to>
      <xdr:col>10</xdr:col>
      <xdr:colOff>114300</xdr:colOff>
      <xdr:row>34</xdr:row>
      <xdr:rowOff>127813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97906"/>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143451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101473</xdr:rowOff>
    </xdr:from>
    <xdr:to>
      <xdr:col>24</xdr:col>
      <xdr:colOff>114300</xdr:colOff>
      <xdr:row>35</xdr:row>
      <xdr:rowOff>31623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124350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8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163424</xdr:rowOff>
    </xdr:from>
    <xdr:to>
      <xdr:col>20</xdr:col>
      <xdr:colOff>38100</xdr:colOff>
      <xdr:row>35</xdr:row>
      <xdr:rowOff>93574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9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110101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6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28778</xdr:rowOff>
    </xdr:from>
    <xdr:to>
      <xdr:col>15</xdr:col>
      <xdr:colOff>101600</xdr:colOff>
      <xdr:row>35</xdr:row>
      <xdr:rowOff>130378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146905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0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77013</xdr:rowOff>
    </xdr:from>
    <xdr:to>
      <xdr:col>10</xdr:col>
      <xdr:colOff>165100</xdr:colOff>
      <xdr:row>35</xdr:row>
      <xdr:rowOff>7163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0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23690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17806</xdr:rowOff>
    </xdr:from>
    <xdr:to>
      <xdr:col>6</xdr:col>
      <xdr:colOff>38100</xdr:colOff>
      <xdr:row>34</xdr:row>
      <xdr:rowOff>119406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135933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2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4836</xdr:rowOff>
    </xdr:from>
    <xdr:to>
      <xdr:col>24</xdr:col>
      <xdr:colOff>63500</xdr:colOff>
      <xdr:row>58</xdr:row>
      <xdr:rowOff>39367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48936"/>
          <a:ext cx="838200" cy="3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25319</xdr:rowOff>
    </xdr:from>
    <xdr:to>
      <xdr:col>19</xdr:col>
      <xdr:colOff>177800</xdr:colOff>
      <xdr:row>58</xdr:row>
      <xdr:rowOff>39367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69419"/>
          <a:ext cx="889000" cy="1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83540</xdr:rowOff>
    </xdr:from>
    <xdr:to>
      <xdr:col>15</xdr:col>
      <xdr:colOff>50800</xdr:colOff>
      <xdr:row>58</xdr:row>
      <xdr:rowOff>25319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84740"/>
          <a:ext cx="889000" cy="28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83540</xdr:rowOff>
    </xdr:from>
    <xdr:to>
      <xdr:col>10</xdr:col>
      <xdr:colOff>114300</xdr:colOff>
      <xdr:row>58</xdr:row>
      <xdr:rowOff>82112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84740"/>
          <a:ext cx="889000" cy="34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125486</xdr:rowOff>
    </xdr:from>
    <xdr:to>
      <xdr:col>24</xdr:col>
      <xdr:colOff>114300</xdr:colOff>
      <xdr:row>58</xdr:row>
      <xdr:rowOff>55636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40413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160017</xdr:rowOff>
    </xdr:from>
    <xdr:to>
      <xdr:col>20</xdr:col>
      <xdr:colOff>38100</xdr:colOff>
      <xdr:row>58</xdr:row>
      <xdr:rowOff>90167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3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81294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2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145969</xdr:rowOff>
    </xdr:from>
    <xdr:to>
      <xdr:col>15</xdr:col>
      <xdr:colOff>101600</xdr:colOff>
      <xdr:row>58</xdr:row>
      <xdr:rowOff>76119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67246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32740</xdr:rowOff>
    </xdr:from>
    <xdr:to>
      <xdr:col>10</xdr:col>
      <xdr:colOff>165100</xdr:colOff>
      <xdr:row>56</xdr:row>
      <xdr:rowOff>134340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125467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2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31312</xdr:rowOff>
    </xdr:from>
    <xdr:to>
      <xdr:col>6</xdr:col>
      <xdr:colOff>38100</xdr:colOff>
      <xdr:row>58</xdr:row>
      <xdr:rowOff>132912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124039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6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11162</xdr:rowOff>
    </xdr:from>
    <xdr:to>
      <xdr:col>24</xdr:col>
      <xdr:colOff>63500</xdr:colOff>
      <xdr:row>76</xdr:row>
      <xdr:rowOff>134138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41362"/>
          <a:ext cx="838200" cy="12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64511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1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19827</xdr:rowOff>
    </xdr:from>
    <xdr:to>
      <xdr:col>19</xdr:col>
      <xdr:colOff>177800</xdr:colOff>
      <xdr:row>76</xdr:row>
      <xdr:rowOff>134138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50027"/>
          <a:ext cx="889000" cy="1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136238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19827</xdr:rowOff>
    </xdr:from>
    <xdr:to>
      <xdr:col>15</xdr:col>
      <xdr:colOff>50800</xdr:colOff>
      <xdr:row>77</xdr:row>
      <xdr:rowOff>131426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50027"/>
          <a:ext cx="889000" cy="28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56086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137360</xdr:rowOff>
    </xdr:from>
    <xdr:to>
      <xdr:col>10</xdr:col>
      <xdr:colOff>114300</xdr:colOff>
      <xdr:row>77</xdr:row>
      <xdr:rowOff>131426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996110"/>
          <a:ext cx="889000" cy="33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142650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163806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131811</xdr:rowOff>
    </xdr:from>
    <xdr:to>
      <xdr:col>24</xdr:col>
      <xdr:colOff>114300</xdr:colOff>
      <xdr:row>76</xdr:row>
      <xdr:rowOff>61962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905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110238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6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83338</xdr:rowOff>
    </xdr:from>
    <xdr:to>
      <xdr:col>20</xdr:col>
      <xdr:colOff>38100</xdr:colOff>
      <xdr:row>77</xdr:row>
      <xdr:rowOff>13488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0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140477</xdr:rowOff>
    </xdr:from>
    <xdr:to>
      <xdr:col>15</xdr:col>
      <xdr:colOff>101600</xdr:colOff>
      <xdr:row>76</xdr:row>
      <xdr:rowOff>70627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9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61754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9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80626</xdr:rowOff>
    </xdr:from>
    <xdr:to>
      <xdr:col>10</xdr:col>
      <xdr:colOff>165100</xdr:colOff>
      <xdr:row>78</xdr:row>
      <xdr:rowOff>10776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1903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7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86560</xdr:rowOff>
    </xdr:from>
    <xdr:to>
      <xdr:col>6</xdr:col>
      <xdr:colOff>38100</xdr:colOff>
      <xdr:row>76</xdr:row>
      <xdr:rowOff>16709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453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33237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2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41884</xdr:rowOff>
    </xdr:from>
    <xdr:to>
      <xdr:col>24</xdr:col>
      <xdr:colOff>63500</xdr:colOff>
      <xdr:row>98</xdr:row>
      <xdr:rowOff>76708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43984"/>
          <a:ext cx="838200" cy="3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41884</xdr:rowOff>
    </xdr:from>
    <xdr:to>
      <xdr:col>19</xdr:col>
      <xdr:colOff>177800</xdr:colOff>
      <xdr:row>98</xdr:row>
      <xdr:rowOff>73507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43984"/>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73507</xdr:rowOff>
    </xdr:from>
    <xdr:to>
      <xdr:col>15</xdr:col>
      <xdr:colOff>50800</xdr:colOff>
      <xdr:row>98</xdr:row>
      <xdr:rowOff>161874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75607"/>
          <a:ext cx="889000" cy="8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161874</xdr:rowOff>
    </xdr:from>
    <xdr:to>
      <xdr:col>10</xdr:col>
      <xdr:colOff>114300</xdr:colOff>
      <xdr:row>99</xdr:row>
      <xdr:rowOff>50203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63974"/>
          <a:ext cx="8890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25908</xdr:rowOff>
    </xdr:from>
    <xdr:to>
      <xdr:col>24</xdr:col>
      <xdr:colOff>114300</xdr:colOff>
      <xdr:row>98</xdr:row>
      <xdr:rowOff>127508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2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4335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0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162534</xdr:rowOff>
    </xdr:from>
    <xdr:to>
      <xdr:col>20</xdr:col>
      <xdr:colOff>38100</xdr:colOff>
      <xdr:row>98</xdr:row>
      <xdr:rowOff>92684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9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83811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8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22707</xdr:rowOff>
    </xdr:from>
    <xdr:to>
      <xdr:col>15</xdr:col>
      <xdr:colOff>101600</xdr:colOff>
      <xdr:row>98</xdr:row>
      <xdr:rowOff>124307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115434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1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111074</xdr:rowOff>
    </xdr:from>
    <xdr:to>
      <xdr:col>10</xdr:col>
      <xdr:colOff>165100</xdr:colOff>
      <xdr:row>99</xdr:row>
      <xdr:rowOff>41224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1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32351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0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170853</xdr:rowOff>
    </xdr:from>
    <xdr:to>
      <xdr:col>6</xdr:col>
      <xdr:colOff>38100</xdr:colOff>
      <xdr:row>99</xdr:row>
      <xdr:rowOff>101003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92130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6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136728</xdr:rowOff>
    </xdr:from>
    <xdr:to>
      <xdr:col>55</xdr:col>
      <xdr:colOff>0</xdr:colOff>
      <xdr:row>38</xdr:row>
      <xdr:rowOff>137185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5182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137185</xdr:rowOff>
    </xdr:from>
    <xdr:to>
      <xdr:col>50</xdr:col>
      <xdr:colOff>114300</xdr:colOff>
      <xdr:row>38</xdr:row>
      <xdr:rowOff>137414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5228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137414</xdr:rowOff>
    </xdr:from>
    <xdr:to>
      <xdr:col>45</xdr:col>
      <xdr:colOff>177800</xdr:colOff>
      <xdr:row>38</xdr:row>
      <xdr:rowOff>138557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5251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136957</xdr:rowOff>
    </xdr:from>
    <xdr:to>
      <xdr:col>41</xdr:col>
      <xdr:colOff>50800</xdr:colOff>
      <xdr:row>38</xdr:row>
      <xdr:rowOff>138557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205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85928</xdr:rowOff>
    </xdr:from>
    <xdr:to>
      <xdr:col>55</xdr:col>
      <xdr:colOff>50800</xdr:colOff>
      <xdr:row>39</xdr:row>
      <xdr:rowOff>16078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855</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5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86385</xdr:rowOff>
    </xdr:from>
    <xdr:to>
      <xdr:col>50</xdr:col>
      <xdr:colOff>165100</xdr:colOff>
      <xdr:row>39</xdr:row>
      <xdr:rowOff>16535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7662</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694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86614</xdr:rowOff>
    </xdr:from>
    <xdr:to>
      <xdr:col>46</xdr:col>
      <xdr:colOff>38100</xdr:colOff>
      <xdr:row>39</xdr:row>
      <xdr:rowOff>16764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7891</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87757</xdr:rowOff>
    </xdr:from>
    <xdr:to>
      <xdr:col>41</xdr:col>
      <xdr:colOff>101600</xdr:colOff>
      <xdr:row>39</xdr:row>
      <xdr:rowOff>17907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9034</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5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86157</xdr:rowOff>
    </xdr:from>
    <xdr:to>
      <xdr:col>36</xdr:col>
      <xdr:colOff>165100</xdr:colOff>
      <xdr:row>39</xdr:row>
      <xdr:rowOff>16307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7434</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134251</xdr:rowOff>
    </xdr:from>
    <xdr:to>
      <xdr:col>55</xdr:col>
      <xdr:colOff>0</xdr:colOff>
      <xdr:row>58</xdr:row>
      <xdr:rowOff>142532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78351"/>
          <a:ext cx="838200" cy="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140868</xdr:rowOff>
    </xdr:from>
    <xdr:to>
      <xdr:col>50</xdr:col>
      <xdr:colOff>114300</xdr:colOff>
      <xdr:row>58</xdr:row>
      <xdr:rowOff>142532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84968"/>
          <a:ext cx="88900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131293</xdr:rowOff>
    </xdr:from>
    <xdr:to>
      <xdr:col>45</xdr:col>
      <xdr:colOff>177800</xdr:colOff>
      <xdr:row>58</xdr:row>
      <xdr:rowOff>140868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75393"/>
          <a:ext cx="889000" cy="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126606</xdr:rowOff>
    </xdr:from>
    <xdr:to>
      <xdr:col>41</xdr:col>
      <xdr:colOff>50800</xdr:colOff>
      <xdr:row>58</xdr:row>
      <xdr:rowOff>131293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70706"/>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83451</xdr:rowOff>
    </xdr:from>
    <xdr:to>
      <xdr:col>55</xdr:col>
      <xdr:colOff>50800</xdr:colOff>
      <xdr:row>59</xdr:row>
      <xdr:rowOff>13601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169828</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4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91732</xdr:rowOff>
    </xdr:from>
    <xdr:to>
      <xdr:col>50</xdr:col>
      <xdr:colOff>165100</xdr:colOff>
      <xdr:row>59</xdr:row>
      <xdr:rowOff>21882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3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13009</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2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90068</xdr:rowOff>
    </xdr:from>
    <xdr:to>
      <xdr:col>46</xdr:col>
      <xdr:colOff>38100</xdr:colOff>
      <xdr:row>59</xdr:row>
      <xdr:rowOff>20218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11345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80493</xdr:rowOff>
    </xdr:from>
    <xdr:to>
      <xdr:col>41</xdr:col>
      <xdr:colOff>101600</xdr:colOff>
      <xdr:row>59</xdr:row>
      <xdr:rowOff>10643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1770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75806</xdr:rowOff>
    </xdr:from>
    <xdr:to>
      <xdr:col>36</xdr:col>
      <xdr:colOff>165100</xdr:colOff>
      <xdr:row>59</xdr:row>
      <xdr:rowOff>5956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168533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1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22389</xdr:rowOff>
    </xdr:from>
    <xdr:to>
      <xdr:col>55</xdr:col>
      <xdr:colOff>0</xdr:colOff>
      <xdr:row>78</xdr:row>
      <xdr:rowOff>58623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95489"/>
          <a:ext cx="838200" cy="3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22389</xdr:rowOff>
    </xdr:from>
    <xdr:to>
      <xdr:col>50</xdr:col>
      <xdr:colOff>114300</xdr:colOff>
      <xdr:row>78</xdr:row>
      <xdr:rowOff>92303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95489"/>
          <a:ext cx="889000" cy="6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92303</xdr:rowOff>
    </xdr:from>
    <xdr:to>
      <xdr:col>45</xdr:col>
      <xdr:colOff>177800</xdr:colOff>
      <xdr:row>78</xdr:row>
      <xdr:rowOff>123850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65403"/>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123850</xdr:rowOff>
    </xdr:from>
    <xdr:to>
      <xdr:col>41</xdr:col>
      <xdr:colOff>50800</xdr:colOff>
      <xdr:row>79</xdr:row>
      <xdr:rowOff>21761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96950"/>
          <a:ext cx="889000" cy="6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7823</xdr:rowOff>
    </xdr:from>
    <xdr:to>
      <xdr:col>55</xdr:col>
      <xdr:colOff>50800</xdr:colOff>
      <xdr:row>78</xdr:row>
      <xdr:rowOff>109423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8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157700</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143039</xdr:rowOff>
    </xdr:from>
    <xdr:to>
      <xdr:col>50</xdr:col>
      <xdr:colOff>165100</xdr:colOff>
      <xdr:row>78</xdr:row>
      <xdr:rowOff>73189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64316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3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41503</xdr:rowOff>
    </xdr:from>
    <xdr:to>
      <xdr:col>46</xdr:col>
      <xdr:colOff>38100</xdr:colOff>
      <xdr:row>78</xdr:row>
      <xdr:rowOff>143103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1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134230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0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73050</xdr:rowOff>
    </xdr:from>
    <xdr:to>
      <xdr:col>41</xdr:col>
      <xdr:colOff>101600</xdr:colOff>
      <xdr:row>79</xdr:row>
      <xdr:rowOff>3200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165777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3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142411</xdr:rowOff>
    </xdr:from>
    <xdr:to>
      <xdr:col>36</xdr:col>
      <xdr:colOff>165100</xdr:colOff>
      <xdr:row>79</xdr:row>
      <xdr:rowOff>72561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63688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0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85573</xdr:rowOff>
    </xdr:from>
    <xdr:to>
      <xdr:col>55</xdr:col>
      <xdr:colOff>0</xdr:colOff>
      <xdr:row>99</xdr:row>
      <xdr:rowOff>87540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7059123"/>
          <a:ext cx="8382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87540</xdr:rowOff>
    </xdr:from>
    <xdr:to>
      <xdr:col>50</xdr:col>
      <xdr:colOff>114300</xdr:colOff>
      <xdr:row>99</xdr:row>
      <xdr:rowOff>93523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7061090"/>
          <a:ext cx="889000" cy="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86182</xdr:rowOff>
    </xdr:from>
    <xdr:to>
      <xdr:col>45</xdr:col>
      <xdr:colOff>177800</xdr:colOff>
      <xdr:row>99</xdr:row>
      <xdr:rowOff>93523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7059732"/>
          <a:ext cx="889000" cy="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168720</xdr:rowOff>
    </xdr:from>
    <xdr:to>
      <xdr:col>41</xdr:col>
      <xdr:colOff>50800</xdr:colOff>
      <xdr:row>99</xdr:row>
      <xdr:rowOff>86182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970820"/>
          <a:ext cx="889000" cy="8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34773</xdr:rowOff>
    </xdr:from>
    <xdr:to>
      <xdr:col>55</xdr:col>
      <xdr:colOff>50800</xdr:colOff>
      <xdr:row>99</xdr:row>
      <xdr:rowOff>136373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700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121150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9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36740</xdr:rowOff>
    </xdr:from>
    <xdr:to>
      <xdr:col>50</xdr:col>
      <xdr:colOff>165100</xdr:colOff>
      <xdr:row>99</xdr:row>
      <xdr:rowOff>138340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70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129467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10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42723</xdr:rowOff>
    </xdr:from>
    <xdr:to>
      <xdr:col>46</xdr:col>
      <xdr:colOff>38100</xdr:colOff>
      <xdr:row>99</xdr:row>
      <xdr:rowOff>144323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701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135450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10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35382</xdr:rowOff>
    </xdr:from>
    <xdr:to>
      <xdr:col>41</xdr:col>
      <xdr:colOff>101600</xdr:colOff>
      <xdr:row>99</xdr:row>
      <xdr:rowOff>136982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70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128109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710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117920</xdr:rowOff>
    </xdr:from>
    <xdr:to>
      <xdr:col>36</xdr:col>
      <xdr:colOff>165100</xdr:colOff>
      <xdr:row>99</xdr:row>
      <xdr:rowOff>48070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9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39197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701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18836</xdr:rowOff>
    </xdr:from>
    <xdr:to>
      <xdr:col>85</xdr:col>
      <xdr:colOff>127000</xdr:colOff>
      <xdr:row>38</xdr:row>
      <xdr:rowOff>49011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33936"/>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126343</xdr:rowOff>
    </xdr:from>
    <xdr:to>
      <xdr:col>81</xdr:col>
      <xdr:colOff>50800</xdr:colOff>
      <xdr:row>38</xdr:row>
      <xdr:rowOff>49011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127093"/>
          <a:ext cx="889000" cy="43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126343</xdr:rowOff>
    </xdr:from>
    <xdr:to>
      <xdr:col>76</xdr:col>
      <xdr:colOff>114300</xdr:colOff>
      <xdr:row>37</xdr:row>
      <xdr:rowOff>61192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127093"/>
          <a:ext cx="889000" cy="27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61192</xdr:rowOff>
    </xdr:from>
    <xdr:to>
      <xdr:col>71</xdr:col>
      <xdr:colOff>177800</xdr:colOff>
      <xdr:row>38</xdr:row>
      <xdr:rowOff>57959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404842"/>
          <a:ext cx="889000" cy="16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139486</xdr:rowOff>
    </xdr:from>
    <xdr:to>
      <xdr:col>85</xdr:col>
      <xdr:colOff>177800</xdr:colOff>
      <xdr:row>38</xdr:row>
      <xdr:rowOff>69636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8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117913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169661</xdr:rowOff>
    </xdr:from>
    <xdr:to>
      <xdr:col>81</xdr:col>
      <xdr:colOff>101600</xdr:colOff>
      <xdr:row>38</xdr:row>
      <xdr:rowOff>99811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1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90938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0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75543</xdr:rowOff>
    </xdr:from>
    <xdr:to>
      <xdr:col>76</xdr:col>
      <xdr:colOff>165100</xdr:colOff>
      <xdr:row>36</xdr:row>
      <xdr:rowOff>5693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7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22220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85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10392</xdr:rowOff>
    </xdr:from>
    <xdr:to>
      <xdr:col>72</xdr:col>
      <xdr:colOff>38100</xdr:colOff>
      <xdr:row>37</xdr:row>
      <xdr:rowOff>111992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103119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4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7159</xdr:rowOff>
    </xdr:from>
    <xdr:to>
      <xdr:col>67</xdr:col>
      <xdr:colOff>101600</xdr:colOff>
      <xdr:row>38</xdr:row>
      <xdr:rowOff>108759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2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99886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1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2439</xdr:rowOff>
    </xdr:from>
    <xdr:to>
      <xdr:col>85</xdr:col>
      <xdr:colOff>127000</xdr:colOff>
      <xdr:row>57</xdr:row>
      <xdr:rowOff>127901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75089"/>
          <a:ext cx="838200" cy="12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127901</xdr:rowOff>
    </xdr:from>
    <xdr:to>
      <xdr:col>81</xdr:col>
      <xdr:colOff>50800</xdr:colOff>
      <xdr:row>58</xdr:row>
      <xdr:rowOff>55080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900551"/>
          <a:ext cx="889000" cy="9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93993</xdr:rowOff>
    </xdr:from>
    <xdr:to>
      <xdr:col>76</xdr:col>
      <xdr:colOff>114300</xdr:colOff>
      <xdr:row>58</xdr:row>
      <xdr:rowOff>55080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66643"/>
          <a:ext cx="889000" cy="1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93993</xdr:rowOff>
    </xdr:from>
    <xdr:to>
      <xdr:col>71</xdr:col>
      <xdr:colOff>177800</xdr:colOff>
      <xdr:row>57</xdr:row>
      <xdr:rowOff>163258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66643"/>
          <a:ext cx="889000" cy="6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123089</xdr:rowOff>
    </xdr:from>
    <xdr:to>
      <xdr:col>85</xdr:col>
      <xdr:colOff>177800</xdr:colOff>
      <xdr:row>57</xdr:row>
      <xdr:rowOff>53239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2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101516</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0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77101</xdr:rowOff>
    </xdr:from>
    <xdr:to>
      <xdr:col>81</xdr:col>
      <xdr:colOff>101600</xdr:colOff>
      <xdr:row>58</xdr:row>
      <xdr:rowOff>7251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169828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4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4280</xdr:rowOff>
    </xdr:from>
    <xdr:to>
      <xdr:col>76</xdr:col>
      <xdr:colOff>165100</xdr:colOff>
      <xdr:row>58</xdr:row>
      <xdr:rowOff>105880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97007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4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43193</xdr:rowOff>
    </xdr:from>
    <xdr:to>
      <xdr:col>72</xdr:col>
      <xdr:colOff>38100</xdr:colOff>
      <xdr:row>57</xdr:row>
      <xdr:rowOff>144793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135920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0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112458</xdr:rowOff>
    </xdr:from>
    <xdr:to>
      <xdr:col>67</xdr:col>
      <xdr:colOff>101600</xdr:colOff>
      <xdr:row>58</xdr:row>
      <xdr:rowOff>42608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8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33735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7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86251</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630801"/>
          <a:ext cx="838200" cy="1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35451</xdr:rowOff>
    </xdr:from>
    <xdr:to>
      <xdr:col>85</xdr:col>
      <xdr:colOff>177800</xdr:colOff>
      <xdr:row>79</xdr:row>
      <xdr:rowOff>137051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8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139009</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58280</xdr:rowOff>
    </xdr:from>
    <xdr:to>
      <xdr:col>85</xdr:col>
      <xdr:colOff>127000</xdr:colOff>
      <xdr:row>97</xdr:row>
      <xdr:rowOff>90711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688930"/>
          <a:ext cx="838200" cy="3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90711</xdr:rowOff>
    </xdr:from>
    <xdr:to>
      <xdr:col>81</xdr:col>
      <xdr:colOff>50800</xdr:colOff>
      <xdr:row>97</xdr:row>
      <xdr:rowOff>97135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21361"/>
          <a:ext cx="8890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97135</xdr:rowOff>
    </xdr:from>
    <xdr:to>
      <xdr:col>76</xdr:col>
      <xdr:colOff>114300</xdr:colOff>
      <xdr:row>97</xdr:row>
      <xdr:rowOff>97203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27785"/>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97203</xdr:rowOff>
    </xdr:from>
    <xdr:to>
      <xdr:col>71</xdr:col>
      <xdr:colOff>177800</xdr:colOff>
      <xdr:row>97</xdr:row>
      <xdr:rowOff>116931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727853"/>
          <a:ext cx="889000" cy="1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7480</xdr:rowOff>
    </xdr:from>
    <xdr:to>
      <xdr:col>85</xdr:col>
      <xdr:colOff>177800</xdr:colOff>
      <xdr:row>97</xdr:row>
      <xdr:rowOff>109080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157357</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39911</xdr:rowOff>
    </xdr:from>
    <xdr:to>
      <xdr:col>81</xdr:col>
      <xdr:colOff>101600</xdr:colOff>
      <xdr:row>97</xdr:row>
      <xdr:rowOff>141511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132638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6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46335</xdr:rowOff>
    </xdr:from>
    <xdr:to>
      <xdr:col>76</xdr:col>
      <xdr:colOff>165100</xdr:colOff>
      <xdr:row>97</xdr:row>
      <xdr:rowOff>147935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139062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46403</xdr:rowOff>
    </xdr:from>
    <xdr:to>
      <xdr:col>72</xdr:col>
      <xdr:colOff>38100</xdr:colOff>
      <xdr:row>97</xdr:row>
      <xdr:rowOff>148003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7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139130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66131</xdr:rowOff>
    </xdr:from>
    <xdr:to>
      <xdr:col>67</xdr:col>
      <xdr:colOff>101600</xdr:colOff>
      <xdr:row>97</xdr:row>
      <xdr:rowOff>167731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9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158858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8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地域公共交通のバス停猛暑対策事業やホームページリニューアル事業で減となったものの、地域公共交通バス購入事業や地域公共交通確保維持事業、デジタル田園都市推進事業の増などにより、住民一人当たり</a:t>
          </a:r>
          <a:r>
            <a:rPr kumimoji="1" lang="en-US" altLang="ja-JP" sz="1300">
              <a:latin typeface="ＭＳ Ｐゴシック" panose="020B0600070205080204" pitchFamily="50" charset="-128"/>
              <a:ea typeface="ＭＳ Ｐゴシック" panose="020B0600070205080204" pitchFamily="50" charset="-128"/>
            </a:rPr>
            <a:t>81,297</a:t>
          </a:r>
          <a:r>
            <a:rPr kumimoji="1" lang="ja-JP" altLang="en-US" sz="1300">
              <a:latin typeface="ＭＳ Ｐゴシック" panose="020B0600070205080204" pitchFamily="50" charset="-128"/>
              <a:ea typeface="ＭＳ Ｐゴシック" panose="020B0600070205080204" pitchFamily="50" charset="-128"/>
            </a:rPr>
            <a:t>円となったが、類似団体内平均値より下回っている。</a:t>
          </a:r>
        </a:p>
        <a:p>
          <a:r>
            <a:rPr kumimoji="1" lang="ja-JP" altLang="en-US" sz="1300">
              <a:latin typeface="ＭＳ Ｐゴシック" panose="020B0600070205080204" pitchFamily="50" charset="-128"/>
              <a:ea typeface="ＭＳ Ｐゴシック" panose="020B0600070205080204" pitchFamily="50" charset="-128"/>
            </a:rPr>
            <a:t>　民生費は、住民税非課税世帯等臨時特別給付金給付事業や電力・ガス・食料品等価格高騰緊急支援給付金給付事業で減となったものの、低所得世帯支援給付金や障がい者自立支援給付費の増などにより、住民一人当たり</a:t>
          </a:r>
          <a:r>
            <a:rPr kumimoji="1" lang="en-US" altLang="ja-JP" sz="1300">
              <a:latin typeface="ＭＳ Ｐゴシック" panose="020B0600070205080204" pitchFamily="50" charset="-128"/>
              <a:ea typeface="ＭＳ Ｐゴシック" panose="020B0600070205080204" pitchFamily="50" charset="-128"/>
            </a:rPr>
            <a:t>175,308</a:t>
          </a:r>
          <a:r>
            <a:rPr kumimoji="1" lang="ja-JP" altLang="en-US" sz="1300">
              <a:latin typeface="ＭＳ Ｐゴシック" panose="020B0600070205080204" pitchFamily="50" charset="-128"/>
              <a:ea typeface="ＭＳ Ｐゴシック" panose="020B0600070205080204" pitchFamily="50" charset="-128"/>
            </a:rPr>
            <a:t>円となったが、類似団体内平均値より下回っている。</a:t>
          </a:r>
        </a:p>
        <a:p>
          <a:r>
            <a:rPr kumimoji="1" lang="ja-JP" altLang="en-US" sz="1300">
              <a:latin typeface="ＭＳ Ｐゴシック" panose="020B0600070205080204" pitchFamily="50" charset="-128"/>
              <a:ea typeface="ＭＳ Ｐゴシック" panose="020B0600070205080204" pitchFamily="50" charset="-128"/>
            </a:rPr>
            <a:t>　衛生費は、南河内環境事業組合負担金が増となったものの、新型コロナウイルスワクチン接種対策事業や大阪広域水道企業団負担金の減などにより、住民一人当たり</a:t>
          </a:r>
          <a:r>
            <a:rPr kumimoji="1" lang="en-US" altLang="ja-JP" sz="1300">
              <a:latin typeface="ＭＳ Ｐゴシック" panose="020B0600070205080204" pitchFamily="50" charset="-128"/>
              <a:ea typeface="ＭＳ Ｐゴシック" panose="020B0600070205080204" pitchFamily="50" charset="-128"/>
            </a:rPr>
            <a:t>40,960</a:t>
          </a:r>
          <a:r>
            <a:rPr kumimoji="1" lang="ja-JP" altLang="en-US" sz="1300">
              <a:latin typeface="ＭＳ Ｐゴシック" panose="020B0600070205080204" pitchFamily="50" charset="-128"/>
              <a:ea typeface="ＭＳ Ｐゴシック" panose="020B0600070205080204" pitchFamily="50" charset="-128"/>
            </a:rPr>
            <a:t>円となり、類似団体内平均値より下回っている。</a:t>
          </a:r>
        </a:p>
        <a:p>
          <a:r>
            <a:rPr kumimoji="1" lang="ja-JP" altLang="en-US" sz="1300">
              <a:latin typeface="ＭＳ Ｐゴシック" panose="020B0600070205080204" pitchFamily="50" charset="-128"/>
              <a:ea typeface="ＭＳ Ｐゴシック" panose="020B0600070205080204" pitchFamily="50" charset="-128"/>
            </a:rPr>
            <a:t>　消防費は、消防広域化初期費用負担金や消防団車庫建設事業、地域版ハザードマップ作成事業の増などにより、住民一人当たり</a:t>
          </a:r>
          <a:r>
            <a:rPr kumimoji="1" lang="en-US" altLang="ja-JP" sz="1300">
              <a:latin typeface="ＭＳ Ｐゴシック" panose="020B0600070205080204" pitchFamily="50" charset="-128"/>
              <a:ea typeface="ＭＳ Ｐゴシック" panose="020B0600070205080204" pitchFamily="50" charset="-128"/>
            </a:rPr>
            <a:t>17,701</a:t>
          </a:r>
          <a:r>
            <a:rPr kumimoji="1" lang="ja-JP" altLang="en-US" sz="1300">
              <a:latin typeface="ＭＳ Ｐゴシック" panose="020B0600070205080204" pitchFamily="50" charset="-128"/>
              <a:ea typeface="ＭＳ Ｐゴシック" panose="020B0600070205080204" pitchFamily="50" charset="-128"/>
            </a:rPr>
            <a:t>円となったが、類似団体内平均値より下回っている。</a:t>
          </a:r>
        </a:p>
        <a:p>
          <a:r>
            <a:rPr kumimoji="1" lang="ja-JP" altLang="en-US" sz="1300">
              <a:latin typeface="ＭＳ Ｐゴシック" panose="020B0600070205080204" pitchFamily="50" charset="-128"/>
              <a:ea typeface="ＭＳ Ｐゴシック" panose="020B0600070205080204" pitchFamily="50" charset="-128"/>
            </a:rPr>
            <a:t>　教育費は、公民館改修事業やテニスコート管理棟改修事業、図書システム整備事業の増などにより、住民一人当たり</a:t>
          </a:r>
          <a:r>
            <a:rPr kumimoji="1" lang="en-US" altLang="ja-JP" sz="1300">
              <a:latin typeface="ＭＳ Ｐゴシック" panose="020B0600070205080204" pitchFamily="50" charset="-128"/>
              <a:ea typeface="ＭＳ Ｐゴシック" panose="020B0600070205080204" pitchFamily="50" charset="-128"/>
            </a:rPr>
            <a:t>60,308</a:t>
          </a:r>
          <a:r>
            <a:rPr kumimoji="1" lang="ja-JP" altLang="en-US" sz="1300">
              <a:latin typeface="ＭＳ Ｐゴシック" panose="020B0600070205080204" pitchFamily="50" charset="-128"/>
              <a:ea typeface="ＭＳ Ｐゴシック" panose="020B0600070205080204" pitchFamily="50" charset="-128"/>
            </a:rPr>
            <a:t>円となり、類似団体平均値と同水準となっている。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令和５年度の実質収支は</a:t>
          </a:r>
          <a:r>
            <a:rPr kumimoji="1" lang="en-US" altLang="ja-JP" sz="1400">
              <a:latin typeface="ＭＳ Ｐゴシック" panose="020B0600070205080204" pitchFamily="50" charset="-128"/>
              <a:ea typeface="ＭＳ Ｐゴシック" panose="020B0600070205080204" pitchFamily="50" charset="-128"/>
            </a:rPr>
            <a:t>104</a:t>
          </a:r>
          <a:r>
            <a:rPr kumimoji="1" lang="ja-JP" altLang="en-US" sz="1400">
              <a:latin typeface="ＭＳ Ｐゴシック" panose="020B0600070205080204" pitchFamily="50" charset="-128"/>
              <a:ea typeface="ＭＳ Ｐゴシック" panose="020B0600070205080204" pitchFamily="50" charset="-128"/>
            </a:rPr>
            <a:t>百万円の黒字であったが、標準財政規模に対する実質収支額は</a:t>
          </a:r>
          <a:r>
            <a:rPr kumimoji="1" lang="en-US" altLang="ja-JP" sz="1400">
              <a:latin typeface="ＭＳ Ｐゴシック" panose="020B0600070205080204" pitchFamily="50" charset="-128"/>
              <a:ea typeface="ＭＳ Ｐゴシック" panose="020B0600070205080204" pitchFamily="50" charset="-128"/>
            </a:rPr>
            <a:t>2.38</a:t>
          </a:r>
          <a:r>
            <a:rPr kumimoji="1" lang="ja-JP" altLang="en-US" sz="1400">
              <a:latin typeface="ＭＳ Ｐゴシック" panose="020B0600070205080204" pitchFamily="50" charset="-128"/>
              <a:ea typeface="ＭＳ Ｐゴシック" panose="020B0600070205080204" pitchFamily="50" charset="-128"/>
            </a:rPr>
            <a:t>％と</a:t>
          </a:r>
          <a:r>
            <a:rPr kumimoji="1" lang="en-US" altLang="ja-JP" sz="1400">
              <a:latin typeface="ＭＳ Ｐゴシック" panose="020B0600070205080204" pitchFamily="50" charset="-128"/>
              <a:ea typeface="ＭＳ Ｐゴシック" panose="020B0600070205080204" pitchFamily="50" charset="-128"/>
            </a:rPr>
            <a:t>4.02</a:t>
          </a:r>
          <a:r>
            <a:rPr kumimoji="1" lang="ja-JP" altLang="en-US" sz="1400">
              <a:latin typeface="ＭＳ Ｐゴシック" panose="020B0600070205080204" pitchFamily="50" charset="-128"/>
              <a:ea typeface="ＭＳ Ｐゴシック" panose="020B0600070205080204" pitchFamily="50" charset="-128"/>
            </a:rPr>
            <a:t>ポイント減少した。また、財政調整基金に剰余金を</a:t>
          </a:r>
          <a:r>
            <a:rPr kumimoji="1" lang="en-US" altLang="ja-JP" sz="1400">
              <a:latin typeface="ＭＳ Ｐゴシック" panose="020B0600070205080204" pitchFamily="50" charset="-128"/>
              <a:ea typeface="ＭＳ Ｐゴシック" panose="020B0600070205080204" pitchFamily="50" charset="-128"/>
            </a:rPr>
            <a:t>140</a:t>
          </a:r>
          <a:r>
            <a:rPr kumimoji="1" lang="ja-JP" altLang="en-US" sz="1400">
              <a:latin typeface="ＭＳ Ｐゴシック" panose="020B0600070205080204" pitchFamily="50" charset="-128"/>
              <a:ea typeface="ＭＳ Ｐゴシック" panose="020B0600070205080204" pitchFamily="50" charset="-128"/>
            </a:rPr>
            <a:t>百万積立し、さらに取崩しを行わなかったため、財政調整基金残高は増となったが、実質単年度収支は減少する結果となった。</a:t>
          </a:r>
        </a:p>
        <a:p>
          <a:r>
            <a:rPr kumimoji="1" lang="ja-JP" altLang="en-US" sz="1400">
              <a:latin typeface="ＭＳ Ｐゴシック" panose="020B0600070205080204" pitchFamily="50" charset="-128"/>
              <a:ea typeface="ＭＳ Ｐゴシック" panose="020B0600070205080204" pitchFamily="50" charset="-128"/>
            </a:rPr>
            <a:t>　今後も引き続き事務事業の見直しを進めるとともに、自主財源の確保に努め、持続可能で健全な行政運営に努めていく。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令和５年度連結実質赤字比率は、いずれの会計も赤字額がなく、算定されなかったが、今後も企業会計を含めた特別会計の動向に注視し、現水準を保持していく。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令和５年度の元利償還金は、令和元年度に借入れた認定こども園整備事業の元金償還が開始したことにより、増加している。</a:t>
          </a:r>
        </a:p>
        <a:p>
          <a:r>
            <a:rPr kumimoji="1" lang="ja-JP" altLang="en-US" sz="1400">
              <a:latin typeface="ＭＳ Ｐゴシック" panose="020B0600070205080204" pitchFamily="50" charset="-128"/>
              <a:ea typeface="ＭＳ Ｐゴシック" panose="020B0600070205080204" pitchFamily="50" charset="-128"/>
            </a:rPr>
            <a:t>　地方債発行の抑制を図るなど、健全な財政運営に努める。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令和２年度から地方債現在高が減少したことに加え、充当可能基金が増加したことにより、令和３年度から将来負担額を充当可能財源等が上回る結果となっている。</a:t>
          </a:r>
        </a:p>
        <a:p>
          <a:r>
            <a:rPr kumimoji="1" lang="ja-JP" altLang="en-US" sz="1400">
              <a:latin typeface="ＭＳ Ｐゴシック" panose="020B0600070205080204" pitchFamily="50" charset="-128"/>
              <a:ea typeface="ＭＳ Ｐゴシック" panose="020B0600070205080204" pitchFamily="50" charset="-128"/>
            </a:rPr>
            <a:t>　今後も地方債の発行の抑制を図るなど、将来負担比額の抑制に努めつつ、その推移に注視していく。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大阪府河南町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令和５年度は、基金全体で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内訳は、積立について財政調整基金の決算剰余金に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百万円、教育・子育て基金に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百万円、ふるさと応援基金に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百万円、減債基金に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百万円、それぞれに積立を行った。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取崩しについて、財政調整基金の取崩しはなく、教育・子育て基金で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百万円、ふるさと応援基金で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百万円、新型コロナウイルス感染症対策基金で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百万円、退職手当基金で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百万円の取崩しを行った。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今後も公共施設の老朽化対策や子育て、福祉などの社会保障関係経費の増加が見込まれるが、限りある財源を計画的に有効活用していくよう努めていく。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教育・子育て基金：教育・子育ての支援に資する事業</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公共公益施設整備基金：宅地等の開発行為に伴い生ずる事業の整備</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健康づくり基金：健康を創造し、社会福祉の向上に資するふるさとづくりを推進する事業</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退職手当基金：地方公務員法第３条第２項及び第３項に規定する職員の退職手当</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自然と歴史のふるさとづくり基金：豊かな自然と歴史環境を生かしたふるさとづくり事業</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教育・子育て基金：令和５年度は今後の教育・子育ての支援に要する事業の財源に充てるため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百万円の積立をした。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近年は大規模事業により基金の取崩しを行ってきたが、今後は財政状況を勘案しながら、限りある財源を計画的に有効活用していくよう努めていく。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令和５年度は財政調整基金の取崩しは行わなかったため、決算剰余金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百万円の積立分が増加した。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今後、人口減少と比例して町税が減少していくことが見込まれるが、一方で社会保障関係経費や物件費等は増加していくことが見込まれる。限りある財源を計画的に有効活用していくよう努めていく。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令和５年度は普通交付税のうち、臨時財政対策債償還基金費見合い額の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繰上げ償還等の予定はないが、地方債の発行抑制を図るなど、健全な財政運営に努める。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7108452</v>
      </c>
      <c r="BO4" s="436"/>
      <c r="BP4" s="436"/>
      <c r="BQ4" s="436"/>
      <c r="BR4" s="436"/>
      <c r="BS4" s="436"/>
      <c r="BT4" s="436"/>
      <c r="BU4" s="437"/>
      <c r="BV4" s="435">
        <v>6795188</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2.4</v>
      </c>
      <c r="CU4" s="576"/>
      <c r="CV4" s="576"/>
      <c r="CW4" s="576"/>
      <c r="CX4" s="576"/>
      <c r="CY4" s="576"/>
      <c r="CZ4" s="576"/>
      <c r="DA4" s="577"/>
      <c r="DB4" s="575">
        <v>6.4</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6938196</v>
      </c>
      <c r="BO5" s="407"/>
      <c r="BP5" s="407"/>
      <c r="BQ5" s="407"/>
      <c r="BR5" s="407"/>
      <c r="BS5" s="407"/>
      <c r="BT5" s="407"/>
      <c r="BU5" s="408"/>
      <c r="BV5" s="406">
        <v>6504827</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89.5</v>
      </c>
      <c r="CU5" s="404"/>
      <c r="CV5" s="404"/>
      <c r="CW5" s="404"/>
      <c r="CX5" s="404"/>
      <c r="CY5" s="404"/>
      <c r="CZ5" s="404"/>
      <c r="DA5" s="405"/>
      <c r="DB5" s="403">
        <v>86.5</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170256</v>
      </c>
      <c r="BO6" s="407"/>
      <c r="BP6" s="407"/>
      <c r="BQ6" s="407"/>
      <c r="BR6" s="407"/>
      <c r="BS6" s="407"/>
      <c r="BT6" s="407"/>
      <c r="BU6" s="408"/>
      <c r="BV6" s="406">
        <v>290361</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90</v>
      </c>
      <c r="CU6" s="550"/>
      <c r="CV6" s="550"/>
      <c r="CW6" s="550"/>
      <c r="CX6" s="550"/>
      <c r="CY6" s="550"/>
      <c r="CZ6" s="550"/>
      <c r="DA6" s="551"/>
      <c r="DB6" s="549">
        <v>87.8</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66409</v>
      </c>
      <c r="BO7" s="407"/>
      <c r="BP7" s="407"/>
      <c r="BQ7" s="407"/>
      <c r="BR7" s="407"/>
      <c r="BS7" s="407"/>
      <c r="BT7" s="407"/>
      <c r="BU7" s="408"/>
      <c r="BV7" s="406">
        <v>15136</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4357595</v>
      </c>
      <c r="CU7" s="407"/>
      <c r="CV7" s="407"/>
      <c r="CW7" s="407"/>
      <c r="CX7" s="407"/>
      <c r="CY7" s="407"/>
      <c r="CZ7" s="407"/>
      <c r="DA7" s="408"/>
      <c r="DB7" s="406">
        <v>4302094</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104</v>
      </c>
      <c r="AV8" s="465"/>
      <c r="AW8" s="465"/>
      <c r="AX8" s="465"/>
      <c r="AY8" s="420" t="s">
        <v>105</v>
      </c>
      <c r="AZ8" s="421"/>
      <c r="BA8" s="421"/>
      <c r="BB8" s="421"/>
      <c r="BC8" s="421"/>
      <c r="BD8" s="421"/>
      <c r="BE8" s="421"/>
      <c r="BF8" s="421"/>
      <c r="BG8" s="421"/>
      <c r="BH8" s="421"/>
      <c r="BI8" s="421"/>
      <c r="BJ8" s="421"/>
      <c r="BK8" s="421"/>
      <c r="BL8" s="421"/>
      <c r="BM8" s="422"/>
      <c r="BN8" s="406">
        <v>103847</v>
      </c>
      <c r="BO8" s="407"/>
      <c r="BP8" s="407"/>
      <c r="BQ8" s="407"/>
      <c r="BR8" s="407"/>
      <c r="BS8" s="407"/>
      <c r="BT8" s="407"/>
      <c r="BU8" s="408"/>
      <c r="BV8" s="406">
        <v>275225</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0.42</v>
      </c>
      <c r="CU8" s="510"/>
      <c r="CV8" s="510"/>
      <c r="CW8" s="510"/>
      <c r="CX8" s="510"/>
      <c r="CY8" s="510"/>
      <c r="CZ8" s="510"/>
      <c r="DA8" s="511"/>
      <c r="DB8" s="509">
        <v>0.43</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15697</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-171378</v>
      </c>
      <c r="BO9" s="407"/>
      <c r="BP9" s="407"/>
      <c r="BQ9" s="407"/>
      <c r="BR9" s="407"/>
      <c r="BS9" s="407"/>
      <c r="BT9" s="407"/>
      <c r="BU9" s="408"/>
      <c r="BV9" s="406">
        <v>98337</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12.2</v>
      </c>
      <c r="CU9" s="404"/>
      <c r="CV9" s="404"/>
      <c r="CW9" s="404"/>
      <c r="CX9" s="404"/>
      <c r="CY9" s="404"/>
      <c r="CZ9" s="404"/>
      <c r="DA9" s="405"/>
      <c r="DB9" s="403">
        <v>11.7</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16126</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664</v>
      </c>
      <c r="BO10" s="407"/>
      <c r="BP10" s="407"/>
      <c r="BQ10" s="407"/>
      <c r="BR10" s="407"/>
      <c r="BS10" s="407"/>
      <c r="BT10" s="407"/>
      <c r="BU10" s="408"/>
      <c r="BV10" s="406">
        <v>493</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14815</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14636</v>
      </c>
      <c r="S13" s="494"/>
      <c r="T13" s="494"/>
      <c r="U13" s="494"/>
      <c r="V13" s="495"/>
      <c r="W13" s="496" t="s">
        <v>131</v>
      </c>
      <c r="X13" s="392"/>
      <c r="Y13" s="392"/>
      <c r="Z13" s="392"/>
      <c r="AA13" s="392"/>
      <c r="AB13" s="393"/>
      <c r="AC13" s="359">
        <v>321</v>
      </c>
      <c r="AD13" s="360"/>
      <c r="AE13" s="360"/>
      <c r="AF13" s="360"/>
      <c r="AG13" s="361"/>
      <c r="AH13" s="359">
        <v>342</v>
      </c>
      <c r="AI13" s="360"/>
      <c r="AJ13" s="360"/>
      <c r="AK13" s="360"/>
      <c r="AL13" s="419"/>
      <c r="AM13" s="463" t="s">
        <v>132</v>
      </c>
      <c r="AN13" s="363"/>
      <c r="AO13" s="363"/>
      <c r="AP13" s="363"/>
      <c r="AQ13" s="363"/>
      <c r="AR13" s="363"/>
      <c r="AS13" s="363"/>
      <c r="AT13" s="364"/>
      <c r="AU13" s="464" t="s">
        <v>104</v>
      </c>
      <c r="AV13" s="465"/>
      <c r="AW13" s="465"/>
      <c r="AX13" s="465"/>
      <c r="AY13" s="420" t="s">
        <v>133</v>
      </c>
      <c r="AZ13" s="421"/>
      <c r="BA13" s="421"/>
      <c r="BB13" s="421"/>
      <c r="BC13" s="421"/>
      <c r="BD13" s="421"/>
      <c r="BE13" s="421"/>
      <c r="BF13" s="421"/>
      <c r="BG13" s="421"/>
      <c r="BH13" s="421"/>
      <c r="BI13" s="421"/>
      <c r="BJ13" s="421"/>
      <c r="BK13" s="421"/>
      <c r="BL13" s="421"/>
      <c r="BM13" s="422"/>
      <c r="BN13" s="406">
        <v>-170714</v>
      </c>
      <c r="BO13" s="407"/>
      <c r="BP13" s="407"/>
      <c r="BQ13" s="407"/>
      <c r="BR13" s="407"/>
      <c r="BS13" s="407"/>
      <c r="BT13" s="407"/>
      <c r="BU13" s="408"/>
      <c r="BV13" s="406">
        <v>98830</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6.9</v>
      </c>
      <c r="CU13" s="404"/>
      <c r="CV13" s="404"/>
      <c r="CW13" s="404"/>
      <c r="CX13" s="404"/>
      <c r="CY13" s="404"/>
      <c r="CZ13" s="404"/>
      <c r="DA13" s="405"/>
      <c r="DB13" s="403">
        <v>6.6</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14995</v>
      </c>
      <c r="S14" s="494"/>
      <c r="T14" s="494"/>
      <c r="U14" s="494"/>
      <c r="V14" s="495"/>
      <c r="W14" s="497"/>
      <c r="X14" s="395"/>
      <c r="Y14" s="395"/>
      <c r="Z14" s="395"/>
      <c r="AA14" s="395"/>
      <c r="AB14" s="396"/>
      <c r="AC14" s="486">
        <v>4.8</v>
      </c>
      <c r="AD14" s="487"/>
      <c r="AE14" s="487"/>
      <c r="AF14" s="487"/>
      <c r="AG14" s="488"/>
      <c r="AH14" s="486">
        <v>5.0999999999999996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14832</v>
      </c>
      <c r="S15" s="494"/>
      <c r="T15" s="494"/>
      <c r="U15" s="494"/>
      <c r="V15" s="495"/>
      <c r="W15" s="496" t="s">
        <v>137</v>
      </c>
      <c r="X15" s="392"/>
      <c r="Y15" s="392"/>
      <c r="Z15" s="392"/>
      <c r="AA15" s="392"/>
      <c r="AB15" s="393"/>
      <c r="AC15" s="359">
        <v>1835</v>
      </c>
      <c r="AD15" s="360"/>
      <c r="AE15" s="360"/>
      <c r="AF15" s="360"/>
      <c r="AG15" s="361"/>
      <c r="AH15" s="359">
        <v>1893</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1623118</v>
      </c>
      <c r="BO15" s="436"/>
      <c r="BP15" s="436"/>
      <c r="BQ15" s="436"/>
      <c r="BR15" s="436"/>
      <c r="BS15" s="436"/>
      <c r="BT15" s="436"/>
      <c r="BU15" s="437"/>
      <c r="BV15" s="435">
        <v>1594951</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27.5</v>
      </c>
      <c r="AD16" s="487"/>
      <c r="AE16" s="487"/>
      <c r="AF16" s="487"/>
      <c r="AG16" s="488"/>
      <c r="AH16" s="486">
        <v>28.1</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3903332</v>
      </c>
      <c r="BO16" s="407"/>
      <c r="BP16" s="407"/>
      <c r="BQ16" s="407"/>
      <c r="BR16" s="407"/>
      <c r="BS16" s="407"/>
      <c r="BT16" s="407"/>
      <c r="BU16" s="408"/>
      <c r="BV16" s="406">
        <v>3835362</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4506</v>
      </c>
      <c r="AD17" s="360"/>
      <c r="AE17" s="360"/>
      <c r="AF17" s="360"/>
      <c r="AG17" s="361"/>
      <c r="AH17" s="359">
        <v>4511</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2031547</v>
      </c>
      <c r="BO17" s="407"/>
      <c r="BP17" s="407"/>
      <c r="BQ17" s="407"/>
      <c r="BR17" s="407"/>
      <c r="BS17" s="407"/>
      <c r="BT17" s="407"/>
      <c r="BU17" s="408"/>
      <c r="BV17" s="406">
        <v>1999563</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25.26</v>
      </c>
      <c r="M18" s="459"/>
      <c r="N18" s="459"/>
      <c r="O18" s="459"/>
      <c r="P18" s="459"/>
      <c r="Q18" s="459"/>
      <c r="R18" s="460"/>
      <c r="S18" s="460"/>
      <c r="T18" s="460"/>
      <c r="U18" s="460"/>
      <c r="V18" s="461"/>
      <c r="W18" s="477"/>
      <c r="X18" s="478"/>
      <c r="Y18" s="478"/>
      <c r="Z18" s="478"/>
      <c r="AA18" s="478"/>
      <c r="AB18" s="502"/>
      <c r="AC18" s="376">
        <v>67.599999999999994</v>
      </c>
      <c r="AD18" s="377"/>
      <c r="AE18" s="377"/>
      <c r="AF18" s="377"/>
      <c r="AG18" s="462"/>
      <c r="AH18" s="376">
        <v>66.900000000000006</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3939041</v>
      </c>
      <c r="BO18" s="407"/>
      <c r="BP18" s="407"/>
      <c r="BQ18" s="407"/>
      <c r="BR18" s="407"/>
      <c r="BS18" s="407"/>
      <c r="BT18" s="407"/>
      <c r="BU18" s="408"/>
      <c r="BV18" s="406">
        <v>3782021</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621</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5252592</v>
      </c>
      <c r="BO19" s="407"/>
      <c r="BP19" s="407"/>
      <c r="BQ19" s="407"/>
      <c r="BR19" s="407"/>
      <c r="BS19" s="407"/>
      <c r="BT19" s="407"/>
      <c r="BU19" s="408"/>
      <c r="BV19" s="406">
        <v>4993736</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6392</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5316289</v>
      </c>
      <c r="BO22" s="436"/>
      <c r="BP22" s="436"/>
      <c r="BQ22" s="436"/>
      <c r="BR22" s="436"/>
      <c r="BS22" s="436"/>
      <c r="BT22" s="436"/>
      <c r="BU22" s="437"/>
      <c r="BV22" s="435">
        <v>5700845</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4548202</v>
      </c>
      <c r="BO23" s="407"/>
      <c r="BP23" s="407"/>
      <c r="BQ23" s="407"/>
      <c r="BR23" s="407"/>
      <c r="BS23" s="407"/>
      <c r="BT23" s="407"/>
      <c r="BU23" s="408"/>
      <c r="BV23" s="406">
        <v>4832205</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7560</v>
      </c>
      <c r="R24" s="360"/>
      <c r="S24" s="360"/>
      <c r="T24" s="360"/>
      <c r="U24" s="360"/>
      <c r="V24" s="361"/>
      <c r="W24" s="449"/>
      <c r="X24" s="386"/>
      <c r="Y24" s="387"/>
      <c r="Z24" s="362" t="s">
        <v>162</v>
      </c>
      <c r="AA24" s="363"/>
      <c r="AB24" s="363"/>
      <c r="AC24" s="363"/>
      <c r="AD24" s="363"/>
      <c r="AE24" s="363"/>
      <c r="AF24" s="363"/>
      <c r="AG24" s="364"/>
      <c r="AH24" s="359">
        <v>118</v>
      </c>
      <c r="AI24" s="360"/>
      <c r="AJ24" s="360"/>
      <c r="AK24" s="360"/>
      <c r="AL24" s="361"/>
      <c r="AM24" s="359">
        <v>351404</v>
      </c>
      <c r="AN24" s="360"/>
      <c r="AO24" s="360"/>
      <c r="AP24" s="360"/>
      <c r="AQ24" s="360"/>
      <c r="AR24" s="361"/>
      <c r="AS24" s="359">
        <v>2978</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2927461</v>
      </c>
      <c r="BO24" s="407"/>
      <c r="BP24" s="407"/>
      <c r="BQ24" s="407"/>
      <c r="BR24" s="407"/>
      <c r="BS24" s="407"/>
      <c r="BT24" s="407"/>
      <c r="BU24" s="408"/>
      <c r="BV24" s="406">
        <v>3051717</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6790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666388</v>
      </c>
      <c r="BO25" s="436"/>
      <c r="BP25" s="436"/>
      <c r="BQ25" s="436"/>
      <c r="BR25" s="436"/>
      <c r="BS25" s="436"/>
      <c r="BT25" s="436"/>
      <c r="BU25" s="437"/>
      <c r="BV25" s="435">
        <v>904939</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6499</v>
      </c>
      <c r="R26" s="360"/>
      <c r="S26" s="360"/>
      <c r="T26" s="360"/>
      <c r="U26" s="360"/>
      <c r="V26" s="361"/>
      <c r="W26" s="449"/>
      <c r="X26" s="386"/>
      <c r="Y26" s="387"/>
      <c r="Z26" s="362" t="s">
        <v>168</v>
      </c>
      <c r="AA26" s="417"/>
      <c r="AB26" s="417"/>
      <c r="AC26" s="417"/>
      <c r="AD26" s="417"/>
      <c r="AE26" s="417"/>
      <c r="AF26" s="417"/>
      <c r="AG26" s="418"/>
      <c r="AH26" s="359">
        <v>1</v>
      </c>
      <c r="AI26" s="360"/>
      <c r="AJ26" s="360"/>
      <c r="AK26" s="360"/>
      <c r="AL26" s="361"/>
      <c r="AM26" s="359" t="s">
        <v>169</v>
      </c>
      <c r="AN26" s="360"/>
      <c r="AO26" s="360"/>
      <c r="AP26" s="360"/>
      <c r="AQ26" s="360"/>
      <c r="AR26" s="361"/>
      <c r="AS26" s="359" t="s">
        <v>169</v>
      </c>
      <c r="AT26" s="360"/>
      <c r="AU26" s="360"/>
      <c r="AV26" s="360"/>
      <c r="AW26" s="360"/>
      <c r="AX26" s="419"/>
      <c r="AY26" s="446" t="s">
        <v>170</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171</v>
      </c>
      <c r="F27" s="363"/>
      <c r="G27" s="363"/>
      <c r="H27" s="363"/>
      <c r="I27" s="363"/>
      <c r="J27" s="363"/>
      <c r="K27" s="364"/>
      <c r="L27" s="359">
        <v>1</v>
      </c>
      <c r="M27" s="360"/>
      <c r="N27" s="360"/>
      <c r="O27" s="360"/>
      <c r="P27" s="361"/>
      <c r="Q27" s="359">
        <v>3700</v>
      </c>
      <c r="R27" s="360"/>
      <c r="S27" s="360"/>
      <c r="T27" s="360"/>
      <c r="U27" s="360"/>
      <c r="V27" s="361"/>
      <c r="W27" s="449"/>
      <c r="X27" s="386"/>
      <c r="Y27" s="387"/>
      <c r="Z27" s="362" t="s">
        <v>172</v>
      </c>
      <c r="AA27" s="363"/>
      <c r="AB27" s="363"/>
      <c r="AC27" s="363"/>
      <c r="AD27" s="363"/>
      <c r="AE27" s="363"/>
      <c r="AF27" s="363"/>
      <c r="AG27" s="364"/>
      <c r="AH27" s="359">
        <v>2</v>
      </c>
      <c r="AI27" s="360"/>
      <c r="AJ27" s="360"/>
      <c r="AK27" s="360"/>
      <c r="AL27" s="361"/>
      <c r="AM27" s="359" t="s">
        <v>169</v>
      </c>
      <c r="AN27" s="360"/>
      <c r="AO27" s="360"/>
      <c r="AP27" s="360"/>
      <c r="AQ27" s="360"/>
      <c r="AR27" s="361"/>
      <c r="AS27" s="359" t="s">
        <v>169</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v>445000</v>
      </c>
      <c r="BO27" s="441"/>
      <c r="BP27" s="441"/>
      <c r="BQ27" s="441"/>
      <c r="BR27" s="441"/>
      <c r="BS27" s="441"/>
      <c r="BT27" s="441"/>
      <c r="BU27" s="442"/>
      <c r="BV27" s="440">
        <v>445000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174</v>
      </c>
      <c r="F28" s="363"/>
      <c r="G28" s="363"/>
      <c r="H28" s="363"/>
      <c r="I28" s="363"/>
      <c r="J28" s="363"/>
      <c r="K28" s="364"/>
      <c r="L28" s="359">
        <v>1</v>
      </c>
      <c r="M28" s="360"/>
      <c r="N28" s="360"/>
      <c r="O28" s="360"/>
      <c r="P28" s="361"/>
      <c r="Q28" s="359">
        <v>3420</v>
      </c>
      <c r="R28" s="360"/>
      <c r="S28" s="360"/>
      <c r="T28" s="360"/>
      <c r="U28" s="360"/>
      <c r="V28" s="361"/>
      <c r="W28" s="449"/>
      <c r="X28" s="386"/>
      <c r="Y28" s="387"/>
      <c r="Z28" s="362" t="s">
        <v>175</v>
      </c>
      <c r="AA28" s="363"/>
      <c r="AB28" s="363"/>
      <c r="AC28" s="363"/>
      <c r="AD28" s="363"/>
      <c r="AE28" s="363"/>
      <c r="AF28" s="363"/>
      <c r="AG28" s="364"/>
      <c r="AH28" s="359">
        <v>2</v>
      </c>
      <c r="AI28" s="360"/>
      <c r="AJ28" s="360"/>
      <c r="AK28" s="360"/>
      <c r="AL28" s="361"/>
      <c r="AM28" s="359" t="s">
        <v>169</v>
      </c>
      <c r="AN28" s="360"/>
      <c r="AO28" s="360"/>
      <c r="AP28" s="360"/>
      <c r="AQ28" s="360"/>
      <c r="AR28" s="361"/>
      <c r="AS28" s="359" t="s">
        <v>169</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1434628</v>
      </c>
      <c r="BO28" s="436"/>
      <c r="BP28" s="436"/>
      <c r="BQ28" s="436"/>
      <c r="BR28" s="436"/>
      <c r="BS28" s="436"/>
      <c r="BT28" s="436"/>
      <c r="BU28" s="437"/>
      <c r="BV28" s="435">
        <v>1293964</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177</v>
      </c>
      <c r="F29" s="363"/>
      <c r="G29" s="363"/>
      <c r="H29" s="363"/>
      <c r="I29" s="363"/>
      <c r="J29" s="363"/>
      <c r="K29" s="364"/>
      <c r="L29" s="359">
        <v>8</v>
      </c>
      <c r="M29" s="360"/>
      <c r="N29" s="360"/>
      <c r="O29" s="360"/>
      <c r="P29" s="361"/>
      <c r="Q29" s="359">
        <v>3230</v>
      </c>
      <c r="R29" s="360"/>
      <c r="S29" s="360"/>
      <c r="T29" s="360"/>
      <c r="U29" s="360"/>
      <c r="V29" s="361"/>
      <c r="W29" s="450"/>
      <c r="X29" s="451"/>
      <c r="Y29" s="452"/>
      <c r="Z29" s="362" t="s">
        <v>178</v>
      </c>
      <c r="AA29" s="363"/>
      <c r="AB29" s="363"/>
      <c r="AC29" s="363"/>
      <c r="AD29" s="363"/>
      <c r="AE29" s="363"/>
      <c r="AF29" s="363"/>
      <c r="AG29" s="364"/>
      <c r="AH29" s="359">
        <v>122</v>
      </c>
      <c r="AI29" s="360"/>
      <c r="AJ29" s="360"/>
      <c r="AK29" s="360"/>
      <c r="AL29" s="361"/>
      <c r="AM29" s="359">
        <v>365838</v>
      </c>
      <c r="AN29" s="360"/>
      <c r="AO29" s="360"/>
      <c r="AP29" s="360"/>
      <c r="AQ29" s="360"/>
      <c r="AR29" s="361"/>
      <c r="AS29" s="359">
        <v>2999</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295123</v>
      </c>
      <c r="BO29" s="407"/>
      <c r="BP29" s="407"/>
      <c r="BQ29" s="407"/>
      <c r="BR29" s="407"/>
      <c r="BS29" s="407"/>
      <c r="BT29" s="407"/>
      <c r="BU29" s="408"/>
      <c r="BV29" s="406">
        <v>275101</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100.5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1481519</v>
      </c>
      <c r="BO30" s="441"/>
      <c r="BP30" s="441"/>
      <c r="BQ30" s="441"/>
      <c r="BR30" s="441"/>
      <c r="BS30" s="441"/>
      <c r="BT30" s="441"/>
      <c r="BU30" s="442"/>
      <c r="BV30" s="440">
        <v>1411638</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下水道事業会計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南河内環境事業組合</v>
      </c>
      <c r="BZ34" s="355"/>
      <c r="CA34" s="355"/>
      <c r="CB34" s="355"/>
      <c r="CC34" s="355"/>
      <c r="CD34" s="355"/>
      <c r="CE34" s="355"/>
      <c r="CF34" s="355"/>
      <c r="CG34" s="355"/>
      <c r="CH34" s="355"/>
      <c r="CI34" s="355"/>
      <c r="CJ34" s="355"/>
      <c r="CK34" s="355"/>
      <c r="CL34" s="355"/>
      <c r="CM34" s="355"/>
      <c r="CN34" s="175"/>
      <c r="CO34" s="354">
        <f>IF(CQ34="","",MAX(C34:D43,U34:V43,AM34:AN43,BE34:BF43,BW34:BX43)+1)</f>
        <v>14</v>
      </c>
      <c r="CP34" s="354"/>
      <c r="CQ34" s="355" t="str">
        <f>IF('各会計、関係団体の財政状況及び健全化判断比率'!BS7="","",'各会計、関係団体の財政状況及び健全化判断比率'!BS7)</f>
        <v>河南町土地開発公社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土地取得特別会計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後期高齢者医療特別会計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大阪府後期高齢者医療広域連合（一般会計）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介護保険特別会計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大阪府後期高齢者医療広域連合（後期高齢者医療特別会計）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大阪広域水道企業団水道事業会計（水道用水供給事業）</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大阪広域水道企業団水道事業会計（市町村域水道事業）河南水道事業</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大阪広域水道企業団（工業用水道事業会計）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大阪南消防組合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iINqltEv+NMmgq+uGzqGENvwFU/amiNUuf25YglFAIIt1u9Kwu3dR7yeOXOFSWgN1+A/tkmIbp4+Q+TPz3Yyag==" saltValue="brqO/FmDSeXQSZw8r5rtD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216</v>
      </c>
      <c r="C5" s="667"/>
      <c r="D5" s="667"/>
      <c r="E5" s="667"/>
      <c r="F5" s="667"/>
      <c r="G5" s="667"/>
      <c r="H5" s="667"/>
      <c r="I5" s="667"/>
      <c r="J5" s="667"/>
      <c r="K5" s="667"/>
      <c r="L5" s="667"/>
      <c r="M5" s="667"/>
      <c r="N5" s="667"/>
      <c r="O5" s="667"/>
      <c r="P5" s="667"/>
      <c r="Q5" s="668"/>
      <c r="R5" s="663">
        <v>1507516</v>
      </c>
      <c r="S5" s="664"/>
      <c r="T5" s="664"/>
      <c r="U5" s="664"/>
      <c r="V5" s="664"/>
      <c r="W5" s="664"/>
      <c r="X5" s="664"/>
      <c r="Y5" s="689"/>
      <c r="Z5" s="702">
        <v>21.2</v>
      </c>
      <c r="AA5" s="702"/>
      <c r="AB5" s="702"/>
      <c r="AC5" s="702"/>
      <c r="AD5" s="703">
        <v>1507516</v>
      </c>
      <c r="AE5" s="703"/>
      <c r="AF5" s="703"/>
      <c r="AG5" s="703"/>
      <c r="AH5" s="703"/>
      <c r="AI5" s="703"/>
      <c r="AJ5" s="703"/>
      <c r="AK5" s="703"/>
      <c r="AL5" s="690">
        <v>34.5</v>
      </c>
      <c r="AM5" s="672"/>
      <c r="AN5" s="672"/>
      <c r="AO5" s="691"/>
      <c r="AP5" s="666" t="s">
        <v>217</v>
      </c>
      <c r="AQ5" s="667"/>
      <c r="AR5" s="667"/>
      <c r="AS5" s="667"/>
      <c r="AT5" s="667"/>
      <c r="AU5" s="667"/>
      <c r="AV5" s="667"/>
      <c r="AW5" s="667"/>
      <c r="AX5" s="667"/>
      <c r="AY5" s="667"/>
      <c r="AZ5" s="667"/>
      <c r="BA5" s="667"/>
      <c r="BB5" s="667"/>
      <c r="BC5" s="667"/>
      <c r="BD5" s="667"/>
      <c r="BE5" s="667"/>
      <c r="BF5" s="668"/>
      <c r="BG5" s="608">
        <v>1507112</v>
      </c>
      <c r="BH5" s="609"/>
      <c r="BI5" s="609"/>
      <c r="BJ5" s="609"/>
      <c r="BK5" s="609"/>
      <c r="BL5" s="609"/>
      <c r="BM5" s="609"/>
      <c r="BN5" s="610"/>
      <c r="BO5" s="646">
        <v>100</v>
      </c>
      <c r="BP5" s="646"/>
      <c r="BQ5" s="646"/>
      <c r="BR5" s="646"/>
      <c r="BS5" s="647" t="s">
        <v>122</v>
      </c>
      <c r="BT5" s="647"/>
      <c r="BU5" s="647"/>
      <c r="BV5" s="647"/>
      <c r="BW5" s="647"/>
      <c r="BX5" s="647"/>
      <c r="BY5" s="647"/>
      <c r="BZ5" s="647"/>
      <c r="CA5" s="647"/>
      <c r="CB5" s="687"/>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2">
      <c r="B6" s="605" t="s">
        <v>221</v>
      </c>
      <c r="C6" s="606"/>
      <c r="D6" s="606"/>
      <c r="E6" s="606"/>
      <c r="F6" s="606"/>
      <c r="G6" s="606"/>
      <c r="H6" s="606"/>
      <c r="I6" s="606"/>
      <c r="J6" s="606"/>
      <c r="K6" s="606"/>
      <c r="L6" s="606"/>
      <c r="M6" s="606"/>
      <c r="N6" s="606"/>
      <c r="O6" s="606"/>
      <c r="P6" s="606"/>
      <c r="Q6" s="607"/>
      <c r="R6" s="608">
        <v>48928</v>
      </c>
      <c r="S6" s="609"/>
      <c r="T6" s="609"/>
      <c r="U6" s="609"/>
      <c r="V6" s="609"/>
      <c r="W6" s="609"/>
      <c r="X6" s="609"/>
      <c r="Y6" s="610"/>
      <c r="Z6" s="646">
        <v>0.7</v>
      </c>
      <c r="AA6" s="646"/>
      <c r="AB6" s="646"/>
      <c r="AC6" s="646"/>
      <c r="AD6" s="647">
        <v>48928</v>
      </c>
      <c r="AE6" s="647"/>
      <c r="AF6" s="647"/>
      <c r="AG6" s="647"/>
      <c r="AH6" s="647"/>
      <c r="AI6" s="647"/>
      <c r="AJ6" s="647"/>
      <c r="AK6" s="647"/>
      <c r="AL6" s="611">
        <v>1.1000000000000001</v>
      </c>
      <c r="AM6" s="612"/>
      <c r="AN6" s="612"/>
      <c r="AO6" s="648"/>
      <c r="AP6" s="605" t="s">
        <v>222</v>
      </c>
      <c r="AQ6" s="606"/>
      <c r="AR6" s="606"/>
      <c r="AS6" s="606"/>
      <c r="AT6" s="606"/>
      <c r="AU6" s="606"/>
      <c r="AV6" s="606"/>
      <c r="AW6" s="606"/>
      <c r="AX6" s="606"/>
      <c r="AY6" s="606"/>
      <c r="AZ6" s="606"/>
      <c r="BA6" s="606"/>
      <c r="BB6" s="606"/>
      <c r="BC6" s="606"/>
      <c r="BD6" s="606"/>
      <c r="BE6" s="606"/>
      <c r="BF6" s="607"/>
      <c r="BG6" s="608">
        <v>1507112</v>
      </c>
      <c r="BH6" s="609"/>
      <c r="BI6" s="609"/>
      <c r="BJ6" s="609"/>
      <c r="BK6" s="609"/>
      <c r="BL6" s="609"/>
      <c r="BM6" s="609"/>
      <c r="BN6" s="610"/>
      <c r="BO6" s="646">
        <v>100</v>
      </c>
      <c r="BP6" s="646"/>
      <c r="BQ6" s="646"/>
      <c r="BR6" s="646"/>
      <c r="BS6" s="647" t="s">
        <v>122</v>
      </c>
      <c r="BT6" s="647"/>
      <c r="BU6" s="647"/>
      <c r="BV6" s="647"/>
      <c r="BW6" s="647"/>
      <c r="BX6" s="647"/>
      <c r="BY6" s="647"/>
      <c r="BZ6" s="647"/>
      <c r="CA6" s="647"/>
      <c r="CB6" s="687"/>
      <c r="CD6" s="666" t="s">
        <v>223</v>
      </c>
      <c r="CE6" s="667"/>
      <c r="CF6" s="667"/>
      <c r="CG6" s="667"/>
      <c r="CH6" s="667"/>
      <c r="CI6" s="667"/>
      <c r="CJ6" s="667"/>
      <c r="CK6" s="667"/>
      <c r="CL6" s="667"/>
      <c r="CM6" s="667"/>
      <c r="CN6" s="667"/>
      <c r="CO6" s="667"/>
      <c r="CP6" s="667"/>
      <c r="CQ6" s="668"/>
      <c r="CR6" s="608">
        <v>102888</v>
      </c>
      <c r="CS6" s="609"/>
      <c r="CT6" s="609"/>
      <c r="CU6" s="609"/>
      <c r="CV6" s="609"/>
      <c r="CW6" s="609"/>
      <c r="CX6" s="609"/>
      <c r="CY6" s="610"/>
      <c r="CZ6" s="690">
        <v>1.5</v>
      </c>
      <c r="DA6" s="672"/>
      <c r="DB6" s="672"/>
      <c r="DC6" s="692"/>
      <c r="DD6" s="614" t="s">
        <v>122</v>
      </c>
      <c r="DE6" s="609"/>
      <c r="DF6" s="609"/>
      <c r="DG6" s="609"/>
      <c r="DH6" s="609"/>
      <c r="DI6" s="609"/>
      <c r="DJ6" s="609"/>
      <c r="DK6" s="609"/>
      <c r="DL6" s="609"/>
      <c r="DM6" s="609"/>
      <c r="DN6" s="609"/>
      <c r="DO6" s="609"/>
      <c r="DP6" s="610"/>
      <c r="DQ6" s="614">
        <v>102888</v>
      </c>
      <c r="DR6" s="609"/>
      <c r="DS6" s="609"/>
      <c r="DT6" s="609"/>
      <c r="DU6" s="609"/>
      <c r="DV6" s="609"/>
      <c r="DW6" s="609"/>
      <c r="DX6" s="609"/>
      <c r="DY6" s="609"/>
      <c r="DZ6" s="609"/>
      <c r="EA6" s="609"/>
      <c r="EB6" s="609"/>
      <c r="EC6" s="645"/>
    </row>
    <row r="7" spans="2:143" ht="11.25" customHeight="1" x14ac:dyDescent="0.2">
      <c r="B7" s="605" t="s">
        <v>224</v>
      </c>
      <c r="C7" s="606"/>
      <c r="D7" s="606"/>
      <c r="E7" s="606"/>
      <c r="F7" s="606"/>
      <c r="G7" s="606"/>
      <c r="H7" s="606"/>
      <c r="I7" s="606"/>
      <c r="J7" s="606"/>
      <c r="K7" s="606"/>
      <c r="L7" s="606"/>
      <c r="M7" s="606"/>
      <c r="N7" s="606"/>
      <c r="O7" s="606"/>
      <c r="P7" s="606"/>
      <c r="Q7" s="607"/>
      <c r="R7" s="608">
        <v>1697</v>
      </c>
      <c r="S7" s="609"/>
      <c r="T7" s="609"/>
      <c r="U7" s="609"/>
      <c r="V7" s="609"/>
      <c r="W7" s="609"/>
      <c r="X7" s="609"/>
      <c r="Y7" s="610"/>
      <c r="Z7" s="646">
        <v>0</v>
      </c>
      <c r="AA7" s="646"/>
      <c r="AB7" s="646"/>
      <c r="AC7" s="646"/>
      <c r="AD7" s="647">
        <v>1697</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777792</v>
      </c>
      <c r="BH7" s="609"/>
      <c r="BI7" s="609"/>
      <c r="BJ7" s="609"/>
      <c r="BK7" s="609"/>
      <c r="BL7" s="609"/>
      <c r="BM7" s="609"/>
      <c r="BN7" s="610"/>
      <c r="BO7" s="646">
        <v>51.6</v>
      </c>
      <c r="BP7" s="646"/>
      <c r="BQ7" s="646"/>
      <c r="BR7" s="646"/>
      <c r="BS7" s="647" t="s">
        <v>122</v>
      </c>
      <c r="BT7" s="647"/>
      <c r="BU7" s="647"/>
      <c r="BV7" s="647"/>
      <c r="BW7" s="647"/>
      <c r="BX7" s="647"/>
      <c r="BY7" s="647"/>
      <c r="BZ7" s="647"/>
      <c r="CA7" s="647"/>
      <c r="CB7" s="687"/>
      <c r="CD7" s="605" t="s">
        <v>226</v>
      </c>
      <c r="CE7" s="606"/>
      <c r="CF7" s="606"/>
      <c r="CG7" s="606"/>
      <c r="CH7" s="606"/>
      <c r="CI7" s="606"/>
      <c r="CJ7" s="606"/>
      <c r="CK7" s="606"/>
      <c r="CL7" s="606"/>
      <c r="CM7" s="606"/>
      <c r="CN7" s="606"/>
      <c r="CO7" s="606"/>
      <c r="CP7" s="606"/>
      <c r="CQ7" s="607"/>
      <c r="CR7" s="608">
        <v>1204419</v>
      </c>
      <c r="CS7" s="609"/>
      <c r="CT7" s="609"/>
      <c r="CU7" s="609"/>
      <c r="CV7" s="609"/>
      <c r="CW7" s="609"/>
      <c r="CX7" s="609"/>
      <c r="CY7" s="610"/>
      <c r="CZ7" s="646">
        <v>17.399999999999999</v>
      </c>
      <c r="DA7" s="646"/>
      <c r="DB7" s="646"/>
      <c r="DC7" s="646"/>
      <c r="DD7" s="614">
        <v>131590</v>
      </c>
      <c r="DE7" s="609"/>
      <c r="DF7" s="609"/>
      <c r="DG7" s="609"/>
      <c r="DH7" s="609"/>
      <c r="DI7" s="609"/>
      <c r="DJ7" s="609"/>
      <c r="DK7" s="609"/>
      <c r="DL7" s="609"/>
      <c r="DM7" s="609"/>
      <c r="DN7" s="609"/>
      <c r="DO7" s="609"/>
      <c r="DP7" s="610"/>
      <c r="DQ7" s="614">
        <v>955488</v>
      </c>
      <c r="DR7" s="609"/>
      <c r="DS7" s="609"/>
      <c r="DT7" s="609"/>
      <c r="DU7" s="609"/>
      <c r="DV7" s="609"/>
      <c r="DW7" s="609"/>
      <c r="DX7" s="609"/>
      <c r="DY7" s="609"/>
      <c r="DZ7" s="609"/>
      <c r="EA7" s="609"/>
      <c r="EB7" s="609"/>
      <c r="EC7" s="645"/>
    </row>
    <row r="8" spans="2:143" ht="11.25" customHeight="1" x14ac:dyDescent="0.2">
      <c r="B8" s="605" t="s">
        <v>227</v>
      </c>
      <c r="C8" s="606"/>
      <c r="D8" s="606"/>
      <c r="E8" s="606"/>
      <c r="F8" s="606"/>
      <c r="G8" s="606"/>
      <c r="H8" s="606"/>
      <c r="I8" s="606"/>
      <c r="J8" s="606"/>
      <c r="K8" s="606"/>
      <c r="L8" s="606"/>
      <c r="M8" s="606"/>
      <c r="N8" s="606"/>
      <c r="O8" s="606"/>
      <c r="P8" s="606"/>
      <c r="Q8" s="607"/>
      <c r="R8" s="608">
        <v>16924</v>
      </c>
      <c r="S8" s="609"/>
      <c r="T8" s="609"/>
      <c r="U8" s="609"/>
      <c r="V8" s="609"/>
      <c r="W8" s="609"/>
      <c r="X8" s="609"/>
      <c r="Y8" s="610"/>
      <c r="Z8" s="646">
        <v>0.2</v>
      </c>
      <c r="AA8" s="646"/>
      <c r="AB8" s="646"/>
      <c r="AC8" s="646"/>
      <c r="AD8" s="647">
        <v>16924</v>
      </c>
      <c r="AE8" s="647"/>
      <c r="AF8" s="647"/>
      <c r="AG8" s="647"/>
      <c r="AH8" s="647"/>
      <c r="AI8" s="647"/>
      <c r="AJ8" s="647"/>
      <c r="AK8" s="647"/>
      <c r="AL8" s="611">
        <v>0.4</v>
      </c>
      <c r="AM8" s="612"/>
      <c r="AN8" s="612"/>
      <c r="AO8" s="648"/>
      <c r="AP8" s="605" t="s">
        <v>228</v>
      </c>
      <c r="AQ8" s="606"/>
      <c r="AR8" s="606"/>
      <c r="AS8" s="606"/>
      <c r="AT8" s="606"/>
      <c r="AU8" s="606"/>
      <c r="AV8" s="606"/>
      <c r="AW8" s="606"/>
      <c r="AX8" s="606"/>
      <c r="AY8" s="606"/>
      <c r="AZ8" s="606"/>
      <c r="BA8" s="606"/>
      <c r="BB8" s="606"/>
      <c r="BC8" s="606"/>
      <c r="BD8" s="606"/>
      <c r="BE8" s="606"/>
      <c r="BF8" s="607"/>
      <c r="BG8" s="608">
        <v>25885</v>
      </c>
      <c r="BH8" s="609"/>
      <c r="BI8" s="609"/>
      <c r="BJ8" s="609"/>
      <c r="BK8" s="609"/>
      <c r="BL8" s="609"/>
      <c r="BM8" s="609"/>
      <c r="BN8" s="610"/>
      <c r="BO8" s="646">
        <v>1.7</v>
      </c>
      <c r="BP8" s="646"/>
      <c r="BQ8" s="646"/>
      <c r="BR8" s="646"/>
      <c r="BS8" s="647" t="s">
        <v>122</v>
      </c>
      <c r="BT8" s="647"/>
      <c r="BU8" s="647"/>
      <c r="BV8" s="647"/>
      <c r="BW8" s="647"/>
      <c r="BX8" s="647"/>
      <c r="BY8" s="647"/>
      <c r="BZ8" s="647"/>
      <c r="CA8" s="647"/>
      <c r="CB8" s="687"/>
      <c r="CD8" s="605" t="s">
        <v>229</v>
      </c>
      <c r="CE8" s="606"/>
      <c r="CF8" s="606"/>
      <c r="CG8" s="606"/>
      <c r="CH8" s="606"/>
      <c r="CI8" s="606"/>
      <c r="CJ8" s="606"/>
      <c r="CK8" s="606"/>
      <c r="CL8" s="606"/>
      <c r="CM8" s="606"/>
      <c r="CN8" s="606"/>
      <c r="CO8" s="606"/>
      <c r="CP8" s="606"/>
      <c r="CQ8" s="607"/>
      <c r="CR8" s="608">
        <v>2597181</v>
      </c>
      <c r="CS8" s="609"/>
      <c r="CT8" s="609"/>
      <c r="CU8" s="609"/>
      <c r="CV8" s="609"/>
      <c r="CW8" s="609"/>
      <c r="CX8" s="609"/>
      <c r="CY8" s="610"/>
      <c r="CZ8" s="646">
        <v>37.4</v>
      </c>
      <c r="DA8" s="646"/>
      <c r="DB8" s="646"/>
      <c r="DC8" s="646"/>
      <c r="DD8" s="614">
        <v>6515</v>
      </c>
      <c r="DE8" s="609"/>
      <c r="DF8" s="609"/>
      <c r="DG8" s="609"/>
      <c r="DH8" s="609"/>
      <c r="DI8" s="609"/>
      <c r="DJ8" s="609"/>
      <c r="DK8" s="609"/>
      <c r="DL8" s="609"/>
      <c r="DM8" s="609"/>
      <c r="DN8" s="609"/>
      <c r="DO8" s="609"/>
      <c r="DP8" s="610"/>
      <c r="DQ8" s="614">
        <v>1558775</v>
      </c>
      <c r="DR8" s="609"/>
      <c r="DS8" s="609"/>
      <c r="DT8" s="609"/>
      <c r="DU8" s="609"/>
      <c r="DV8" s="609"/>
      <c r="DW8" s="609"/>
      <c r="DX8" s="609"/>
      <c r="DY8" s="609"/>
      <c r="DZ8" s="609"/>
      <c r="EA8" s="609"/>
      <c r="EB8" s="609"/>
      <c r="EC8" s="645"/>
    </row>
    <row r="9" spans="2:143" ht="11.25" customHeight="1" x14ac:dyDescent="0.2">
      <c r="B9" s="605" t="s">
        <v>230</v>
      </c>
      <c r="C9" s="606"/>
      <c r="D9" s="606"/>
      <c r="E9" s="606"/>
      <c r="F9" s="606"/>
      <c r="G9" s="606"/>
      <c r="H9" s="606"/>
      <c r="I9" s="606"/>
      <c r="J9" s="606"/>
      <c r="K9" s="606"/>
      <c r="L9" s="606"/>
      <c r="M9" s="606"/>
      <c r="N9" s="606"/>
      <c r="O9" s="606"/>
      <c r="P9" s="606"/>
      <c r="Q9" s="607"/>
      <c r="R9" s="608">
        <v>18137</v>
      </c>
      <c r="S9" s="609"/>
      <c r="T9" s="609"/>
      <c r="U9" s="609"/>
      <c r="V9" s="609"/>
      <c r="W9" s="609"/>
      <c r="X9" s="609"/>
      <c r="Y9" s="610"/>
      <c r="Z9" s="646">
        <v>0.3</v>
      </c>
      <c r="AA9" s="646"/>
      <c r="AB9" s="646"/>
      <c r="AC9" s="646"/>
      <c r="AD9" s="647">
        <v>18137</v>
      </c>
      <c r="AE9" s="647"/>
      <c r="AF9" s="647"/>
      <c r="AG9" s="647"/>
      <c r="AH9" s="647"/>
      <c r="AI9" s="647"/>
      <c r="AJ9" s="647"/>
      <c r="AK9" s="647"/>
      <c r="AL9" s="611">
        <v>0.4</v>
      </c>
      <c r="AM9" s="612"/>
      <c r="AN9" s="612"/>
      <c r="AO9" s="648"/>
      <c r="AP9" s="605" t="s">
        <v>231</v>
      </c>
      <c r="AQ9" s="606"/>
      <c r="AR9" s="606"/>
      <c r="AS9" s="606"/>
      <c r="AT9" s="606"/>
      <c r="AU9" s="606"/>
      <c r="AV9" s="606"/>
      <c r="AW9" s="606"/>
      <c r="AX9" s="606"/>
      <c r="AY9" s="606"/>
      <c r="AZ9" s="606"/>
      <c r="BA9" s="606"/>
      <c r="BB9" s="606"/>
      <c r="BC9" s="606"/>
      <c r="BD9" s="606"/>
      <c r="BE9" s="606"/>
      <c r="BF9" s="607"/>
      <c r="BG9" s="608">
        <v>697832</v>
      </c>
      <c r="BH9" s="609"/>
      <c r="BI9" s="609"/>
      <c r="BJ9" s="609"/>
      <c r="BK9" s="609"/>
      <c r="BL9" s="609"/>
      <c r="BM9" s="609"/>
      <c r="BN9" s="610"/>
      <c r="BO9" s="646">
        <v>46.3</v>
      </c>
      <c r="BP9" s="646"/>
      <c r="BQ9" s="646"/>
      <c r="BR9" s="646"/>
      <c r="BS9" s="647" t="s">
        <v>122</v>
      </c>
      <c r="BT9" s="647"/>
      <c r="BU9" s="647"/>
      <c r="BV9" s="647"/>
      <c r="BW9" s="647"/>
      <c r="BX9" s="647"/>
      <c r="BY9" s="647"/>
      <c r="BZ9" s="647"/>
      <c r="CA9" s="647"/>
      <c r="CB9" s="687"/>
      <c r="CD9" s="605" t="s">
        <v>232</v>
      </c>
      <c r="CE9" s="606"/>
      <c r="CF9" s="606"/>
      <c r="CG9" s="606"/>
      <c r="CH9" s="606"/>
      <c r="CI9" s="606"/>
      <c r="CJ9" s="606"/>
      <c r="CK9" s="606"/>
      <c r="CL9" s="606"/>
      <c r="CM9" s="606"/>
      <c r="CN9" s="606"/>
      <c r="CO9" s="606"/>
      <c r="CP9" s="606"/>
      <c r="CQ9" s="607"/>
      <c r="CR9" s="608">
        <v>606822</v>
      </c>
      <c r="CS9" s="609"/>
      <c r="CT9" s="609"/>
      <c r="CU9" s="609"/>
      <c r="CV9" s="609"/>
      <c r="CW9" s="609"/>
      <c r="CX9" s="609"/>
      <c r="CY9" s="610"/>
      <c r="CZ9" s="646">
        <v>8.6999999999999993</v>
      </c>
      <c r="DA9" s="646"/>
      <c r="DB9" s="646"/>
      <c r="DC9" s="646"/>
      <c r="DD9" s="614">
        <v>1437</v>
      </c>
      <c r="DE9" s="609"/>
      <c r="DF9" s="609"/>
      <c r="DG9" s="609"/>
      <c r="DH9" s="609"/>
      <c r="DI9" s="609"/>
      <c r="DJ9" s="609"/>
      <c r="DK9" s="609"/>
      <c r="DL9" s="609"/>
      <c r="DM9" s="609"/>
      <c r="DN9" s="609"/>
      <c r="DO9" s="609"/>
      <c r="DP9" s="610"/>
      <c r="DQ9" s="614">
        <v>452368</v>
      </c>
      <c r="DR9" s="609"/>
      <c r="DS9" s="609"/>
      <c r="DT9" s="609"/>
      <c r="DU9" s="609"/>
      <c r="DV9" s="609"/>
      <c r="DW9" s="609"/>
      <c r="DX9" s="609"/>
      <c r="DY9" s="609"/>
      <c r="DZ9" s="609"/>
      <c r="EA9" s="609"/>
      <c r="EB9" s="609"/>
      <c r="EC9" s="645"/>
    </row>
    <row r="10" spans="2:143" ht="11.25" customHeight="1" x14ac:dyDescent="0.2">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29057</v>
      </c>
      <c r="BH10" s="609"/>
      <c r="BI10" s="609"/>
      <c r="BJ10" s="609"/>
      <c r="BK10" s="609"/>
      <c r="BL10" s="609"/>
      <c r="BM10" s="609"/>
      <c r="BN10" s="610"/>
      <c r="BO10" s="646">
        <v>1.9</v>
      </c>
      <c r="BP10" s="646"/>
      <c r="BQ10" s="646"/>
      <c r="BR10" s="646"/>
      <c r="BS10" s="647" t="s">
        <v>122</v>
      </c>
      <c r="BT10" s="647"/>
      <c r="BU10" s="647"/>
      <c r="BV10" s="647"/>
      <c r="BW10" s="647"/>
      <c r="BX10" s="647"/>
      <c r="BY10" s="647"/>
      <c r="BZ10" s="647"/>
      <c r="CA10" s="647"/>
      <c r="CB10" s="687"/>
      <c r="CD10" s="605" t="s">
        <v>235</v>
      </c>
      <c r="CE10" s="606"/>
      <c r="CF10" s="606"/>
      <c r="CG10" s="606"/>
      <c r="CH10" s="606"/>
      <c r="CI10" s="606"/>
      <c r="CJ10" s="606"/>
      <c r="CK10" s="606"/>
      <c r="CL10" s="606"/>
      <c r="CM10" s="606"/>
      <c r="CN10" s="606"/>
      <c r="CO10" s="606"/>
      <c r="CP10" s="606"/>
      <c r="CQ10" s="607"/>
      <c r="CR10" s="608">
        <v>200</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57</v>
      </c>
      <c r="DR10" s="609"/>
      <c r="DS10" s="609"/>
      <c r="DT10" s="609"/>
      <c r="DU10" s="609"/>
      <c r="DV10" s="609"/>
      <c r="DW10" s="609"/>
      <c r="DX10" s="609"/>
      <c r="DY10" s="609"/>
      <c r="DZ10" s="609"/>
      <c r="EA10" s="609"/>
      <c r="EB10" s="609"/>
      <c r="EC10" s="645"/>
    </row>
    <row r="11" spans="2:143" ht="11.25" customHeight="1" x14ac:dyDescent="0.2">
      <c r="B11" s="605" t="s">
        <v>236</v>
      </c>
      <c r="C11" s="606"/>
      <c r="D11" s="606"/>
      <c r="E11" s="606"/>
      <c r="F11" s="606"/>
      <c r="G11" s="606"/>
      <c r="H11" s="606"/>
      <c r="I11" s="606"/>
      <c r="J11" s="606"/>
      <c r="K11" s="606"/>
      <c r="L11" s="606"/>
      <c r="M11" s="606"/>
      <c r="N11" s="606"/>
      <c r="O11" s="606"/>
      <c r="P11" s="606"/>
      <c r="Q11" s="607"/>
      <c r="R11" s="608">
        <v>352480</v>
      </c>
      <c r="S11" s="609"/>
      <c r="T11" s="609"/>
      <c r="U11" s="609"/>
      <c r="V11" s="609"/>
      <c r="W11" s="609"/>
      <c r="X11" s="609"/>
      <c r="Y11" s="610"/>
      <c r="Z11" s="611">
        <v>5</v>
      </c>
      <c r="AA11" s="612"/>
      <c r="AB11" s="612"/>
      <c r="AC11" s="613"/>
      <c r="AD11" s="614">
        <v>352480</v>
      </c>
      <c r="AE11" s="609"/>
      <c r="AF11" s="609"/>
      <c r="AG11" s="609"/>
      <c r="AH11" s="609"/>
      <c r="AI11" s="609"/>
      <c r="AJ11" s="609"/>
      <c r="AK11" s="610"/>
      <c r="AL11" s="611">
        <v>8.1</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25018</v>
      </c>
      <c r="BH11" s="609"/>
      <c r="BI11" s="609"/>
      <c r="BJ11" s="609"/>
      <c r="BK11" s="609"/>
      <c r="BL11" s="609"/>
      <c r="BM11" s="609"/>
      <c r="BN11" s="610"/>
      <c r="BO11" s="646">
        <v>1.7</v>
      </c>
      <c r="BP11" s="646"/>
      <c r="BQ11" s="646"/>
      <c r="BR11" s="646"/>
      <c r="BS11" s="647" t="s">
        <v>122</v>
      </c>
      <c r="BT11" s="647"/>
      <c r="BU11" s="647"/>
      <c r="BV11" s="647"/>
      <c r="BW11" s="647"/>
      <c r="BX11" s="647"/>
      <c r="BY11" s="647"/>
      <c r="BZ11" s="647"/>
      <c r="CA11" s="647"/>
      <c r="CB11" s="687"/>
      <c r="CD11" s="605" t="s">
        <v>238</v>
      </c>
      <c r="CE11" s="606"/>
      <c r="CF11" s="606"/>
      <c r="CG11" s="606"/>
      <c r="CH11" s="606"/>
      <c r="CI11" s="606"/>
      <c r="CJ11" s="606"/>
      <c r="CK11" s="606"/>
      <c r="CL11" s="606"/>
      <c r="CM11" s="606"/>
      <c r="CN11" s="606"/>
      <c r="CO11" s="606"/>
      <c r="CP11" s="606"/>
      <c r="CQ11" s="607"/>
      <c r="CR11" s="608">
        <v>95240</v>
      </c>
      <c r="CS11" s="609"/>
      <c r="CT11" s="609"/>
      <c r="CU11" s="609"/>
      <c r="CV11" s="609"/>
      <c r="CW11" s="609"/>
      <c r="CX11" s="609"/>
      <c r="CY11" s="610"/>
      <c r="CZ11" s="646">
        <v>1.4</v>
      </c>
      <c r="DA11" s="646"/>
      <c r="DB11" s="646"/>
      <c r="DC11" s="646"/>
      <c r="DD11" s="614">
        <v>7785</v>
      </c>
      <c r="DE11" s="609"/>
      <c r="DF11" s="609"/>
      <c r="DG11" s="609"/>
      <c r="DH11" s="609"/>
      <c r="DI11" s="609"/>
      <c r="DJ11" s="609"/>
      <c r="DK11" s="609"/>
      <c r="DL11" s="609"/>
      <c r="DM11" s="609"/>
      <c r="DN11" s="609"/>
      <c r="DO11" s="609"/>
      <c r="DP11" s="610"/>
      <c r="DQ11" s="614">
        <v>64467</v>
      </c>
      <c r="DR11" s="609"/>
      <c r="DS11" s="609"/>
      <c r="DT11" s="609"/>
      <c r="DU11" s="609"/>
      <c r="DV11" s="609"/>
      <c r="DW11" s="609"/>
      <c r="DX11" s="609"/>
      <c r="DY11" s="609"/>
      <c r="DZ11" s="609"/>
      <c r="EA11" s="609"/>
      <c r="EB11" s="609"/>
      <c r="EC11" s="645"/>
    </row>
    <row r="12" spans="2:143" ht="11.25" customHeight="1" x14ac:dyDescent="0.2">
      <c r="B12" s="605" t="s">
        <v>239</v>
      </c>
      <c r="C12" s="606"/>
      <c r="D12" s="606"/>
      <c r="E12" s="606"/>
      <c r="F12" s="606"/>
      <c r="G12" s="606"/>
      <c r="H12" s="606"/>
      <c r="I12" s="606"/>
      <c r="J12" s="606"/>
      <c r="K12" s="606"/>
      <c r="L12" s="606"/>
      <c r="M12" s="606"/>
      <c r="N12" s="606"/>
      <c r="O12" s="606"/>
      <c r="P12" s="606"/>
      <c r="Q12" s="607"/>
      <c r="R12" s="608">
        <v>42608</v>
      </c>
      <c r="S12" s="609"/>
      <c r="T12" s="609"/>
      <c r="U12" s="609"/>
      <c r="V12" s="609"/>
      <c r="W12" s="609"/>
      <c r="X12" s="609"/>
      <c r="Y12" s="610"/>
      <c r="Z12" s="646">
        <v>0.6</v>
      </c>
      <c r="AA12" s="646"/>
      <c r="AB12" s="646"/>
      <c r="AC12" s="646"/>
      <c r="AD12" s="647">
        <v>42608</v>
      </c>
      <c r="AE12" s="647"/>
      <c r="AF12" s="647"/>
      <c r="AG12" s="647"/>
      <c r="AH12" s="647"/>
      <c r="AI12" s="647"/>
      <c r="AJ12" s="647"/>
      <c r="AK12" s="647"/>
      <c r="AL12" s="611">
        <v>1</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572443</v>
      </c>
      <c r="BH12" s="609"/>
      <c r="BI12" s="609"/>
      <c r="BJ12" s="609"/>
      <c r="BK12" s="609"/>
      <c r="BL12" s="609"/>
      <c r="BM12" s="609"/>
      <c r="BN12" s="610"/>
      <c r="BO12" s="646">
        <v>38</v>
      </c>
      <c r="BP12" s="646"/>
      <c r="BQ12" s="646"/>
      <c r="BR12" s="646"/>
      <c r="BS12" s="647" t="s">
        <v>122</v>
      </c>
      <c r="BT12" s="647"/>
      <c r="BU12" s="647"/>
      <c r="BV12" s="647"/>
      <c r="BW12" s="647"/>
      <c r="BX12" s="647"/>
      <c r="BY12" s="647"/>
      <c r="BZ12" s="647"/>
      <c r="CA12" s="647"/>
      <c r="CB12" s="687"/>
      <c r="CD12" s="605" t="s">
        <v>241</v>
      </c>
      <c r="CE12" s="606"/>
      <c r="CF12" s="606"/>
      <c r="CG12" s="606"/>
      <c r="CH12" s="606"/>
      <c r="CI12" s="606"/>
      <c r="CJ12" s="606"/>
      <c r="CK12" s="606"/>
      <c r="CL12" s="606"/>
      <c r="CM12" s="606"/>
      <c r="CN12" s="606"/>
      <c r="CO12" s="606"/>
      <c r="CP12" s="606"/>
      <c r="CQ12" s="607"/>
      <c r="CR12" s="608">
        <v>122309</v>
      </c>
      <c r="CS12" s="609"/>
      <c r="CT12" s="609"/>
      <c r="CU12" s="609"/>
      <c r="CV12" s="609"/>
      <c r="CW12" s="609"/>
      <c r="CX12" s="609"/>
      <c r="CY12" s="610"/>
      <c r="CZ12" s="646">
        <v>1.8</v>
      </c>
      <c r="DA12" s="646"/>
      <c r="DB12" s="646"/>
      <c r="DC12" s="646"/>
      <c r="DD12" s="614">
        <v>30837</v>
      </c>
      <c r="DE12" s="609"/>
      <c r="DF12" s="609"/>
      <c r="DG12" s="609"/>
      <c r="DH12" s="609"/>
      <c r="DI12" s="609"/>
      <c r="DJ12" s="609"/>
      <c r="DK12" s="609"/>
      <c r="DL12" s="609"/>
      <c r="DM12" s="609"/>
      <c r="DN12" s="609"/>
      <c r="DO12" s="609"/>
      <c r="DP12" s="610"/>
      <c r="DQ12" s="614">
        <v>90131</v>
      </c>
      <c r="DR12" s="609"/>
      <c r="DS12" s="609"/>
      <c r="DT12" s="609"/>
      <c r="DU12" s="609"/>
      <c r="DV12" s="609"/>
      <c r="DW12" s="609"/>
      <c r="DX12" s="609"/>
      <c r="DY12" s="609"/>
      <c r="DZ12" s="609"/>
      <c r="EA12" s="609"/>
      <c r="EB12" s="609"/>
      <c r="EC12" s="645"/>
    </row>
    <row r="13" spans="2:143" ht="11.25" customHeight="1" x14ac:dyDescent="0.2">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572443</v>
      </c>
      <c r="BH13" s="609"/>
      <c r="BI13" s="609"/>
      <c r="BJ13" s="609"/>
      <c r="BK13" s="609"/>
      <c r="BL13" s="609"/>
      <c r="BM13" s="609"/>
      <c r="BN13" s="610"/>
      <c r="BO13" s="646">
        <v>38</v>
      </c>
      <c r="BP13" s="646"/>
      <c r="BQ13" s="646"/>
      <c r="BR13" s="646"/>
      <c r="BS13" s="647" t="s">
        <v>122</v>
      </c>
      <c r="BT13" s="647"/>
      <c r="BU13" s="647"/>
      <c r="BV13" s="647"/>
      <c r="BW13" s="647"/>
      <c r="BX13" s="647"/>
      <c r="BY13" s="647"/>
      <c r="BZ13" s="647"/>
      <c r="CA13" s="647"/>
      <c r="CB13" s="687"/>
      <c r="CD13" s="605" t="s">
        <v>244</v>
      </c>
      <c r="CE13" s="606"/>
      <c r="CF13" s="606"/>
      <c r="CG13" s="606"/>
      <c r="CH13" s="606"/>
      <c r="CI13" s="606"/>
      <c r="CJ13" s="606"/>
      <c r="CK13" s="606"/>
      <c r="CL13" s="606"/>
      <c r="CM13" s="606"/>
      <c r="CN13" s="606"/>
      <c r="CO13" s="606"/>
      <c r="CP13" s="606"/>
      <c r="CQ13" s="607"/>
      <c r="CR13" s="608">
        <v>396478</v>
      </c>
      <c r="CS13" s="609"/>
      <c r="CT13" s="609"/>
      <c r="CU13" s="609"/>
      <c r="CV13" s="609"/>
      <c r="CW13" s="609"/>
      <c r="CX13" s="609"/>
      <c r="CY13" s="610"/>
      <c r="CZ13" s="646">
        <v>5.7</v>
      </c>
      <c r="DA13" s="646"/>
      <c r="DB13" s="646"/>
      <c r="DC13" s="646"/>
      <c r="DD13" s="614">
        <v>79190</v>
      </c>
      <c r="DE13" s="609"/>
      <c r="DF13" s="609"/>
      <c r="DG13" s="609"/>
      <c r="DH13" s="609"/>
      <c r="DI13" s="609"/>
      <c r="DJ13" s="609"/>
      <c r="DK13" s="609"/>
      <c r="DL13" s="609"/>
      <c r="DM13" s="609"/>
      <c r="DN13" s="609"/>
      <c r="DO13" s="609"/>
      <c r="DP13" s="610"/>
      <c r="DQ13" s="614">
        <v>337116</v>
      </c>
      <c r="DR13" s="609"/>
      <c r="DS13" s="609"/>
      <c r="DT13" s="609"/>
      <c r="DU13" s="609"/>
      <c r="DV13" s="609"/>
      <c r="DW13" s="609"/>
      <c r="DX13" s="609"/>
      <c r="DY13" s="609"/>
      <c r="DZ13" s="609"/>
      <c r="EA13" s="609"/>
      <c r="EB13" s="609"/>
      <c r="EC13" s="645"/>
    </row>
    <row r="14" spans="2:143" ht="11.25" customHeight="1" x14ac:dyDescent="0.2">
      <c r="B14" s="605" t="s">
        <v>245</v>
      </c>
      <c r="C14" s="606"/>
      <c r="D14" s="606"/>
      <c r="E14" s="606"/>
      <c r="F14" s="606"/>
      <c r="G14" s="606"/>
      <c r="H14" s="606"/>
      <c r="I14" s="606"/>
      <c r="J14" s="606"/>
      <c r="K14" s="606"/>
      <c r="L14" s="606"/>
      <c r="M14" s="606"/>
      <c r="N14" s="606"/>
      <c r="O14" s="606"/>
      <c r="P14" s="606"/>
      <c r="Q14" s="607"/>
      <c r="R14" s="608">
        <v>573</v>
      </c>
      <c r="S14" s="609"/>
      <c r="T14" s="609"/>
      <c r="U14" s="609"/>
      <c r="V14" s="609"/>
      <c r="W14" s="609"/>
      <c r="X14" s="609"/>
      <c r="Y14" s="610"/>
      <c r="Z14" s="646">
        <v>0</v>
      </c>
      <c r="AA14" s="646"/>
      <c r="AB14" s="646"/>
      <c r="AC14" s="646"/>
      <c r="AD14" s="647">
        <v>573</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56354</v>
      </c>
      <c r="BH14" s="609"/>
      <c r="BI14" s="609"/>
      <c r="BJ14" s="609"/>
      <c r="BK14" s="609"/>
      <c r="BL14" s="609"/>
      <c r="BM14" s="609"/>
      <c r="BN14" s="610"/>
      <c r="BO14" s="646">
        <v>3.7</v>
      </c>
      <c r="BP14" s="646"/>
      <c r="BQ14" s="646"/>
      <c r="BR14" s="646"/>
      <c r="BS14" s="647" t="s">
        <v>122</v>
      </c>
      <c r="BT14" s="647"/>
      <c r="BU14" s="647"/>
      <c r="BV14" s="647"/>
      <c r="BW14" s="647"/>
      <c r="BX14" s="647"/>
      <c r="BY14" s="647"/>
      <c r="BZ14" s="647"/>
      <c r="CA14" s="647"/>
      <c r="CB14" s="687"/>
      <c r="CD14" s="605" t="s">
        <v>247</v>
      </c>
      <c r="CE14" s="606"/>
      <c r="CF14" s="606"/>
      <c r="CG14" s="606"/>
      <c r="CH14" s="606"/>
      <c r="CI14" s="606"/>
      <c r="CJ14" s="606"/>
      <c r="CK14" s="606"/>
      <c r="CL14" s="606"/>
      <c r="CM14" s="606"/>
      <c r="CN14" s="606"/>
      <c r="CO14" s="606"/>
      <c r="CP14" s="606"/>
      <c r="CQ14" s="607"/>
      <c r="CR14" s="608">
        <v>262240</v>
      </c>
      <c r="CS14" s="609"/>
      <c r="CT14" s="609"/>
      <c r="CU14" s="609"/>
      <c r="CV14" s="609"/>
      <c r="CW14" s="609"/>
      <c r="CX14" s="609"/>
      <c r="CY14" s="610"/>
      <c r="CZ14" s="646">
        <v>3.8</v>
      </c>
      <c r="DA14" s="646"/>
      <c r="DB14" s="646"/>
      <c r="DC14" s="646"/>
      <c r="DD14" s="614">
        <v>3119</v>
      </c>
      <c r="DE14" s="609"/>
      <c r="DF14" s="609"/>
      <c r="DG14" s="609"/>
      <c r="DH14" s="609"/>
      <c r="DI14" s="609"/>
      <c r="DJ14" s="609"/>
      <c r="DK14" s="609"/>
      <c r="DL14" s="609"/>
      <c r="DM14" s="609"/>
      <c r="DN14" s="609"/>
      <c r="DO14" s="609"/>
      <c r="DP14" s="610"/>
      <c r="DQ14" s="614">
        <v>254736</v>
      </c>
      <c r="DR14" s="609"/>
      <c r="DS14" s="609"/>
      <c r="DT14" s="609"/>
      <c r="DU14" s="609"/>
      <c r="DV14" s="609"/>
      <c r="DW14" s="609"/>
      <c r="DX14" s="609"/>
      <c r="DY14" s="609"/>
      <c r="DZ14" s="609"/>
      <c r="EA14" s="609"/>
      <c r="EB14" s="609"/>
      <c r="EC14" s="645"/>
    </row>
    <row r="15" spans="2:143" ht="11.25" customHeight="1" x14ac:dyDescent="0.2">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100523</v>
      </c>
      <c r="BH15" s="609"/>
      <c r="BI15" s="609"/>
      <c r="BJ15" s="609"/>
      <c r="BK15" s="609"/>
      <c r="BL15" s="609"/>
      <c r="BM15" s="609"/>
      <c r="BN15" s="610"/>
      <c r="BO15" s="646">
        <v>6.7</v>
      </c>
      <c r="BP15" s="646"/>
      <c r="BQ15" s="646"/>
      <c r="BR15" s="646"/>
      <c r="BS15" s="647" t="s">
        <v>122</v>
      </c>
      <c r="BT15" s="647"/>
      <c r="BU15" s="647"/>
      <c r="BV15" s="647"/>
      <c r="BW15" s="647"/>
      <c r="BX15" s="647"/>
      <c r="BY15" s="647"/>
      <c r="BZ15" s="647"/>
      <c r="CA15" s="647"/>
      <c r="CB15" s="687"/>
      <c r="CD15" s="605" t="s">
        <v>250</v>
      </c>
      <c r="CE15" s="606"/>
      <c r="CF15" s="606"/>
      <c r="CG15" s="606"/>
      <c r="CH15" s="606"/>
      <c r="CI15" s="606"/>
      <c r="CJ15" s="606"/>
      <c r="CK15" s="606"/>
      <c r="CL15" s="606"/>
      <c r="CM15" s="606"/>
      <c r="CN15" s="606"/>
      <c r="CO15" s="606"/>
      <c r="CP15" s="606"/>
      <c r="CQ15" s="607"/>
      <c r="CR15" s="608">
        <v>893456</v>
      </c>
      <c r="CS15" s="609"/>
      <c r="CT15" s="609"/>
      <c r="CU15" s="609"/>
      <c r="CV15" s="609"/>
      <c r="CW15" s="609"/>
      <c r="CX15" s="609"/>
      <c r="CY15" s="610"/>
      <c r="CZ15" s="646">
        <v>12.9</v>
      </c>
      <c r="DA15" s="646"/>
      <c r="DB15" s="646"/>
      <c r="DC15" s="646"/>
      <c r="DD15" s="614">
        <v>111594</v>
      </c>
      <c r="DE15" s="609"/>
      <c r="DF15" s="609"/>
      <c r="DG15" s="609"/>
      <c r="DH15" s="609"/>
      <c r="DI15" s="609"/>
      <c r="DJ15" s="609"/>
      <c r="DK15" s="609"/>
      <c r="DL15" s="609"/>
      <c r="DM15" s="609"/>
      <c r="DN15" s="609"/>
      <c r="DO15" s="609"/>
      <c r="DP15" s="610"/>
      <c r="DQ15" s="614">
        <v>622847</v>
      </c>
      <c r="DR15" s="609"/>
      <c r="DS15" s="609"/>
      <c r="DT15" s="609"/>
      <c r="DU15" s="609"/>
      <c r="DV15" s="609"/>
      <c r="DW15" s="609"/>
      <c r="DX15" s="609"/>
      <c r="DY15" s="609"/>
      <c r="DZ15" s="609"/>
      <c r="EA15" s="609"/>
      <c r="EB15" s="609"/>
      <c r="EC15" s="645"/>
    </row>
    <row r="16" spans="2:143" ht="11.25" customHeight="1" x14ac:dyDescent="0.2">
      <c r="B16" s="605" t="s">
        <v>251</v>
      </c>
      <c r="C16" s="606"/>
      <c r="D16" s="606"/>
      <c r="E16" s="606"/>
      <c r="F16" s="606"/>
      <c r="G16" s="606"/>
      <c r="H16" s="606"/>
      <c r="I16" s="606"/>
      <c r="J16" s="606"/>
      <c r="K16" s="606"/>
      <c r="L16" s="606"/>
      <c r="M16" s="606"/>
      <c r="N16" s="606"/>
      <c r="O16" s="606"/>
      <c r="P16" s="606"/>
      <c r="Q16" s="607"/>
      <c r="R16" s="608">
        <v>12601</v>
      </c>
      <c r="S16" s="609"/>
      <c r="T16" s="609"/>
      <c r="U16" s="609"/>
      <c r="V16" s="609"/>
      <c r="W16" s="609"/>
      <c r="X16" s="609"/>
      <c r="Y16" s="610"/>
      <c r="Z16" s="646">
        <v>0.2</v>
      </c>
      <c r="AA16" s="646"/>
      <c r="AB16" s="646"/>
      <c r="AC16" s="646"/>
      <c r="AD16" s="647">
        <v>12601</v>
      </c>
      <c r="AE16" s="647"/>
      <c r="AF16" s="647"/>
      <c r="AG16" s="647"/>
      <c r="AH16" s="647"/>
      <c r="AI16" s="647"/>
      <c r="AJ16" s="647"/>
      <c r="AK16" s="647"/>
      <c r="AL16" s="611">
        <v>0.3</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253</v>
      </c>
      <c r="CE16" s="606"/>
      <c r="CF16" s="606"/>
      <c r="CG16" s="606"/>
      <c r="CH16" s="606"/>
      <c r="CI16" s="606"/>
      <c r="CJ16" s="606"/>
      <c r="CK16" s="606"/>
      <c r="CL16" s="606"/>
      <c r="CM16" s="606"/>
      <c r="CN16" s="606"/>
      <c r="CO16" s="606"/>
      <c r="CP16" s="606"/>
      <c r="CQ16" s="607"/>
      <c r="CR16" s="608">
        <v>17178</v>
      </c>
      <c r="CS16" s="609"/>
      <c r="CT16" s="609"/>
      <c r="CU16" s="609"/>
      <c r="CV16" s="609"/>
      <c r="CW16" s="609"/>
      <c r="CX16" s="609"/>
      <c r="CY16" s="610"/>
      <c r="CZ16" s="646">
        <v>0.2</v>
      </c>
      <c r="DA16" s="646"/>
      <c r="DB16" s="646"/>
      <c r="DC16" s="646"/>
      <c r="DD16" s="614" t="s">
        <v>122</v>
      </c>
      <c r="DE16" s="609"/>
      <c r="DF16" s="609"/>
      <c r="DG16" s="609"/>
      <c r="DH16" s="609"/>
      <c r="DI16" s="609"/>
      <c r="DJ16" s="609"/>
      <c r="DK16" s="609"/>
      <c r="DL16" s="609"/>
      <c r="DM16" s="609"/>
      <c r="DN16" s="609"/>
      <c r="DO16" s="609"/>
      <c r="DP16" s="610"/>
      <c r="DQ16" s="614">
        <v>3678</v>
      </c>
      <c r="DR16" s="609"/>
      <c r="DS16" s="609"/>
      <c r="DT16" s="609"/>
      <c r="DU16" s="609"/>
      <c r="DV16" s="609"/>
      <c r="DW16" s="609"/>
      <c r="DX16" s="609"/>
      <c r="DY16" s="609"/>
      <c r="DZ16" s="609"/>
      <c r="EA16" s="609"/>
      <c r="EB16" s="609"/>
      <c r="EC16" s="645"/>
    </row>
    <row r="17" spans="2:133" ht="11.25" customHeight="1" x14ac:dyDescent="0.2">
      <c r="B17" s="605" t="s">
        <v>254</v>
      </c>
      <c r="C17" s="606"/>
      <c r="D17" s="606"/>
      <c r="E17" s="606"/>
      <c r="F17" s="606"/>
      <c r="G17" s="606"/>
      <c r="H17" s="606"/>
      <c r="I17" s="606"/>
      <c r="J17" s="606"/>
      <c r="K17" s="606"/>
      <c r="L17" s="606"/>
      <c r="M17" s="606"/>
      <c r="N17" s="606"/>
      <c r="O17" s="606"/>
      <c r="P17" s="606"/>
      <c r="Q17" s="607"/>
      <c r="R17" s="608">
        <v>37147</v>
      </c>
      <c r="S17" s="609"/>
      <c r="T17" s="609"/>
      <c r="U17" s="609"/>
      <c r="V17" s="609"/>
      <c r="W17" s="609"/>
      <c r="X17" s="609"/>
      <c r="Y17" s="610"/>
      <c r="Z17" s="646">
        <v>0.5</v>
      </c>
      <c r="AA17" s="646"/>
      <c r="AB17" s="646"/>
      <c r="AC17" s="646"/>
      <c r="AD17" s="647">
        <v>37147</v>
      </c>
      <c r="AE17" s="647"/>
      <c r="AF17" s="647"/>
      <c r="AG17" s="647"/>
      <c r="AH17" s="647"/>
      <c r="AI17" s="647"/>
      <c r="AJ17" s="647"/>
      <c r="AK17" s="647"/>
      <c r="AL17" s="611">
        <v>0.8</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256</v>
      </c>
      <c r="CE17" s="606"/>
      <c r="CF17" s="606"/>
      <c r="CG17" s="606"/>
      <c r="CH17" s="606"/>
      <c r="CI17" s="606"/>
      <c r="CJ17" s="606"/>
      <c r="CK17" s="606"/>
      <c r="CL17" s="606"/>
      <c r="CM17" s="606"/>
      <c r="CN17" s="606"/>
      <c r="CO17" s="606"/>
      <c r="CP17" s="606"/>
      <c r="CQ17" s="607"/>
      <c r="CR17" s="608">
        <v>639785</v>
      </c>
      <c r="CS17" s="609"/>
      <c r="CT17" s="609"/>
      <c r="CU17" s="609"/>
      <c r="CV17" s="609"/>
      <c r="CW17" s="609"/>
      <c r="CX17" s="609"/>
      <c r="CY17" s="610"/>
      <c r="CZ17" s="646">
        <v>9.1999999999999993</v>
      </c>
      <c r="DA17" s="646"/>
      <c r="DB17" s="646"/>
      <c r="DC17" s="646"/>
      <c r="DD17" s="614" t="s">
        <v>122</v>
      </c>
      <c r="DE17" s="609"/>
      <c r="DF17" s="609"/>
      <c r="DG17" s="609"/>
      <c r="DH17" s="609"/>
      <c r="DI17" s="609"/>
      <c r="DJ17" s="609"/>
      <c r="DK17" s="609"/>
      <c r="DL17" s="609"/>
      <c r="DM17" s="609"/>
      <c r="DN17" s="609"/>
      <c r="DO17" s="609"/>
      <c r="DP17" s="610"/>
      <c r="DQ17" s="614">
        <v>639785</v>
      </c>
      <c r="DR17" s="609"/>
      <c r="DS17" s="609"/>
      <c r="DT17" s="609"/>
      <c r="DU17" s="609"/>
      <c r="DV17" s="609"/>
      <c r="DW17" s="609"/>
      <c r="DX17" s="609"/>
      <c r="DY17" s="609"/>
      <c r="DZ17" s="609"/>
      <c r="EA17" s="609"/>
      <c r="EB17" s="609"/>
      <c r="EC17" s="645"/>
    </row>
    <row r="18" spans="2:133" ht="11.25" customHeight="1" x14ac:dyDescent="0.2">
      <c r="B18" s="605" t="s">
        <v>257</v>
      </c>
      <c r="C18" s="606"/>
      <c r="D18" s="606"/>
      <c r="E18" s="606"/>
      <c r="F18" s="606"/>
      <c r="G18" s="606"/>
      <c r="H18" s="606"/>
      <c r="I18" s="606"/>
      <c r="J18" s="606"/>
      <c r="K18" s="606"/>
      <c r="L18" s="606"/>
      <c r="M18" s="606"/>
      <c r="N18" s="606"/>
      <c r="O18" s="606"/>
      <c r="P18" s="606"/>
      <c r="Q18" s="607"/>
      <c r="R18" s="608">
        <v>13309</v>
      </c>
      <c r="S18" s="609"/>
      <c r="T18" s="609"/>
      <c r="U18" s="609"/>
      <c r="V18" s="609"/>
      <c r="W18" s="609"/>
      <c r="X18" s="609"/>
      <c r="Y18" s="610"/>
      <c r="Z18" s="646">
        <v>0.2</v>
      </c>
      <c r="AA18" s="646"/>
      <c r="AB18" s="646"/>
      <c r="AC18" s="646"/>
      <c r="AD18" s="647">
        <v>13309</v>
      </c>
      <c r="AE18" s="647"/>
      <c r="AF18" s="647"/>
      <c r="AG18" s="647"/>
      <c r="AH18" s="647"/>
      <c r="AI18" s="647"/>
      <c r="AJ18" s="647"/>
      <c r="AK18" s="647"/>
      <c r="AL18" s="611">
        <v>0.3</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260</v>
      </c>
      <c r="C19" s="606"/>
      <c r="D19" s="606"/>
      <c r="E19" s="606"/>
      <c r="F19" s="606"/>
      <c r="G19" s="606"/>
      <c r="H19" s="606"/>
      <c r="I19" s="606"/>
      <c r="J19" s="606"/>
      <c r="K19" s="606"/>
      <c r="L19" s="606"/>
      <c r="M19" s="606"/>
      <c r="N19" s="606"/>
      <c r="O19" s="606"/>
      <c r="P19" s="606"/>
      <c r="Q19" s="607"/>
      <c r="R19" s="608">
        <v>13156</v>
      </c>
      <c r="S19" s="609"/>
      <c r="T19" s="609"/>
      <c r="U19" s="609"/>
      <c r="V19" s="609"/>
      <c r="W19" s="609"/>
      <c r="X19" s="609"/>
      <c r="Y19" s="610"/>
      <c r="Z19" s="646">
        <v>0.2</v>
      </c>
      <c r="AA19" s="646"/>
      <c r="AB19" s="646"/>
      <c r="AC19" s="646"/>
      <c r="AD19" s="647">
        <v>13156</v>
      </c>
      <c r="AE19" s="647"/>
      <c r="AF19" s="647"/>
      <c r="AG19" s="647"/>
      <c r="AH19" s="647"/>
      <c r="AI19" s="647"/>
      <c r="AJ19" s="647"/>
      <c r="AK19" s="647"/>
      <c r="AL19" s="611">
        <v>0.3</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404</v>
      </c>
      <c r="BH19" s="609"/>
      <c r="BI19" s="609"/>
      <c r="BJ19" s="609"/>
      <c r="BK19" s="609"/>
      <c r="BL19" s="609"/>
      <c r="BM19" s="609"/>
      <c r="BN19" s="610"/>
      <c r="BO19" s="646">
        <v>0</v>
      </c>
      <c r="BP19" s="646"/>
      <c r="BQ19" s="646"/>
      <c r="BR19" s="646"/>
      <c r="BS19" s="647" t="s">
        <v>122</v>
      </c>
      <c r="BT19" s="647"/>
      <c r="BU19" s="647"/>
      <c r="BV19" s="647"/>
      <c r="BW19" s="647"/>
      <c r="BX19" s="647"/>
      <c r="BY19" s="647"/>
      <c r="BZ19" s="647"/>
      <c r="CA19" s="647"/>
      <c r="CB19" s="687"/>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263</v>
      </c>
      <c r="C20" s="676"/>
      <c r="D20" s="676"/>
      <c r="E20" s="676"/>
      <c r="F20" s="676"/>
      <c r="G20" s="676"/>
      <c r="H20" s="676"/>
      <c r="I20" s="676"/>
      <c r="J20" s="676"/>
      <c r="K20" s="676"/>
      <c r="L20" s="676"/>
      <c r="M20" s="676"/>
      <c r="N20" s="676"/>
      <c r="O20" s="676"/>
      <c r="P20" s="676"/>
      <c r="Q20" s="677"/>
      <c r="R20" s="608">
        <v>153</v>
      </c>
      <c r="S20" s="609"/>
      <c r="T20" s="609"/>
      <c r="U20" s="609"/>
      <c r="V20" s="609"/>
      <c r="W20" s="609"/>
      <c r="X20" s="609"/>
      <c r="Y20" s="610"/>
      <c r="Z20" s="646">
        <v>0</v>
      </c>
      <c r="AA20" s="646"/>
      <c r="AB20" s="646"/>
      <c r="AC20" s="646"/>
      <c r="AD20" s="647">
        <v>153</v>
      </c>
      <c r="AE20" s="647"/>
      <c r="AF20" s="647"/>
      <c r="AG20" s="647"/>
      <c r="AH20" s="647"/>
      <c r="AI20" s="647"/>
      <c r="AJ20" s="647"/>
      <c r="AK20" s="647"/>
      <c r="AL20" s="611">
        <v>0</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v>404</v>
      </c>
      <c r="BH20" s="609"/>
      <c r="BI20" s="609"/>
      <c r="BJ20" s="609"/>
      <c r="BK20" s="609"/>
      <c r="BL20" s="609"/>
      <c r="BM20" s="609"/>
      <c r="BN20" s="610"/>
      <c r="BO20" s="646">
        <v>0</v>
      </c>
      <c r="BP20" s="646"/>
      <c r="BQ20" s="646"/>
      <c r="BR20" s="646"/>
      <c r="BS20" s="647" t="s">
        <v>122</v>
      </c>
      <c r="BT20" s="647"/>
      <c r="BU20" s="647"/>
      <c r="BV20" s="647"/>
      <c r="BW20" s="647"/>
      <c r="BX20" s="647"/>
      <c r="BY20" s="647"/>
      <c r="BZ20" s="647"/>
      <c r="CA20" s="647"/>
      <c r="CB20" s="687"/>
      <c r="CD20" s="605" t="s">
        <v>265</v>
      </c>
      <c r="CE20" s="606"/>
      <c r="CF20" s="606"/>
      <c r="CG20" s="606"/>
      <c r="CH20" s="606"/>
      <c r="CI20" s="606"/>
      <c r="CJ20" s="606"/>
      <c r="CK20" s="606"/>
      <c r="CL20" s="606"/>
      <c r="CM20" s="606"/>
      <c r="CN20" s="606"/>
      <c r="CO20" s="606"/>
      <c r="CP20" s="606"/>
      <c r="CQ20" s="607"/>
      <c r="CR20" s="608">
        <v>6938196</v>
      </c>
      <c r="CS20" s="609"/>
      <c r="CT20" s="609"/>
      <c r="CU20" s="609"/>
      <c r="CV20" s="609"/>
      <c r="CW20" s="609"/>
      <c r="CX20" s="609"/>
      <c r="CY20" s="610"/>
      <c r="CZ20" s="646">
        <v>100</v>
      </c>
      <c r="DA20" s="646"/>
      <c r="DB20" s="646"/>
      <c r="DC20" s="646"/>
      <c r="DD20" s="614">
        <v>372067</v>
      </c>
      <c r="DE20" s="609"/>
      <c r="DF20" s="609"/>
      <c r="DG20" s="609"/>
      <c r="DH20" s="609"/>
      <c r="DI20" s="609"/>
      <c r="DJ20" s="609"/>
      <c r="DK20" s="609"/>
      <c r="DL20" s="609"/>
      <c r="DM20" s="609"/>
      <c r="DN20" s="609"/>
      <c r="DO20" s="609"/>
      <c r="DP20" s="610"/>
      <c r="DQ20" s="614">
        <v>5082336</v>
      </c>
      <c r="DR20" s="609"/>
      <c r="DS20" s="609"/>
      <c r="DT20" s="609"/>
      <c r="DU20" s="609"/>
      <c r="DV20" s="609"/>
      <c r="DW20" s="609"/>
      <c r="DX20" s="609"/>
      <c r="DY20" s="609"/>
      <c r="DZ20" s="609"/>
      <c r="EA20" s="609"/>
      <c r="EB20" s="609"/>
      <c r="EC20" s="645"/>
    </row>
    <row r="21" spans="2:133" ht="11.25" customHeight="1" x14ac:dyDescent="0.2">
      <c r="B21" s="605" t="s">
        <v>266</v>
      </c>
      <c r="C21" s="606"/>
      <c r="D21" s="606"/>
      <c r="E21" s="606"/>
      <c r="F21" s="606"/>
      <c r="G21" s="606"/>
      <c r="H21" s="606"/>
      <c r="I21" s="606"/>
      <c r="J21" s="606"/>
      <c r="K21" s="606"/>
      <c r="L21" s="606"/>
      <c r="M21" s="606"/>
      <c r="N21" s="606"/>
      <c r="O21" s="606"/>
      <c r="P21" s="606"/>
      <c r="Q21" s="607"/>
      <c r="R21" s="608">
        <v>2510374</v>
      </c>
      <c r="S21" s="609"/>
      <c r="T21" s="609"/>
      <c r="U21" s="609"/>
      <c r="V21" s="609"/>
      <c r="W21" s="609"/>
      <c r="X21" s="609"/>
      <c r="Y21" s="610"/>
      <c r="Z21" s="646">
        <v>35.299999999999997</v>
      </c>
      <c r="AA21" s="646"/>
      <c r="AB21" s="646"/>
      <c r="AC21" s="646"/>
      <c r="AD21" s="647">
        <v>2297829</v>
      </c>
      <c r="AE21" s="647"/>
      <c r="AF21" s="647"/>
      <c r="AG21" s="647"/>
      <c r="AH21" s="647"/>
      <c r="AI21" s="647"/>
      <c r="AJ21" s="647"/>
      <c r="AK21" s="647"/>
      <c r="AL21" s="611">
        <v>52.5</v>
      </c>
      <c r="AM21" s="612"/>
      <c r="AN21" s="612"/>
      <c r="AO21" s="648"/>
      <c r="AP21" s="605" t="s">
        <v>267</v>
      </c>
      <c r="AQ21" s="685"/>
      <c r="AR21" s="685"/>
      <c r="AS21" s="685"/>
      <c r="AT21" s="685"/>
      <c r="AU21" s="685"/>
      <c r="AV21" s="685"/>
      <c r="AW21" s="685"/>
      <c r="AX21" s="685"/>
      <c r="AY21" s="685"/>
      <c r="AZ21" s="685"/>
      <c r="BA21" s="685"/>
      <c r="BB21" s="685"/>
      <c r="BC21" s="685"/>
      <c r="BD21" s="685"/>
      <c r="BE21" s="685"/>
      <c r="BF21" s="686"/>
      <c r="BG21" s="608">
        <v>404</v>
      </c>
      <c r="BH21" s="609"/>
      <c r="BI21" s="609"/>
      <c r="BJ21" s="609"/>
      <c r="BK21" s="609"/>
      <c r="BL21" s="609"/>
      <c r="BM21" s="609"/>
      <c r="BN21" s="610"/>
      <c r="BO21" s="646">
        <v>0</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268</v>
      </c>
      <c r="C22" s="606"/>
      <c r="D22" s="606"/>
      <c r="E22" s="606"/>
      <c r="F22" s="606"/>
      <c r="G22" s="606"/>
      <c r="H22" s="606"/>
      <c r="I22" s="606"/>
      <c r="J22" s="606"/>
      <c r="K22" s="606"/>
      <c r="L22" s="606"/>
      <c r="M22" s="606"/>
      <c r="N22" s="606"/>
      <c r="O22" s="606"/>
      <c r="P22" s="606"/>
      <c r="Q22" s="607"/>
      <c r="R22" s="608">
        <v>2297829</v>
      </c>
      <c r="S22" s="609"/>
      <c r="T22" s="609"/>
      <c r="U22" s="609"/>
      <c r="V22" s="609"/>
      <c r="W22" s="609"/>
      <c r="X22" s="609"/>
      <c r="Y22" s="610"/>
      <c r="Z22" s="646">
        <v>32.299999999999997</v>
      </c>
      <c r="AA22" s="646"/>
      <c r="AB22" s="646"/>
      <c r="AC22" s="646"/>
      <c r="AD22" s="647">
        <v>2297829</v>
      </c>
      <c r="AE22" s="647"/>
      <c r="AF22" s="647"/>
      <c r="AG22" s="647"/>
      <c r="AH22" s="647"/>
      <c r="AI22" s="647"/>
      <c r="AJ22" s="647"/>
      <c r="AK22" s="647"/>
      <c r="AL22" s="611">
        <v>52.5</v>
      </c>
      <c r="AM22" s="612"/>
      <c r="AN22" s="612"/>
      <c r="AO22" s="648"/>
      <c r="AP22" s="605" t="s">
        <v>269</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271</v>
      </c>
      <c r="C23" s="606"/>
      <c r="D23" s="606"/>
      <c r="E23" s="606"/>
      <c r="F23" s="606"/>
      <c r="G23" s="606"/>
      <c r="H23" s="606"/>
      <c r="I23" s="606"/>
      <c r="J23" s="606"/>
      <c r="K23" s="606"/>
      <c r="L23" s="606"/>
      <c r="M23" s="606"/>
      <c r="N23" s="606"/>
      <c r="O23" s="606"/>
      <c r="P23" s="606"/>
      <c r="Q23" s="607"/>
      <c r="R23" s="608">
        <v>212545</v>
      </c>
      <c r="S23" s="609"/>
      <c r="T23" s="609"/>
      <c r="U23" s="609"/>
      <c r="V23" s="609"/>
      <c r="W23" s="609"/>
      <c r="X23" s="609"/>
      <c r="Y23" s="610"/>
      <c r="Z23" s="646">
        <v>3</v>
      </c>
      <c r="AA23" s="646"/>
      <c r="AB23" s="646"/>
      <c r="AC23" s="646"/>
      <c r="AD23" s="647" t="s">
        <v>122</v>
      </c>
      <c r="AE23" s="647"/>
      <c r="AF23" s="647"/>
      <c r="AG23" s="647"/>
      <c r="AH23" s="647"/>
      <c r="AI23" s="647"/>
      <c r="AJ23" s="647"/>
      <c r="AK23" s="647"/>
      <c r="AL23" s="611" t="s">
        <v>122</v>
      </c>
      <c r="AM23" s="612"/>
      <c r="AN23" s="612"/>
      <c r="AO23" s="648"/>
      <c r="AP23" s="605" t="s">
        <v>272</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2">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280</v>
      </c>
      <c r="CE24" s="667"/>
      <c r="CF24" s="667"/>
      <c r="CG24" s="667"/>
      <c r="CH24" s="667"/>
      <c r="CI24" s="667"/>
      <c r="CJ24" s="667"/>
      <c r="CK24" s="667"/>
      <c r="CL24" s="667"/>
      <c r="CM24" s="667"/>
      <c r="CN24" s="667"/>
      <c r="CO24" s="667"/>
      <c r="CP24" s="667"/>
      <c r="CQ24" s="668"/>
      <c r="CR24" s="663">
        <v>3371482</v>
      </c>
      <c r="CS24" s="664"/>
      <c r="CT24" s="664"/>
      <c r="CU24" s="664"/>
      <c r="CV24" s="664"/>
      <c r="CW24" s="664"/>
      <c r="CX24" s="664"/>
      <c r="CY24" s="689"/>
      <c r="CZ24" s="690">
        <v>48.6</v>
      </c>
      <c r="DA24" s="672"/>
      <c r="DB24" s="672"/>
      <c r="DC24" s="692"/>
      <c r="DD24" s="688">
        <v>2405134</v>
      </c>
      <c r="DE24" s="664"/>
      <c r="DF24" s="664"/>
      <c r="DG24" s="664"/>
      <c r="DH24" s="664"/>
      <c r="DI24" s="664"/>
      <c r="DJ24" s="664"/>
      <c r="DK24" s="689"/>
      <c r="DL24" s="688">
        <v>2168996</v>
      </c>
      <c r="DM24" s="664"/>
      <c r="DN24" s="664"/>
      <c r="DO24" s="664"/>
      <c r="DP24" s="664"/>
      <c r="DQ24" s="664"/>
      <c r="DR24" s="664"/>
      <c r="DS24" s="664"/>
      <c r="DT24" s="664"/>
      <c r="DU24" s="664"/>
      <c r="DV24" s="689"/>
      <c r="DW24" s="690">
        <v>49.3</v>
      </c>
      <c r="DX24" s="672"/>
      <c r="DY24" s="672"/>
      <c r="DZ24" s="672"/>
      <c r="EA24" s="672"/>
      <c r="EB24" s="672"/>
      <c r="EC24" s="691"/>
    </row>
    <row r="25" spans="2:133" ht="11.25" customHeight="1" x14ac:dyDescent="0.2">
      <c r="B25" s="605" t="s">
        <v>281</v>
      </c>
      <c r="C25" s="606"/>
      <c r="D25" s="606"/>
      <c r="E25" s="606"/>
      <c r="F25" s="606"/>
      <c r="G25" s="606"/>
      <c r="H25" s="606"/>
      <c r="I25" s="606"/>
      <c r="J25" s="606"/>
      <c r="K25" s="606"/>
      <c r="L25" s="606"/>
      <c r="M25" s="606"/>
      <c r="N25" s="606"/>
      <c r="O25" s="606"/>
      <c r="P25" s="606"/>
      <c r="Q25" s="607"/>
      <c r="R25" s="608">
        <v>4562294</v>
      </c>
      <c r="S25" s="609"/>
      <c r="T25" s="609"/>
      <c r="U25" s="609"/>
      <c r="V25" s="609"/>
      <c r="W25" s="609"/>
      <c r="X25" s="609"/>
      <c r="Y25" s="610"/>
      <c r="Z25" s="646">
        <v>64.2</v>
      </c>
      <c r="AA25" s="646"/>
      <c r="AB25" s="646"/>
      <c r="AC25" s="646"/>
      <c r="AD25" s="647">
        <v>4349749</v>
      </c>
      <c r="AE25" s="647"/>
      <c r="AF25" s="647"/>
      <c r="AG25" s="647"/>
      <c r="AH25" s="647"/>
      <c r="AI25" s="647"/>
      <c r="AJ25" s="647"/>
      <c r="AK25" s="647"/>
      <c r="AL25" s="611">
        <v>99.4</v>
      </c>
      <c r="AM25" s="612"/>
      <c r="AN25" s="612"/>
      <c r="AO25" s="648"/>
      <c r="AP25" s="605" t="s">
        <v>282</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283</v>
      </c>
      <c r="CE25" s="606"/>
      <c r="CF25" s="606"/>
      <c r="CG25" s="606"/>
      <c r="CH25" s="606"/>
      <c r="CI25" s="606"/>
      <c r="CJ25" s="606"/>
      <c r="CK25" s="606"/>
      <c r="CL25" s="606"/>
      <c r="CM25" s="606"/>
      <c r="CN25" s="606"/>
      <c r="CO25" s="606"/>
      <c r="CP25" s="606"/>
      <c r="CQ25" s="607"/>
      <c r="CR25" s="608">
        <v>1285050</v>
      </c>
      <c r="CS25" s="621"/>
      <c r="CT25" s="621"/>
      <c r="CU25" s="621"/>
      <c r="CV25" s="621"/>
      <c r="CW25" s="621"/>
      <c r="CX25" s="621"/>
      <c r="CY25" s="622"/>
      <c r="CZ25" s="611">
        <v>18.5</v>
      </c>
      <c r="DA25" s="623"/>
      <c r="DB25" s="623"/>
      <c r="DC25" s="624"/>
      <c r="DD25" s="614">
        <v>1172011</v>
      </c>
      <c r="DE25" s="621"/>
      <c r="DF25" s="621"/>
      <c r="DG25" s="621"/>
      <c r="DH25" s="621"/>
      <c r="DI25" s="621"/>
      <c r="DJ25" s="621"/>
      <c r="DK25" s="622"/>
      <c r="DL25" s="614">
        <v>1148198</v>
      </c>
      <c r="DM25" s="621"/>
      <c r="DN25" s="621"/>
      <c r="DO25" s="621"/>
      <c r="DP25" s="621"/>
      <c r="DQ25" s="621"/>
      <c r="DR25" s="621"/>
      <c r="DS25" s="621"/>
      <c r="DT25" s="621"/>
      <c r="DU25" s="621"/>
      <c r="DV25" s="622"/>
      <c r="DW25" s="611">
        <v>26.1</v>
      </c>
      <c r="DX25" s="623"/>
      <c r="DY25" s="623"/>
      <c r="DZ25" s="623"/>
      <c r="EA25" s="623"/>
      <c r="EB25" s="623"/>
      <c r="EC25" s="635"/>
    </row>
    <row r="26" spans="2:133" ht="11.25" customHeight="1" x14ac:dyDescent="0.2">
      <c r="B26" s="605" t="s">
        <v>284</v>
      </c>
      <c r="C26" s="606"/>
      <c r="D26" s="606"/>
      <c r="E26" s="606"/>
      <c r="F26" s="606"/>
      <c r="G26" s="606"/>
      <c r="H26" s="606"/>
      <c r="I26" s="606"/>
      <c r="J26" s="606"/>
      <c r="K26" s="606"/>
      <c r="L26" s="606"/>
      <c r="M26" s="606"/>
      <c r="N26" s="606"/>
      <c r="O26" s="606"/>
      <c r="P26" s="606"/>
      <c r="Q26" s="607"/>
      <c r="R26" s="608">
        <v>1779</v>
      </c>
      <c r="S26" s="609"/>
      <c r="T26" s="609"/>
      <c r="U26" s="609"/>
      <c r="V26" s="609"/>
      <c r="W26" s="609"/>
      <c r="X26" s="609"/>
      <c r="Y26" s="610"/>
      <c r="Z26" s="646">
        <v>0</v>
      </c>
      <c r="AA26" s="646"/>
      <c r="AB26" s="646"/>
      <c r="AC26" s="646"/>
      <c r="AD26" s="647">
        <v>1779</v>
      </c>
      <c r="AE26" s="647"/>
      <c r="AF26" s="647"/>
      <c r="AG26" s="647"/>
      <c r="AH26" s="647"/>
      <c r="AI26" s="647"/>
      <c r="AJ26" s="647"/>
      <c r="AK26" s="647"/>
      <c r="AL26" s="611">
        <v>0</v>
      </c>
      <c r="AM26" s="612"/>
      <c r="AN26" s="612"/>
      <c r="AO26" s="648"/>
      <c r="AP26" s="605" t="s">
        <v>285</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286</v>
      </c>
      <c r="CE26" s="606"/>
      <c r="CF26" s="606"/>
      <c r="CG26" s="606"/>
      <c r="CH26" s="606"/>
      <c r="CI26" s="606"/>
      <c r="CJ26" s="606"/>
      <c r="CK26" s="606"/>
      <c r="CL26" s="606"/>
      <c r="CM26" s="606"/>
      <c r="CN26" s="606"/>
      <c r="CO26" s="606"/>
      <c r="CP26" s="606"/>
      <c r="CQ26" s="607"/>
      <c r="CR26" s="608">
        <v>724382</v>
      </c>
      <c r="CS26" s="609"/>
      <c r="CT26" s="609"/>
      <c r="CU26" s="609"/>
      <c r="CV26" s="609"/>
      <c r="CW26" s="609"/>
      <c r="CX26" s="609"/>
      <c r="CY26" s="610"/>
      <c r="CZ26" s="611">
        <v>10.4</v>
      </c>
      <c r="DA26" s="623"/>
      <c r="DB26" s="623"/>
      <c r="DC26" s="624"/>
      <c r="DD26" s="614">
        <v>671729</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287</v>
      </c>
      <c r="C27" s="606"/>
      <c r="D27" s="606"/>
      <c r="E27" s="606"/>
      <c r="F27" s="606"/>
      <c r="G27" s="606"/>
      <c r="H27" s="606"/>
      <c r="I27" s="606"/>
      <c r="J27" s="606"/>
      <c r="K27" s="606"/>
      <c r="L27" s="606"/>
      <c r="M27" s="606"/>
      <c r="N27" s="606"/>
      <c r="O27" s="606"/>
      <c r="P27" s="606"/>
      <c r="Q27" s="607"/>
      <c r="R27" s="608">
        <v>2614</v>
      </c>
      <c r="S27" s="609"/>
      <c r="T27" s="609"/>
      <c r="U27" s="609"/>
      <c r="V27" s="609"/>
      <c r="W27" s="609"/>
      <c r="X27" s="609"/>
      <c r="Y27" s="610"/>
      <c r="Z27" s="646">
        <v>0</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1507516</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7"/>
      <c r="CD27" s="605" t="s">
        <v>289</v>
      </c>
      <c r="CE27" s="606"/>
      <c r="CF27" s="606"/>
      <c r="CG27" s="606"/>
      <c r="CH27" s="606"/>
      <c r="CI27" s="606"/>
      <c r="CJ27" s="606"/>
      <c r="CK27" s="606"/>
      <c r="CL27" s="606"/>
      <c r="CM27" s="606"/>
      <c r="CN27" s="606"/>
      <c r="CO27" s="606"/>
      <c r="CP27" s="606"/>
      <c r="CQ27" s="607"/>
      <c r="CR27" s="608">
        <v>1446647</v>
      </c>
      <c r="CS27" s="621"/>
      <c r="CT27" s="621"/>
      <c r="CU27" s="621"/>
      <c r="CV27" s="621"/>
      <c r="CW27" s="621"/>
      <c r="CX27" s="621"/>
      <c r="CY27" s="622"/>
      <c r="CZ27" s="611">
        <v>20.9</v>
      </c>
      <c r="DA27" s="623"/>
      <c r="DB27" s="623"/>
      <c r="DC27" s="624"/>
      <c r="DD27" s="614">
        <v>593338</v>
      </c>
      <c r="DE27" s="621"/>
      <c r="DF27" s="621"/>
      <c r="DG27" s="621"/>
      <c r="DH27" s="621"/>
      <c r="DI27" s="621"/>
      <c r="DJ27" s="621"/>
      <c r="DK27" s="622"/>
      <c r="DL27" s="614">
        <v>381013</v>
      </c>
      <c r="DM27" s="621"/>
      <c r="DN27" s="621"/>
      <c r="DO27" s="621"/>
      <c r="DP27" s="621"/>
      <c r="DQ27" s="621"/>
      <c r="DR27" s="621"/>
      <c r="DS27" s="621"/>
      <c r="DT27" s="621"/>
      <c r="DU27" s="621"/>
      <c r="DV27" s="622"/>
      <c r="DW27" s="611">
        <v>8.6999999999999993</v>
      </c>
      <c r="DX27" s="623"/>
      <c r="DY27" s="623"/>
      <c r="DZ27" s="623"/>
      <c r="EA27" s="623"/>
      <c r="EB27" s="623"/>
      <c r="EC27" s="635"/>
    </row>
    <row r="28" spans="2:133" ht="11.25" customHeight="1" x14ac:dyDescent="0.2">
      <c r="B28" s="605" t="s">
        <v>290</v>
      </c>
      <c r="C28" s="606"/>
      <c r="D28" s="606"/>
      <c r="E28" s="606"/>
      <c r="F28" s="606"/>
      <c r="G28" s="606"/>
      <c r="H28" s="606"/>
      <c r="I28" s="606"/>
      <c r="J28" s="606"/>
      <c r="K28" s="606"/>
      <c r="L28" s="606"/>
      <c r="M28" s="606"/>
      <c r="N28" s="606"/>
      <c r="O28" s="606"/>
      <c r="P28" s="606"/>
      <c r="Q28" s="607"/>
      <c r="R28" s="608">
        <v>65845</v>
      </c>
      <c r="S28" s="609"/>
      <c r="T28" s="609"/>
      <c r="U28" s="609"/>
      <c r="V28" s="609"/>
      <c r="W28" s="609"/>
      <c r="X28" s="609"/>
      <c r="Y28" s="610"/>
      <c r="Z28" s="646">
        <v>0.9</v>
      </c>
      <c r="AA28" s="646"/>
      <c r="AB28" s="646"/>
      <c r="AC28" s="646"/>
      <c r="AD28" s="647">
        <v>21255</v>
      </c>
      <c r="AE28" s="647"/>
      <c r="AF28" s="647"/>
      <c r="AG28" s="647"/>
      <c r="AH28" s="647"/>
      <c r="AI28" s="647"/>
      <c r="AJ28" s="647"/>
      <c r="AK28" s="647"/>
      <c r="AL28" s="611">
        <v>0.5</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639785</v>
      </c>
      <c r="CS28" s="609"/>
      <c r="CT28" s="609"/>
      <c r="CU28" s="609"/>
      <c r="CV28" s="609"/>
      <c r="CW28" s="609"/>
      <c r="CX28" s="609"/>
      <c r="CY28" s="610"/>
      <c r="CZ28" s="611">
        <v>9.1999999999999993</v>
      </c>
      <c r="DA28" s="623"/>
      <c r="DB28" s="623"/>
      <c r="DC28" s="624"/>
      <c r="DD28" s="614">
        <v>639785</v>
      </c>
      <c r="DE28" s="609"/>
      <c r="DF28" s="609"/>
      <c r="DG28" s="609"/>
      <c r="DH28" s="609"/>
      <c r="DI28" s="609"/>
      <c r="DJ28" s="609"/>
      <c r="DK28" s="610"/>
      <c r="DL28" s="614">
        <v>639785</v>
      </c>
      <c r="DM28" s="609"/>
      <c r="DN28" s="609"/>
      <c r="DO28" s="609"/>
      <c r="DP28" s="609"/>
      <c r="DQ28" s="609"/>
      <c r="DR28" s="609"/>
      <c r="DS28" s="609"/>
      <c r="DT28" s="609"/>
      <c r="DU28" s="609"/>
      <c r="DV28" s="610"/>
      <c r="DW28" s="611">
        <v>14.5</v>
      </c>
      <c r="DX28" s="623"/>
      <c r="DY28" s="623"/>
      <c r="DZ28" s="623"/>
      <c r="EA28" s="623"/>
      <c r="EB28" s="623"/>
      <c r="EC28" s="635"/>
    </row>
    <row r="29" spans="2:133" ht="11.25" customHeight="1" x14ac:dyDescent="0.2">
      <c r="B29" s="605" t="s">
        <v>292</v>
      </c>
      <c r="C29" s="606"/>
      <c r="D29" s="606"/>
      <c r="E29" s="606"/>
      <c r="F29" s="606"/>
      <c r="G29" s="606"/>
      <c r="H29" s="606"/>
      <c r="I29" s="606"/>
      <c r="J29" s="606"/>
      <c r="K29" s="606"/>
      <c r="L29" s="606"/>
      <c r="M29" s="606"/>
      <c r="N29" s="606"/>
      <c r="O29" s="606"/>
      <c r="P29" s="606"/>
      <c r="Q29" s="607"/>
      <c r="R29" s="608">
        <v>57717</v>
      </c>
      <c r="S29" s="609"/>
      <c r="T29" s="609"/>
      <c r="U29" s="609"/>
      <c r="V29" s="609"/>
      <c r="W29" s="609"/>
      <c r="X29" s="609"/>
      <c r="Y29" s="610"/>
      <c r="Z29" s="646">
        <v>0.8</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293</v>
      </c>
      <c r="CE29" s="628"/>
      <c r="CF29" s="605" t="s">
        <v>66</v>
      </c>
      <c r="CG29" s="606"/>
      <c r="CH29" s="606"/>
      <c r="CI29" s="606"/>
      <c r="CJ29" s="606"/>
      <c r="CK29" s="606"/>
      <c r="CL29" s="606"/>
      <c r="CM29" s="606"/>
      <c r="CN29" s="606"/>
      <c r="CO29" s="606"/>
      <c r="CP29" s="606"/>
      <c r="CQ29" s="607"/>
      <c r="CR29" s="608">
        <v>639785</v>
      </c>
      <c r="CS29" s="621"/>
      <c r="CT29" s="621"/>
      <c r="CU29" s="621"/>
      <c r="CV29" s="621"/>
      <c r="CW29" s="621"/>
      <c r="CX29" s="621"/>
      <c r="CY29" s="622"/>
      <c r="CZ29" s="611">
        <v>9.1999999999999993</v>
      </c>
      <c r="DA29" s="623"/>
      <c r="DB29" s="623"/>
      <c r="DC29" s="624"/>
      <c r="DD29" s="614">
        <v>639785</v>
      </c>
      <c r="DE29" s="621"/>
      <c r="DF29" s="621"/>
      <c r="DG29" s="621"/>
      <c r="DH29" s="621"/>
      <c r="DI29" s="621"/>
      <c r="DJ29" s="621"/>
      <c r="DK29" s="622"/>
      <c r="DL29" s="614">
        <v>639785</v>
      </c>
      <c r="DM29" s="621"/>
      <c r="DN29" s="621"/>
      <c r="DO29" s="621"/>
      <c r="DP29" s="621"/>
      <c r="DQ29" s="621"/>
      <c r="DR29" s="621"/>
      <c r="DS29" s="621"/>
      <c r="DT29" s="621"/>
      <c r="DU29" s="621"/>
      <c r="DV29" s="622"/>
      <c r="DW29" s="611">
        <v>14.5</v>
      </c>
      <c r="DX29" s="623"/>
      <c r="DY29" s="623"/>
      <c r="DZ29" s="623"/>
      <c r="EA29" s="623"/>
      <c r="EB29" s="623"/>
      <c r="EC29" s="635"/>
    </row>
    <row r="30" spans="2:133" ht="11.25" customHeight="1" x14ac:dyDescent="0.2">
      <c r="B30" s="605" t="s">
        <v>294</v>
      </c>
      <c r="C30" s="606"/>
      <c r="D30" s="606"/>
      <c r="E30" s="606"/>
      <c r="F30" s="606"/>
      <c r="G30" s="606"/>
      <c r="H30" s="606"/>
      <c r="I30" s="606"/>
      <c r="J30" s="606"/>
      <c r="K30" s="606"/>
      <c r="L30" s="606"/>
      <c r="M30" s="606"/>
      <c r="N30" s="606"/>
      <c r="O30" s="606"/>
      <c r="P30" s="606"/>
      <c r="Q30" s="607"/>
      <c r="R30" s="608">
        <v>1093638</v>
      </c>
      <c r="S30" s="609"/>
      <c r="T30" s="609"/>
      <c r="U30" s="609"/>
      <c r="V30" s="609"/>
      <c r="W30" s="609"/>
      <c r="X30" s="609"/>
      <c r="Y30" s="610"/>
      <c r="Z30" s="646">
        <v>15.4</v>
      </c>
      <c r="AA30" s="646"/>
      <c r="AB30" s="646"/>
      <c r="AC30" s="646"/>
      <c r="AD30" s="647" t="s">
        <v>122</v>
      </c>
      <c r="AE30" s="647"/>
      <c r="AF30" s="647"/>
      <c r="AG30" s="647"/>
      <c r="AH30" s="647"/>
      <c r="AI30" s="647"/>
      <c r="AJ30" s="647"/>
      <c r="AK30" s="647"/>
      <c r="AL30" s="611" t="s">
        <v>122</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78"/>
      <c r="BI30" s="678"/>
      <c r="BJ30" s="678"/>
      <c r="BK30" s="678"/>
      <c r="BL30" s="678"/>
      <c r="BM30" s="678"/>
      <c r="BN30" s="678"/>
      <c r="BO30" s="678"/>
      <c r="BP30" s="678"/>
      <c r="BQ30" s="679"/>
      <c r="BR30" s="660" t="s">
        <v>296</v>
      </c>
      <c r="BS30" s="678"/>
      <c r="BT30" s="678"/>
      <c r="BU30" s="678"/>
      <c r="BV30" s="678"/>
      <c r="BW30" s="678"/>
      <c r="BX30" s="678"/>
      <c r="BY30" s="678"/>
      <c r="BZ30" s="678"/>
      <c r="CA30" s="678"/>
      <c r="CB30" s="679"/>
      <c r="CD30" s="629"/>
      <c r="CE30" s="630"/>
      <c r="CF30" s="605" t="s">
        <v>297</v>
      </c>
      <c r="CG30" s="606"/>
      <c r="CH30" s="606"/>
      <c r="CI30" s="606"/>
      <c r="CJ30" s="606"/>
      <c r="CK30" s="606"/>
      <c r="CL30" s="606"/>
      <c r="CM30" s="606"/>
      <c r="CN30" s="606"/>
      <c r="CO30" s="606"/>
      <c r="CP30" s="606"/>
      <c r="CQ30" s="607"/>
      <c r="CR30" s="608">
        <v>618755</v>
      </c>
      <c r="CS30" s="609"/>
      <c r="CT30" s="609"/>
      <c r="CU30" s="609"/>
      <c r="CV30" s="609"/>
      <c r="CW30" s="609"/>
      <c r="CX30" s="609"/>
      <c r="CY30" s="610"/>
      <c r="CZ30" s="611">
        <v>8.9</v>
      </c>
      <c r="DA30" s="623"/>
      <c r="DB30" s="623"/>
      <c r="DC30" s="624"/>
      <c r="DD30" s="614">
        <v>618755</v>
      </c>
      <c r="DE30" s="609"/>
      <c r="DF30" s="609"/>
      <c r="DG30" s="609"/>
      <c r="DH30" s="609"/>
      <c r="DI30" s="609"/>
      <c r="DJ30" s="609"/>
      <c r="DK30" s="610"/>
      <c r="DL30" s="614">
        <v>618755</v>
      </c>
      <c r="DM30" s="609"/>
      <c r="DN30" s="609"/>
      <c r="DO30" s="609"/>
      <c r="DP30" s="609"/>
      <c r="DQ30" s="609"/>
      <c r="DR30" s="609"/>
      <c r="DS30" s="609"/>
      <c r="DT30" s="609"/>
      <c r="DU30" s="609"/>
      <c r="DV30" s="610"/>
      <c r="DW30" s="611">
        <v>14.1</v>
      </c>
      <c r="DX30" s="623"/>
      <c r="DY30" s="623"/>
      <c r="DZ30" s="623"/>
      <c r="EA30" s="623"/>
      <c r="EB30" s="623"/>
      <c r="EC30" s="635"/>
    </row>
    <row r="31" spans="2:133" ht="11.25" customHeight="1" x14ac:dyDescent="0.2">
      <c r="B31" s="675" t="s">
        <v>298</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299</v>
      </c>
      <c r="AQ31" s="681"/>
      <c r="AR31" s="681"/>
      <c r="AS31" s="681"/>
      <c r="AT31" s="682" t="s">
        <v>300</v>
      </c>
      <c r="AU31" s="212"/>
      <c r="AV31" s="212"/>
      <c r="AW31" s="212"/>
      <c r="AX31" s="666" t="s">
        <v>178</v>
      </c>
      <c r="AY31" s="667"/>
      <c r="AZ31" s="667"/>
      <c r="BA31" s="667"/>
      <c r="BB31" s="667"/>
      <c r="BC31" s="667"/>
      <c r="BD31" s="667"/>
      <c r="BE31" s="667"/>
      <c r="BF31" s="668"/>
      <c r="BG31" s="670">
        <v>99.1</v>
      </c>
      <c r="BH31" s="671"/>
      <c r="BI31" s="671"/>
      <c r="BJ31" s="671"/>
      <c r="BK31" s="671"/>
      <c r="BL31" s="671"/>
      <c r="BM31" s="672">
        <v>96.5</v>
      </c>
      <c r="BN31" s="671"/>
      <c r="BO31" s="671"/>
      <c r="BP31" s="671"/>
      <c r="BQ31" s="673"/>
      <c r="BR31" s="670">
        <v>99.2</v>
      </c>
      <c r="BS31" s="671"/>
      <c r="BT31" s="671"/>
      <c r="BU31" s="671"/>
      <c r="BV31" s="671"/>
      <c r="BW31" s="671"/>
      <c r="BX31" s="672">
        <v>96.5</v>
      </c>
      <c r="BY31" s="671"/>
      <c r="BZ31" s="671"/>
      <c r="CA31" s="671"/>
      <c r="CB31" s="673"/>
      <c r="CD31" s="629"/>
      <c r="CE31" s="630"/>
      <c r="CF31" s="605" t="s">
        <v>301</v>
      </c>
      <c r="CG31" s="606"/>
      <c r="CH31" s="606"/>
      <c r="CI31" s="606"/>
      <c r="CJ31" s="606"/>
      <c r="CK31" s="606"/>
      <c r="CL31" s="606"/>
      <c r="CM31" s="606"/>
      <c r="CN31" s="606"/>
      <c r="CO31" s="606"/>
      <c r="CP31" s="606"/>
      <c r="CQ31" s="607"/>
      <c r="CR31" s="608">
        <v>21030</v>
      </c>
      <c r="CS31" s="621"/>
      <c r="CT31" s="621"/>
      <c r="CU31" s="621"/>
      <c r="CV31" s="621"/>
      <c r="CW31" s="621"/>
      <c r="CX31" s="621"/>
      <c r="CY31" s="622"/>
      <c r="CZ31" s="611">
        <v>0.3</v>
      </c>
      <c r="DA31" s="623"/>
      <c r="DB31" s="623"/>
      <c r="DC31" s="624"/>
      <c r="DD31" s="614">
        <v>21030</v>
      </c>
      <c r="DE31" s="621"/>
      <c r="DF31" s="621"/>
      <c r="DG31" s="621"/>
      <c r="DH31" s="621"/>
      <c r="DI31" s="621"/>
      <c r="DJ31" s="621"/>
      <c r="DK31" s="622"/>
      <c r="DL31" s="614">
        <v>21030</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2">
      <c r="B32" s="605" t="s">
        <v>302</v>
      </c>
      <c r="C32" s="606"/>
      <c r="D32" s="606"/>
      <c r="E32" s="606"/>
      <c r="F32" s="606"/>
      <c r="G32" s="606"/>
      <c r="H32" s="606"/>
      <c r="I32" s="606"/>
      <c r="J32" s="606"/>
      <c r="K32" s="606"/>
      <c r="L32" s="606"/>
      <c r="M32" s="606"/>
      <c r="N32" s="606"/>
      <c r="O32" s="606"/>
      <c r="P32" s="606"/>
      <c r="Q32" s="607"/>
      <c r="R32" s="608">
        <v>568275</v>
      </c>
      <c r="S32" s="609"/>
      <c r="T32" s="609"/>
      <c r="U32" s="609"/>
      <c r="V32" s="609"/>
      <c r="W32" s="609"/>
      <c r="X32" s="609"/>
      <c r="Y32" s="610"/>
      <c r="Z32" s="646">
        <v>8</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303</v>
      </c>
      <c r="AX32" s="605" t="s">
        <v>304</v>
      </c>
      <c r="AY32" s="606"/>
      <c r="AZ32" s="606"/>
      <c r="BA32" s="606"/>
      <c r="BB32" s="606"/>
      <c r="BC32" s="606"/>
      <c r="BD32" s="606"/>
      <c r="BE32" s="606"/>
      <c r="BF32" s="607"/>
      <c r="BG32" s="674">
        <v>98.9</v>
      </c>
      <c r="BH32" s="621"/>
      <c r="BI32" s="621"/>
      <c r="BJ32" s="621"/>
      <c r="BK32" s="621"/>
      <c r="BL32" s="621"/>
      <c r="BM32" s="612">
        <v>98.4</v>
      </c>
      <c r="BN32" s="621"/>
      <c r="BO32" s="621"/>
      <c r="BP32" s="621"/>
      <c r="BQ32" s="644"/>
      <c r="BR32" s="674">
        <v>99.3</v>
      </c>
      <c r="BS32" s="621"/>
      <c r="BT32" s="621"/>
      <c r="BU32" s="621"/>
      <c r="BV32" s="621"/>
      <c r="BW32" s="621"/>
      <c r="BX32" s="612">
        <v>98.6</v>
      </c>
      <c r="BY32" s="621"/>
      <c r="BZ32" s="621"/>
      <c r="CA32" s="621"/>
      <c r="CB32" s="644"/>
      <c r="CD32" s="631"/>
      <c r="CE32" s="632"/>
      <c r="CF32" s="605" t="s">
        <v>305</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306</v>
      </c>
      <c r="C33" s="606"/>
      <c r="D33" s="606"/>
      <c r="E33" s="606"/>
      <c r="F33" s="606"/>
      <c r="G33" s="606"/>
      <c r="H33" s="606"/>
      <c r="I33" s="606"/>
      <c r="J33" s="606"/>
      <c r="K33" s="606"/>
      <c r="L33" s="606"/>
      <c r="M33" s="606"/>
      <c r="N33" s="606"/>
      <c r="O33" s="606"/>
      <c r="P33" s="606"/>
      <c r="Q33" s="607"/>
      <c r="R33" s="608">
        <v>4476</v>
      </c>
      <c r="S33" s="609"/>
      <c r="T33" s="609"/>
      <c r="U33" s="609"/>
      <c r="V33" s="609"/>
      <c r="W33" s="609"/>
      <c r="X33" s="609"/>
      <c r="Y33" s="610"/>
      <c r="Z33" s="646">
        <v>0.1</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84"/>
      <c r="AU33" s="213"/>
      <c r="AV33" s="213"/>
      <c r="AW33" s="213"/>
      <c r="AX33" s="589" t="s">
        <v>307</v>
      </c>
      <c r="AY33" s="590"/>
      <c r="AZ33" s="590"/>
      <c r="BA33" s="590"/>
      <c r="BB33" s="590"/>
      <c r="BC33" s="590"/>
      <c r="BD33" s="590"/>
      <c r="BE33" s="590"/>
      <c r="BF33" s="591"/>
      <c r="BG33" s="669">
        <v>99.2</v>
      </c>
      <c r="BH33" s="593"/>
      <c r="BI33" s="593"/>
      <c r="BJ33" s="593"/>
      <c r="BK33" s="593"/>
      <c r="BL33" s="593"/>
      <c r="BM33" s="639">
        <v>93.4</v>
      </c>
      <c r="BN33" s="593"/>
      <c r="BO33" s="593"/>
      <c r="BP33" s="593"/>
      <c r="BQ33" s="656"/>
      <c r="BR33" s="669">
        <v>99.1</v>
      </c>
      <c r="BS33" s="593"/>
      <c r="BT33" s="593"/>
      <c r="BU33" s="593"/>
      <c r="BV33" s="593"/>
      <c r="BW33" s="593"/>
      <c r="BX33" s="639">
        <v>93.1</v>
      </c>
      <c r="BY33" s="593"/>
      <c r="BZ33" s="593"/>
      <c r="CA33" s="593"/>
      <c r="CB33" s="656"/>
      <c r="CD33" s="605" t="s">
        <v>308</v>
      </c>
      <c r="CE33" s="606"/>
      <c r="CF33" s="606"/>
      <c r="CG33" s="606"/>
      <c r="CH33" s="606"/>
      <c r="CI33" s="606"/>
      <c r="CJ33" s="606"/>
      <c r="CK33" s="606"/>
      <c r="CL33" s="606"/>
      <c r="CM33" s="606"/>
      <c r="CN33" s="606"/>
      <c r="CO33" s="606"/>
      <c r="CP33" s="606"/>
      <c r="CQ33" s="607"/>
      <c r="CR33" s="608">
        <v>3177469</v>
      </c>
      <c r="CS33" s="621"/>
      <c r="CT33" s="621"/>
      <c r="CU33" s="621"/>
      <c r="CV33" s="621"/>
      <c r="CW33" s="621"/>
      <c r="CX33" s="621"/>
      <c r="CY33" s="622"/>
      <c r="CZ33" s="611">
        <v>45.8</v>
      </c>
      <c r="DA33" s="623"/>
      <c r="DB33" s="623"/>
      <c r="DC33" s="624"/>
      <c r="DD33" s="614">
        <v>2530229</v>
      </c>
      <c r="DE33" s="621"/>
      <c r="DF33" s="621"/>
      <c r="DG33" s="621"/>
      <c r="DH33" s="621"/>
      <c r="DI33" s="621"/>
      <c r="DJ33" s="621"/>
      <c r="DK33" s="622"/>
      <c r="DL33" s="614">
        <v>1770045</v>
      </c>
      <c r="DM33" s="621"/>
      <c r="DN33" s="621"/>
      <c r="DO33" s="621"/>
      <c r="DP33" s="621"/>
      <c r="DQ33" s="621"/>
      <c r="DR33" s="621"/>
      <c r="DS33" s="621"/>
      <c r="DT33" s="621"/>
      <c r="DU33" s="621"/>
      <c r="DV33" s="622"/>
      <c r="DW33" s="611">
        <v>40.200000000000003</v>
      </c>
      <c r="DX33" s="623"/>
      <c r="DY33" s="623"/>
      <c r="DZ33" s="623"/>
      <c r="EA33" s="623"/>
      <c r="EB33" s="623"/>
      <c r="EC33" s="635"/>
    </row>
    <row r="34" spans="2:133" ht="11.25" customHeight="1" x14ac:dyDescent="0.2">
      <c r="B34" s="605" t="s">
        <v>309</v>
      </c>
      <c r="C34" s="606"/>
      <c r="D34" s="606"/>
      <c r="E34" s="606"/>
      <c r="F34" s="606"/>
      <c r="G34" s="606"/>
      <c r="H34" s="606"/>
      <c r="I34" s="606"/>
      <c r="J34" s="606"/>
      <c r="K34" s="606"/>
      <c r="L34" s="606"/>
      <c r="M34" s="606"/>
      <c r="N34" s="606"/>
      <c r="O34" s="606"/>
      <c r="P34" s="606"/>
      <c r="Q34" s="607"/>
      <c r="R34" s="608">
        <v>30073</v>
      </c>
      <c r="S34" s="609"/>
      <c r="T34" s="609"/>
      <c r="U34" s="609"/>
      <c r="V34" s="609"/>
      <c r="W34" s="609"/>
      <c r="X34" s="609"/>
      <c r="Y34" s="610"/>
      <c r="Z34" s="646">
        <v>0.4</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310</v>
      </c>
      <c r="CE34" s="606"/>
      <c r="CF34" s="606"/>
      <c r="CG34" s="606"/>
      <c r="CH34" s="606"/>
      <c r="CI34" s="606"/>
      <c r="CJ34" s="606"/>
      <c r="CK34" s="606"/>
      <c r="CL34" s="606"/>
      <c r="CM34" s="606"/>
      <c r="CN34" s="606"/>
      <c r="CO34" s="606"/>
      <c r="CP34" s="606"/>
      <c r="CQ34" s="607"/>
      <c r="CR34" s="608">
        <v>1298231</v>
      </c>
      <c r="CS34" s="609"/>
      <c r="CT34" s="609"/>
      <c r="CU34" s="609"/>
      <c r="CV34" s="609"/>
      <c r="CW34" s="609"/>
      <c r="CX34" s="609"/>
      <c r="CY34" s="610"/>
      <c r="CZ34" s="611">
        <v>18.7</v>
      </c>
      <c r="DA34" s="623"/>
      <c r="DB34" s="623"/>
      <c r="DC34" s="624"/>
      <c r="DD34" s="614">
        <v>929175</v>
      </c>
      <c r="DE34" s="609"/>
      <c r="DF34" s="609"/>
      <c r="DG34" s="609"/>
      <c r="DH34" s="609"/>
      <c r="DI34" s="609"/>
      <c r="DJ34" s="609"/>
      <c r="DK34" s="610"/>
      <c r="DL34" s="614">
        <v>678984</v>
      </c>
      <c r="DM34" s="609"/>
      <c r="DN34" s="609"/>
      <c r="DO34" s="609"/>
      <c r="DP34" s="609"/>
      <c r="DQ34" s="609"/>
      <c r="DR34" s="609"/>
      <c r="DS34" s="609"/>
      <c r="DT34" s="609"/>
      <c r="DU34" s="609"/>
      <c r="DV34" s="610"/>
      <c r="DW34" s="611">
        <v>15.4</v>
      </c>
      <c r="DX34" s="623"/>
      <c r="DY34" s="623"/>
      <c r="DZ34" s="623"/>
      <c r="EA34" s="623"/>
      <c r="EB34" s="623"/>
      <c r="EC34" s="635"/>
    </row>
    <row r="35" spans="2:133" ht="11.25" customHeight="1" x14ac:dyDescent="0.2">
      <c r="B35" s="605" t="s">
        <v>311</v>
      </c>
      <c r="C35" s="606"/>
      <c r="D35" s="606"/>
      <c r="E35" s="606"/>
      <c r="F35" s="606"/>
      <c r="G35" s="606"/>
      <c r="H35" s="606"/>
      <c r="I35" s="606"/>
      <c r="J35" s="606"/>
      <c r="K35" s="606"/>
      <c r="L35" s="606"/>
      <c r="M35" s="606"/>
      <c r="N35" s="606"/>
      <c r="O35" s="606"/>
      <c r="P35" s="606"/>
      <c r="Q35" s="607"/>
      <c r="R35" s="608">
        <v>110962</v>
      </c>
      <c r="S35" s="609"/>
      <c r="T35" s="609"/>
      <c r="U35" s="609"/>
      <c r="V35" s="609"/>
      <c r="W35" s="609"/>
      <c r="X35" s="609"/>
      <c r="Y35" s="610"/>
      <c r="Z35" s="646">
        <v>1.6</v>
      </c>
      <c r="AA35" s="646"/>
      <c r="AB35" s="646"/>
      <c r="AC35" s="646"/>
      <c r="AD35" s="647" t="s">
        <v>122</v>
      </c>
      <c r="AE35" s="647"/>
      <c r="AF35" s="647"/>
      <c r="AG35" s="647"/>
      <c r="AH35" s="647"/>
      <c r="AI35" s="647"/>
      <c r="AJ35" s="647"/>
      <c r="AK35" s="647"/>
      <c r="AL35" s="611" t="s">
        <v>122</v>
      </c>
      <c r="AM35" s="612"/>
      <c r="AN35" s="612"/>
      <c r="AO35" s="648"/>
      <c r="AP35" s="218"/>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26628</v>
      </c>
      <c r="CS35" s="621"/>
      <c r="CT35" s="621"/>
      <c r="CU35" s="621"/>
      <c r="CV35" s="621"/>
      <c r="CW35" s="621"/>
      <c r="CX35" s="621"/>
      <c r="CY35" s="622"/>
      <c r="CZ35" s="611">
        <v>0.4</v>
      </c>
      <c r="DA35" s="623"/>
      <c r="DB35" s="623"/>
      <c r="DC35" s="624"/>
      <c r="DD35" s="614">
        <v>26628</v>
      </c>
      <c r="DE35" s="621"/>
      <c r="DF35" s="621"/>
      <c r="DG35" s="621"/>
      <c r="DH35" s="621"/>
      <c r="DI35" s="621"/>
      <c r="DJ35" s="621"/>
      <c r="DK35" s="622"/>
      <c r="DL35" s="614">
        <v>26628</v>
      </c>
      <c r="DM35" s="621"/>
      <c r="DN35" s="621"/>
      <c r="DO35" s="621"/>
      <c r="DP35" s="621"/>
      <c r="DQ35" s="621"/>
      <c r="DR35" s="621"/>
      <c r="DS35" s="621"/>
      <c r="DT35" s="621"/>
      <c r="DU35" s="621"/>
      <c r="DV35" s="622"/>
      <c r="DW35" s="611">
        <v>0.6</v>
      </c>
      <c r="DX35" s="623"/>
      <c r="DY35" s="623"/>
      <c r="DZ35" s="623"/>
      <c r="EA35" s="623"/>
      <c r="EB35" s="623"/>
      <c r="EC35" s="635"/>
    </row>
    <row r="36" spans="2:133" ht="11.25" customHeight="1" x14ac:dyDescent="0.2">
      <c r="B36" s="605" t="s">
        <v>315</v>
      </c>
      <c r="C36" s="606"/>
      <c r="D36" s="606"/>
      <c r="E36" s="606"/>
      <c r="F36" s="606"/>
      <c r="G36" s="606"/>
      <c r="H36" s="606"/>
      <c r="I36" s="606"/>
      <c r="J36" s="606"/>
      <c r="K36" s="606"/>
      <c r="L36" s="606"/>
      <c r="M36" s="606"/>
      <c r="N36" s="606"/>
      <c r="O36" s="606"/>
      <c r="P36" s="606"/>
      <c r="Q36" s="607"/>
      <c r="R36" s="608">
        <v>150361</v>
      </c>
      <c r="S36" s="609"/>
      <c r="T36" s="609"/>
      <c r="U36" s="609"/>
      <c r="V36" s="609"/>
      <c r="W36" s="609"/>
      <c r="X36" s="609"/>
      <c r="Y36" s="610"/>
      <c r="Z36" s="646">
        <v>2.1</v>
      </c>
      <c r="AA36" s="646"/>
      <c r="AB36" s="646"/>
      <c r="AC36" s="646"/>
      <c r="AD36" s="647" t="s">
        <v>122</v>
      </c>
      <c r="AE36" s="647"/>
      <c r="AF36" s="647"/>
      <c r="AG36" s="647"/>
      <c r="AH36" s="647"/>
      <c r="AI36" s="647"/>
      <c r="AJ36" s="647"/>
      <c r="AK36" s="647"/>
      <c r="AL36" s="611" t="s">
        <v>122</v>
      </c>
      <c r="AM36" s="612"/>
      <c r="AN36" s="612"/>
      <c r="AO36" s="648"/>
      <c r="AP36" s="218"/>
      <c r="AQ36" s="657" t="s">
        <v>316</v>
      </c>
      <c r="AR36" s="658"/>
      <c r="AS36" s="658"/>
      <c r="AT36" s="658"/>
      <c r="AU36" s="658"/>
      <c r="AV36" s="658"/>
      <c r="AW36" s="658"/>
      <c r="AX36" s="658"/>
      <c r="AY36" s="659"/>
      <c r="AZ36" s="663">
        <v>861991</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7536</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958881</v>
      </c>
      <c r="CS36" s="609"/>
      <c r="CT36" s="609"/>
      <c r="CU36" s="609"/>
      <c r="CV36" s="609"/>
      <c r="CW36" s="609"/>
      <c r="CX36" s="609"/>
      <c r="CY36" s="610"/>
      <c r="CZ36" s="611">
        <v>13.8</v>
      </c>
      <c r="DA36" s="623"/>
      <c r="DB36" s="623"/>
      <c r="DC36" s="624"/>
      <c r="DD36" s="614">
        <v>819151</v>
      </c>
      <c r="DE36" s="609"/>
      <c r="DF36" s="609"/>
      <c r="DG36" s="609"/>
      <c r="DH36" s="609"/>
      <c r="DI36" s="609"/>
      <c r="DJ36" s="609"/>
      <c r="DK36" s="610"/>
      <c r="DL36" s="614">
        <v>516003</v>
      </c>
      <c r="DM36" s="609"/>
      <c r="DN36" s="609"/>
      <c r="DO36" s="609"/>
      <c r="DP36" s="609"/>
      <c r="DQ36" s="609"/>
      <c r="DR36" s="609"/>
      <c r="DS36" s="609"/>
      <c r="DT36" s="609"/>
      <c r="DU36" s="609"/>
      <c r="DV36" s="610"/>
      <c r="DW36" s="611">
        <v>11.7</v>
      </c>
      <c r="DX36" s="623"/>
      <c r="DY36" s="623"/>
      <c r="DZ36" s="623"/>
      <c r="EA36" s="623"/>
      <c r="EB36" s="623"/>
      <c r="EC36" s="635"/>
    </row>
    <row r="37" spans="2:133" ht="11.25" customHeight="1" x14ac:dyDescent="0.2">
      <c r="B37" s="605" t="s">
        <v>319</v>
      </c>
      <c r="C37" s="606"/>
      <c r="D37" s="606"/>
      <c r="E37" s="606"/>
      <c r="F37" s="606"/>
      <c r="G37" s="606"/>
      <c r="H37" s="606"/>
      <c r="I37" s="606"/>
      <c r="J37" s="606"/>
      <c r="K37" s="606"/>
      <c r="L37" s="606"/>
      <c r="M37" s="606"/>
      <c r="N37" s="606"/>
      <c r="O37" s="606"/>
      <c r="P37" s="606"/>
      <c r="Q37" s="607"/>
      <c r="R37" s="608">
        <v>226218</v>
      </c>
      <c r="S37" s="609"/>
      <c r="T37" s="609"/>
      <c r="U37" s="609"/>
      <c r="V37" s="609"/>
      <c r="W37" s="609"/>
      <c r="X37" s="609"/>
      <c r="Y37" s="610"/>
      <c r="Z37" s="646">
        <v>3.2</v>
      </c>
      <c r="AA37" s="646"/>
      <c r="AB37" s="646"/>
      <c r="AC37" s="646"/>
      <c r="AD37" s="647">
        <v>1547</v>
      </c>
      <c r="AE37" s="647"/>
      <c r="AF37" s="647"/>
      <c r="AG37" s="647"/>
      <c r="AH37" s="647"/>
      <c r="AI37" s="647"/>
      <c r="AJ37" s="647"/>
      <c r="AK37" s="647"/>
      <c r="AL37" s="611">
        <v>0</v>
      </c>
      <c r="AM37" s="612"/>
      <c r="AN37" s="612"/>
      <c r="AO37" s="648"/>
      <c r="AQ37" s="641" t="s">
        <v>320</v>
      </c>
      <c r="AR37" s="642"/>
      <c r="AS37" s="642"/>
      <c r="AT37" s="642"/>
      <c r="AU37" s="642"/>
      <c r="AV37" s="642"/>
      <c r="AW37" s="642"/>
      <c r="AX37" s="642"/>
      <c r="AY37" s="643"/>
      <c r="AZ37" s="608">
        <v>168566</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-317</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169148</v>
      </c>
      <c r="CS37" s="621"/>
      <c r="CT37" s="621"/>
      <c r="CU37" s="621"/>
      <c r="CV37" s="621"/>
      <c r="CW37" s="621"/>
      <c r="CX37" s="621"/>
      <c r="CY37" s="622"/>
      <c r="CZ37" s="611">
        <v>2.4</v>
      </c>
      <c r="DA37" s="623"/>
      <c r="DB37" s="623"/>
      <c r="DC37" s="624"/>
      <c r="DD37" s="614">
        <v>167850</v>
      </c>
      <c r="DE37" s="621"/>
      <c r="DF37" s="621"/>
      <c r="DG37" s="621"/>
      <c r="DH37" s="621"/>
      <c r="DI37" s="621"/>
      <c r="DJ37" s="621"/>
      <c r="DK37" s="622"/>
      <c r="DL37" s="614">
        <v>135460</v>
      </c>
      <c r="DM37" s="621"/>
      <c r="DN37" s="621"/>
      <c r="DO37" s="621"/>
      <c r="DP37" s="621"/>
      <c r="DQ37" s="621"/>
      <c r="DR37" s="621"/>
      <c r="DS37" s="621"/>
      <c r="DT37" s="621"/>
      <c r="DU37" s="621"/>
      <c r="DV37" s="622"/>
      <c r="DW37" s="611">
        <v>3.1</v>
      </c>
      <c r="DX37" s="623"/>
      <c r="DY37" s="623"/>
      <c r="DZ37" s="623"/>
      <c r="EA37" s="623"/>
      <c r="EB37" s="623"/>
      <c r="EC37" s="635"/>
    </row>
    <row r="38" spans="2:133" ht="11.25" customHeight="1" x14ac:dyDescent="0.2">
      <c r="B38" s="605" t="s">
        <v>323</v>
      </c>
      <c r="C38" s="606"/>
      <c r="D38" s="606"/>
      <c r="E38" s="606"/>
      <c r="F38" s="606"/>
      <c r="G38" s="606"/>
      <c r="H38" s="606"/>
      <c r="I38" s="606"/>
      <c r="J38" s="606"/>
      <c r="K38" s="606"/>
      <c r="L38" s="606"/>
      <c r="M38" s="606"/>
      <c r="N38" s="606"/>
      <c r="O38" s="606"/>
      <c r="P38" s="606"/>
      <c r="Q38" s="607"/>
      <c r="R38" s="608">
        <v>234200</v>
      </c>
      <c r="S38" s="609"/>
      <c r="T38" s="609"/>
      <c r="U38" s="609"/>
      <c r="V38" s="609"/>
      <c r="W38" s="609"/>
      <c r="X38" s="609"/>
      <c r="Y38" s="610"/>
      <c r="Z38" s="646">
        <v>3.3</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t="s">
        <v>122</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1989</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693425</v>
      </c>
      <c r="CS38" s="609"/>
      <c r="CT38" s="609"/>
      <c r="CU38" s="609"/>
      <c r="CV38" s="609"/>
      <c r="CW38" s="609"/>
      <c r="CX38" s="609"/>
      <c r="CY38" s="610"/>
      <c r="CZ38" s="611">
        <v>10</v>
      </c>
      <c r="DA38" s="623"/>
      <c r="DB38" s="623"/>
      <c r="DC38" s="624"/>
      <c r="DD38" s="614">
        <v>555798</v>
      </c>
      <c r="DE38" s="609"/>
      <c r="DF38" s="609"/>
      <c r="DG38" s="609"/>
      <c r="DH38" s="609"/>
      <c r="DI38" s="609"/>
      <c r="DJ38" s="609"/>
      <c r="DK38" s="610"/>
      <c r="DL38" s="614">
        <v>548430</v>
      </c>
      <c r="DM38" s="609"/>
      <c r="DN38" s="609"/>
      <c r="DO38" s="609"/>
      <c r="DP38" s="609"/>
      <c r="DQ38" s="609"/>
      <c r="DR38" s="609"/>
      <c r="DS38" s="609"/>
      <c r="DT38" s="609"/>
      <c r="DU38" s="609"/>
      <c r="DV38" s="610"/>
      <c r="DW38" s="611">
        <v>12.5</v>
      </c>
      <c r="DX38" s="623"/>
      <c r="DY38" s="623"/>
      <c r="DZ38" s="623"/>
      <c r="EA38" s="623"/>
      <c r="EB38" s="623"/>
      <c r="EC38" s="635"/>
    </row>
    <row r="39" spans="2:133" ht="11.25" customHeight="1" x14ac:dyDescent="0.2">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t="s">
        <v>122</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3117</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200304</v>
      </c>
      <c r="CS39" s="621"/>
      <c r="CT39" s="621"/>
      <c r="CU39" s="621"/>
      <c r="CV39" s="621"/>
      <c r="CW39" s="621"/>
      <c r="CX39" s="621"/>
      <c r="CY39" s="622"/>
      <c r="CZ39" s="611">
        <v>2.9</v>
      </c>
      <c r="DA39" s="623"/>
      <c r="DB39" s="623"/>
      <c r="DC39" s="624"/>
      <c r="DD39" s="614">
        <v>199477</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331</v>
      </c>
      <c r="C40" s="606"/>
      <c r="D40" s="606"/>
      <c r="E40" s="606"/>
      <c r="F40" s="606"/>
      <c r="G40" s="606"/>
      <c r="H40" s="606"/>
      <c r="I40" s="606"/>
      <c r="J40" s="606"/>
      <c r="K40" s="606"/>
      <c r="L40" s="606"/>
      <c r="M40" s="606"/>
      <c r="N40" s="606"/>
      <c r="O40" s="606"/>
      <c r="P40" s="606"/>
      <c r="Q40" s="607"/>
      <c r="R40" s="608">
        <v>28200</v>
      </c>
      <c r="S40" s="609"/>
      <c r="T40" s="609"/>
      <c r="U40" s="609"/>
      <c r="V40" s="609"/>
      <c r="W40" s="609"/>
      <c r="X40" s="609"/>
      <c r="Y40" s="610"/>
      <c r="Z40" s="646">
        <v>0.4</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4"/>
      <c r="BM40" s="606" t="s">
        <v>334</v>
      </c>
      <c r="BN40" s="606"/>
      <c r="BO40" s="606"/>
      <c r="BP40" s="606"/>
      <c r="BQ40" s="606"/>
      <c r="BR40" s="606"/>
      <c r="BS40" s="606"/>
      <c r="BT40" s="606"/>
      <c r="BU40" s="607"/>
      <c r="BV40" s="608">
        <v>114</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t="s">
        <v>122</v>
      </c>
      <c r="CS40" s="609"/>
      <c r="CT40" s="609"/>
      <c r="CU40" s="609"/>
      <c r="CV40" s="609"/>
      <c r="CW40" s="609"/>
      <c r="CX40" s="609"/>
      <c r="CY40" s="610"/>
      <c r="CZ40" s="611" t="s">
        <v>122</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336</v>
      </c>
      <c r="C41" s="590"/>
      <c r="D41" s="590"/>
      <c r="E41" s="590"/>
      <c r="F41" s="590"/>
      <c r="G41" s="590"/>
      <c r="H41" s="590"/>
      <c r="I41" s="590"/>
      <c r="J41" s="590"/>
      <c r="K41" s="590"/>
      <c r="L41" s="590"/>
      <c r="M41" s="590"/>
      <c r="N41" s="590"/>
      <c r="O41" s="590"/>
      <c r="P41" s="590"/>
      <c r="Q41" s="591"/>
      <c r="R41" s="592">
        <v>7108452</v>
      </c>
      <c r="S41" s="633"/>
      <c r="T41" s="633"/>
      <c r="U41" s="633"/>
      <c r="V41" s="633"/>
      <c r="W41" s="633"/>
      <c r="X41" s="633"/>
      <c r="Y41" s="636"/>
      <c r="Z41" s="637">
        <v>100</v>
      </c>
      <c r="AA41" s="637"/>
      <c r="AB41" s="637"/>
      <c r="AC41" s="637"/>
      <c r="AD41" s="638">
        <v>4374330</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153946</v>
      </c>
      <c r="BA41" s="609"/>
      <c r="BB41" s="609"/>
      <c r="BC41" s="609"/>
      <c r="BD41" s="621"/>
      <c r="BE41" s="621"/>
      <c r="BF41" s="644"/>
      <c r="BG41" s="649"/>
      <c r="BH41" s="650"/>
      <c r="BI41" s="650"/>
      <c r="BJ41" s="650"/>
      <c r="BK41" s="650"/>
      <c r="BL41" s="214"/>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340</v>
      </c>
      <c r="AR42" s="654"/>
      <c r="AS42" s="654"/>
      <c r="AT42" s="654"/>
      <c r="AU42" s="654"/>
      <c r="AV42" s="654"/>
      <c r="AW42" s="654"/>
      <c r="AX42" s="654"/>
      <c r="AY42" s="655"/>
      <c r="AZ42" s="592">
        <v>539479</v>
      </c>
      <c r="BA42" s="633"/>
      <c r="BB42" s="633"/>
      <c r="BC42" s="633"/>
      <c r="BD42" s="593"/>
      <c r="BE42" s="593"/>
      <c r="BF42" s="656"/>
      <c r="BG42" s="651"/>
      <c r="BH42" s="652"/>
      <c r="BI42" s="652"/>
      <c r="BJ42" s="652"/>
      <c r="BK42" s="652"/>
      <c r="BL42" s="215"/>
      <c r="BM42" s="590" t="s">
        <v>341</v>
      </c>
      <c r="BN42" s="590"/>
      <c r="BO42" s="590"/>
      <c r="BP42" s="590"/>
      <c r="BQ42" s="590"/>
      <c r="BR42" s="590"/>
      <c r="BS42" s="590"/>
      <c r="BT42" s="590"/>
      <c r="BU42" s="591"/>
      <c r="BV42" s="592">
        <v>386</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389245</v>
      </c>
      <c r="CS42" s="621"/>
      <c r="CT42" s="621"/>
      <c r="CU42" s="621"/>
      <c r="CV42" s="621"/>
      <c r="CW42" s="621"/>
      <c r="CX42" s="621"/>
      <c r="CY42" s="622"/>
      <c r="CZ42" s="611">
        <v>5.6</v>
      </c>
      <c r="DA42" s="623"/>
      <c r="DB42" s="623"/>
      <c r="DC42" s="624"/>
      <c r="DD42" s="614">
        <v>146973</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343</v>
      </c>
      <c r="CD43" s="605" t="s">
        <v>344</v>
      </c>
      <c r="CE43" s="606"/>
      <c r="CF43" s="606"/>
      <c r="CG43" s="606"/>
      <c r="CH43" s="606"/>
      <c r="CI43" s="606"/>
      <c r="CJ43" s="606"/>
      <c r="CK43" s="606"/>
      <c r="CL43" s="606"/>
      <c r="CM43" s="606"/>
      <c r="CN43" s="606"/>
      <c r="CO43" s="606"/>
      <c r="CP43" s="606"/>
      <c r="CQ43" s="607"/>
      <c r="CR43" s="608">
        <v>12639</v>
      </c>
      <c r="CS43" s="621"/>
      <c r="CT43" s="621"/>
      <c r="CU43" s="621"/>
      <c r="CV43" s="621"/>
      <c r="CW43" s="621"/>
      <c r="CX43" s="621"/>
      <c r="CY43" s="622"/>
      <c r="CZ43" s="611">
        <v>0.2</v>
      </c>
      <c r="DA43" s="623"/>
      <c r="DB43" s="623"/>
      <c r="DC43" s="624"/>
      <c r="DD43" s="614">
        <v>12639</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372067</v>
      </c>
      <c r="CS44" s="609"/>
      <c r="CT44" s="609"/>
      <c r="CU44" s="609"/>
      <c r="CV44" s="609"/>
      <c r="CW44" s="609"/>
      <c r="CX44" s="609"/>
      <c r="CY44" s="610"/>
      <c r="CZ44" s="611">
        <v>5.4</v>
      </c>
      <c r="DA44" s="612"/>
      <c r="DB44" s="612"/>
      <c r="DC44" s="613"/>
      <c r="DD44" s="614">
        <v>143295</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19330</v>
      </c>
      <c r="CS45" s="621"/>
      <c r="CT45" s="621"/>
      <c r="CU45" s="621"/>
      <c r="CV45" s="621"/>
      <c r="CW45" s="621"/>
      <c r="CX45" s="621"/>
      <c r="CY45" s="622"/>
      <c r="CZ45" s="611">
        <v>0.3</v>
      </c>
      <c r="DA45" s="623"/>
      <c r="DB45" s="623"/>
      <c r="DC45" s="624"/>
      <c r="DD45" s="614">
        <v>1394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349</v>
      </c>
      <c r="CG46" s="606"/>
      <c r="CH46" s="606"/>
      <c r="CI46" s="606"/>
      <c r="CJ46" s="606"/>
      <c r="CK46" s="606"/>
      <c r="CL46" s="606"/>
      <c r="CM46" s="606"/>
      <c r="CN46" s="606"/>
      <c r="CO46" s="606"/>
      <c r="CP46" s="606"/>
      <c r="CQ46" s="607"/>
      <c r="CR46" s="608">
        <v>344086</v>
      </c>
      <c r="CS46" s="609"/>
      <c r="CT46" s="609"/>
      <c r="CU46" s="609"/>
      <c r="CV46" s="609"/>
      <c r="CW46" s="609"/>
      <c r="CX46" s="609"/>
      <c r="CY46" s="610"/>
      <c r="CZ46" s="611">
        <v>5</v>
      </c>
      <c r="DA46" s="612"/>
      <c r="DB46" s="612"/>
      <c r="DC46" s="613"/>
      <c r="DD46" s="614">
        <v>134850</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350</v>
      </c>
      <c r="CG47" s="606"/>
      <c r="CH47" s="606"/>
      <c r="CI47" s="606"/>
      <c r="CJ47" s="606"/>
      <c r="CK47" s="606"/>
      <c r="CL47" s="606"/>
      <c r="CM47" s="606"/>
      <c r="CN47" s="606"/>
      <c r="CO47" s="606"/>
      <c r="CP47" s="606"/>
      <c r="CQ47" s="607"/>
      <c r="CR47" s="608">
        <v>17178</v>
      </c>
      <c r="CS47" s="621"/>
      <c r="CT47" s="621"/>
      <c r="CU47" s="621"/>
      <c r="CV47" s="621"/>
      <c r="CW47" s="621"/>
      <c r="CX47" s="621"/>
      <c r="CY47" s="622"/>
      <c r="CZ47" s="611">
        <v>0.2</v>
      </c>
      <c r="DA47" s="623"/>
      <c r="DB47" s="623"/>
      <c r="DC47" s="624"/>
      <c r="DD47" s="614">
        <v>3678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352</v>
      </c>
      <c r="CE49" s="590"/>
      <c r="CF49" s="590"/>
      <c r="CG49" s="590"/>
      <c r="CH49" s="590"/>
      <c r="CI49" s="590"/>
      <c r="CJ49" s="590"/>
      <c r="CK49" s="590"/>
      <c r="CL49" s="590"/>
      <c r="CM49" s="590"/>
      <c r="CN49" s="590"/>
      <c r="CO49" s="590"/>
      <c r="CP49" s="590"/>
      <c r="CQ49" s="591"/>
      <c r="CR49" s="592">
        <v>6938196</v>
      </c>
      <c r="CS49" s="593"/>
      <c r="CT49" s="593"/>
      <c r="CU49" s="593"/>
      <c r="CV49" s="593"/>
      <c r="CW49" s="593"/>
      <c r="CX49" s="593"/>
      <c r="CY49" s="594"/>
      <c r="CZ49" s="595">
        <v>100</v>
      </c>
      <c r="DA49" s="596"/>
      <c r="DB49" s="596"/>
      <c r="DC49" s="597"/>
      <c r="DD49" s="598">
        <v>5082336</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uQHdwxaYr4MOCFr22XP771Sy+r3GkS1JiEyBAL3F4uzzyU9ck85+tBq61mBTqb204Zq4EvxJ2/8Ohp+muTjYEg==" saltValue="RckNgzQr0g4Kfc3sNqTf2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375</v>
      </c>
      <c r="C7" s="1035"/>
      <c r="D7" s="1035"/>
      <c r="E7" s="1035"/>
      <c r="F7" s="1035"/>
      <c r="G7" s="1035"/>
      <c r="H7" s="1035"/>
      <c r="I7" s="1035"/>
      <c r="J7" s="1035"/>
      <c r="K7" s="1035"/>
      <c r="L7" s="1035"/>
      <c r="M7" s="1035"/>
      <c r="N7" s="1035"/>
      <c r="O7" s="1035"/>
      <c r="P7" s="1036"/>
      <c r="Q7" s="1089">
        <v>7112</v>
      </c>
      <c r="R7" s="1090"/>
      <c r="S7" s="1090"/>
      <c r="T7" s="1090"/>
      <c r="U7" s="1090"/>
      <c r="V7" s="1090">
        <v>6942</v>
      </c>
      <c r="W7" s="1090"/>
      <c r="X7" s="1090"/>
      <c r="Y7" s="1090"/>
      <c r="Z7" s="1090"/>
      <c r="AA7" s="1090">
        <v>170</v>
      </c>
      <c r="AB7" s="1090"/>
      <c r="AC7" s="1090"/>
      <c r="AD7" s="1090"/>
      <c r="AE7" s="1091"/>
      <c r="AF7" s="1092">
        <v>104</v>
      </c>
      <c r="AG7" s="1093"/>
      <c r="AH7" s="1093"/>
      <c r="AI7" s="1093"/>
      <c r="AJ7" s="1094"/>
      <c r="AK7" s="1095" t="s">
        <v>546</v>
      </c>
      <c r="AL7" s="1096"/>
      <c r="AM7" s="1096"/>
      <c r="AN7" s="1096"/>
      <c r="AO7" s="1096"/>
      <c r="AP7" s="1096">
        <v>5316</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t="s">
        <v>553</v>
      </c>
      <c r="BS7" s="1086" t="s">
        <v>554</v>
      </c>
      <c r="BT7" s="1087"/>
      <c r="BU7" s="1087"/>
      <c r="BV7" s="1087"/>
      <c r="BW7" s="1087"/>
      <c r="BX7" s="1087"/>
      <c r="BY7" s="1087"/>
      <c r="BZ7" s="1087"/>
      <c r="CA7" s="1087"/>
      <c r="CB7" s="1087"/>
      <c r="CC7" s="1087"/>
      <c r="CD7" s="1087"/>
      <c r="CE7" s="1087"/>
      <c r="CF7" s="1087"/>
      <c r="CG7" s="1099"/>
      <c r="CH7" s="1083">
        <v>0</v>
      </c>
      <c r="CI7" s="1084"/>
      <c r="CJ7" s="1084"/>
      <c r="CK7" s="1084"/>
      <c r="CL7" s="1085"/>
      <c r="CM7" s="1083">
        <v>41</v>
      </c>
      <c r="CN7" s="1084"/>
      <c r="CO7" s="1084"/>
      <c r="CP7" s="1084"/>
      <c r="CQ7" s="1085"/>
      <c r="CR7" s="1083">
        <v>10</v>
      </c>
      <c r="CS7" s="1084"/>
      <c r="CT7" s="1084"/>
      <c r="CU7" s="1084"/>
      <c r="CV7" s="1085"/>
      <c r="CW7" s="1083" t="s">
        <v>546</v>
      </c>
      <c r="CX7" s="1084"/>
      <c r="CY7" s="1084"/>
      <c r="CZ7" s="1084"/>
      <c r="DA7" s="1085"/>
      <c r="DB7" s="1083">
        <v>109</v>
      </c>
      <c r="DC7" s="1084"/>
      <c r="DD7" s="1084"/>
      <c r="DE7" s="1084"/>
      <c r="DF7" s="1085"/>
      <c r="DG7" s="1083" t="s">
        <v>546</v>
      </c>
      <c r="DH7" s="1084"/>
      <c r="DI7" s="1084"/>
      <c r="DJ7" s="1084"/>
      <c r="DK7" s="1085"/>
      <c r="DL7" s="1083" t="s">
        <v>546</v>
      </c>
      <c r="DM7" s="1084"/>
      <c r="DN7" s="1084"/>
      <c r="DO7" s="1084"/>
      <c r="DP7" s="1085"/>
      <c r="DQ7" s="1083" t="s">
        <v>546</v>
      </c>
      <c r="DR7" s="1084"/>
      <c r="DS7" s="1084"/>
      <c r="DT7" s="1084"/>
      <c r="DU7" s="1085"/>
      <c r="DV7" s="1086"/>
      <c r="DW7" s="1087"/>
      <c r="DX7" s="1087"/>
      <c r="DY7" s="1087"/>
      <c r="DZ7" s="1088"/>
      <c r="EA7" s="229"/>
    </row>
    <row r="8" spans="1:131" s="230" customFormat="1" ht="26.25" customHeight="1" x14ac:dyDescent="0.2">
      <c r="A8" s="233">
        <v>2</v>
      </c>
      <c r="B8" s="1017" t="s">
        <v>376</v>
      </c>
      <c r="C8" s="1018"/>
      <c r="D8" s="1018"/>
      <c r="E8" s="1018"/>
      <c r="F8" s="1018"/>
      <c r="G8" s="1018"/>
      <c r="H8" s="1018"/>
      <c r="I8" s="1018"/>
      <c r="J8" s="1018"/>
      <c r="K8" s="1018"/>
      <c r="L8" s="1018"/>
      <c r="M8" s="1018"/>
      <c r="N8" s="1018"/>
      <c r="O8" s="1018"/>
      <c r="P8" s="1019"/>
      <c r="Q8" s="1025">
        <v>0</v>
      </c>
      <c r="R8" s="1026"/>
      <c r="S8" s="1026"/>
      <c r="T8" s="1026"/>
      <c r="U8" s="1026"/>
      <c r="V8" s="1026">
        <v>0</v>
      </c>
      <c r="W8" s="1026"/>
      <c r="X8" s="1026"/>
      <c r="Y8" s="1026"/>
      <c r="Z8" s="1026"/>
      <c r="AA8" s="1026" t="s">
        <v>546</v>
      </c>
      <c r="AB8" s="1026"/>
      <c r="AC8" s="1026"/>
      <c r="AD8" s="1026"/>
      <c r="AE8" s="1027"/>
      <c r="AF8" s="1022" t="s">
        <v>122</v>
      </c>
      <c r="AG8" s="1023"/>
      <c r="AH8" s="1023"/>
      <c r="AI8" s="1023"/>
      <c r="AJ8" s="1024"/>
      <c r="AK8" s="1067" t="s">
        <v>546</v>
      </c>
      <c r="AL8" s="1068"/>
      <c r="AM8" s="1068"/>
      <c r="AN8" s="1068"/>
      <c r="AO8" s="1068"/>
      <c r="AP8" s="1068" t="s">
        <v>546</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378</v>
      </c>
      <c r="B23" s="924" t="s">
        <v>379</v>
      </c>
      <c r="C23" s="925"/>
      <c r="D23" s="925"/>
      <c r="E23" s="925"/>
      <c r="F23" s="925"/>
      <c r="G23" s="925"/>
      <c r="H23" s="925"/>
      <c r="I23" s="925"/>
      <c r="J23" s="925"/>
      <c r="K23" s="925"/>
      <c r="L23" s="925"/>
      <c r="M23" s="925"/>
      <c r="N23" s="925"/>
      <c r="O23" s="925"/>
      <c r="P23" s="935"/>
      <c r="Q23" s="1054">
        <v>7112</v>
      </c>
      <c r="R23" s="1048"/>
      <c r="S23" s="1048"/>
      <c r="T23" s="1048"/>
      <c r="U23" s="1048"/>
      <c r="V23" s="1048">
        <v>6942</v>
      </c>
      <c r="W23" s="1048"/>
      <c r="X23" s="1048"/>
      <c r="Y23" s="1048"/>
      <c r="Z23" s="1048"/>
      <c r="AA23" s="1048">
        <v>170</v>
      </c>
      <c r="AB23" s="1048"/>
      <c r="AC23" s="1048"/>
      <c r="AD23" s="1048"/>
      <c r="AE23" s="1055"/>
      <c r="AF23" s="1056">
        <v>104</v>
      </c>
      <c r="AG23" s="1048"/>
      <c r="AH23" s="1048"/>
      <c r="AI23" s="1048"/>
      <c r="AJ23" s="1057"/>
      <c r="AK23" s="1058"/>
      <c r="AL23" s="1059"/>
      <c r="AM23" s="1059"/>
      <c r="AN23" s="1059"/>
      <c r="AO23" s="1059"/>
      <c r="AP23" s="1048">
        <v>5316</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358</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390</v>
      </c>
      <c r="C28" s="1035"/>
      <c r="D28" s="1035"/>
      <c r="E28" s="1035"/>
      <c r="F28" s="1035"/>
      <c r="G28" s="1035"/>
      <c r="H28" s="1035"/>
      <c r="I28" s="1035"/>
      <c r="J28" s="1035"/>
      <c r="K28" s="1035"/>
      <c r="L28" s="1035"/>
      <c r="M28" s="1035"/>
      <c r="N28" s="1035"/>
      <c r="O28" s="1035"/>
      <c r="P28" s="1036"/>
      <c r="Q28" s="1037">
        <v>1755</v>
      </c>
      <c r="R28" s="1038"/>
      <c r="S28" s="1038"/>
      <c r="T28" s="1038"/>
      <c r="U28" s="1038"/>
      <c r="V28" s="1038">
        <v>1747</v>
      </c>
      <c r="W28" s="1038"/>
      <c r="X28" s="1038"/>
      <c r="Y28" s="1038"/>
      <c r="Z28" s="1038"/>
      <c r="AA28" s="1038">
        <v>8</v>
      </c>
      <c r="AB28" s="1038"/>
      <c r="AC28" s="1038"/>
      <c r="AD28" s="1038"/>
      <c r="AE28" s="1039"/>
      <c r="AF28" s="1040">
        <v>8</v>
      </c>
      <c r="AG28" s="1038"/>
      <c r="AH28" s="1038"/>
      <c r="AI28" s="1038"/>
      <c r="AJ28" s="1041"/>
      <c r="AK28" s="1029">
        <v>159</v>
      </c>
      <c r="AL28" s="1030"/>
      <c r="AM28" s="1030"/>
      <c r="AN28" s="1030"/>
      <c r="AO28" s="1030"/>
      <c r="AP28" s="1030" t="s">
        <v>546</v>
      </c>
      <c r="AQ28" s="1030"/>
      <c r="AR28" s="1030"/>
      <c r="AS28" s="1030"/>
      <c r="AT28" s="1030"/>
      <c r="AU28" s="1030" t="s">
        <v>546</v>
      </c>
      <c r="AV28" s="1030"/>
      <c r="AW28" s="1030"/>
      <c r="AX28" s="1030"/>
      <c r="AY28" s="1030"/>
      <c r="AZ28" s="1031" t="s">
        <v>546</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391</v>
      </c>
      <c r="C29" s="1018"/>
      <c r="D29" s="1018"/>
      <c r="E29" s="1018"/>
      <c r="F29" s="1018"/>
      <c r="G29" s="1018"/>
      <c r="H29" s="1018"/>
      <c r="I29" s="1018"/>
      <c r="J29" s="1018"/>
      <c r="K29" s="1018"/>
      <c r="L29" s="1018"/>
      <c r="M29" s="1018"/>
      <c r="N29" s="1018"/>
      <c r="O29" s="1018"/>
      <c r="P29" s="1019"/>
      <c r="Q29" s="1025">
        <v>328</v>
      </c>
      <c r="R29" s="1026"/>
      <c r="S29" s="1026"/>
      <c r="T29" s="1026"/>
      <c r="U29" s="1026"/>
      <c r="V29" s="1026">
        <v>315</v>
      </c>
      <c r="W29" s="1026"/>
      <c r="X29" s="1026"/>
      <c r="Y29" s="1026"/>
      <c r="Z29" s="1026"/>
      <c r="AA29" s="1026">
        <v>13</v>
      </c>
      <c r="AB29" s="1026"/>
      <c r="AC29" s="1026"/>
      <c r="AD29" s="1026"/>
      <c r="AE29" s="1027"/>
      <c r="AF29" s="1022">
        <v>13</v>
      </c>
      <c r="AG29" s="1023"/>
      <c r="AH29" s="1023"/>
      <c r="AI29" s="1023"/>
      <c r="AJ29" s="1024"/>
      <c r="AK29" s="967">
        <v>57</v>
      </c>
      <c r="AL29" s="958"/>
      <c r="AM29" s="958"/>
      <c r="AN29" s="958"/>
      <c r="AO29" s="958"/>
      <c r="AP29" s="958" t="s">
        <v>546</v>
      </c>
      <c r="AQ29" s="958"/>
      <c r="AR29" s="958"/>
      <c r="AS29" s="958"/>
      <c r="AT29" s="958"/>
      <c r="AU29" s="958" t="s">
        <v>546</v>
      </c>
      <c r="AV29" s="958"/>
      <c r="AW29" s="958"/>
      <c r="AX29" s="958"/>
      <c r="AY29" s="958"/>
      <c r="AZ29" s="1028" t="s">
        <v>546</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392</v>
      </c>
      <c r="C30" s="1018"/>
      <c r="D30" s="1018"/>
      <c r="E30" s="1018"/>
      <c r="F30" s="1018"/>
      <c r="G30" s="1018"/>
      <c r="H30" s="1018"/>
      <c r="I30" s="1018"/>
      <c r="J30" s="1018"/>
      <c r="K30" s="1018"/>
      <c r="L30" s="1018"/>
      <c r="M30" s="1018"/>
      <c r="N30" s="1018"/>
      <c r="O30" s="1018"/>
      <c r="P30" s="1019"/>
      <c r="Q30" s="1025">
        <v>1759</v>
      </c>
      <c r="R30" s="1026"/>
      <c r="S30" s="1026"/>
      <c r="T30" s="1026"/>
      <c r="U30" s="1026"/>
      <c r="V30" s="1026">
        <v>1638</v>
      </c>
      <c r="W30" s="1026"/>
      <c r="X30" s="1026"/>
      <c r="Y30" s="1026"/>
      <c r="Z30" s="1026"/>
      <c r="AA30" s="1026">
        <v>121</v>
      </c>
      <c r="AB30" s="1026"/>
      <c r="AC30" s="1026"/>
      <c r="AD30" s="1026"/>
      <c r="AE30" s="1027"/>
      <c r="AF30" s="1022">
        <v>121</v>
      </c>
      <c r="AG30" s="1023"/>
      <c r="AH30" s="1023"/>
      <c r="AI30" s="1023"/>
      <c r="AJ30" s="1024"/>
      <c r="AK30" s="967">
        <v>255</v>
      </c>
      <c r="AL30" s="958"/>
      <c r="AM30" s="958"/>
      <c r="AN30" s="958"/>
      <c r="AO30" s="958"/>
      <c r="AP30" s="958" t="s">
        <v>546</v>
      </c>
      <c r="AQ30" s="958"/>
      <c r="AR30" s="958"/>
      <c r="AS30" s="958"/>
      <c r="AT30" s="958"/>
      <c r="AU30" s="958" t="s">
        <v>546</v>
      </c>
      <c r="AV30" s="958"/>
      <c r="AW30" s="958"/>
      <c r="AX30" s="958"/>
      <c r="AY30" s="958"/>
      <c r="AZ30" s="1028" t="s">
        <v>546</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393</v>
      </c>
      <c r="C31" s="1018"/>
      <c r="D31" s="1018"/>
      <c r="E31" s="1018"/>
      <c r="F31" s="1018"/>
      <c r="G31" s="1018"/>
      <c r="H31" s="1018"/>
      <c r="I31" s="1018"/>
      <c r="J31" s="1018"/>
      <c r="K31" s="1018"/>
      <c r="L31" s="1018"/>
      <c r="M31" s="1018"/>
      <c r="N31" s="1018"/>
      <c r="O31" s="1018"/>
      <c r="P31" s="1019"/>
      <c r="Q31" s="1025">
        <v>402</v>
      </c>
      <c r="R31" s="1026"/>
      <c r="S31" s="1026"/>
      <c r="T31" s="1026"/>
      <c r="U31" s="1026"/>
      <c r="V31" s="1026">
        <v>402</v>
      </c>
      <c r="W31" s="1026"/>
      <c r="X31" s="1026"/>
      <c r="Y31" s="1026"/>
      <c r="Z31" s="1026"/>
      <c r="AA31" s="1026">
        <v>0</v>
      </c>
      <c r="AB31" s="1026"/>
      <c r="AC31" s="1026"/>
      <c r="AD31" s="1026"/>
      <c r="AE31" s="1027"/>
      <c r="AF31" s="1022">
        <v>10</v>
      </c>
      <c r="AG31" s="1023"/>
      <c r="AH31" s="1023"/>
      <c r="AI31" s="1023"/>
      <c r="AJ31" s="1024"/>
      <c r="AK31" s="967">
        <v>115</v>
      </c>
      <c r="AL31" s="958"/>
      <c r="AM31" s="958"/>
      <c r="AN31" s="958"/>
      <c r="AO31" s="958"/>
      <c r="AP31" s="958">
        <v>2806</v>
      </c>
      <c r="AQ31" s="958"/>
      <c r="AR31" s="958"/>
      <c r="AS31" s="958"/>
      <c r="AT31" s="958"/>
      <c r="AU31" s="958">
        <v>1524</v>
      </c>
      <c r="AV31" s="958"/>
      <c r="AW31" s="958"/>
      <c r="AX31" s="958"/>
      <c r="AY31" s="958"/>
      <c r="AZ31" s="1028" t="s">
        <v>546</v>
      </c>
      <c r="BA31" s="1028"/>
      <c r="BB31" s="1028"/>
      <c r="BC31" s="1028"/>
      <c r="BD31" s="1028"/>
      <c r="BE31" s="959" t="s">
        <v>394</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378</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152</v>
      </c>
      <c r="AG63" s="946"/>
      <c r="AH63" s="946"/>
      <c r="AI63" s="946"/>
      <c r="AJ63" s="1009"/>
      <c r="AK63" s="1010"/>
      <c r="AL63" s="950"/>
      <c r="AM63" s="950"/>
      <c r="AN63" s="950"/>
      <c r="AO63" s="950"/>
      <c r="AP63" s="946">
        <v>2806</v>
      </c>
      <c r="AQ63" s="946"/>
      <c r="AR63" s="946"/>
      <c r="AS63" s="946"/>
      <c r="AT63" s="946"/>
      <c r="AU63" s="946">
        <v>1524</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398</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399</v>
      </c>
      <c r="AV66" s="989"/>
      <c r="AW66" s="989"/>
      <c r="AX66" s="989"/>
      <c r="AY66" s="990"/>
      <c r="AZ66" s="988" t="s">
        <v>365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547</v>
      </c>
      <c r="C68" s="973"/>
      <c r="D68" s="973"/>
      <c r="E68" s="973"/>
      <c r="F68" s="973"/>
      <c r="G68" s="973"/>
      <c r="H68" s="973"/>
      <c r="I68" s="973"/>
      <c r="J68" s="973"/>
      <c r="K68" s="973"/>
      <c r="L68" s="973"/>
      <c r="M68" s="973"/>
      <c r="N68" s="973"/>
      <c r="O68" s="973"/>
      <c r="P68" s="974"/>
      <c r="Q68" s="975">
        <v>2629</v>
      </c>
      <c r="R68" s="969"/>
      <c r="S68" s="969"/>
      <c r="T68" s="969"/>
      <c r="U68" s="969"/>
      <c r="V68" s="969">
        <v>2352</v>
      </c>
      <c r="W68" s="969"/>
      <c r="X68" s="969"/>
      <c r="Y68" s="969"/>
      <c r="Z68" s="969"/>
      <c r="AA68" s="969">
        <v>277</v>
      </c>
      <c r="AB68" s="969"/>
      <c r="AC68" s="969"/>
      <c r="AD68" s="969"/>
      <c r="AE68" s="969"/>
      <c r="AF68" s="969">
        <v>277</v>
      </c>
      <c r="AG68" s="969"/>
      <c r="AH68" s="969"/>
      <c r="AI68" s="969"/>
      <c r="AJ68" s="969"/>
      <c r="AK68" s="969">
        <v>84</v>
      </c>
      <c r="AL68" s="969"/>
      <c r="AM68" s="969"/>
      <c r="AN68" s="969"/>
      <c r="AO68" s="969"/>
      <c r="AP68" s="969">
        <v>2069</v>
      </c>
      <c r="AQ68" s="969"/>
      <c r="AR68" s="969"/>
      <c r="AS68" s="969"/>
      <c r="AT68" s="969"/>
      <c r="AU68" s="969">
        <v>144</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548</v>
      </c>
      <c r="C69" s="962"/>
      <c r="D69" s="962"/>
      <c r="E69" s="962"/>
      <c r="F69" s="962"/>
      <c r="G69" s="962"/>
      <c r="H69" s="962"/>
      <c r="I69" s="962"/>
      <c r="J69" s="962"/>
      <c r="K69" s="962"/>
      <c r="L69" s="962"/>
      <c r="M69" s="962"/>
      <c r="N69" s="962"/>
      <c r="O69" s="962"/>
      <c r="P69" s="963"/>
      <c r="Q69" s="964">
        <v>230</v>
      </c>
      <c r="R69" s="958"/>
      <c r="S69" s="958"/>
      <c r="T69" s="958"/>
      <c r="U69" s="958"/>
      <c r="V69" s="958">
        <v>195</v>
      </c>
      <c r="W69" s="958"/>
      <c r="X69" s="958"/>
      <c r="Y69" s="958"/>
      <c r="Z69" s="958"/>
      <c r="AA69" s="958">
        <v>35</v>
      </c>
      <c r="AB69" s="958"/>
      <c r="AC69" s="958"/>
      <c r="AD69" s="958"/>
      <c r="AE69" s="958"/>
      <c r="AF69" s="958">
        <v>35</v>
      </c>
      <c r="AG69" s="958"/>
      <c r="AH69" s="958"/>
      <c r="AI69" s="958"/>
      <c r="AJ69" s="958"/>
      <c r="AK69" s="958">
        <v>0</v>
      </c>
      <c r="AL69" s="958"/>
      <c r="AM69" s="958"/>
      <c r="AN69" s="958"/>
      <c r="AO69" s="958"/>
      <c r="AP69" s="958">
        <v>0</v>
      </c>
      <c r="AQ69" s="958"/>
      <c r="AR69" s="958"/>
      <c r="AS69" s="958"/>
      <c r="AT69" s="958"/>
      <c r="AU69" s="958">
        <v>0</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549</v>
      </c>
      <c r="C70" s="962"/>
      <c r="D70" s="962"/>
      <c r="E70" s="962"/>
      <c r="F70" s="962"/>
      <c r="G70" s="962"/>
      <c r="H70" s="962"/>
      <c r="I70" s="962"/>
      <c r="J70" s="962"/>
      <c r="K70" s="962"/>
      <c r="L70" s="962"/>
      <c r="M70" s="962"/>
      <c r="N70" s="962"/>
      <c r="O70" s="962"/>
      <c r="P70" s="963"/>
      <c r="Q70" s="964">
        <v>1359863</v>
      </c>
      <c r="R70" s="958"/>
      <c r="S70" s="958"/>
      <c r="T70" s="958"/>
      <c r="U70" s="958"/>
      <c r="V70" s="958">
        <v>1332205</v>
      </c>
      <c r="W70" s="958"/>
      <c r="X70" s="958"/>
      <c r="Y70" s="958"/>
      <c r="Z70" s="958"/>
      <c r="AA70" s="958">
        <v>27659</v>
      </c>
      <c r="AB70" s="958"/>
      <c r="AC70" s="958"/>
      <c r="AD70" s="958"/>
      <c r="AE70" s="958"/>
      <c r="AF70" s="958">
        <v>27659</v>
      </c>
      <c r="AG70" s="958"/>
      <c r="AH70" s="958"/>
      <c r="AI70" s="958"/>
      <c r="AJ70" s="958"/>
      <c r="AK70" s="958">
        <v>9500</v>
      </c>
      <c r="AL70" s="958"/>
      <c r="AM70" s="958"/>
      <c r="AN70" s="958"/>
      <c r="AO70" s="958"/>
      <c r="AP70" s="958">
        <v>0</v>
      </c>
      <c r="AQ70" s="958"/>
      <c r="AR70" s="958"/>
      <c r="AS70" s="958"/>
      <c r="AT70" s="958"/>
      <c r="AU70" s="958">
        <v>0</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550</v>
      </c>
      <c r="C71" s="962"/>
      <c r="D71" s="962"/>
      <c r="E71" s="962"/>
      <c r="F71" s="962"/>
      <c r="G71" s="962"/>
      <c r="H71" s="962"/>
      <c r="I71" s="962"/>
      <c r="J71" s="962"/>
      <c r="K71" s="962"/>
      <c r="L71" s="962"/>
      <c r="M71" s="962"/>
      <c r="N71" s="962"/>
      <c r="O71" s="962"/>
      <c r="P71" s="963"/>
      <c r="Q71" s="964">
        <v>38885</v>
      </c>
      <c r="R71" s="958"/>
      <c r="S71" s="958"/>
      <c r="T71" s="958"/>
      <c r="U71" s="958"/>
      <c r="V71" s="958">
        <v>35641</v>
      </c>
      <c r="W71" s="958"/>
      <c r="X71" s="958"/>
      <c r="Y71" s="958"/>
      <c r="Z71" s="958"/>
      <c r="AA71" s="958">
        <v>3244</v>
      </c>
      <c r="AB71" s="958"/>
      <c r="AC71" s="958"/>
      <c r="AD71" s="958"/>
      <c r="AE71" s="958"/>
      <c r="AF71" s="958">
        <v>26209</v>
      </c>
      <c r="AG71" s="958"/>
      <c r="AH71" s="958"/>
      <c r="AI71" s="958"/>
      <c r="AJ71" s="958"/>
      <c r="AK71" s="958">
        <v>0</v>
      </c>
      <c r="AL71" s="958"/>
      <c r="AM71" s="958"/>
      <c r="AN71" s="958"/>
      <c r="AO71" s="958"/>
      <c r="AP71" s="958">
        <v>94795</v>
      </c>
      <c r="AQ71" s="958"/>
      <c r="AR71" s="958"/>
      <c r="AS71" s="958"/>
      <c r="AT71" s="958"/>
      <c r="AU71" s="958">
        <v>0</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551</v>
      </c>
      <c r="C72" s="962"/>
      <c r="D72" s="962"/>
      <c r="E72" s="962"/>
      <c r="F72" s="962"/>
      <c r="G72" s="962"/>
      <c r="H72" s="962"/>
      <c r="I72" s="962"/>
      <c r="J72" s="962"/>
      <c r="K72" s="962"/>
      <c r="L72" s="962"/>
      <c r="M72" s="962"/>
      <c r="N72" s="962"/>
      <c r="O72" s="962"/>
      <c r="P72" s="963"/>
      <c r="Q72" s="964">
        <v>405</v>
      </c>
      <c r="R72" s="958"/>
      <c r="S72" s="958"/>
      <c r="T72" s="958"/>
      <c r="U72" s="958"/>
      <c r="V72" s="958">
        <v>378</v>
      </c>
      <c r="W72" s="958"/>
      <c r="X72" s="958"/>
      <c r="Y72" s="958"/>
      <c r="Z72" s="958"/>
      <c r="AA72" s="958">
        <v>27</v>
      </c>
      <c r="AB72" s="958"/>
      <c r="AC72" s="958"/>
      <c r="AD72" s="958"/>
      <c r="AE72" s="958"/>
      <c r="AF72" s="958">
        <v>928</v>
      </c>
      <c r="AG72" s="958"/>
      <c r="AH72" s="958"/>
      <c r="AI72" s="958"/>
      <c r="AJ72" s="958"/>
      <c r="AK72" s="958">
        <v>34</v>
      </c>
      <c r="AL72" s="958"/>
      <c r="AM72" s="958"/>
      <c r="AN72" s="958"/>
      <c r="AO72" s="958"/>
      <c r="AP72" s="958">
        <v>319</v>
      </c>
      <c r="AQ72" s="958"/>
      <c r="AR72" s="958"/>
      <c r="AS72" s="958"/>
      <c r="AT72" s="958"/>
      <c r="AU72" s="958">
        <v>0</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552</v>
      </c>
      <c r="C73" s="962"/>
      <c r="D73" s="962"/>
      <c r="E73" s="962"/>
      <c r="F73" s="962"/>
      <c r="G73" s="962"/>
      <c r="H73" s="962"/>
      <c r="I73" s="962"/>
      <c r="J73" s="962"/>
      <c r="K73" s="962"/>
      <c r="L73" s="962"/>
      <c r="M73" s="962"/>
      <c r="N73" s="962"/>
      <c r="O73" s="962"/>
      <c r="P73" s="963"/>
      <c r="Q73" s="964">
        <v>6635</v>
      </c>
      <c r="R73" s="958"/>
      <c r="S73" s="958"/>
      <c r="T73" s="958"/>
      <c r="U73" s="958"/>
      <c r="V73" s="958">
        <v>5820</v>
      </c>
      <c r="W73" s="958"/>
      <c r="X73" s="958"/>
      <c r="Y73" s="958"/>
      <c r="Z73" s="958"/>
      <c r="AA73" s="958">
        <v>815</v>
      </c>
      <c r="AB73" s="958"/>
      <c r="AC73" s="958"/>
      <c r="AD73" s="958"/>
      <c r="AE73" s="958"/>
      <c r="AF73" s="958">
        <v>19303</v>
      </c>
      <c r="AG73" s="958"/>
      <c r="AH73" s="958"/>
      <c r="AI73" s="958"/>
      <c r="AJ73" s="958"/>
      <c r="AK73" s="958">
        <v>0</v>
      </c>
      <c r="AL73" s="958"/>
      <c r="AM73" s="958"/>
      <c r="AN73" s="958"/>
      <c r="AO73" s="958"/>
      <c r="AP73" s="958">
        <v>22689</v>
      </c>
      <c r="AQ73" s="958"/>
      <c r="AR73" s="958"/>
      <c r="AS73" s="958"/>
      <c r="AT73" s="958"/>
      <c r="AU73" s="958">
        <v>0</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555</v>
      </c>
      <c r="C74" s="962"/>
      <c r="D74" s="962"/>
      <c r="E74" s="962"/>
      <c r="F74" s="962"/>
      <c r="G74" s="962"/>
      <c r="H74" s="962"/>
      <c r="I74" s="962"/>
      <c r="J74" s="962"/>
      <c r="K74" s="962"/>
      <c r="L74" s="962"/>
      <c r="M74" s="962"/>
      <c r="N74" s="962"/>
      <c r="O74" s="962"/>
      <c r="P74" s="963"/>
      <c r="Q74" s="964">
        <v>5003</v>
      </c>
      <c r="R74" s="958"/>
      <c r="S74" s="958"/>
      <c r="T74" s="958"/>
      <c r="U74" s="958"/>
      <c r="V74" s="958">
        <v>4984</v>
      </c>
      <c r="W74" s="958"/>
      <c r="X74" s="958"/>
      <c r="Y74" s="958"/>
      <c r="Z74" s="958"/>
      <c r="AA74" s="958">
        <v>19</v>
      </c>
      <c r="AB74" s="958"/>
      <c r="AC74" s="958"/>
      <c r="AD74" s="958"/>
      <c r="AE74" s="958"/>
      <c r="AF74" s="958">
        <v>19</v>
      </c>
      <c r="AG74" s="958"/>
      <c r="AH74" s="958"/>
      <c r="AI74" s="958"/>
      <c r="AJ74" s="958"/>
      <c r="AK74" s="958">
        <v>0</v>
      </c>
      <c r="AL74" s="958"/>
      <c r="AM74" s="958"/>
      <c r="AN74" s="958"/>
      <c r="AO74" s="958"/>
      <c r="AP74" s="958">
        <v>0</v>
      </c>
      <c r="AQ74" s="958"/>
      <c r="AR74" s="958"/>
      <c r="AS74" s="958"/>
      <c r="AT74" s="958"/>
      <c r="AU74" s="958">
        <v>0</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378</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74430</v>
      </c>
      <c r="AG88" s="946"/>
      <c r="AH88" s="946"/>
      <c r="AI88" s="946"/>
      <c r="AJ88" s="946"/>
      <c r="AK88" s="950"/>
      <c r="AL88" s="950"/>
      <c r="AM88" s="950"/>
      <c r="AN88" s="950"/>
      <c r="AO88" s="950"/>
      <c r="AP88" s="946">
        <v>119872</v>
      </c>
      <c r="AQ88" s="946"/>
      <c r="AR88" s="946"/>
      <c r="AS88" s="946"/>
      <c r="AT88" s="946"/>
      <c r="AU88" s="946">
        <v>144</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10</v>
      </c>
      <c r="CS102" s="940"/>
      <c r="CT102" s="940"/>
      <c r="CU102" s="940"/>
      <c r="CV102" s="941"/>
      <c r="CW102" s="939" t="s">
        <v>546</v>
      </c>
      <c r="CX102" s="940"/>
      <c r="CY102" s="940"/>
      <c r="CZ102" s="940"/>
      <c r="DA102" s="941"/>
      <c r="DB102" s="939">
        <v>109</v>
      </c>
      <c r="DC102" s="940"/>
      <c r="DD102" s="940"/>
      <c r="DE102" s="940"/>
      <c r="DF102" s="941"/>
      <c r="DG102" s="939" t="s">
        <v>546</v>
      </c>
      <c r="DH102" s="940"/>
      <c r="DI102" s="940"/>
      <c r="DJ102" s="940"/>
      <c r="DK102" s="941"/>
      <c r="DL102" s="939" t="s">
        <v>546</v>
      </c>
      <c r="DM102" s="940"/>
      <c r="DN102" s="940"/>
      <c r="DO102" s="940"/>
      <c r="DP102" s="941"/>
      <c r="DQ102" s="939" t="s">
        <v>546</v>
      </c>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295</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295</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295</v>
      </c>
      <c r="DR109" s="883"/>
      <c r="DS109" s="883"/>
      <c r="DT109" s="883"/>
      <c r="DU109" s="884"/>
      <c r="DV109" s="885" t="s">
        <v>411</v>
      </c>
      <c r="DW109" s="883"/>
      <c r="DX109" s="883"/>
      <c r="DY109" s="883"/>
      <c r="DZ109" s="916"/>
    </row>
    <row r="110" spans="1:131" s="224" customFormat="1" ht="26.25" customHeight="1" x14ac:dyDescent="0.2">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576887</v>
      </c>
      <c r="AB110" s="876"/>
      <c r="AC110" s="876"/>
      <c r="AD110" s="876"/>
      <c r="AE110" s="877"/>
      <c r="AF110" s="878">
        <v>583746</v>
      </c>
      <c r="AG110" s="876"/>
      <c r="AH110" s="876"/>
      <c r="AI110" s="876"/>
      <c r="AJ110" s="877"/>
      <c r="AK110" s="878">
        <v>639785</v>
      </c>
      <c r="AL110" s="876"/>
      <c r="AM110" s="876"/>
      <c r="AN110" s="876"/>
      <c r="AO110" s="877"/>
      <c r="AP110" s="879">
        <v>16.5</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6137910</v>
      </c>
      <c r="BR110" s="829"/>
      <c r="BS110" s="829"/>
      <c r="BT110" s="829"/>
      <c r="BU110" s="829"/>
      <c r="BV110" s="829">
        <v>5700845</v>
      </c>
      <c r="BW110" s="829"/>
      <c r="BX110" s="829"/>
      <c r="BY110" s="829"/>
      <c r="BZ110" s="829"/>
      <c r="CA110" s="829">
        <v>5316289</v>
      </c>
      <c r="CB110" s="829"/>
      <c r="CC110" s="829"/>
      <c r="CD110" s="829"/>
      <c r="CE110" s="829"/>
      <c r="CF110" s="853">
        <v>137.1</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v>302459</v>
      </c>
      <c r="BR111" s="804"/>
      <c r="BS111" s="804"/>
      <c r="BT111" s="804"/>
      <c r="BU111" s="804"/>
      <c r="BV111" s="804">
        <v>275060</v>
      </c>
      <c r="BW111" s="804"/>
      <c r="BX111" s="804"/>
      <c r="BY111" s="804"/>
      <c r="BZ111" s="804"/>
      <c r="CA111" s="804">
        <v>247661</v>
      </c>
      <c r="CB111" s="804"/>
      <c r="CC111" s="804"/>
      <c r="CD111" s="804"/>
      <c r="CE111" s="804"/>
      <c r="CF111" s="862">
        <v>6.4</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1286606</v>
      </c>
      <c r="BR112" s="804"/>
      <c r="BS112" s="804"/>
      <c r="BT112" s="804"/>
      <c r="BU112" s="804"/>
      <c r="BV112" s="804">
        <v>1466581</v>
      </c>
      <c r="BW112" s="804"/>
      <c r="BX112" s="804"/>
      <c r="BY112" s="804"/>
      <c r="BZ112" s="804"/>
      <c r="CA112" s="804">
        <v>1523921</v>
      </c>
      <c r="CB112" s="804"/>
      <c r="CC112" s="804"/>
      <c r="CD112" s="804"/>
      <c r="CE112" s="804"/>
      <c r="CF112" s="862">
        <v>39.299999999999997</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109027</v>
      </c>
      <c r="AB113" s="906"/>
      <c r="AC113" s="906"/>
      <c r="AD113" s="906"/>
      <c r="AE113" s="907"/>
      <c r="AF113" s="908">
        <v>133128</v>
      </c>
      <c r="AG113" s="906"/>
      <c r="AH113" s="906"/>
      <c r="AI113" s="906"/>
      <c r="AJ113" s="907"/>
      <c r="AK113" s="908">
        <v>103068</v>
      </c>
      <c r="AL113" s="906"/>
      <c r="AM113" s="906"/>
      <c r="AN113" s="906"/>
      <c r="AO113" s="907"/>
      <c r="AP113" s="909">
        <v>2.7</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372387</v>
      </c>
      <c r="BR113" s="804"/>
      <c r="BS113" s="804"/>
      <c r="BT113" s="804"/>
      <c r="BU113" s="804"/>
      <c r="BV113" s="804">
        <v>355214</v>
      </c>
      <c r="BW113" s="804"/>
      <c r="BX113" s="804"/>
      <c r="BY113" s="804"/>
      <c r="BZ113" s="804"/>
      <c r="CA113" s="804">
        <v>337786</v>
      </c>
      <c r="CB113" s="804"/>
      <c r="CC113" s="804"/>
      <c r="CD113" s="804"/>
      <c r="CE113" s="804"/>
      <c r="CF113" s="862">
        <v>8.6999999999999993</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22032</v>
      </c>
      <c r="AB114" s="767"/>
      <c r="AC114" s="767"/>
      <c r="AD114" s="767"/>
      <c r="AE114" s="768"/>
      <c r="AF114" s="769">
        <v>26646</v>
      </c>
      <c r="AG114" s="767"/>
      <c r="AH114" s="767"/>
      <c r="AI114" s="767"/>
      <c r="AJ114" s="768"/>
      <c r="AK114" s="769">
        <v>32466</v>
      </c>
      <c r="AL114" s="767"/>
      <c r="AM114" s="767"/>
      <c r="AN114" s="767"/>
      <c r="AO114" s="768"/>
      <c r="AP114" s="811">
        <v>0.8</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771003</v>
      </c>
      <c r="BR114" s="804"/>
      <c r="BS114" s="804"/>
      <c r="BT114" s="804"/>
      <c r="BU114" s="804"/>
      <c r="BV114" s="804">
        <v>755920</v>
      </c>
      <c r="BW114" s="804"/>
      <c r="BX114" s="804"/>
      <c r="BY114" s="804"/>
      <c r="BZ114" s="804"/>
      <c r="CA114" s="804">
        <v>781698</v>
      </c>
      <c r="CB114" s="804"/>
      <c r="CC114" s="804"/>
      <c r="CD114" s="804"/>
      <c r="CE114" s="804"/>
      <c r="CF114" s="862">
        <v>20.2</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110672</v>
      </c>
      <c r="DH115" s="767"/>
      <c r="DI115" s="767"/>
      <c r="DJ115" s="767"/>
      <c r="DK115" s="768"/>
      <c r="DL115" s="769">
        <v>110672</v>
      </c>
      <c r="DM115" s="767"/>
      <c r="DN115" s="767"/>
      <c r="DO115" s="767"/>
      <c r="DP115" s="768"/>
      <c r="DQ115" s="769">
        <v>110672</v>
      </c>
      <c r="DR115" s="767"/>
      <c r="DS115" s="767"/>
      <c r="DT115" s="767"/>
      <c r="DU115" s="768"/>
      <c r="DV115" s="811">
        <v>2.9</v>
      </c>
      <c r="DW115" s="812"/>
      <c r="DX115" s="812"/>
      <c r="DY115" s="812"/>
      <c r="DZ115" s="813"/>
    </row>
    <row r="116" spans="1:130" s="224" customFormat="1" ht="26.25" customHeight="1" x14ac:dyDescent="0.2">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707946</v>
      </c>
      <c r="AB117" s="890"/>
      <c r="AC117" s="890"/>
      <c r="AD117" s="890"/>
      <c r="AE117" s="891"/>
      <c r="AF117" s="892">
        <v>743520</v>
      </c>
      <c r="AG117" s="890"/>
      <c r="AH117" s="890"/>
      <c r="AI117" s="890"/>
      <c r="AJ117" s="891"/>
      <c r="AK117" s="892">
        <v>775319</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295</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441</v>
      </c>
      <c r="BP119" s="865"/>
      <c r="BQ119" s="866">
        <v>8870365</v>
      </c>
      <c r="BR119" s="832"/>
      <c r="BS119" s="832"/>
      <c r="BT119" s="832"/>
      <c r="BU119" s="832"/>
      <c r="BV119" s="832">
        <v>8553620</v>
      </c>
      <c r="BW119" s="832"/>
      <c r="BX119" s="832"/>
      <c r="BY119" s="832"/>
      <c r="BZ119" s="832"/>
      <c r="CA119" s="832">
        <v>8207355</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191787</v>
      </c>
      <c r="DH119" s="751"/>
      <c r="DI119" s="751"/>
      <c r="DJ119" s="751"/>
      <c r="DK119" s="752"/>
      <c r="DL119" s="753">
        <v>164388</v>
      </c>
      <c r="DM119" s="751"/>
      <c r="DN119" s="751"/>
      <c r="DO119" s="751"/>
      <c r="DP119" s="752"/>
      <c r="DQ119" s="753">
        <v>136989</v>
      </c>
      <c r="DR119" s="751"/>
      <c r="DS119" s="751"/>
      <c r="DT119" s="751"/>
      <c r="DU119" s="752"/>
      <c r="DV119" s="835">
        <v>3.5</v>
      </c>
      <c r="DW119" s="836"/>
      <c r="DX119" s="836"/>
      <c r="DY119" s="836"/>
      <c r="DZ119" s="837"/>
    </row>
    <row r="120" spans="1:130" s="224" customFormat="1" ht="26.25" customHeight="1" x14ac:dyDescent="0.2">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3018336</v>
      </c>
      <c r="BR120" s="829"/>
      <c r="BS120" s="829"/>
      <c r="BT120" s="829"/>
      <c r="BU120" s="829"/>
      <c r="BV120" s="829">
        <v>3225036</v>
      </c>
      <c r="BW120" s="829"/>
      <c r="BX120" s="829"/>
      <c r="BY120" s="829"/>
      <c r="BZ120" s="829"/>
      <c r="CA120" s="829">
        <v>3450615</v>
      </c>
      <c r="CB120" s="829"/>
      <c r="CC120" s="829"/>
      <c r="CD120" s="829"/>
      <c r="CE120" s="829"/>
      <c r="CF120" s="853">
        <v>89</v>
      </c>
      <c r="CG120" s="854"/>
      <c r="CH120" s="854"/>
      <c r="CI120" s="854"/>
      <c r="CJ120" s="854"/>
      <c r="CK120" s="855" t="s">
        <v>445</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1286606</v>
      </c>
      <c r="DH120" s="829"/>
      <c r="DI120" s="829"/>
      <c r="DJ120" s="829"/>
      <c r="DK120" s="829"/>
      <c r="DL120" s="829">
        <v>1466581</v>
      </c>
      <c r="DM120" s="829"/>
      <c r="DN120" s="829"/>
      <c r="DO120" s="829"/>
      <c r="DP120" s="829"/>
      <c r="DQ120" s="829">
        <v>1523921</v>
      </c>
      <c r="DR120" s="829"/>
      <c r="DS120" s="829"/>
      <c r="DT120" s="829"/>
      <c r="DU120" s="829"/>
      <c r="DV120" s="830">
        <v>39.299999999999997</v>
      </c>
      <c r="DW120" s="830"/>
      <c r="DX120" s="830"/>
      <c r="DY120" s="830"/>
      <c r="DZ120" s="831"/>
    </row>
    <row r="121" spans="1:130" s="224" customFormat="1" ht="26.25" customHeight="1" x14ac:dyDescent="0.2">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v>108964</v>
      </c>
      <c r="BR121" s="804"/>
      <c r="BS121" s="804"/>
      <c r="BT121" s="804"/>
      <c r="BU121" s="804"/>
      <c r="BV121" s="804">
        <v>108964</v>
      </c>
      <c r="BW121" s="804"/>
      <c r="BX121" s="804"/>
      <c r="BY121" s="804"/>
      <c r="BZ121" s="804"/>
      <c r="CA121" s="804">
        <v>108964</v>
      </c>
      <c r="CB121" s="804"/>
      <c r="CC121" s="804"/>
      <c r="CD121" s="804"/>
      <c r="CE121" s="804"/>
      <c r="CF121" s="862">
        <v>2.8</v>
      </c>
      <c r="CG121" s="863"/>
      <c r="CH121" s="863"/>
      <c r="CI121" s="863"/>
      <c r="CJ121" s="863"/>
      <c r="CK121" s="856"/>
      <c r="CL121" s="842"/>
      <c r="CM121" s="842"/>
      <c r="CN121" s="842"/>
      <c r="CO121" s="843"/>
      <c r="CP121" s="822" t="s">
        <v>392</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2">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5895538</v>
      </c>
      <c r="BR122" s="832"/>
      <c r="BS122" s="832"/>
      <c r="BT122" s="832"/>
      <c r="BU122" s="832"/>
      <c r="BV122" s="832">
        <v>5587114</v>
      </c>
      <c r="BW122" s="832"/>
      <c r="BX122" s="832"/>
      <c r="BY122" s="832"/>
      <c r="BZ122" s="832"/>
      <c r="CA122" s="832">
        <v>5380698</v>
      </c>
      <c r="CB122" s="832"/>
      <c r="CC122" s="832"/>
      <c r="CD122" s="832"/>
      <c r="CE122" s="832"/>
      <c r="CF122" s="833">
        <v>138.69999999999999</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449</v>
      </c>
      <c r="BP123" s="865"/>
      <c r="BQ123" s="819">
        <v>9022838</v>
      </c>
      <c r="BR123" s="820"/>
      <c r="BS123" s="820"/>
      <c r="BT123" s="820"/>
      <c r="BU123" s="820"/>
      <c r="BV123" s="820">
        <v>8921114</v>
      </c>
      <c r="BW123" s="820"/>
      <c r="BX123" s="820"/>
      <c r="BY123" s="820"/>
      <c r="BZ123" s="820"/>
      <c r="CA123" s="820">
        <v>8940277</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t="s">
        <v>122</v>
      </c>
      <c r="AB128" s="788"/>
      <c r="AC128" s="788"/>
      <c r="AD128" s="788"/>
      <c r="AE128" s="789"/>
      <c r="AF128" s="790" t="s">
        <v>122</v>
      </c>
      <c r="AG128" s="788"/>
      <c r="AH128" s="788"/>
      <c r="AI128" s="788"/>
      <c r="AJ128" s="789"/>
      <c r="AK128" s="790" t="s">
        <v>122</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4395026</v>
      </c>
      <c r="AB129" s="767"/>
      <c r="AC129" s="767"/>
      <c r="AD129" s="767"/>
      <c r="AE129" s="768"/>
      <c r="AF129" s="769">
        <v>4302094</v>
      </c>
      <c r="AG129" s="767"/>
      <c r="AH129" s="767"/>
      <c r="AI129" s="767"/>
      <c r="AJ129" s="768"/>
      <c r="AK129" s="769">
        <v>4357595</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470494</v>
      </c>
      <c r="AB130" s="767"/>
      <c r="AC130" s="767"/>
      <c r="AD130" s="767"/>
      <c r="AE130" s="768"/>
      <c r="AF130" s="769">
        <v>469524</v>
      </c>
      <c r="AG130" s="767"/>
      <c r="AH130" s="767"/>
      <c r="AI130" s="767"/>
      <c r="AJ130" s="768"/>
      <c r="AK130" s="769">
        <v>478973</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6.9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3924532</v>
      </c>
      <c r="AB131" s="751"/>
      <c r="AC131" s="751"/>
      <c r="AD131" s="751"/>
      <c r="AE131" s="752"/>
      <c r="AF131" s="753">
        <v>3832570</v>
      </c>
      <c r="AG131" s="751"/>
      <c r="AH131" s="751"/>
      <c r="AI131" s="751"/>
      <c r="AJ131" s="752"/>
      <c r="AK131" s="753">
        <v>3878622</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6.0504539140000002</v>
      </c>
      <c r="AB132" s="732"/>
      <c r="AC132" s="732"/>
      <c r="AD132" s="732"/>
      <c r="AE132" s="733"/>
      <c r="AF132" s="734">
        <v>7.1491453519999997</v>
      </c>
      <c r="AG132" s="732"/>
      <c r="AH132" s="732"/>
      <c r="AI132" s="732"/>
      <c r="AJ132" s="733"/>
      <c r="AK132" s="734">
        <v>7.6404970629999998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6</v>
      </c>
      <c r="AB133" s="711"/>
      <c r="AC133" s="711"/>
      <c r="AD133" s="711"/>
      <c r="AE133" s="712"/>
      <c r="AF133" s="710">
        <v>6.6</v>
      </c>
      <c r="AG133" s="711"/>
      <c r="AH133" s="711"/>
      <c r="AI133" s="711"/>
      <c r="AJ133" s="712"/>
      <c r="AK133" s="710">
        <v>6.9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1pY8IkdmsxVZCltEU0H2DtEcdAb8BnOpuBVUmNzqlJp1IWrBHIsXTAp23tZeQtiRopt7SPltTtaHtD11BmhQIg==" saltValue="X1Y7GGG+Y7xSiMhK45F5z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WKJtKcDI7eUKFH/wII3DuzI7ODRQwPcDtUaazLZbl0ilbP6dwYNevj7bOXB6/9Ag2OoOs9uZDZuM3gbBVGmqUg==" saltValue="wP+XLXxlpLH+RhzzEkNH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b6GQGeuvDoyNYKQa3uKC8hfxnhtq7D+AX4dFFrH9J7QUqUM0CguDF3l6s+LebjE0pGuHDLlN0K5b+7KzgJ3OQ==" saltValue="eHPe59OigdpKThS+Uhb4P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477</v>
      </c>
      <c r="AL6" s="260"/>
      <c r="AM6" s="260"/>
      <c r="AN6" s="260"/>
    </row>
    <row r="7" spans="1:46" ht="13.5" customHeight="1" x14ac:dyDescent="0.2">
      <c r="A7" s="259"/>
      <c r="AK7" s="262"/>
      <c r="AL7" s="263"/>
      <c r="AM7" s="263"/>
      <c r="AN7" s="264"/>
      <c r="AO7" s="1105" t="s">
        <v>478</v>
      </c>
      <c r="AP7" s="265"/>
      <c r="AQ7" s="266" t="s">
        <v>479</v>
      </c>
      <c r="AR7" s="267"/>
    </row>
    <row r="8" spans="1:46" ht="13.2" x14ac:dyDescent="0.2">
      <c r="A8" s="259"/>
      <c r="AK8" s="268"/>
      <c r="AL8" s="269"/>
      <c r="AM8" s="269"/>
      <c r="AN8" s="270"/>
      <c r="AO8" s="1106"/>
      <c r="AP8" s="271" t="s">
        <v>480</v>
      </c>
      <c r="AQ8" s="272" t="s">
        <v>481</v>
      </c>
      <c r="AR8" s="273" t="s">
        <v>482</v>
      </c>
    </row>
    <row r="9" spans="1:46" ht="13.2" x14ac:dyDescent="0.2">
      <c r="A9" s="259"/>
      <c r="AK9" s="1117" t="s">
        <v>483</v>
      </c>
      <c r="AL9" s="1118"/>
      <c r="AM9" s="1118"/>
      <c r="AN9" s="1119"/>
      <c r="AO9" s="274">
        <v>1285050</v>
      </c>
      <c r="AP9" s="274">
        <v>86740</v>
      </c>
      <c r="AQ9" s="275">
        <v>93942</v>
      </c>
      <c r="AR9" s="276">
        <v>-7.7</v>
      </c>
    </row>
    <row r="10" spans="1:46" ht="13.5" customHeight="1" x14ac:dyDescent="0.2">
      <c r="A10" s="259"/>
      <c r="AK10" s="1117" t="s">
        <v>484</v>
      </c>
      <c r="AL10" s="1118"/>
      <c r="AM10" s="1118"/>
      <c r="AN10" s="1119"/>
      <c r="AO10" s="277">
        <v>16502</v>
      </c>
      <c r="AP10" s="277">
        <v>1114</v>
      </c>
      <c r="AQ10" s="278">
        <v>12590</v>
      </c>
      <c r="AR10" s="279">
        <v>-91.2</v>
      </c>
    </row>
    <row r="11" spans="1:46" ht="13.5" customHeight="1" x14ac:dyDescent="0.2">
      <c r="A11" s="259"/>
      <c r="AK11" s="1117" t="s">
        <v>485</v>
      </c>
      <c r="AL11" s="1118"/>
      <c r="AM11" s="1118"/>
      <c r="AN11" s="1119"/>
      <c r="AO11" s="277">
        <v>14193</v>
      </c>
      <c r="AP11" s="277">
        <v>958</v>
      </c>
      <c r="AQ11" s="278">
        <v>461</v>
      </c>
      <c r="AR11" s="279">
        <v>107.8</v>
      </c>
    </row>
    <row r="12" spans="1:46" ht="13.5" customHeight="1" x14ac:dyDescent="0.2">
      <c r="A12" s="259"/>
      <c r="AK12" s="1117" t="s">
        <v>486</v>
      </c>
      <c r="AL12" s="1118"/>
      <c r="AM12" s="1118"/>
      <c r="AN12" s="1119"/>
      <c r="AO12" s="277" t="s">
        <v>487</v>
      </c>
      <c r="AP12" s="277" t="s">
        <v>487</v>
      </c>
      <c r="AQ12" s="278">
        <v>24</v>
      </c>
      <c r="AR12" s="279" t="s">
        <v>487</v>
      </c>
    </row>
    <row r="13" spans="1:46" ht="13.5" customHeight="1" x14ac:dyDescent="0.2">
      <c r="A13" s="259"/>
      <c r="AK13" s="1117" t="s">
        <v>488</v>
      </c>
      <c r="AL13" s="1118"/>
      <c r="AM13" s="1118"/>
      <c r="AN13" s="1119"/>
      <c r="AO13" s="277">
        <v>55288</v>
      </c>
      <c r="AP13" s="277">
        <v>3732</v>
      </c>
      <c r="AQ13" s="278">
        <v>3962</v>
      </c>
      <c r="AR13" s="279">
        <v>-5.8</v>
      </c>
    </row>
    <row r="14" spans="1:46" ht="13.5" customHeight="1" x14ac:dyDescent="0.2">
      <c r="A14" s="259"/>
      <c r="AK14" s="1117" t="s">
        <v>489</v>
      </c>
      <c r="AL14" s="1118"/>
      <c r="AM14" s="1118"/>
      <c r="AN14" s="1119"/>
      <c r="AO14" s="277">
        <v>12639</v>
      </c>
      <c r="AP14" s="277">
        <v>853</v>
      </c>
      <c r="AQ14" s="278">
        <v>1657</v>
      </c>
      <c r="AR14" s="279">
        <v>-48.5</v>
      </c>
    </row>
    <row r="15" spans="1:46" ht="13.5" customHeight="1" x14ac:dyDescent="0.2">
      <c r="A15" s="259"/>
      <c r="AK15" s="1120" t="s">
        <v>490</v>
      </c>
      <c r="AL15" s="1121"/>
      <c r="AM15" s="1121"/>
      <c r="AN15" s="1122"/>
      <c r="AO15" s="277">
        <v>-34778</v>
      </c>
      <c r="AP15" s="277">
        <v>-2347</v>
      </c>
      <c r="AQ15" s="278">
        <v>-5526</v>
      </c>
      <c r="AR15" s="279">
        <v>-57.5</v>
      </c>
    </row>
    <row r="16" spans="1:46" ht="13.2" x14ac:dyDescent="0.2">
      <c r="A16" s="259"/>
      <c r="AK16" s="1120" t="s">
        <v>178</v>
      </c>
      <c r="AL16" s="1121"/>
      <c r="AM16" s="1121"/>
      <c r="AN16" s="1122"/>
      <c r="AO16" s="277">
        <v>1348894</v>
      </c>
      <c r="AP16" s="277">
        <v>91049</v>
      </c>
      <c r="AQ16" s="278">
        <v>107111</v>
      </c>
      <c r="AR16" s="279">
        <v>-15</v>
      </c>
    </row>
    <row r="17" spans="1:46" ht="13.2" x14ac:dyDescent="0.2">
      <c r="A17" s="259"/>
    </row>
    <row r="18" spans="1:46" ht="13.2" x14ac:dyDescent="0.2">
      <c r="A18" s="259"/>
      <c r="AQ18" s="280"/>
      <c r="AR18" s="280"/>
    </row>
    <row r="19" spans="1:46" ht="13.2" x14ac:dyDescent="0.2">
      <c r="A19" s="259"/>
      <c r="AK19" s="255" t="s">
        <v>491</v>
      </c>
    </row>
    <row r="20" spans="1:46" ht="13.2" x14ac:dyDescent="0.2">
      <c r="A20" s="259"/>
      <c r="AK20" s="281"/>
      <c r="AL20" s="282"/>
      <c r="AM20" s="282"/>
      <c r="AN20" s="283"/>
      <c r="AO20" s="284" t="s">
        <v>492</v>
      </c>
      <c r="AP20" s="285" t="s">
        <v>493</v>
      </c>
      <c r="AQ20" s="286" t="s">
        <v>494</v>
      </c>
      <c r="AR20" s="287"/>
    </row>
    <row r="21" spans="1:46" s="260" customFormat="1" ht="13.2" x14ac:dyDescent="0.2">
      <c r="A21" s="288"/>
      <c r="AK21" s="1123" t="s">
        <v>495</v>
      </c>
      <c r="AL21" s="1124"/>
      <c r="AM21" s="1124"/>
      <c r="AN21" s="1125"/>
      <c r="AO21" s="289">
        <v>8.23</v>
      </c>
      <c r="AP21" s="290">
        <v>9.3000000000000007</v>
      </c>
      <c r="AQ21" s="291">
        <v>-1.07</v>
      </c>
      <c r="AS21" s="292"/>
      <c r="AT21" s="288"/>
    </row>
    <row r="22" spans="1:46" s="260" customFormat="1" ht="13.2" x14ac:dyDescent="0.2">
      <c r="A22" s="288"/>
      <c r="AK22" s="1123" t="s">
        <v>496</v>
      </c>
      <c r="AL22" s="1124"/>
      <c r="AM22" s="1124"/>
      <c r="AN22" s="1125"/>
      <c r="AO22" s="293">
        <v>100.5</v>
      </c>
      <c r="AP22" s="294">
        <v>96.8</v>
      </c>
      <c r="AQ22" s="295">
        <v>3.7</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499</v>
      </c>
      <c r="AL29" s="260"/>
      <c r="AM29" s="260"/>
      <c r="AN29" s="260"/>
      <c r="AS29" s="302"/>
    </row>
    <row r="30" spans="1:46" ht="13.5" customHeight="1" x14ac:dyDescent="0.2">
      <c r="A30" s="259"/>
      <c r="AK30" s="262"/>
      <c r="AL30" s="263"/>
      <c r="AM30" s="263"/>
      <c r="AN30" s="264"/>
      <c r="AO30" s="1105" t="s">
        <v>478</v>
      </c>
      <c r="AP30" s="265"/>
      <c r="AQ30" s="266" t="s">
        <v>479</v>
      </c>
      <c r="AR30" s="267"/>
    </row>
    <row r="31" spans="1:46" ht="13.2" x14ac:dyDescent="0.2">
      <c r="A31" s="259"/>
      <c r="AK31" s="268"/>
      <c r="AL31" s="269"/>
      <c r="AM31" s="269"/>
      <c r="AN31" s="270"/>
      <c r="AO31" s="1106"/>
      <c r="AP31" s="271" t="s">
        <v>480</v>
      </c>
      <c r="AQ31" s="272" t="s">
        <v>481</v>
      </c>
      <c r="AR31" s="273" t="s">
        <v>482</v>
      </c>
    </row>
    <row r="32" spans="1:46" ht="27" customHeight="1" x14ac:dyDescent="0.2">
      <c r="A32" s="259"/>
      <c r="AK32" s="1107" t="s">
        <v>500</v>
      </c>
      <c r="AL32" s="1108"/>
      <c r="AM32" s="1108"/>
      <c r="AN32" s="1109"/>
      <c r="AO32" s="303">
        <v>639785</v>
      </c>
      <c r="AP32" s="303">
        <v>43185</v>
      </c>
      <c r="AQ32" s="304">
        <v>49869</v>
      </c>
      <c r="AR32" s="305">
        <v>-13.4</v>
      </c>
    </row>
    <row r="33" spans="1:46" ht="13.5" customHeight="1" x14ac:dyDescent="0.2">
      <c r="A33" s="259"/>
      <c r="AK33" s="1107" t="s">
        <v>501</v>
      </c>
      <c r="AL33" s="1108"/>
      <c r="AM33" s="1108"/>
      <c r="AN33" s="1109"/>
      <c r="AO33" s="303" t="s">
        <v>487</v>
      </c>
      <c r="AP33" s="303" t="s">
        <v>487</v>
      </c>
      <c r="AQ33" s="304" t="s">
        <v>487</v>
      </c>
      <c r="AR33" s="305" t="s">
        <v>487</v>
      </c>
    </row>
    <row r="34" spans="1:46" ht="27" customHeight="1" x14ac:dyDescent="0.2">
      <c r="A34" s="259"/>
      <c r="AK34" s="1107" t="s">
        <v>502</v>
      </c>
      <c r="AL34" s="1108"/>
      <c r="AM34" s="1108"/>
      <c r="AN34" s="1109"/>
      <c r="AO34" s="303" t="s">
        <v>487</v>
      </c>
      <c r="AP34" s="303" t="s">
        <v>487</v>
      </c>
      <c r="AQ34" s="304" t="s">
        <v>487</v>
      </c>
      <c r="AR34" s="305" t="s">
        <v>487</v>
      </c>
    </row>
    <row r="35" spans="1:46" ht="27" customHeight="1" x14ac:dyDescent="0.2">
      <c r="A35" s="259"/>
      <c r="AK35" s="1107" t="s">
        <v>503</v>
      </c>
      <c r="AL35" s="1108"/>
      <c r="AM35" s="1108"/>
      <c r="AN35" s="1109"/>
      <c r="AO35" s="303">
        <v>103068</v>
      </c>
      <c r="AP35" s="303">
        <v>6957</v>
      </c>
      <c r="AQ35" s="304">
        <v>14647</v>
      </c>
      <c r="AR35" s="305">
        <v>-52.5</v>
      </c>
    </row>
    <row r="36" spans="1:46" ht="27" customHeight="1" x14ac:dyDescent="0.2">
      <c r="A36" s="259"/>
      <c r="AK36" s="1107" t="s">
        <v>504</v>
      </c>
      <c r="AL36" s="1108"/>
      <c r="AM36" s="1108"/>
      <c r="AN36" s="1109"/>
      <c r="AO36" s="303">
        <v>32466</v>
      </c>
      <c r="AP36" s="303">
        <v>2191</v>
      </c>
      <c r="AQ36" s="304">
        <v>2417</v>
      </c>
      <c r="AR36" s="305">
        <v>-9.4</v>
      </c>
    </row>
    <row r="37" spans="1:46" ht="13.5" customHeight="1" x14ac:dyDescent="0.2">
      <c r="A37" s="259"/>
      <c r="AK37" s="1107" t="s">
        <v>505</v>
      </c>
      <c r="AL37" s="1108"/>
      <c r="AM37" s="1108"/>
      <c r="AN37" s="1109"/>
      <c r="AO37" s="303" t="s">
        <v>487</v>
      </c>
      <c r="AP37" s="303" t="s">
        <v>487</v>
      </c>
      <c r="AQ37" s="304">
        <v>490</v>
      </c>
      <c r="AR37" s="305" t="s">
        <v>487</v>
      </c>
    </row>
    <row r="38" spans="1:46" ht="27" customHeight="1" x14ac:dyDescent="0.2">
      <c r="A38" s="259"/>
      <c r="AK38" s="1110" t="s">
        <v>506</v>
      </c>
      <c r="AL38" s="1111"/>
      <c r="AM38" s="1111"/>
      <c r="AN38" s="1112"/>
      <c r="AO38" s="306" t="s">
        <v>487</v>
      </c>
      <c r="AP38" s="306" t="s">
        <v>487</v>
      </c>
      <c r="AQ38" s="307">
        <v>2</v>
      </c>
      <c r="AR38" s="295" t="s">
        <v>487</v>
      </c>
      <c r="AS38" s="302"/>
    </row>
    <row r="39" spans="1:46" ht="13.2" x14ac:dyDescent="0.2">
      <c r="A39" s="259"/>
      <c r="AK39" s="1110" t="s">
        <v>507</v>
      </c>
      <c r="AL39" s="1111"/>
      <c r="AM39" s="1111"/>
      <c r="AN39" s="1112"/>
      <c r="AO39" s="303" t="s">
        <v>487</v>
      </c>
      <c r="AP39" s="303" t="s">
        <v>487</v>
      </c>
      <c r="AQ39" s="304">
        <v>-2755</v>
      </c>
      <c r="AR39" s="305" t="s">
        <v>487</v>
      </c>
      <c r="AS39" s="302"/>
    </row>
    <row r="40" spans="1:46" ht="27" customHeight="1" x14ac:dyDescent="0.2">
      <c r="A40" s="259"/>
      <c r="AK40" s="1107" t="s">
        <v>508</v>
      </c>
      <c r="AL40" s="1108"/>
      <c r="AM40" s="1108"/>
      <c r="AN40" s="1109"/>
      <c r="AO40" s="303">
        <v>-478973</v>
      </c>
      <c r="AP40" s="303">
        <v>-32330</v>
      </c>
      <c r="AQ40" s="304">
        <v>-44075</v>
      </c>
      <c r="AR40" s="305">
        <v>-26.6</v>
      </c>
      <c r="AS40" s="302"/>
    </row>
    <row r="41" spans="1:46" ht="13.2" x14ac:dyDescent="0.2">
      <c r="A41" s="259"/>
      <c r="AK41" s="1113" t="s">
        <v>288</v>
      </c>
      <c r="AL41" s="1114"/>
      <c r="AM41" s="1114"/>
      <c r="AN41" s="1115"/>
      <c r="AO41" s="303">
        <v>296346</v>
      </c>
      <c r="AP41" s="303">
        <v>20003</v>
      </c>
      <c r="AQ41" s="304">
        <v>20595</v>
      </c>
      <c r="AR41" s="305">
        <v>-2.9</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2" x14ac:dyDescent="0.2">
      <c r="A48" s="259"/>
      <c r="AK48" s="313" t="s">
        <v>510</v>
      </c>
      <c r="AL48" s="313"/>
      <c r="AM48" s="313"/>
      <c r="AN48" s="313"/>
      <c r="AO48" s="313"/>
      <c r="AP48" s="313"/>
      <c r="AQ48" s="314"/>
      <c r="AR48" s="313"/>
    </row>
    <row r="49" spans="1:44" ht="13.5" customHeight="1" x14ac:dyDescent="0.2">
      <c r="A49" s="259"/>
      <c r="AK49" s="315"/>
      <c r="AL49" s="316"/>
      <c r="AM49" s="1100" t="s">
        <v>478</v>
      </c>
      <c r="AN49" s="1102" t="s">
        <v>511</v>
      </c>
      <c r="AO49" s="1103"/>
      <c r="AP49" s="1103"/>
      <c r="AQ49" s="1103"/>
      <c r="AR49" s="1104"/>
    </row>
    <row r="50" spans="1:44" ht="13.2" x14ac:dyDescent="0.2">
      <c r="A50" s="259"/>
      <c r="AK50" s="317"/>
      <c r="AL50" s="318"/>
      <c r="AM50" s="1101"/>
      <c r="AN50" s="319" t="s">
        <v>512</v>
      </c>
      <c r="AO50" s="320" t="s">
        <v>513</v>
      </c>
      <c r="AP50" s="321" t="s">
        <v>514</v>
      </c>
      <c r="AQ50" s="322" t="s">
        <v>515</v>
      </c>
      <c r="AR50" s="323" t="s">
        <v>516</v>
      </c>
    </row>
    <row r="51" spans="1:44" ht="13.2" x14ac:dyDescent="0.2">
      <c r="A51" s="259"/>
      <c r="AK51" s="315" t="s">
        <v>517</v>
      </c>
      <c r="AL51" s="316"/>
      <c r="AM51" s="324">
        <v>1189143</v>
      </c>
      <c r="AN51" s="325">
        <v>76664</v>
      </c>
      <c r="AO51" s="326">
        <v>51.6</v>
      </c>
      <c r="AP51" s="327">
        <v>87464</v>
      </c>
      <c r="AQ51" s="328">
        <v>19</v>
      </c>
      <c r="AR51" s="329">
        <v>32.6</v>
      </c>
    </row>
    <row r="52" spans="1:44" ht="13.2" x14ac:dyDescent="0.2">
      <c r="A52" s="259"/>
      <c r="AK52" s="330"/>
      <c r="AL52" s="331" t="s">
        <v>518</v>
      </c>
      <c r="AM52" s="332">
        <v>987642</v>
      </c>
      <c r="AN52" s="333">
        <v>63674</v>
      </c>
      <c r="AO52" s="334">
        <v>140.9</v>
      </c>
      <c r="AP52" s="335">
        <v>47479</v>
      </c>
      <c r="AQ52" s="336">
        <v>10.199999999999999</v>
      </c>
      <c r="AR52" s="337">
        <v>130.69999999999999</v>
      </c>
    </row>
    <row r="53" spans="1:44" ht="13.2" x14ac:dyDescent="0.2">
      <c r="A53" s="259"/>
      <c r="AK53" s="315" t="s">
        <v>519</v>
      </c>
      <c r="AL53" s="316"/>
      <c r="AM53" s="324">
        <v>404955</v>
      </c>
      <c r="AN53" s="325">
        <v>26388</v>
      </c>
      <c r="AO53" s="326">
        <v>-65.599999999999994</v>
      </c>
      <c r="AP53" s="327">
        <v>96248</v>
      </c>
      <c r="AQ53" s="328">
        <v>10</v>
      </c>
      <c r="AR53" s="329">
        <v>-75.599999999999994</v>
      </c>
    </row>
    <row r="54" spans="1:44" ht="13.2" x14ac:dyDescent="0.2">
      <c r="A54" s="259"/>
      <c r="AK54" s="330"/>
      <c r="AL54" s="331" t="s">
        <v>518</v>
      </c>
      <c r="AM54" s="332">
        <v>218231</v>
      </c>
      <c r="AN54" s="333">
        <v>14221</v>
      </c>
      <c r="AO54" s="334">
        <v>-77.7</v>
      </c>
      <c r="AP54" s="335">
        <v>55768</v>
      </c>
      <c r="AQ54" s="336">
        <v>17.5</v>
      </c>
      <c r="AR54" s="337">
        <v>-95.2</v>
      </c>
    </row>
    <row r="55" spans="1:44" ht="13.2" x14ac:dyDescent="0.2">
      <c r="A55" s="259"/>
      <c r="AK55" s="315" t="s">
        <v>520</v>
      </c>
      <c r="AL55" s="316"/>
      <c r="AM55" s="324">
        <v>492346</v>
      </c>
      <c r="AN55" s="325">
        <v>32505</v>
      </c>
      <c r="AO55" s="326">
        <v>23.2</v>
      </c>
      <c r="AP55" s="327">
        <v>76413</v>
      </c>
      <c r="AQ55" s="328">
        <v>-20.6</v>
      </c>
      <c r="AR55" s="329">
        <v>43.8</v>
      </c>
    </row>
    <row r="56" spans="1:44" ht="13.2" x14ac:dyDescent="0.2">
      <c r="A56" s="259"/>
      <c r="AK56" s="330"/>
      <c r="AL56" s="331" t="s">
        <v>518</v>
      </c>
      <c r="AM56" s="332">
        <v>367418</v>
      </c>
      <c r="AN56" s="333">
        <v>24257</v>
      </c>
      <c r="AO56" s="334">
        <v>70.599999999999994</v>
      </c>
      <c r="AP56" s="335">
        <v>39658</v>
      </c>
      <c r="AQ56" s="336">
        <v>-28.9</v>
      </c>
      <c r="AR56" s="337">
        <v>99.5</v>
      </c>
    </row>
    <row r="57" spans="1:44" ht="13.2" x14ac:dyDescent="0.2">
      <c r="A57" s="259"/>
      <c r="AK57" s="315" t="s">
        <v>521</v>
      </c>
      <c r="AL57" s="316"/>
      <c r="AM57" s="324">
        <v>207127</v>
      </c>
      <c r="AN57" s="325">
        <v>13813</v>
      </c>
      <c r="AO57" s="326">
        <v>-57.5</v>
      </c>
      <c r="AP57" s="327">
        <v>66481</v>
      </c>
      <c r="AQ57" s="328">
        <v>-13</v>
      </c>
      <c r="AR57" s="329">
        <v>-44.5</v>
      </c>
    </row>
    <row r="58" spans="1:44" ht="13.2" x14ac:dyDescent="0.2">
      <c r="A58" s="259"/>
      <c r="AK58" s="330"/>
      <c r="AL58" s="331" t="s">
        <v>518</v>
      </c>
      <c r="AM58" s="332">
        <v>169309</v>
      </c>
      <c r="AN58" s="333">
        <v>11291</v>
      </c>
      <c r="AO58" s="334">
        <v>-53.5</v>
      </c>
      <c r="AP58" s="335">
        <v>36120</v>
      </c>
      <c r="AQ58" s="336">
        <v>-8.9</v>
      </c>
      <c r="AR58" s="337">
        <v>-44.6</v>
      </c>
    </row>
    <row r="59" spans="1:44" ht="13.2" x14ac:dyDescent="0.2">
      <c r="A59" s="259"/>
      <c r="AK59" s="315" t="s">
        <v>522</v>
      </c>
      <c r="AL59" s="316"/>
      <c r="AM59" s="324">
        <v>372067</v>
      </c>
      <c r="AN59" s="325">
        <v>25114</v>
      </c>
      <c r="AO59" s="326">
        <v>81.8</v>
      </c>
      <c r="AP59" s="327">
        <v>67825</v>
      </c>
      <c r="AQ59" s="328">
        <v>2</v>
      </c>
      <c r="AR59" s="329">
        <v>79.8</v>
      </c>
    </row>
    <row r="60" spans="1:44" ht="13.2" x14ac:dyDescent="0.2">
      <c r="A60" s="259"/>
      <c r="AK60" s="330"/>
      <c r="AL60" s="331" t="s">
        <v>518</v>
      </c>
      <c r="AM60" s="332">
        <v>344086</v>
      </c>
      <c r="AN60" s="333">
        <v>23226</v>
      </c>
      <c r="AO60" s="334">
        <v>105.7</v>
      </c>
      <c r="AP60" s="335">
        <v>39417</v>
      </c>
      <c r="AQ60" s="336">
        <v>9.1</v>
      </c>
      <c r="AR60" s="337">
        <v>96.6</v>
      </c>
    </row>
    <row r="61" spans="1:44" ht="13.2" x14ac:dyDescent="0.2">
      <c r="A61" s="259"/>
      <c r="AK61" s="315" t="s">
        <v>523</v>
      </c>
      <c r="AL61" s="338"/>
      <c r="AM61" s="324">
        <v>533128</v>
      </c>
      <c r="AN61" s="325">
        <v>34897</v>
      </c>
      <c r="AO61" s="326">
        <v>6.7</v>
      </c>
      <c r="AP61" s="327">
        <v>78886</v>
      </c>
      <c r="AQ61" s="339">
        <v>-0.5</v>
      </c>
      <c r="AR61" s="329">
        <v>7.2</v>
      </c>
    </row>
    <row r="62" spans="1:44" ht="13.2" x14ac:dyDescent="0.2">
      <c r="A62" s="259"/>
      <c r="AK62" s="330"/>
      <c r="AL62" s="331" t="s">
        <v>518</v>
      </c>
      <c r="AM62" s="332">
        <v>417337</v>
      </c>
      <c r="AN62" s="333">
        <v>27334</v>
      </c>
      <c r="AO62" s="334">
        <v>37.200000000000003</v>
      </c>
      <c r="AP62" s="335">
        <v>43688</v>
      </c>
      <c r="AQ62" s="336">
        <v>-0.2</v>
      </c>
      <c r="AR62" s="337">
        <v>37.4</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0nbABk9ppHTZBau2k5B2UUgD1bpAJU6OHdDJaBIG/iVi8qVZa2ykuIn1EaRmzMZGXy5a7mm7q2rBoJprL56p9Q==" saltValue="LWcSF7CUAtDNbTAeRdTVq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zoJaf0hC3DVR0O5x4+PiREySrnTavX3KL1Xwm2jU87Wl7i3CW0pHwsqBMBGHbuaYSMJzrWn2g/HBMzvTn9fwmg==" saltValue="6Pz6E2ShHHw6OiJsHKes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suK+FXjjEFsMUTbfbl4O/NGbmqz3yvxWzjDL6OfOGeTS78rup+75OAMv88c6AiOKZRKnwq/91kSqGHhOZbUPUg==" saltValue="8KqbJKC2/ZcAaNbaGilj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29.11</v>
      </c>
      <c r="G47" s="12">
        <v>27.66</v>
      </c>
      <c r="H47" s="12">
        <v>27.38</v>
      </c>
      <c r="I47" s="12">
        <v>30.08</v>
      </c>
      <c r="J47" s="13">
        <v>32.92</v>
      </c>
    </row>
    <row r="48" spans="2:10" ht="57.75" customHeight="1" x14ac:dyDescent="0.2">
      <c r="B48" s="14"/>
      <c r="C48" s="1128" t="s">
        <v>4</v>
      </c>
      <c r="D48" s="1128"/>
      <c r="E48" s="1129"/>
      <c r="F48" s="15">
        <v>1.91</v>
      </c>
      <c r="G48" s="16">
        <v>2.94</v>
      </c>
      <c r="H48" s="16">
        <v>4.0199999999999996</v>
      </c>
      <c r="I48" s="16">
        <v>6.4</v>
      </c>
      <c r="J48" s="17">
        <v>2.38</v>
      </c>
    </row>
    <row r="49" spans="2:10" ht="57.75" customHeight="1" thickBot="1" x14ac:dyDescent="0.25">
      <c r="B49" s="18"/>
      <c r="C49" s="1130" t="s">
        <v>5</v>
      </c>
      <c r="D49" s="1130"/>
      <c r="E49" s="1131"/>
      <c r="F49" s="19" t="s">
        <v>530</v>
      </c>
      <c r="G49" s="20" t="s">
        <v>531</v>
      </c>
      <c r="H49" s="20">
        <v>1.28</v>
      </c>
      <c r="I49" s="20">
        <v>2.2999999999999998</v>
      </c>
      <c r="J49" s="21" t="s">
        <v>532</v>
      </c>
    </row>
    <row r="50" spans="2:10" ht="13.2" x14ac:dyDescent="0.2"/>
  </sheetData>
  <sheetProtection algorithmName="SHA-512" hashValue="mi1c8d9lBxTpiDJ9qC1E7iMyODkctMSclpyxOcMP//rv37UoDMPotc1+TMvPZ+2fEouhLTv5DxLZqgeGIOw67w==" saltValue="wEL1QOYfaidYm7piwl5+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533</v>
      </c>
      <c r="D34" s="1136"/>
      <c r="E34" s="1137"/>
      <c r="F34" s="32">
        <v>1.72</v>
      </c>
      <c r="G34" s="33">
        <v>2.09</v>
      </c>
      <c r="H34" s="33">
        <v>2.34</v>
      </c>
      <c r="I34" s="33">
        <v>2.82</v>
      </c>
      <c r="J34" s="34">
        <v>2.77</v>
      </c>
      <c r="K34" s="22"/>
      <c r="L34" s="22"/>
      <c r="M34" s="22"/>
      <c r="N34" s="22"/>
      <c r="O34" s="22"/>
      <c r="P34" s="22"/>
    </row>
    <row r="35" spans="1:16" ht="39" customHeight="1" x14ac:dyDescent="0.2">
      <c r="A35" s="22"/>
      <c r="B35" s="35"/>
      <c r="C35" s="1132" t="s">
        <v>534</v>
      </c>
      <c r="D35" s="1132"/>
      <c r="E35" s="1133"/>
      <c r="F35" s="36">
        <v>1.9</v>
      </c>
      <c r="G35" s="37">
        <v>2.93</v>
      </c>
      <c r="H35" s="37">
        <v>4.0199999999999996</v>
      </c>
      <c r="I35" s="37">
        <v>6.39</v>
      </c>
      <c r="J35" s="38">
        <v>2.38</v>
      </c>
      <c r="K35" s="22"/>
      <c r="L35" s="22"/>
      <c r="M35" s="22"/>
      <c r="N35" s="22"/>
      <c r="O35" s="22"/>
      <c r="P35" s="22"/>
    </row>
    <row r="36" spans="1:16" ht="39" customHeight="1" x14ac:dyDescent="0.2">
      <c r="A36" s="22"/>
      <c r="B36" s="35"/>
      <c r="C36" s="1132" t="s">
        <v>535</v>
      </c>
      <c r="D36" s="1132"/>
      <c r="E36" s="1133"/>
      <c r="F36" s="36">
        <v>0.06</v>
      </c>
      <c r="G36" s="37">
        <v>0.08</v>
      </c>
      <c r="H36" s="37">
        <v>0.22</v>
      </c>
      <c r="I36" s="37">
        <v>0.11</v>
      </c>
      <c r="J36" s="38">
        <v>0.3</v>
      </c>
      <c r="K36" s="22"/>
      <c r="L36" s="22"/>
      <c r="M36" s="22"/>
      <c r="N36" s="22"/>
      <c r="O36" s="22"/>
      <c r="P36" s="22"/>
    </row>
    <row r="37" spans="1:16" ht="39" customHeight="1" x14ac:dyDescent="0.2">
      <c r="A37" s="22"/>
      <c r="B37" s="35"/>
      <c r="C37" s="1132" t="s">
        <v>536</v>
      </c>
      <c r="D37" s="1132"/>
      <c r="E37" s="1133"/>
      <c r="F37" s="36">
        <v>0.28000000000000003</v>
      </c>
      <c r="G37" s="37">
        <v>0.2</v>
      </c>
      <c r="H37" s="37">
        <v>0.2</v>
      </c>
      <c r="I37" s="37">
        <v>0.21</v>
      </c>
      <c r="J37" s="38">
        <v>0.23</v>
      </c>
      <c r="K37" s="22"/>
      <c r="L37" s="22"/>
      <c r="M37" s="22"/>
      <c r="N37" s="22"/>
      <c r="O37" s="22"/>
      <c r="P37" s="22"/>
    </row>
    <row r="38" spans="1:16" ht="39" customHeight="1" x14ac:dyDescent="0.2">
      <c r="A38" s="22"/>
      <c r="B38" s="35"/>
      <c r="C38" s="1132" t="s">
        <v>537</v>
      </c>
      <c r="D38" s="1132"/>
      <c r="E38" s="1133"/>
      <c r="F38" s="36">
        <v>1.89</v>
      </c>
      <c r="G38" s="37">
        <v>1.49</v>
      </c>
      <c r="H38" s="37">
        <v>0.61</v>
      </c>
      <c r="I38" s="37">
        <v>0.01</v>
      </c>
      <c r="J38" s="38">
        <v>0.17</v>
      </c>
      <c r="K38" s="22"/>
      <c r="L38" s="22"/>
      <c r="M38" s="22"/>
      <c r="N38" s="22"/>
      <c r="O38" s="22"/>
      <c r="P38" s="22"/>
    </row>
    <row r="39" spans="1:16" ht="39" customHeight="1" x14ac:dyDescent="0.2">
      <c r="A39" s="22"/>
      <c r="B39" s="35"/>
      <c r="C39" s="1132" t="s">
        <v>538</v>
      </c>
      <c r="D39" s="1132"/>
      <c r="E39" s="1133"/>
      <c r="F39" s="36">
        <v>0</v>
      </c>
      <c r="G39" s="37">
        <v>0</v>
      </c>
      <c r="H39" s="37">
        <v>0</v>
      </c>
      <c r="I39" s="37">
        <v>0</v>
      </c>
      <c r="J39" s="38">
        <v>0</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539</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540</v>
      </c>
      <c r="D43" s="1134"/>
      <c r="E43" s="1135"/>
      <c r="F43" s="41">
        <v>22.13</v>
      </c>
      <c r="G43" s="42">
        <v>21.99</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8xglWdadO/9JTkYrPBFr2J8C5rrr9QcLPEx3o0t56yHiAp6eI1SgiJclH0F/NWiafFYG/XMp2Zt0jhjHa7q7Q==" saltValue="Ghx6Zw/VWBUFPH4OGn2r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550</v>
      </c>
      <c r="L45" s="58">
        <v>584</v>
      </c>
      <c r="M45" s="58">
        <v>577</v>
      </c>
      <c r="N45" s="58">
        <v>584</v>
      </c>
      <c r="O45" s="59">
        <v>640</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2">
      <c r="A48" s="46"/>
      <c r="B48" s="1163"/>
      <c r="C48" s="1164"/>
      <c r="D48" s="60"/>
      <c r="E48" s="1140" t="s">
        <v>13</v>
      </c>
      <c r="F48" s="1140"/>
      <c r="G48" s="1140"/>
      <c r="H48" s="1140"/>
      <c r="I48" s="1140"/>
      <c r="J48" s="1141"/>
      <c r="K48" s="61">
        <v>130</v>
      </c>
      <c r="L48" s="62">
        <v>123</v>
      </c>
      <c r="M48" s="62">
        <v>109</v>
      </c>
      <c r="N48" s="62">
        <v>133</v>
      </c>
      <c r="O48" s="63">
        <v>103</v>
      </c>
      <c r="P48" s="46"/>
      <c r="Q48" s="46"/>
      <c r="R48" s="46"/>
      <c r="S48" s="46"/>
      <c r="T48" s="46"/>
      <c r="U48" s="46"/>
    </row>
    <row r="49" spans="1:21" ht="30.75" customHeight="1" x14ac:dyDescent="0.2">
      <c r="A49" s="46"/>
      <c r="B49" s="1163"/>
      <c r="C49" s="1164"/>
      <c r="D49" s="60"/>
      <c r="E49" s="1140" t="s">
        <v>14</v>
      </c>
      <c r="F49" s="1140"/>
      <c r="G49" s="1140"/>
      <c r="H49" s="1140"/>
      <c r="I49" s="1140"/>
      <c r="J49" s="1141"/>
      <c r="K49" s="61">
        <v>0</v>
      </c>
      <c r="L49" s="62">
        <v>0</v>
      </c>
      <c r="M49" s="62">
        <v>22</v>
      </c>
      <c r="N49" s="62">
        <v>27</v>
      </c>
      <c r="O49" s="63">
        <v>32</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487</v>
      </c>
      <c r="L50" s="62" t="s">
        <v>487</v>
      </c>
      <c r="M50" s="62" t="s">
        <v>487</v>
      </c>
      <c r="N50" s="62" t="s">
        <v>487</v>
      </c>
      <c r="O50" s="63" t="s">
        <v>487</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487</v>
      </c>
      <c r="L51" s="62" t="s">
        <v>487</v>
      </c>
      <c r="M51" s="62" t="s">
        <v>487</v>
      </c>
      <c r="N51" s="62" t="s">
        <v>487</v>
      </c>
      <c r="O51" s="63" t="s">
        <v>487</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496</v>
      </c>
      <c r="L52" s="62">
        <v>466</v>
      </c>
      <c r="M52" s="62">
        <v>471</v>
      </c>
      <c r="N52" s="62">
        <v>470</v>
      </c>
      <c r="O52" s="63">
        <v>479</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184</v>
      </c>
      <c r="L53" s="67">
        <v>241</v>
      </c>
      <c r="M53" s="67">
        <v>237</v>
      </c>
      <c r="N53" s="67">
        <v>274</v>
      </c>
      <c r="O53" s="68">
        <v>296</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rCAESLzbzQDO+T2OzeJkxqOSSo7OMx6bAl5x2Iq4PZUUjLPUi0tIzMsUwmfQpJ0MZ84pbGqE5yxqsi5h+/SWtA==" saltValue="puxqGEnJ3xyqd0yiMbX7a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s="94" customFormat="1" ht="15" customHeight="1" x14ac:dyDescent="0.2"/>
    <row r="27" s="94" customFormat="1" ht="15" customHeight="1" x14ac:dyDescent="0.2"/>
    <row r="28" s="94" customFormat="1" ht="15" customHeight="1" x14ac:dyDescent="0.2"/>
    <row r="29" s="94" customFormat="1" ht="15" customHeight="1" x14ac:dyDescent="0.2"/>
    <row r="30" s="94" customFormat="1" ht="15" customHeight="1" x14ac:dyDescent="0.2"/>
    <row r="31" s="94" customFormat="1" ht="15" customHeight="1" x14ac:dyDescent="0.2"/>
    <row r="32" s="94"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81" t="s">
        <v>30</v>
      </c>
      <c r="C41" s="1182"/>
      <c r="D41" s="103"/>
      <c r="E41" s="1183" t="s">
        <v>31</v>
      </c>
      <c r="F41" s="1183"/>
      <c r="G41" s="1183"/>
      <c r="H41" s="1184"/>
      <c r="I41" s="342">
        <v>6523</v>
      </c>
      <c r="J41" s="343">
        <v>6304</v>
      </c>
      <c r="K41" s="343">
        <v>6138</v>
      </c>
      <c r="L41" s="343">
        <v>5701</v>
      </c>
      <c r="M41" s="344">
        <v>5316</v>
      </c>
    </row>
    <row r="42" spans="2:13" ht="27.75" customHeight="1" x14ac:dyDescent="0.2">
      <c r="B42" s="1171"/>
      <c r="C42" s="1172"/>
      <c r="D42" s="104"/>
      <c r="E42" s="1175" t="s">
        <v>32</v>
      </c>
      <c r="F42" s="1175"/>
      <c r="G42" s="1175"/>
      <c r="H42" s="1176"/>
      <c r="I42" s="345">
        <v>361</v>
      </c>
      <c r="J42" s="346">
        <v>334</v>
      </c>
      <c r="K42" s="346">
        <v>302</v>
      </c>
      <c r="L42" s="346">
        <v>275</v>
      </c>
      <c r="M42" s="347">
        <v>248</v>
      </c>
    </row>
    <row r="43" spans="2:13" ht="27.75" customHeight="1" x14ac:dyDescent="0.2">
      <c r="B43" s="1171"/>
      <c r="C43" s="1172"/>
      <c r="D43" s="104"/>
      <c r="E43" s="1175" t="s">
        <v>33</v>
      </c>
      <c r="F43" s="1175"/>
      <c r="G43" s="1175"/>
      <c r="H43" s="1176"/>
      <c r="I43" s="345">
        <v>2010</v>
      </c>
      <c r="J43" s="346">
        <v>1746</v>
      </c>
      <c r="K43" s="346">
        <v>1287</v>
      </c>
      <c r="L43" s="346">
        <v>1467</v>
      </c>
      <c r="M43" s="347">
        <v>1524</v>
      </c>
    </row>
    <row r="44" spans="2:13" ht="27.75" customHeight="1" x14ac:dyDescent="0.2">
      <c r="B44" s="1171"/>
      <c r="C44" s="1172"/>
      <c r="D44" s="104"/>
      <c r="E44" s="1175" t="s">
        <v>34</v>
      </c>
      <c r="F44" s="1175"/>
      <c r="G44" s="1175"/>
      <c r="H44" s="1176"/>
      <c r="I44" s="345">
        <v>4</v>
      </c>
      <c r="J44" s="346">
        <v>61</v>
      </c>
      <c r="K44" s="346">
        <v>372</v>
      </c>
      <c r="L44" s="346">
        <v>355</v>
      </c>
      <c r="M44" s="347">
        <v>338</v>
      </c>
    </row>
    <row r="45" spans="2:13" ht="27.75" customHeight="1" x14ac:dyDescent="0.2">
      <c r="B45" s="1171"/>
      <c r="C45" s="1172"/>
      <c r="D45" s="104"/>
      <c r="E45" s="1175" t="s">
        <v>35</v>
      </c>
      <c r="F45" s="1175"/>
      <c r="G45" s="1175"/>
      <c r="H45" s="1176"/>
      <c r="I45" s="345">
        <v>871</v>
      </c>
      <c r="J45" s="346">
        <v>869</v>
      </c>
      <c r="K45" s="346">
        <v>771</v>
      </c>
      <c r="L45" s="346">
        <v>756</v>
      </c>
      <c r="M45" s="347">
        <v>782</v>
      </c>
    </row>
    <row r="46" spans="2:13" ht="27.75" customHeight="1" x14ac:dyDescent="0.2">
      <c r="B46" s="1171"/>
      <c r="C46" s="1172"/>
      <c r="D46" s="105"/>
      <c r="E46" s="1175" t="s">
        <v>36</v>
      </c>
      <c r="F46" s="1175"/>
      <c r="G46" s="1175"/>
      <c r="H46" s="1176"/>
      <c r="I46" s="345" t="s">
        <v>487</v>
      </c>
      <c r="J46" s="346" t="s">
        <v>487</v>
      </c>
      <c r="K46" s="346" t="s">
        <v>487</v>
      </c>
      <c r="L46" s="346" t="s">
        <v>487</v>
      </c>
      <c r="M46" s="347" t="s">
        <v>487</v>
      </c>
    </row>
    <row r="47" spans="2:13" ht="27.75" customHeight="1" x14ac:dyDescent="0.2">
      <c r="B47" s="1171"/>
      <c r="C47" s="1172"/>
      <c r="D47" s="106"/>
      <c r="E47" s="1185" t="s">
        <v>37</v>
      </c>
      <c r="F47" s="1186"/>
      <c r="G47" s="1186"/>
      <c r="H47" s="1187"/>
      <c r="I47" s="345" t="s">
        <v>487</v>
      </c>
      <c r="J47" s="346" t="s">
        <v>487</v>
      </c>
      <c r="K47" s="346" t="s">
        <v>487</v>
      </c>
      <c r="L47" s="346" t="s">
        <v>487</v>
      </c>
      <c r="M47" s="347" t="s">
        <v>487</v>
      </c>
    </row>
    <row r="48" spans="2:13" ht="27.75" customHeight="1" x14ac:dyDescent="0.2">
      <c r="B48" s="1171"/>
      <c r="C48" s="1172"/>
      <c r="D48" s="104"/>
      <c r="E48" s="1175" t="s">
        <v>38</v>
      </c>
      <c r="F48" s="1175"/>
      <c r="G48" s="1175"/>
      <c r="H48" s="1176"/>
      <c r="I48" s="345" t="s">
        <v>487</v>
      </c>
      <c r="J48" s="346" t="s">
        <v>487</v>
      </c>
      <c r="K48" s="346" t="s">
        <v>487</v>
      </c>
      <c r="L48" s="346" t="s">
        <v>487</v>
      </c>
      <c r="M48" s="347" t="s">
        <v>487</v>
      </c>
    </row>
    <row r="49" spans="2:13" ht="27.75" customHeight="1" x14ac:dyDescent="0.2">
      <c r="B49" s="1173"/>
      <c r="C49" s="1174"/>
      <c r="D49" s="104"/>
      <c r="E49" s="1175" t="s">
        <v>39</v>
      </c>
      <c r="F49" s="1175"/>
      <c r="G49" s="1175"/>
      <c r="H49" s="1176"/>
      <c r="I49" s="345" t="s">
        <v>487</v>
      </c>
      <c r="J49" s="346" t="s">
        <v>487</v>
      </c>
      <c r="K49" s="346" t="s">
        <v>487</v>
      </c>
      <c r="L49" s="346" t="s">
        <v>487</v>
      </c>
      <c r="M49" s="347" t="s">
        <v>487</v>
      </c>
    </row>
    <row r="50" spans="2:13" ht="27.75" customHeight="1" x14ac:dyDescent="0.2">
      <c r="B50" s="1169" t="s">
        <v>40</v>
      </c>
      <c r="C50" s="1170"/>
      <c r="D50" s="107"/>
      <c r="E50" s="1175" t="s">
        <v>41</v>
      </c>
      <c r="F50" s="1175"/>
      <c r="G50" s="1175"/>
      <c r="H50" s="1176"/>
      <c r="I50" s="345">
        <v>2676</v>
      </c>
      <c r="J50" s="346">
        <v>2699</v>
      </c>
      <c r="K50" s="346">
        <v>3018</v>
      </c>
      <c r="L50" s="346">
        <v>3225</v>
      </c>
      <c r="M50" s="347">
        <v>3451</v>
      </c>
    </row>
    <row r="51" spans="2:13" ht="27.75" customHeight="1" x14ac:dyDescent="0.2">
      <c r="B51" s="1171"/>
      <c r="C51" s="1172"/>
      <c r="D51" s="104"/>
      <c r="E51" s="1175" t="s">
        <v>42</v>
      </c>
      <c r="F51" s="1175"/>
      <c r="G51" s="1175"/>
      <c r="H51" s="1176"/>
      <c r="I51" s="345">
        <v>110</v>
      </c>
      <c r="J51" s="346">
        <v>109</v>
      </c>
      <c r="K51" s="346">
        <v>109</v>
      </c>
      <c r="L51" s="346">
        <v>109</v>
      </c>
      <c r="M51" s="347">
        <v>109</v>
      </c>
    </row>
    <row r="52" spans="2:13" ht="27.75" customHeight="1" x14ac:dyDescent="0.2">
      <c r="B52" s="1173"/>
      <c r="C52" s="1174"/>
      <c r="D52" s="104"/>
      <c r="E52" s="1175" t="s">
        <v>43</v>
      </c>
      <c r="F52" s="1175"/>
      <c r="G52" s="1175"/>
      <c r="H52" s="1176"/>
      <c r="I52" s="345">
        <v>6120</v>
      </c>
      <c r="J52" s="346">
        <v>5925</v>
      </c>
      <c r="K52" s="346">
        <v>5896</v>
      </c>
      <c r="L52" s="346">
        <v>5587</v>
      </c>
      <c r="M52" s="347">
        <v>5381</v>
      </c>
    </row>
    <row r="53" spans="2:13" ht="27.75" customHeight="1" thickBot="1" x14ac:dyDescent="0.25">
      <c r="B53" s="1177" t="s">
        <v>19</v>
      </c>
      <c r="C53" s="1178"/>
      <c r="D53" s="108"/>
      <c r="E53" s="1179" t="s">
        <v>44</v>
      </c>
      <c r="F53" s="1179"/>
      <c r="G53" s="1179"/>
      <c r="H53" s="1180"/>
      <c r="I53" s="348">
        <v>863</v>
      </c>
      <c r="J53" s="349">
        <v>580</v>
      </c>
      <c r="K53" s="349">
        <v>-152</v>
      </c>
      <c r="L53" s="349">
        <v>-367</v>
      </c>
      <c r="M53" s="350">
        <v>-733</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1/MEzz74KvSmNTDivcxszUP8Iq48+JrW2zLpCF0T+TcNIIUR1XomeatEFuk+KasfgJfCMIhtewrBRsxrr5qHXQ==" saltValue="+wkNhh4JQ2/3RXDgZJIc3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527</v>
      </c>
      <c r="G54" s="117" t="s">
        <v>528</v>
      </c>
      <c r="H54" s="118" t="s">
        <v>529</v>
      </c>
    </row>
    <row r="55" spans="2:8" ht="52.5" customHeight="1" x14ac:dyDescent="0.2">
      <c r="B55" s="119"/>
      <c r="C55" s="1196" t="s">
        <v>46</v>
      </c>
      <c r="D55" s="1196"/>
      <c r="E55" s="1197"/>
      <c r="F55" s="120">
        <v>1203</v>
      </c>
      <c r="G55" s="120">
        <v>1294</v>
      </c>
      <c r="H55" s="121">
        <v>1435</v>
      </c>
    </row>
    <row r="56" spans="2:8" ht="52.5" customHeight="1" x14ac:dyDescent="0.2">
      <c r="B56" s="122"/>
      <c r="C56" s="1198" t="s">
        <v>47</v>
      </c>
      <c r="D56" s="1198"/>
      <c r="E56" s="1199"/>
      <c r="F56" s="123">
        <v>275</v>
      </c>
      <c r="G56" s="123">
        <v>275</v>
      </c>
      <c r="H56" s="124">
        <v>295</v>
      </c>
    </row>
    <row r="57" spans="2:8" ht="53.25" customHeight="1" x14ac:dyDescent="0.2">
      <c r="B57" s="122"/>
      <c r="C57" s="1200" t="s">
        <v>48</v>
      </c>
      <c r="D57" s="1200"/>
      <c r="E57" s="1201"/>
      <c r="F57" s="125">
        <v>1290</v>
      </c>
      <c r="G57" s="125">
        <v>1412</v>
      </c>
      <c r="H57" s="126">
        <v>1482</v>
      </c>
    </row>
    <row r="58" spans="2:8" ht="45.75" customHeight="1" x14ac:dyDescent="0.2">
      <c r="B58" s="127"/>
      <c r="C58" s="1188" t="s">
        <v>556</v>
      </c>
      <c r="D58" s="1189"/>
      <c r="E58" s="1190"/>
      <c r="F58" s="128">
        <v>352</v>
      </c>
      <c r="G58" s="128">
        <v>502</v>
      </c>
      <c r="H58" s="129">
        <v>601</v>
      </c>
    </row>
    <row r="59" spans="2:8" ht="45.75" customHeight="1" x14ac:dyDescent="0.2">
      <c r="B59" s="127"/>
      <c r="C59" s="1188" t="s">
        <v>557</v>
      </c>
      <c r="D59" s="1189"/>
      <c r="E59" s="1190"/>
      <c r="F59" s="128">
        <v>397</v>
      </c>
      <c r="G59" s="128">
        <v>397</v>
      </c>
      <c r="H59" s="129">
        <v>397</v>
      </c>
    </row>
    <row r="60" spans="2:8" ht="45.75" customHeight="1" x14ac:dyDescent="0.2">
      <c r="B60" s="127"/>
      <c r="C60" s="1188" t="s">
        <v>558</v>
      </c>
      <c r="D60" s="1189"/>
      <c r="E60" s="1190"/>
      <c r="F60" s="128">
        <v>160</v>
      </c>
      <c r="G60" s="128">
        <v>160</v>
      </c>
      <c r="H60" s="129">
        <v>160</v>
      </c>
    </row>
    <row r="61" spans="2:8" ht="45.75" customHeight="1" x14ac:dyDescent="0.2">
      <c r="B61" s="127"/>
      <c r="C61" s="1188" t="s">
        <v>559</v>
      </c>
      <c r="D61" s="1189"/>
      <c r="E61" s="1190"/>
      <c r="F61" s="128">
        <v>139</v>
      </c>
      <c r="G61" s="128">
        <v>139</v>
      </c>
      <c r="H61" s="129">
        <v>124</v>
      </c>
    </row>
    <row r="62" spans="2:8" ht="45.75" customHeight="1" thickBot="1" x14ac:dyDescent="0.25">
      <c r="B62" s="130"/>
      <c r="C62" s="1191" t="s">
        <v>560</v>
      </c>
      <c r="D62" s="1192"/>
      <c r="E62" s="1193"/>
      <c r="F62" s="131">
        <v>121</v>
      </c>
      <c r="G62" s="131">
        <v>120</v>
      </c>
      <c r="H62" s="132">
        <v>120</v>
      </c>
    </row>
    <row r="63" spans="2:8" ht="52.5" customHeight="1" thickBot="1" x14ac:dyDescent="0.25">
      <c r="B63" s="133"/>
      <c r="C63" s="1194" t="s">
        <v>49</v>
      </c>
      <c r="D63" s="1194"/>
      <c r="E63" s="1195"/>
      <c r="F63" s="134">
        <v>2769</v>
      </c>
      <c r="G63" s="134">
        <v>2981</v>
      </c>
      <c r="H63" s="135">
        <v>3211</v>
      </c>
    </row>
    <row r="64" spans="2:8" ht="13.2" x14ac:dyDescent="0.2"/>
  </sheetData>
  <sheetProtection algorithmName="SHA-512" hashValue="l++hx2hz67au22nifefBtLv3sABe8VI3NftFoEcu/ww4PT05a+6Ui6SQfpMNBES9qNNc3ZOqQX4O9V1QaFOvUA==" saltValue="YQQVfEncX/iv60qZR1LZ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76664</v>
      </c>
      <c r="E3" s="154"/>
      <c r="F3" s="155">
        <v>87464</v>
      </c>
      <c r="G3" s="156"/>
      <c r="H3" s="157"/>
    </row>
    <row r="4" spans="1:8" x14ac:dyDescent="0.2">
      <c r="A4" s="158"/>
      <c r="B4" s="159"/>
      <c r="C4" s="160"/>
      <c r="D4" s="161">
        <v>63674</v>
      </c>
      <c r="E4" s="162"/>
      <c r="F4" s="163">
        <v>47479</v>
      </c>
      <c r="G4" s="164"/>
      <c r="H4" s="165"/>
    </row>
    <row r="5" spans="1:8" x14ac:dyDescent="0.2">
      <c r="A5" s="146" t="s">
        <v>519</v>
      </c>
      <c r="B5" s="151"/>
      <c r="C5" s="152"/>
      <c r="D5" s="153">
        <v>26388</v>
      </c>
      <c r="E5" s="154"/>
      <c r="F5" s="155">
        <v>96248</v>
      </c>
      <c r="G5" s="156"/>
      <c r="H5" s="157"/>
    </row>
    <row r="6" spans="1:8" x14ac:dyDescent="0.2">
      <c r="A6" s="158"/>
      <c r="B6" s="159"/>
      <c r="C6" s="160"/>
      <c r="D6" s="161">
        <v>14221</v>
      </c>
      <c r="E6" s="162"/>
      <c r="F6" s="163">
        <v>55768</v>
      </c>
      <c r="G6" s="164"/>
      <c r="H6" s="165"/>
    </row>
    <row r="7" spans="1:8" x14ac:dyDescent="0.2">
      <c r="A7" s="146" t="s">
        <v>520</v>
      </c>
      <c r="B7" s="151"/>
      <c r="C7" s="152"/>
      <c r="D7" s="153">
        <v>32505</v>
      </c>
      <c r="E7" s="154"/>
      <c r="F7" s="155">
        <v>76413</v>
      </c>
      <c r="G7" s="156"/>
      <c r="H7" s="157"/>
    </row>
    <row r="8" spans="1:8" x14ac:dyDescent="0.2">
      <c r="A8" s="158"/>
      <c r="B8" s="159"/>
      <c r="C8" s="160"/>
      <c r="D8" s="161">
        <v>24257</v>
      </c>
      <c r="E8" s="162"/>
      <c r="F8" s="163">
        <v>39658</v>
      </c>
      <c r="G8" s="164"/>
      <c r="H8" s="165"/>
    </row>
    <row r="9" spans="1:8" x14ac:dyDescent="0.2">
      <c r="A9" s="146" t="s">
        <v>521</v>
      </c>
      <c r="B9" s="151"/>
      <c r="C9" s="152"/>
      <c r="D9" s="153">
        <v>13813</v>
      </c>
      <c r="E9" s="154"/>
      <c r="F9" s="155">
        <v>66481</v>
      </c>
      <c r="G9" s="156"/>
      <c r="H9" s="157"/>
    </row>
    <row r="10" spans="1:8" x14ac:dyDescent="0.2">
      <c r="A10" s="158"/>
      <c r="B10" s="159"/>
      <c r="C10" s="160"/>
      <c r="D10" s="161">
        <v>11291</v>
      </c>
      <c r="E10" s="162"/>
      <c r="F10" s="163">
        <v>36120</v>
      </c>
      <c r="G10" s="164"/>
      <c r="H10" s="165"/>
    </row>
    <row r="11" spans="1:8" x14ac:dyDescent="0.2">
      <c r="A11" s="146" t="s">
        <v>522</v>
      </c>
      <c r="B11" s="151"/>
      <c r="C11" s="152"/>
      <c r="D11" s="153">
        <v>25114</v>
      </c>
      <c r="E11" s="154"/>
      <c r="F11" s="155">
        <v>67825</v>
      </c>
      <c r="G11" s="156"/>
      <c r="H11" s="157"/>
    </row>
    <row r="12" spans="1:8" x14ac:dyDescent="0.2">
      <c r="A12" s="158"/>
      <c r="B12" s="159"/>
      <c r="C12" s="166"/>
      <c r="D12" s="161">
        <v>23226</v>
      </c>
      <c r="E12" s="162"/>
      <c r="F12" s="163">
        <v>39417</v>
      </c>
      <c r="G12" s="164"/>
      <c r="H12" s="165"/>
    </row>
    <row r="13" spans="1:8" x14ac:dyDescent="0.2">
      <c r="A13" s="146"/>
      <c r="B13" s="151"/>
      <c r="C13" s="152"/>
      <c r="D13" s="153">
        <v>34897</v>
      </c>
      <c r="E13" s="154"/>
      <c r="F13" s="155">
        <v>78886</v>
      </c>
      <c r="G13" s="167"/>
      <c r="H13" s="157"/>
    </row>
    <row r="14" spans="1:8" x14ac:dyDescent="0.2">
      <c r="A14" s="158"/>
      <c r="B14" s="159"/>
      <c r="C14" s="160"/>
      <c r="D14" s="161">
        <v>27334</v>
      </c>
      <c r="E14" s="162"/>
      <c r="F14" s="163">
        <v>43688</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1.91</v>
      </c>
      <c r="C19" s="168">
        <f>ROUND(VALUE(SUBSTITUTE(実質収支比率等に係る経年分析!G$48,"▲","-")),2)</f>
        <v>2.94</v>
      </c>
      <c r="D19" s="168">
        <f>ROUND(VALUE(SUBSTITUTE(実質収支比率等に係る経年分析!H$48,"▲","-")),2)</f>
        <v>4.0199999999999996</v>
      </c>
      <c r="E19" s="168">
        <f>ROUND(VALUE(SUBSTITUTE(実質収支比率等に係る経年分析!I$48,"▲","-")),2)</f>
        <v>6.4</v>
      </c>
      <c r="F19" s="168">
        <f>ROUND(VALUE(SUBSTITUTE(実質収支比率等に係る経年分析!J$48,"▲","-")),2)</f>
        <v>2.38</v>
      </c>
    </row>
    <row r="20" spans="1:11" x14ac:dyDescent="0.2">
      <c r="A20" s="168" t="s">
        <v>53</v>
      </c>
      <c r="B20" s="168">
        <f>ROUND(VALUE(SUBSTITUTE(実質収支比率等に係る経年分析!F$47,"▲","-")),2)</f>
        <v>29.11</v>
      </c>
      <c r="C20" s="168">
        <f>ROUND(VALUE(SUBSTITUTE(実質収支比率等に係る経年分析!G$47,"▲","-")),2)</f>
        <v>27.66</v>
      </c>
      <c r="D20" s="168">
        <f>ROUND(VALUE(SUBSTITUTE(実質収支比率等に係る経年分析!H$47,"▲","-")),2)</f>
        <v>27.38</v>
      </c>
      <c r="E20" s="168">
        <f>ROUND(VALUE(SUBSTITUTE(実質収支比率等に係る経年分析!I$47,"▲","-")),2)</f>
        <v>30.08</v>
      </c>
      <c r="F20" s="168">
        <f>ROUND(VALUE(SUBSTITUTE(実質収支比率等に係る経年分析!J$47,"▲","-")),2)</f>
        <v>32.92</v>
      </c>
    </row>
    <row r="21" spans="1:11" x14ac:dyDescent="0.2">
      <c r="A21" s="168" t="s">
        <v>54</v>
      </c>
      <c r="B21" s="168">
        <f>IF(ISNUMBER(VALUE(SUBSTITUTE(実質収支比率等に係る経年分析!F$49,"▲","-"))),ROUND(VALUE(SUBSTITUTE(実質収支比率等に係る経年分析!F$49,"▲","-")),2),NA())</f>
        <v>-4.08</v>
      </c>
      <c r="C21" s="168">
        <f>IF(ISNUMBER(VALUE(SUBSTITUTE(実質収支比率等に係る経年分析!G$49,"▲","-"))),ROUND(VALUE(SUBSTITUTE(実質収支比率等に係る経年分析!G$49,"▲","-")),2),NA())</f>
        <v>-0.1</v>
      </c>
      <c r="D21" s="168">
        <f>IF(ISNUMBER(VALUE(SUBSTITUTE(実質収支比率等に係る経年分析!H$49,"▲","-"))),ROUND(VALUE(SUBSTITUTE(実質収支比率等に係る経年分析!H$49,"▲","-")),2),NA())</f>
        <v>1.28</v>
      </c>
      <c r="E21" s="168">
        <f>IF(ISNUMBER(VALUE(SUBSTITUTE(実質収支比率等に係る経年分析!I$49,"▲","-"))),ROUND(VALUE(SUBSTITUTE(実質収支比率等に係る経年分析!I$49,"▲","-")),2),NA())</f>
        <v>2.2999999999999998</v>
      </c>
      <c r="F21" s="168">
        <f>IF(ISNUMBER(VALUE(SUBSTITUTE(実質収支比率等に係る経年分析!J$49,"▲","-"))),ROUND(VALUE(SUBSTITUTE(実質収支比率等に係る経年分析!J$49,"▲","-")),2),NA())</f>
        <v>-3.92</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22.13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21.99</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土地取得特別会計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1.89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1.49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0.61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0.17</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0.28000000000000003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0.23</v>
      </c>
    </row>
    <row r="34" spans="1:16" x14ac:dyDescent="0.2">
      <c r="A34" s="169" t="str">
        <f>IF(連結実質赤字比率に係る赤字・黒字の構成分析!C$36="",NA(),連結実質赤字比率に係る赤字・黒字の構成分析!C$36)</f>
        <v>後期高齢者医療特別会計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0.08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0.22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0.11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0.3</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2.93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4.0199999999999996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6.39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2.38</v>
      </c>
    </row>
    <row r="36" spans="1:16" x14ac:dyDescent="0.2">
      <c r="A36" s="169" t="str">
        <f>IF(連結実質赤字比率に係る赤字・黒字の構成分析!C$34="",NA(),連結実質赤字比率に係る赤字・黒字の構成分析!C$34)</f>
        <v>介護保険特別会計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1.72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2.09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2.34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2.82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2.77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496</v>
      </c>
      <c r="E42" s="170"/>
      <c r="F42" s="170"/>
      <c r="G42" s="170">
        <f>'実質公債費比率（分子）の構造'!L$52</f>
        <v>466</v>
      </c>
      <c r="H42" s="170"/>
      <c r="I42" s="170"/>
      <c r="J42" s="170">
        <f>'実質公債費比率（分子）の構造'!M$52</f>
        <v>471</v>
      </c>
      <c r="K42" s="170"/>
      <c r="L42" s="170"/>
      <c r="M42" s="170">
        <f>'実質公債費比率（分子）の構造'!N$52</f>
        <v>470</v>
      </c>
      <c r="N42" s="170"/>
      <c r="O42" s="170"/>
      <c r="P42" s="170">
        <f>'実質公債費比率（分子）の構造'!O$52</f>
        <v>479</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0</v>
      </c>
      <c r="C45" s="170"/>
      <c r="D45" s="170"/>
      <c r="E45" s="170">
        <f>'実質公債費比率（分子）の構造'!L$49</f>
        <v>0</v>
      </c>
      <c r="F45" s="170"/>
      <c r="G45" s="170"/>
      <c r="H45" s="170">
        <f>'実質公債費比率（分子）の構造'!M$49</f>
        <v>22</v>
      </c>
      <c r="I45" s="170"/>
      <c r="J45" s="170"/>
      <c r="K45" s="170">
        <f>'実質公債費比率（分子）の構造'!N$49</f>
        <v>27</v>
      </c>
      <c r="L45" s="170"/>
      <c r="M45" s="170"/>
      <c r="N45" s="170">
        <f>'実質公債費比率（分子）の構造'!O$49</f>
        <v>32</v>
      </c>
      <c r="O45" s="170"/>
      <c r="P45" s="170"/>
    </row>
    <row r="46" spans="1:16" x14ac:dyDescent="0.2">
      <c r="A46" s="170" t="s">
        <v>64</v>
      </c>
      <c r="B46" s="170">
        <f>'実質公債費比率（分子）の構造'!K$48</f>
        <v>130</v>
      </c>
      <c r="C46" s="170"/>
      <c r="D46" s="170"/>
      <c r="E46" s="170">
        <f>'実質公債費比率（分子）の構造'!L$48</f>
        <v>123</v>
      </c>
      <c r="F46" s="170"/>
      <c r="G46" s="170"/>
      <c r="H46" s="170">
        <f>'実質公債費比率（分子）の構造'!M$48</f>
        <v>109</v>
      </c>
      <c r="I46" s="170"/>
      <c r="J46" s="170"/>
      <c r="K46" s="170">
        <f>'実質公債費比率（分子）の構造'!N$48</f>
        <v>133</v>
      </c>
      <c r="L46" s="170"/>
      <c r="M46" s="170"/>
      <c r="N46" s="170">
        <f>'実質公債費比率（分子）の構造'!O$48</f>
        <v>103</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550</v>
      </c>
      <c r="C49" s="170"/>
      <c r="D49" s="170"/>
      <c r="E49" s="170">
        <f>'実質公債費比率（分子）の構造'!L$45</f>
        <v>584</v>
      </c>
      <c r="F49" s="170"/>
      <c r="G49" s="170"/>
      <c r="H49" s="170">
        <f>'実質公債費比率（分子）の構造'!M$45</f>
        <v>577</v>
      </c>
      <c r="I49" s="170"/>
      <c r="J49" s="170"/>
      <c r="K49" s="170">
        <f>'実質公債費比率（分子）の構造'!N$45</f>
        <v>584</v>
      </c>
      <c r="L49" s="170"/>
      <c r="M49" s="170"/>
      <c r="N49" s="170">
        <f>'実質公債費比率（分子）の構造'!O$45</f>
        <v>640</v>
      </c>
      <c r="O49" s="170"/>
      <c r="P49" s="170"/>
    </row>
    <row r="50" spans="1:16" x14ac:dyDescent="0.2">
      <c r="A50" s="170" t="s">
        <v>67</v>
      </c>
      <c r="B50" s="170" t="e">
        <f>NA()</f>
        <v>#N/A</v>
      </c>
      <c r="C50" s="170">
        <f>IF(ISNUMBER('実質公債費比率（分子）の構造'!K$53),'実質公債費比率（分子）の構造'!K$53,NA())</f>
        <v>184</v>
      </c>
      <c r="D50" s="170" t="e">
        <f>NA()</f>
        <v>#N/A</v>
      </c>
      <c r="E50" s="170" t="e">
        <f>NA()</f>
        <v>#N/A</v>
      </c>
      <c r="F50" s="170">
        <f>IF(ISNUMBER('実質公債費比率（分子）の構造'!L$53),'実質公債費比率（分子）の構造'!L$53,NA())</f>
        <v>241</v>
      </c>
      <c r="G50" s="170" t="e">
        <f>NA()</f>
        <v>#N/A</v>
      </c>
      <c r="H50" s="170" t="e">
        <f>NA()</f>
        <v>#N/A</v>
      </c>
      <c r="I50" s="170">
        <f>IF(ISNUMBER('実質公債費比率（分子）の構造'!M$53),'実質公債費比率（分子）の構造'!M$53,NA())</f>
        <v>237</v>
      </c>
      <c r="J50" s="170" t="e">
        <f>NA()</f>
        <v>#N/A</v>
      </c>
      <c r="K50" s="170" t="e">
        <f>NA()</f>
        <v>#N/A</v>
      </c>
      <c r="L50" s="170">
        <f>IF(ISNUMBER('実質公債費比率（分子）の構造'!N$53),'実質公債費比率（分子）の構造'!N$53,NA())</f>
        <v>274</v>
      </c>
      <c r="M50" s="170" t="e">
        <f>NA()</f>
        <v>#N/A</v>
      </c>
      <c r="N50" s="170" t="e">
        <f>NA()</f>
        <v>#N/A</v>
      </c>
      <c r="O50" s="170">
        <f>IF(ISNUMBER('実質公債費比率（分子）の構造'!O$53),'実質公債費比率（分子）の構造'!O$53,NA())</f>
        <v>296</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6120</v>
      </c>
      <c r="E56" s="169"/>
      <c r="F56" s="169"/>
      <c r="G56" s="169">
        <f>'将来負担比率（分子）の構造'!J$52</f>
        <v>5925</v>
      </c>
      <c r="H56" s="169"/>
      <c r="I56" s="169"/>
      <c r="J56" s="169">
        <f>'将来負担比率（分子）の構造'!K$52</f>
        <v>5896</v>
      </c>
      <c r="K56" s="169"/>
      <c r="L56" s="169"/>
      <c r="M56" s="169">
        <f>'将来負担比率（分子）の構造'!L$52</f>
        <v>5587</v>
      </c>
      <c r="N56" s="169"/>
      <c r="O56" s="169"/>
      <c r="P56" s="169">
        <f>'将来負担比率（分子）の構造'!M$52</f>
        <v>5381</v>
      </c>
    </row>
    <row r="57" spans="1:16" x14ac:dyDescent="0.2">
      <c r="A57" s="169" t="s">
        <v>42</v>
      </c>
      <c r="B57" s="169"/>
      <c r="C57" s="169"/>
      <c r="D57" s="169">
        <f>'将来負担比率（分子）の構造'!I$51</f>
        <v>110</v>
      </c>
      <c r="E57" s="169"/>
      <c r="F57" s="169"/>
      <c r="G57" s="169">
        <f>'将来負担比率（分子）の構造'!J$51</f>
        <v>109</v>
      </c>
      <c r="H57" s="169"/>
      <c r="I57" s="169"/>
      <c r="J57" s="169">
        <f>'将来負担比率（分子）の構造'!K$51</f>
        <v>109</v>
      </c>
      <c r="K57" s="169"/>
      <c r="L57" s="169"/>
      <c r="M57" s="169">
        <f>'将来負担比率（分子）の構造'!L$51</f>
        <v>109</v>
      </c>
      <c r="N57" s="169"/>
      <c r="O57" s="169"/>
      <c r="P57" s="169">
        <f>'将来負担比率（分子）の構造'!M$51</f>
        <v>109</v>
      </c>
    </row>
    <row r="58" spans="1:16" x14ac:dyDescent="0.2">
      <c r="A58" s="169" t="s">
        <v>41</v>
      </c>
      <c r="B58" s="169"/>
      <c r="C58" s="169"/>
      <c r="D58" s="169">
        <f>'将来負担比率（分子）の構造'!I$50</f>
        <v>2676</v>
      </c>
      <c r="E58" s="169"/>
      <c r="F58" s="169"/>
      <c r="G58" s="169">
        <f>'将来負担比率（分子）の構造'!J$50</f>
        <v>2699</v>
      </c>
      <c r="H58" s="169"/>
      <c r="I58" s="169"/>
      <c r="J58" s="169">
        <f>'将来負担比率（分子）の構造'!K$50</f>
        <v>3018</v>
      </c>
      <c r="K58" s="169"/>
      <c r="L58" s="169"/>
      <c r="M58" s="169">
        <f>'将来負担比率（分子）の構造'!L$50</f>
        <v>3225</v>
      </c>
      <c r="N58" s="169"/>
      <c r="O58" s="169"/>
      <c r="P58" s="169">
        <f>'将来負担比率（分子）の構造'!M$50</f>
        <v>3451</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871</v>
      </c>
      <c r="C62" s="169"/>
      <c r="D62" s="169"/>
      <c r="E62" s="169">
        <f>'将来負担比率（分子）の構造'!J$45</f>
        <v>869</v>
      </c>
      <c r="F62" s="169"/>
      <c r="G62" s="169"/>
      <c r="H62" s="169">
        <f>'将来負担比率（分子）の構造'!K$45</f>
        <v>771</v>
      </c>
      <c r="I62" s="169"/>
      <c r="J62" s="169"/>
      <c r="K62" s="169">
        <f>'将来負担比率（分子）の構造'!L$45</f>
        <v>756</v>
      </c>
      <c r="L62" s="169"/>
      <c r="M62" s="169"/>
      <c r="N62" s="169">
        <f>'将来負担比率（分子）の構造'!M$45</f>
        <v>782</v>
      </c>
      <c r="O62" s="169"/>
      <c r="P62" s="169"/>
    </row>
    <row r="63" spans="1:16" x14ac:dyDescent="0.2">
      <c r="A63" s="169" t="s">
        <v>34</v>
      </c>
      <c r="B63" s="169">
        <f>'将来負担比率（分子）の構造'!I$44</f>
        <v>4</v>
      </c>
      <c r="C63" s="169"/>
      <c r="D63" s="169"/>
      <c r="E63" s="169">
        <f>'将来負担比率（分子）の構造'!J$44</f>
        <v>61</v>
      </c>
      <c r="F63" s="169"/>
      <c r="G63" s="169"/>
      <c r="H63" s="169">
        <f>'将来負担比率（分子）の構造'!K$44</f>
        <v>372</v>
      </c>
      <c r="I63" s="169"/>
      <c r="J63" s="169"/>
      <c r="K63" s="169">
        <f>'将来負担比率（分子）の構造'!L$44</f>
        <v>355</v>
      </c>
      <c r="L63" s="169"/>
      <c r="M63" s="169"/>
      <c r="N63" s="169">
        <f>'将来負担比率（分子）の構造'!M$44</f>
        <v>338</v>
      </c>
      <c r="O63" s="169"/>
      <c r="P63" s="169"/>
    </row>
    <row r="64" spans="1:16" x14ac:dyDescent="0.2">
      <c r="A64" s="169" t="s">
        <v>33</v>
      </c>
      <c r="B64" s="169">
        <f>'将来負担比率（分子）の構造'!I$43</f>
        <v>2010</v>
      </c>
      <c r="C64" s="169"/>
      <c r="D64" s="169"/>
      <c r="E64" s="169">
        <f>'将来負担比率（分子）の構造'!J$43</f>
        <v>1746</v>
      </c>
      <c r="F64" s="169"/>
      <c r="G64" s="169"/>
      <c r="H64" s="169">
        <f>'将来負担比率（分子）の構造'!K$43</f>
        <v>1287</v>
      </c>
      <c r="I64" s="169"/>
      <c r="J64" s="169"/>
      <c r="K64" s="169">
        <f>'将来負担比率（分子）の構造'!L$43</f>
        <v>1467</v>
      </c>
      <c r="L64" s="169"/>
      <c r="M64" s="169"/>
      <c r="N64" s="169">
        <f>'将来負担比率（分子）の構造'!M$43</f>
        <v>1524</v>
      </c>
      <c r="O64" s="169"/>
      <c r="P64" s="169"/>
    </row>
    <row r="65" spans="1:16" x14ac:dyDescent="0.2">
      <c r="A65" s="169" t="s">
        <v>32</v>
      </c>
      <c r="B65" s="169">
        <f>'将来負担比率（分子）の構造'!I$42</f>
        <v>361</v>
      </c>
      <c r="C65" s="169"/>
      <c r="D65" s="169"/>
      <c r="E65" s="169">
        <f>'将来負担比率（分子）の構造'!J$42</f>
        <v>334</v>
      </c>
      <c r="F65" s="169"/>
      <c r="G65" s="169"/>
      <c r="H65" s="169">
        <f>'将来負担比率（分子）の構造'!K$42</f>
        <v>302</v>
      </c>
      <c r="I65" s="169"/>
      <c r="J65" s="169"/>
      <c r="K65" s="169">
        <f>'将来負担比率（分子）の構造'!L$42</f>
        <v>275</v>
      </c>
      <c r="L65" s="169"/>
      <c r="M65" s="169"/>
      <c r="N65" s="169">
        <f>'将来負担比率（分子）の構造'!M$42</f>
        <v>248</v>
      </c>
      <c r="O65" s="169"/>
      <c r="P65" s="169"/>
    </row>
    <row r="66" spans="1:16" x14ac:dyDescent="0.2">
      <c r="A66" s="169" t="s">
        <v>31</v>
      </c>
      <c r="B66" s="169">
        <f>'将来負担比率（分子）の構造'!I$41</f>
        <v>6523</v>
      </c>
      <c r="C66" s="169"/>
      <c r="D66" s="169"/>
      <c r="E66" s="169">
        <f>'将来負担比率（分子）の構造'!J$41</f>
        <v>6304</v>
      </c>
      <c r="F66" s="169"/>
      <c r="G66" s="169"/>
      <c r="H66" s="169">
        <f>'将来負担比率（分子）の構造'!K$41</f>
        <v>6138</v>
      </c>
      <c r="I66" s="169"/>
      <c r="J66" s="169"/>
      <c r="K66" s="169">
        <f>'将来負担比率（分子）の構造'!L$41</f>
        <v>5701</v>
      </c>
      <c r="L66" s="169"/>
      <c r="M66" s="169"/>
      <c r="N66" s="169">
        <f>'将来負担比率（分子）の構造'!M$41</f>
        <v>5316</v>
      </c>
      <c r="O66" s="169"/>
      <c r="P66" s="169"/>
    </row>
    <row r="67" spans="1:16" x14ac:dyDescent="0.2">
      <c r="A67" s="169" t="s">
        <v>71</v>
      </c>
      <c r="B67" s="169" t="e">
        <f>NA()</f>
        <v>#N/A</v>
      </c>
      <c r="C67" s="169">
        <f>IF(ISNUMBER('将来負担比率（分子）の構造'!I$53), IF('将来負担比率（分子）の構造'!I$53 &lt; 0, 0, '将来負担比率（分子）の構造'!I$53), NA())</f>
        <v>863</v>
      </c>
      <c r="D67" s="169" t="e">
        <f>NA()</f>
        <v>#N/A</v>
      </c>
      <c r="E67" s="169" t="e">
        <f>NA()</f>
        <v>#N/A</v>
      </c>
      <c r="F67" s="169">
        <f>IF(ISNUMBER('将来負担比率（分子）の構造'!J$53), IF('将来負担比率（分子）の構造'!J$53 &lt; 0, 0, '将来負担比率（分子）の構造'!J$53), NA())</f>
        <v>580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1203</v>
      </c>
      <c r="C72" s="173">
        <f>基金残高に係る経年分析!G55</f>
        <v>1294</v>
      </c>
      <c r="D72" s="173">
        <f>基金残高に係る経年分析!H55</f>
        <v>1435</v>
      </c>
    </row>
    <row r="73" spans="1:16" x14ac:dyDescent="0.2">
      <c r="A73" s="172" t="s">
        <v>74</v>
      </c>
      <c r="B73" s="173">
        <f>基金残高に係る経年分析!F56</f>
        <v>275</v>
      </c>
      <c r="C73" s="173">
        <f>基金残高に係る経年分析!G56</f>
        <v>275</v>
      </c>
      <c r="D73" s="173">
        <f>基金残高に係る経年分析!H56</f>
        <v>295</v>
      </c>
    </row>
    <row r="74" spans="1:16" x14ac:dyDescent="0.2">
      <c r="A74" s="172" t="s">
        <v>75</v>
      </c>
      <c r="B74" s="173">
        <f>基金残高に係る経年分析!F57</f>
        <v>1290</v>
      </c>
      <c r="C74" s="173">
        <f>基金残高に係る経年分析!G57</f>
        <v>1412</v>
      </c>
      <c r="D74" s="173">
        <f>基金残高に係る経年分析!H57</f>
        <v>1482</v>
      </c>
    </row>
  </sheetData>
  <sheetProtection algorithmName="SHA-512" hashValue="tsqC0N1K7a2xgYgu+1tktXK6GVxPPgxaP/zY4bKZ4u6vbhKoLfQB6+cbo/nJdmaS+/xpwtZvcn5INXd61vTn+w==" saltValue="5pXKtqgBj+4CdFASwSsDI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大輝</cp:lastModifiedBy>
  <dcterms:created xsi:type="dcterms:W3CDTF">2025-03-18T04:19:31Z</dcterms:created>
  <dcterms:modified xsi:type="dcterms:W3CDTF">2025-03-18T06:22:04Z</dcterms:modified>
</cp:coreProperties>
</file>