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09FF855E-BECF-4B12-865E-2F0EDA84B0FF}" xr6:coauthVersionLast="47" xr6:coauthVersionMax="47" xr10:uidLastSave="{00000000-0000-0000-0000-000000000000}"/>
  <bookViews>
    <workbookView xWindow="-108" yWindow="-108" windowWidth="23256" windowHeight="14160" tabRatio="8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A33" i="12"/>
  <c r="CW102" i="12" l="1"/>
  <c r="DB102" i="12"/>
  <c r="DG102" i="12"/>
  <c r="DL102" i="12"/>
  <c r="DQ102" i="12"/>
  <c r="DV102" i="12"/>
  <c r="CR102" i="12"/>
  <c r="BE63" i="12"/>
  <c r="AU63" i="12"/>
  <c r="AP63" i="12"/>
  <c r="AP23" i="12" l="1"/>
  <c r="AA23" i="12"/>
  <c r="V23" i="12"/>
  <c r="Q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E34" i="10"/>
  <c r="C34" i="10"/>
  <c r="U34" i="10" s="1"/>
  <c r="U35" i="10" l="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<sst xmlns="http://schemas.openxmlformats.org/spreadsheetml/2006/main" count="1093" uniqueCount="559">
  <si>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</si>
  <si>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</si>
  <si>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</si>
  <si>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</si>
  <si>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</si>
  <si>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</si>
  <si>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</si>
  <si>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</si>
  <si>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</si>
  <si>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</si>
  <si>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</si>
  <si>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</si>
  <si>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</si>
  <si>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</si>
  <si>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</si>
  <si>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</si>
  <si>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</si>
  <si>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</si>
  <si>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</si>
  <si>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</si>
  <si>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</si>
  <si>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</si>
  <si>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</si>
  <si>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</si>
  <si>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</si>
  <si>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</si>
  <si>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</si>
  <si>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</si>
  <si>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</si>
  <si>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</si>
  <si>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</si>
  <si>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</si>
  <si>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</si>
  <si>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</si>
  <si>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</si>
  <si>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</si>
  <si>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</si>
  <si>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</si>
  <si>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</si>
  <si>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</si>
  <si>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</si>
  <si>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</si>
  <si>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</si>
  <si>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</si>
  <si>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</si>
  <si>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</si>
  <si>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</si>
  <si>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</si>
  <si>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</si>
  <si>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</si>
  <si>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</si>
  <si>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</si>
  <si>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</si>
  <si>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</si>
  <si>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</si>
  <si>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</si>
  <si>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</si>
  <si>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</si>
  <si>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</si>
  <si>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</si>
  <si>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</si>
  <si>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</si>
  <si>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</si>
  <si>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</si>
  <si>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</si>
  <si>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</si>
  <si>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</si>
  <si>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</si>
  <si>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</si>
  <si>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</si>
  <si>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</si>
  <si>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</si>
  <si>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</si>
  <si>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</si>
  <si>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</si>
  <si>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</si>
  <si>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</si>
  <si>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</si>
  <si>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</si>
  <si>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</si>
  <si>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</si>
  <si>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</si>
  <si>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</si>
  <si>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</si>
  <si>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</si>
  <si>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</si>
  <si>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</si>
  <si>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</si>
  <si>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</si>
  <si>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</si>
  <si>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</si>
  <si>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</si>
  <si>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</si>
  <si>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</si>
  <si>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</si>
  <si>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</si>
  <si>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</si>
  <si>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</si>
  <si>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</si>
  <si>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</si>
  <si>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</si>
  <si>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</si>
  <si>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</si>
  <si>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</si>
  <si>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</si>
  <si>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</si>
  <si>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</si>
  <si>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</si>
  <si>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</si>
  <si>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</si>
  <si>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</si>
  <si>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</si>
  <si>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</si>
  <si>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</si>
  <si>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</si>
  <si>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</si>
  <si>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</si>
  <si>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</si>
  <si>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</si>
  <si>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</si>
  <si>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</si>
  <si>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</si>
  <si>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</si>
  <si>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</si>
  <si>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</si>
  <si>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</si>
  <si>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</si>
  <si>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</si>
  <si>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</si>
  <si>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</si>
  <si>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</si>
  <si>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</si>
  <si>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</si>
  <si>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</si>
  <si>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</si>
  <si>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</si>
  <si>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</si>
  <si>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</si>
  <si>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</si>
  <si>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</si>
  <si>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</si>
  <si>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</si>
  <si>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</si>
  <si>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</si>
  <si>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</si>
  <si>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</si>
  <si>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</si>
  <si>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</si>
  <si>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</si>
  <si>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</si>
  <si>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</si>
  <si>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</si>
  <si>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</si>
  <si>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</si>
  <si>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</si>
  <si>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</si>
  <si>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</si>
  <si>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</si>
  <si>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</si>
  <si>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</si>
  <si>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</si>
  <si>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</si>
  <si>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</si>
  <si>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</si>
  <si>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</si>
  <si>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</si>
  <si>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</si>
  <si>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</si>
  <si>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</si>
  <si>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</si>
  <si>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</si>
  <si>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</si>
  <si>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</si>
  <si>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</si>
  <si>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</si>
  <si>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</si>
  <si>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</si>
  <si>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</si>
  <si>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</si>
  <si>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</si>
  <si>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</si>
  <si>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</si>
  <si>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</si>
  <si>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</si>
  <si>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</si>
  <si>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</si>
  <si>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</si>
  <si>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</si>
  <si>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</si>
  <si>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</si>
  <si>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</si>
  <si>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</si>
  <si>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</si>
  <si>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</si>
  <si>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</si>
  <si>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</si>
  <si>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</si>
  <si>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</si>
  <si>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</si>
  <si>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</si>
  <si>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</si>
  <si>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</si>
  <si>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</si>
  <si>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</si>
  <si>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大阪府能勢町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</si>
  <si>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</si>
  <si>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</si>
  <si>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</si>
  <si>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</si>
  <si>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</si>
  <si>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</si>
  <si>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</si>
  <si>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</si>
  <si>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</si>
  <si>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</si>
  <si>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</si>
  <si>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</si>
  <si>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</si>
  <si>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</si>
  <si>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</si>
  <si>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</si>
  <si>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</si>
  <si>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</si>
  <si>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</si>
  <si>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</si>
  <si>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</si>
  <si>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</si>
  <si>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</si>
  <si>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</si>
  <si>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</si>
  <si>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</si>
  <si>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</si>
  <si>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</si>
  <si>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</si>
  <si>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</si>
  <si>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</si>
  <si>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</si>
  <si>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</si>
  <si>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</si>
  <si>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</si>
  <si>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</si>
  <si>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</si>
  <si>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</si>
  <si>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</si>
  <si>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</si>
  <si>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</si>
  <si>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</si>
  <si>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</si>
  <si>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</si>
  <si>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</si>
  <si>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</si>
  <si>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</si>
  <si>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</si>
  <si>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</si>
  <si>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</si>
  <si>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</si>
  <si>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</si>
  <si>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</si>
  <si>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</si>
  <si>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</si>
  <si>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</si>
  <si>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</si>
  <si>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</si>
  <si>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</si>
  <si>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</si>
  <si>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</si>
  <si>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</si>
  <si>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</si>
  <si>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</si>
  <si>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</si>
  <si>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</si>
  <si>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</si>
  <si>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</si>
  <si>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</si>
  <si>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</si>
  <si>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</si>
  <si>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</si>
  <si>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</si>
  <si>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</si>
  <si>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</si>
  <si>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</si>
  <si>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</si>
  <si>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</si>
  <si>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</si>
  <si>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</si>
  <si>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</si>
  <si>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</si>
  <si>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</si>
  <si>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</si>
  <si>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</si>
  <si>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</si>
  <si>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</si>
  <si>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</si>
  <si>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</si>
  <si>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</si>
  <si>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</si>
  <si>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</si>
  <si>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</si>
  <si>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</si>
  <si>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</si>
  <si>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</si>
  <si>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</si>
  <si>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</si>
  <si>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</si>
  <si>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</si>
  <si>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</si>
  <si>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</si>
  <si>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</si>
  <si>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</si>
  <si>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</si>
  <si>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</si>
  <si>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</si>
  <si>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</si>
  <si>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</si>
  <si>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</si>
  <si>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</si>
  <si>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</si>
  <si>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</si>
  <si>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</si>
  <si>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</si>
  <si>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</si>
  <si>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</si>
  <si>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</si>
  <si>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</si>
  <si>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</si>
  <si>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</si>
  <si>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</si>
  <si>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</si>
  <si>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</si>
  <si>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</si>
  <si>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</si>
  <si>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</si>
  <si>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</si>
  <si>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</si>
  <si>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</si>
  <si>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</si>
  <si>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</si>
  <si>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</si>
  <si>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</si>
  <si>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</si>
  <si>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</si>
  <si>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</si>
  <si>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</si>
  <si>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</si>
  <si>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</si>
  <si>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</si>
  <si>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</si>
  <si>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</si>
  <si>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</si>
  <si>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</si>
  <si>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</si>
  <si>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</si>
  <si>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</si>
  <si>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</si>
  <si>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</si>
  <si>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大阪府能勢町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</si>
  <si>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</si>
  <si>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</si>
  <si>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</si>
  <si>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</si>
  <si>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</si>
  <si>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</si>
  <si>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</si>
  <si>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</si>
  <si>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</si>
  <si>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</si>
  <si>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</si>
  <si>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</si>
  <si>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</si>
  <si>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</si>
  <si>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</si>
  <si>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</si>
  <si>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</si>
  <si>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</si>
  <si>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</si>
  <si>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</si>
  <si>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</si>
  <si>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</si>
  <si>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</si>
  <si>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</si>
  <si>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</si>
  <si>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</si>
  <si>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</si>
  <si>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</si>
  <si>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</si>
  <si>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</si>
  <si>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</si>
  <si>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</si>
  <si>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</si>
  <si>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</si>
  <si>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</si>
  <si>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</si>
  <si>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</si>
  <si>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</si>
  <si>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</si>
  <si>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</si>
  <si>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</si>
  <si>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</si>
  <si>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</si>
  <si>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</si>
  <si>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</si>
  <si>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</si>
  <si>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</si>
  <si>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</si>
  <si>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</si>
  <si>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</si>
  <si>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</si>
  <si>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</si>
  <si>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</si>
  <si>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</si>
  <si>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</si>
  <si>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</si>
  <si>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</si>
  <si>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</si>
  <si>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</si>
  <si>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</si>
  <si>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</si>
  <si>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</si>
  <si>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</si>
  <si>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</si>
  <si>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</si>
  <si>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</si>
  <si>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</si>
  <si>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</si>
  <si>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</si>
  <si>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</si>
  <si>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</si>
  <si>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</si>
  <si>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</si>
  <si>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</si>
  <si>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</si>
  <si>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</si>
  <si>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</si>
  <si>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</si>
  <si>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</si>
  <si>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</si>
  <si>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</si>
  <si>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</si>
  <si>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</si>
  <si>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</si>
  <si>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</si>
  <si>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</si>
  <si>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</si>
  <si>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</si>
  <si>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</si>
  <si>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</si>
  <si>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</si>
  <si>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</si>
  <si>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</si>
  <si>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</si>
  <si>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</si>
  <si>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</si>
  <si>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</si>
  <si>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</si>
  <si>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</si>
  <si>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</si>
  <si>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</si>
  <si>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</si>
  <si>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</si>
  <si>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</si>
  <si>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</si>
  <si>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</si>
  <si>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</si>
  <si>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</si>
  <si>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</si>
  <si>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</si>
  <si>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</si>
  <si>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</si>
  <si>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</si>
  <si>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</si>
  <si>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</si>
  <si>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</si>
  <si>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</si>
  <si>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</si>
  <si>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</si>
  <si>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</si>
  <si>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</si>
  <si>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</si>
  <si>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</si>
  <si>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</si>
  <si>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</si>
  <si>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</si>
  <si>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</si>
  <si>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</si>
  <si>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</si>
  <si>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</si>
  <si>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</si>
  <si>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</si>
  <si>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</si>
  <si>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</si>
  <si>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</si>
  <si>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</si>
  <si>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</si>
  <si>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</si>
  <si>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</si>
  <si>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</si>
  <si>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</si>
  <si>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</si>
  <si>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</si>
  <si>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</si>
  <si>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</si>
  <si>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</si>
  <si>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</si>
  <si>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</si>
  <si>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</si>
  <si>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</si>
  <si>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</si>
  <si>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</si>
  <si>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</si>
  <si>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</si>
  <si>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</si>
  <si>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</si>
  <si>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</si>
  <si>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</si>
  <si>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</si>
  <si>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</si>
  <si>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</si>
  <si>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</si>
  <si>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</si>
  <si>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</si>
  <si>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</si>
  <si>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</si>
  <si>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</si>
  <si>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</si>
  <si>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</si>
  <si>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</si>
  <si>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</si>
  <si>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</si>
  <si>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</si>
  <si>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</si>
  <si>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</si>
  <si>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4.43</t>
  </si>
  <si>
    <t>▲ 2.45</t>
  </si>
  <si>
    <t>水道事業会計</t>
  </si>
  <si>
    <t>一般会計</t>
  </si>
  <si>
    <t>国民健康保険特別会計</t>
  </si>
  <si>
    <t>下水道事業会計</t>
  </si>
  <si>
    <t>介護保険特別会計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</si>
  <si>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</si>
  <si>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</si>
  <si>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</si>
  <si>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</si>
  <si>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</si>
  <si>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</si>
  <si>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</si>
  <si>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</si>
  <si>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</si>
  <si>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</si>
  <si>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</si>
  <si>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2"/>
  </si>
  <si>
    <t>大阪府後期高齢者医療広域連合
（後期高齢者医療特別会計）</t>
  </si>
  <si>
    <t>大阪広域水道企業団
（水道事業会計）</t>
  </si>
  <si>
    <t>大阪広域水道企業団
（工業用水道事業会計）</t>
  </si>
  <si>
    <t>能勢物産センター</t>
    <rPh sb="0" eb="2">
      <t>ノセ</t>
    </rPh>
    <rPh sb="2" eb="4">
      <t>ブッサン</t>
    </rPh>
    <phoneticPr fontId="2"/>
  </si>
  <si>
    <t>能勢町職員退職手当基金</t>
    <rPh sb="0" eb="3">
      <t>ノセチョウ</t>
    </rPh>
    <rPh sb="3" eb="5">
      <t>ショクイン</t>
    </rPh>
    <phoneticPr fontId="5"/>
  </si>
  <si>
    <t>能勢町地域福祉基金</t>
    <rPh sb="0" eb="3">
      <t>ノセチョウ</t>
    </rPh>
    <phoneticPr fontId="5"/>
  </si>
  <si>
    <t>能勢町災害対策基金</t>
    <rPh sb="0" eb="3">
      <t>ノセチョウ</t>
    </rPh>
    <rPh sb="3" eb="5">
      <t>サイガイ</t>
    </rPh>
    <phoneticPr fontId="5"/>
  </si>
  <si>
    <t>能勢町森林環境譲与税基金</t>
    <rPh sb="0" eb="3">
      <t>ノセチョウ</t>
    </rPh>
    <phoneticPr fontId="5"/>
  </si>
  <si>
    <t>能勢町西能勢振興基金</t>
    <rPh sb="0" eb="3">
      <t>ノセチョウ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</si>
</sst>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125391</c:v>
                </c:pt>
                <c:pt idx="2">
                  <c:v>138402</c:v>
                </c:pt>
                <c:pt idx="3">
                  <c:v>146367</c:v>
                </c:pt>
                <c:pt idx="4">
                  <c:v>165181</c:v>
                </c:pt>
              </c:numCache>
            </c:numRef>
          </c:val>
          <c:smooth val="0"/>
          <c:extLst>
            <c:ext xmlns:c16="http://schemas.microsoft.com/office/drawing/2014/chart" uri="{C3380CC4-5D6E-409C-BE32-E72D297353CC}">
              <c16:uniqueId val="{00000000-3B43-4750-B446-A2104D9F55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107351</c:v>
                </c:pt>
                <c:pt idx="1">
                  <c:v>140016</c:v>
                </c:pt>
                <c:pt idx="2">
                  <c:v>55042</c:v>
                </c:pt>
                <c:pt idx="3">
                  <c:v>75704</c:v>
                </c:pt>
                <c:pt idx="4">
                  <c:v>36410</c:v>
                </c:pt>
              </c:numCache>
            </c:numRef>
          </c:val>
          <c:smooth val="0"/>
          <c:extLst>
            <c:ext xmlns:c16="http://schemas.microsoft.com/office/drawing/2014/chart" uri="{C3380CC4-5D6E-409C-BE32-E72D297353CC}">
              <c16:uniqueId val="{00000001-3B43-4750-B446-A2104D9F55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4.87</c:v>
                </c:pt>
                <c:pt idx="2">
                  <c:v>8.3800000000000008</c:v>
                </c:pt>
                <c:pt idx="3">
                  <c:v>5.86</c:v>
                </c:pt>
                <c:pt idx="4">
                  <c:v>4.1500000000000004</c:v>
                </c:pt>
              </c:numCache>
            </c:numRef>
          </c:val>
          <c:extLst>
            <c:ext xmlns:c16="http://schemas.microsoft.com/office/drawing/2014/chart" uri="{C3380CC4-5D6E-409C-BE32-E72D297353CC}">
              <c16:uniqueId val="{00000000-BF42-49B0-9F74-18CE287357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40.630000000000003</c:v>
                </c:pt>
                <c:pt idx="1">
                  <c:v>35.6</c:v>
                </c:pt>
                <c:pt idx="2">
                  <c:v>38.22</c:v>
                </c:pt>
                <c:pt idx="3">
                  <c:v>46.58</c:v>
                </c:pt>
                <c:pt idx="4">
                  <c:v>51.38</c:v>
                </c:pt>
              </c:numCache>
            </c:numRef>
          </c:val>
          <c:extLst>
            <c:ext xmlns:c16="http://schemas.microsoft.com/office/drawing/2014/chart" uri="{C3380CC4-5D6E-409C-BE32-E72D297353CC}">
              <c16:uniqueId val="{00000001-BF42-49B0-9F74-18CE287357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-4.43</c:v>
                </c:pt>
                <c:pt idx="1">
                  <c:v>-2.4500000000000002</c:v>
                </c:pt>
                <c:pt idx="2">
                  <c:v>8.6300000000000008</c:v>
                </c:pt>
                <c:pt idx="3">
                  <c:v>4.6500000000000004</c:v>
                </c:pt>
                <c:pt idx="4">
                  <c:v>5.0199999999999996</c:v>
                </c:pt>
              </c:numCache>
            </c:numRef>
          </c:val>
          <c:smooth val="0"/>
          <c:extLst>
            <c:ext xmlns:c16="http://schemas.microsoft.com/office/drawing/2014/chart" uri="{C3380CC4-5D6E-409C-BE32-E72D297353CC}">
              <c16:uniqueId val="{00000002-BF42-49B0-9F74-18CE287357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0.28999999999999998</c:v>
                </c:pt>
                <c:pt idx="2">
                  <c:v>#N/A</c:v>
                </c:pt>
                <c:pt idx="3">
                  <c:v>0.39</c:v>
                </c:pt>
                <c:pt idx="4">
                  <c:v>#N/A</c:v>
                </c:pt>
                <c:pt idx="5">
                  <c:v>0.14000000000000001</c:v>
                </c:pt>
                <c:pt idx="6">
                  <c:v>#N/A</c:v>
                </c:pt>
                <c:pt idx="7">
                  <c:v>0.66</c:v>
                </c:pt>
                <c:pt idx="8">
                  <c:v>0</c:v>
                </c:pt>
                <c:pt idx="9">
                  <c:v>0</c:v>
                </c:pt>
              </c:numCache>
            </c:numRef>
          </c:val>
          <c:extLst>
            <c:ext xmlns:c16="http://schemas.microsoft.com/office/drawing/2014/chart" uri="{C3380CC4-5D6E-409C-BE32-E72D297353CC}">
              <c16:uniqueId val="{00000000-64A1-4169-8746-340C5213A1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1-4169-8746-340C5213A1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A1-4169-8746-340C5213A1F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0.14000000000000001</c:v>
                </c:pt>
                <c:pt idx="6">
                  <c:v>#N/A</c:v>
                </c:pt>
                <c:pt idx="7">
                  <c:v>0.3</c:v>
                </c:pt>
                <c:pt idx="8">
                  <c:v>#N/A</c:v>
                </c:pt>
                <c:pt idx="9">
                  <c:v>0.27</c:v>
                </c:pt>
              </c:numCache>
            </c:numRef>
          </c:val>
          <c:extLst>
            <c:ext xmlns:c16="http://schemas.microsoft.com/office/drawing/2014/chart" uri="{C3380CC4-5D6E-409C-BE32-E72D297353CC}">
              <c16:uniqueId val="{00000003-64A1-4169-8746-340C5213A1FD}"/>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0.2</c:v>
                </c:pt>
                <c:pt idx="4">
                  <c:v>#N/A</c:v>
                </c:pt>
                <c:pt idx="5">
                  <c:v>0.28999999999999998</c:v>
                </c:pt>
                <c:pt idx="6">
                  <c:v>#N/A</c:v>
                </c:pt>
                <c:pt idx="7">
                  <c:v>0.44</c:v>
                </c:pt>
                <c:pt idx="8">
                  <c:v>#N/A</c:v>
                </c:pt>
                <c:pt idx="9">
                  <c:v>0.41</c:v>
                </c:pt>
              </c:numCache>
            </c:numRef>
          </c:val>
          <c:extLst>
            <c:ext xmlns:c16="http://schemas.microsoft.com/office/drawing/2014/chart" uri="{C3380CC4-5D6E-409C-BE32-E72D297353CC}">
              <c16:uniqueId val="{00000004-64A1-4169-8746-340C5213A1F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0.61</c:v>
                </c:pt>
                <c:pt idx="4">
                  <c:v>#N/A</c:v>
                </c:pt>
                <c:pt idx="5">
                  <c:v>0.31</c:v>
                </c:pt>
                <c:pt idx="6">
                  <c:v>#N/A</c:v>
                </c:pt>
                <c:pt idx="7">
                  <c:v>0.35</c:v>
                </c:pt>
                <c:pt idx="8">
                  <c:v>#N/A</c:v>
                </c:pt>
                <c:pt idx="9">
                  <c:v>0.57999999999999996</c:v>
                </c:pt>
              </c:numCache>
            </c:numRef>
          </c:val>
          <c:extLst>
            <c:ext xmlns:c16="http://schemas.microsoft.com/office/drawing/2014/chart" uri="{C3380CC4-5D6E-409C-BE32-E72D297353CC}">
              <c16:uniqueId val="{00000005-64A1-4169-8746-340C5213A1F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0.75</c:v>
                </c:pt>
              </c:numCache>
            </c:numRef>
          </c:val>
          <c:extLst>
            <c:ext xmlns:c16="http://schemas.microsoft.com/office/drawing/2014/chart" uri="{C3380CC4-5D6E-409C-BE32-E72D297353CC}">
              <c16:uniqueId val="{00000006-64A1-4169-8746-340C5213A1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3.74</c:v>
                </c:pt>
                <c:pt idx="2">
                  <c:v>#N/A</c:v>
                </c:pt>
                <c:pt idx="3">
                  <c:v>4.3099999999999996</c:v>
                </c:pt>
                <c:pt idx="4">
                  <c:v>#N/A</c:v>
                </c:pt>
                <c:pt idx="5">
                  <c:v>3.95</c:v>
                </c:pt>
                <c:pt idx="6">
                  <c:v>#N/A</c:v>
                </c:pt>
                <c:pt idx="7">
                  <c:v>3.41</c:v>
                </c:pt>
                <c:pt idx="8">
                  <c:v>#N/A</c:v>
                </c:pt>
                <c:pt idx="9">
                  <c:v>2.82</c:v>
                </c:pt>
              </c:numCache>
            </c:numRef>
          </c:val>
          <c:extLst>
            <c:ext xmlns:c16="http://schemas.microsoft.com/office/drawing/2014/chart" uri="{C3380CC4-5D6E-409C-BE32-E72D297353CC}">
              <c16:uniqueId val="{00000007-64A1-4169-8746-340C5213A1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4.6399999999999997</c:v>
                </c:pt>
                <c:pt idx="2">
                  <c:v>#N/A</c:v>
                </c:pt>
                <c:pt idx="3">
                  <c:v>4.87</c:v>
                </c:pt>
                <c:pt idx="4">
                  <c:v>#N/A</c:v>
                </c:pt>
                <c:pt idx="5">
                  <c:v>8.3699999999999992</c:v>
                </c:pt>
                <c:pt idx="6">
                  <c:v>#N/A</c:v>
                </c:pt>
                <c:pt idx="7">
                  <c:v>5.85</c:v>
                </c:pt>
                <c:pt idx="8">
                  <c:v>#N/A</c:v>
                </c:pt>
                <c:pt idx="9">
                  <c:v>4.1500000000000004</c:v>
                </c:pt>
              </c:numCache>
            </c:numRef>
          </c:val>
          <c:extLst>
            <c:ext xmlns:c16="http://schemas.microsoft.com/office/drawing/2014/chart" uri="{C3380CC4-5D6E-409C-BE32-E72D297353CC}">
              <c16:uniqueId val="{00000008-64A1-4169-8746-340C5213A1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26.88</c:v>
                </c:pt>
                <c:pt idx="2">
                  <c:v>#N/A</c:v>
                </c:pt>
                <c:pt idx="3">
                  <c:v>26.37</c:v>
                </c:pt>
                <c:pt idx="4">
                  <c:v>#N/A</c:v>
                </c:pt>
                <c:pt idx="5">
                  <c:v>25.27</c:v>
                </c:pt>
                <c:pt idx="6">
                  <c:v>#N/A</c:v>
                </c:pt>
                <c:pt idx="7">
                  <c:v>26.28</c:v>
                </c:pt>
                <c:pt idx="8">
                  <c:v>#N/A</c:v>
                </c:pt>
                <c:pt idx="9">
                  <c:v>24.55</c:v>
                </c:pt>
              </c:numCache>
            </c:numRef>
          </c:val>
          <c:extLst>
            <c:ext xmlns:c16="http://schemas.microsoft.com/office/drawing/2014/chart" uri="{C3380CC4-5D6E-409C-BE32-E72D297353CC}">
              <c16:uniqueId val="{00000009-64A1-4169-8746-340C5213A1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c:v>
                </c:pt>
                <c:pt idx="5">
                  <c:v>505</c:v>
                </c:pt>
                <c:pt idx="8">
                  <c:v>489</c:v>
                </c:pt>
                <c:pt idx="11">
                  <c:v>501</c:v>
                </c:pt>
                <c:pt idx="14">
                  <c:v>524</c:v>
                </c:pt>
              </c:numCache>
            </c:numRef>
          </c:val>
          <c:extLst>
            <c:ext xmlns:c16="http://schemas.microsoft.com/office/drawing/2014/chart" uri="{C3380CC4-5D6E-409C-BE32-E72D297353CC}">
              <c16:uniqueId val="{00000000-AD1F-4FB5-AC01-2E8EAF43CC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1F-4FB5-AC01-2E8EAF43CC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1F-4FB5-AC01-2E8EAF43CC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80</c:v>
                </c:pt>
                <c:pt idx="3">
                  <c:v>79</c:v>
                </c:pt>
                <c:pt idx="6">
                  <c:v>74</c:v>
                </c:pt>
                <c:pt idx="9">
                  <c:v>46</c:v>
                </c:pt>
                <c:pt idx="12">
                  <c:v>14</c:v>
                </c:pt>
              </c:numCache>
            </c:numRef>
          </c:val>
          <c:extLst>
            <c:ext xmlns:c16="http://schemas.microsoft.com/office/drawing/2014/chart" uri="{C3380CC4-5D6E-409C-BE32-E72D297353CC}">
              <c16:uniqueId val="{00000003-AD1F-4FB5-AC01-2E8EAF43CC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339</c:v>
                </c:pt>
                <c:pt idx="3">
                  <c:v>336</c:v>
                </c:pt>
                <c:pt idx="6">
                  <c:v>335</c:v>
                </c:pt>
                <c:pt idx="9">
                  <c:v>355</c:v>
                </c:pt>
                <c:pt idx="12">
                  <c:v>359</c:v>
                </c:pt>
              </c:numCache>
            </c:numRef>
          </c:val>
          <c:extLst>
            <c:ext xmlns:c16="http://schemas.microsoft.com/office/drawing/2014/chart" uri="{C3380CC4-5D6E-409C-BE32-E72D297353CC}">
              <c16:uniqueId val="{00000004-AD1F-4FB5-AC01-2E8EAF43CC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1F-4FB5-AC01-2E8EAF43CC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1F-4FB5-AC01-2E8EAF43CC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523</c:v>
                </c:pt>
                <c:pt idx="3">
                  <c:v>538</c:v>
                </c:pt>
                <c:pt idx="6">
                  <c:v>561</c:v>
                </c:pt>
                <c:pt idx="9">
                  <c:v>588</c:v>
                </c:pt>
                <c:pt idx="12">
                  <c:v>600</c:v>
                </c:pt>
              </c:numCache>
            </c:numRef>
          </c:val>
          <c:extLst>
            <c:ext xmlns:c16="http://schemas.microsoft.com/office/drawing/2014/chart" uri="{C3380CC4-5D6E-409C-BE32-E72D297353CC}">
              <c16:uniqueId val="{00000007-AD1F-4FB5-AC01-2E8EAF43CC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440</c:v>
                </c:pt>
                <c:pt idx="2">
                  <c:v>#N/A</c:v>
                </c:pt>
                <c:pt idx="3">
                  <c:v>#N/A</c:v>
                </c:pt>
                <c:pt idx="4">
                  <c:v>448</c:v>
                </c:pt>
                <c:pt idx="5">
                  <c:v>#N/A</c:v>
                </c:pt>
                <c:pt idx="6">
                  <c:v>#N/A</c:v>
                </c:pt>
                <c:pt idx="7">
                  <c:v>481</c:v>
                </c:pt>
                <c:pt idx="8">
                  <c:v>#N/A</c:v>
                </c:pt>
                <c:pt idx="9">
                  <c:v>#N/A</c:v>
                </c:pt>
                <c:pt idx="10">
                  <c:v>488</c:v>
                </c:pt>
                <c:pt idx="11">
                  <c:v>#N/A</c:v>
                </c:pt>
                <c:pt idx="12">
                  <c:v>#N/A</c:v>
                </c:pt>
                <c:pt idx="13">
                  <c:v>449</c:v>
                </c:pt>
                <c:pt idx="14">
                  <c:v>#N/A</c:v>
                </c:pt>
              </c:numCache>
            </c:numRef>
          </c:val>
          <c:smooth val="0"/>
          <c:extLst>
            <c:ext xmlns:c16="http://schemas.microsoft.com/office/drawing/2014/chart" uri="{C3380CC4-5D6E-409C-BE32-E72D297353CC}">
              <c16:uniqueId val="{00000008-AD1F-4FB5-AC01-2E8EAF43CC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6389</c:v>
                </c:pt>
                <c:pt idx="5">
                  <c:v>6333</c:v>
                </c:pt>
                <c:pt idx="8">
                  <c:v>6216</c:v>
                </c:pt>
                <c:pt idx="11">
                  <c:v>5791</c:v>
                </c:pt>
                <c:pt idx="14">
                  <c:v>5703</c:v>
                </c:pt>
              </c:numCache>
            </c:numRef>
          </c:val>
          <c:extLst>
            <c:ext xmlns:c16="http://schemas.microsoft.com/office/drawing/2014/chart" uri="{C3380CC4-5D6E-409C-BE32-E72D297353CC}">
              <c16:uniqueId val="{00000000-6DE9-48B0-887C-ACC2F1114D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DE9-48B0-887C-ACC2F1114D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2069</c:v>
                </c:pt>
                <c:pt idx="5">
                  <c:v>2056</c:v>
                </c:pt>
                <c:pt idx="8">
                  <c:v>2238</c:v>
                </c:pt>
                <c:pt idx="11">
                  <c:v>2518</c:v>
                </c:pt>
                <c:pt idx="14">
                  <c:v>2779</c:v>
                </c:pt>
              </c:numCache>
            </c:numRef>
          </c:val>
          <c:extLst>
            <c:ext xmlns:c16="http://schemas.microsoft.com/office/drawing/2014/chart" uri="{C3380CC4-5D6E-409C-BE32-E72D297353CC}">
              <c16:uniqueId val="{00000002-6DE9-48B0-887C-ACC2F1114D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E9-48B0-887C-ACC2F1114D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E9-48B0-887C-ACC2F1114D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E9-48B0-887C-ACC2F1114D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861</c:v>
                </c:pt>
                <c:pt idx="3">
                  <c:v>856</c:v>
                </c:pt>
                <c:pt idx="6">
                  <c:v>818</c:v>
                </c:pt>
                <c:pt idx="9">
                  <c:v>855</c:v>
                </c:pt>
                <c:pt idx="12">
                  <c:v>864</c:v>
                </c:pt>
              </c:numCache>
            </c:numRef>
          </c:val>
          <c:extLst>
            <c:ext xmlns:c16="http://schemas.microsoft.com/office/drawing/2014/chart" uri="{C3380CC4-5D6E-409C-BE32-E72D297353CC}">
              <c16:uniqueId val="{00000006-6DE9-48B0-887C-ACC2F1114D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c:v>
                </c:pt>
                <c:pt idx="3">
                  <c:v>131</c:v>
                </c:pt>
                <c:pt idx="6">
                  <c:v>59</c:v>
                </c:pt>
                <c:pt idx="9">
                  <c:v>14</c:v>
                </c:pt>
                <c:pt idx="12">
                  <c:v>0</c:v>
                </c:pt>
              </c:numCache>
            </c:numRef>
          </c:val>
          <c:extLst>
            <c:ext xmlns:c16="http://schemas.microsoft.com/office/drawing/2014/chart" uri="{C3380CC4-5D6E-409C-BE32-E72D297353CC}">
              <c16:uniqueId val="{00000007-6DE9-48B0-887C-ACC2F1114D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4486</c:v>
                </c:pt>
                <c:pt idx="3">
                  <c:v>4332</c:v>
                </c:pt>
                <c:pt idx="6">
                  <c:v>4112</c:v>
                </c:pt>
                <c:pt idx="9">
                  <c:v>3921</c:v>
                </c:pt>
                <c:pt idx="12">
                  <c:v>3752</c:v>
                </c:pt>
              </c:numCache>
            </c:numRef>
          </c:val>
          <c:extLst>
            <c:ext xmlns:c16="http://schemas.microsoft.com/office/drawing/2014/chart" uri="{C3380CC4-5D6E-409C-BE32-E72D297353CC}">
              <c16:uniqueId val="{00000008-6DE9-48B0-887C-ACC2F1114D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E9-48B0-887C-ACC2F1114D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6242</c:v>
                </c:pt>
                <c:pt idx="3">
                  <c:v>7031</c:v>
                </c:pt>
                <c:pt idx="6">
                  <c:v>6972</c:v>
                </c:pt>
                <c:pt idx="9">
                  <c:v>6953</c:v>
                </c:pt>
                <c:pt idx="12">
                  <c:v>6610</c:v>
                </c:pt>
              </c:numCache>
            </c:numRef>
          </c:val>
          <c:extLst>
            <c:ext xmlns:c16="http://schemas.microsoft.com/office/drawing/2014/chart" uri="{C3380CC4-5D6E-409C-BE32-E72D297353CC}">
              <c16:uniqueId val="{0000000A-6DE9-48B0-887C-ACC2F1114D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3337</c:v>
                </c:pt>
                <c:pt idx="2">
                  <c:v>#N/A</c:v>
                </c:pt>
                <c:pt idx="3">
                  <c:v>#N/A</c:v>
                </c:pt>
                <c:pt idx="4">
                  <c:v>3961</c:v>
                </c:pt>
                <c:pt idx="5">
                  <c:v>#N/A</c:v>
                </c:pt>
                <c:pt idx="6">
                  <c:v>#N/A</c:v>
                </c:pt>
                <c:pt idx="7">
                  <c:v>3507</c:v>
                </c:pt>
                <c:pt idx="8">
                  <c:v>#N/A</c:v>
                </c:pt>
                <c:pt idx="9">
                  <c:v>#N/A</c:v>
                </c:pt>
                <c:pt idx="10">
                  <c:v>3434</c:v>
                </c:pt>
                <c:pt idx="11">
                  <c:v>#N/A</c:v>
                </c:pt>
                <c:pt idx="12">
                  <c:v>#N/A</c:v>
                </c:pt>
                <c:pt idx="13">
                  <c:v>2743</c:v>
                </c:pt>
                <c:pt idx="14">
                  <c:v>#N/A</c:v>
                </c:pt>
              </c:numCache>
            </c:numRef>
          </c:val>
          <c:smooth val="0"/>
          <c:extLst>
            <c:ext xmlns:c16="http://schemas.microsoft.com/office/drawing/2014/chart" uri="{C3380CC4-5D6E-409C-BE32-E72D297353CC}">
              <c16:uniqueId val="{0000000B-6DE9-48B0-887C-ACC2F1114D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1428</c:v>
                </c:pt>
                <c:pt idx="1">
                  <c:v>1697</c:v>
                </c:pt>
                <c:pt idx="2">
                  <c:v>1943</c:v>
                </c:pt>
              </c:numCache>
            </c:numRef>
          </c:val>
          <c:extLst>
            <c:ext xmlns:c16="http://schemas.microsoft.com/office/drawing/2014/chart" uri="{C3380CC4-5D6E-409C-BE32-E72D297353CC}">
              <c16:uniqueId val="{00000000-756D-4664-9502-0BCED9E48F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56D-4664-9502-0BCED9E48F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461</c:v>
                </c:pt>
                <c:pt idx="1">
                  <c:v>509</c:v>
                </c:pt>
                <c:pt idx="2">
                  <c:v>558</c:v>
                </c:pt>
              </c:numCache>
            </c:numRef>
          </c:val>
          <c:extLst>
            <c:ext xmlns:c16="http://schemas.microsoft.com/office/drawing/2014/chart" uri="{C3380CC4-5D6E-409C-BE32-E72D297353CC}">
              <c16:uniqueId val="{00000002-756D-4664-9502-0BCED9E48F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9,125
9,019
98.75
5,815,953
5,639,667
157,023
3,781,871
6,610,397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令和２年度より市町村類型が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Ⅲ</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－２から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－２へ変更となったことにより、類似団体内平均値とほぼ同値の結果となった。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直近５年の経年で比較すると、指標の悪化が続いているところであり、原因としては、少子高齢化に加え、人口減少の中でも担税力の高い人口の減少の影響が大きいことがあげられる。今後も同様の傾向が続くことが見込まれるため、企業誘致等により収入の確保に努め、指標の悪化を少しでも食い止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92428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経常収支比率については、令和４年度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で前々年度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ポイントの悪化となった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が、令和５年度においては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92.6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社会保障経費や公共施設再編整備事業による公債費負担の増が見込まれるが、物件費の抑制を図りつつ、新たな行政需要に対応するため既存事業の再構築に取り組むことにより、数値の改善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95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74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7498"/>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125306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249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人当たり決算額は、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7,489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円の増となった。この要因としては、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公共施設除却等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に伴う物件費の増が挙げられる。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次年度以降、経常的な物件費の抑制に努め、引き続き類似団体内平均値を下回るように努める。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24874</xdr:rowOff>
    </xdr:from>
    <xdr:to>
      <xdr:col>23</xdr:col>
      <xdr:colOff>133350</xdr:colOff>
      <xdr:row>82</xdr:row>
      <xdr:rowOff>34914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3774"/>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14331</xdr:rowOff>
    </xdr:from>
    <xdr:to>
      <xdr:col>19</xdr:col>
      <xdr:colOff>133350</xdr:colOff>
      <xdr:row>82</xdr:row>
      <xdr:rowOff>24874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3231"/>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6048</xdr:rowOff>
    </xdr:from>
    <xdr:to>
      <xdr:col>15</xdr:col>
      <xdr:colOff>82550</xdr:colOff>
      <xdr:row>82</xdr:row>
      <xdr:rowOff>14331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4948"/>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149611</xdr:rowOff>
    </xdr:from>
    <xdr:to>
      <xdr:col>11</xdr:col>
      <xdr:colOff>31750</xdr:colOff>
      <xdr:row>82</xdr:row>
      <xdr:rowOff>6048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7061"/>
          <a:ext cx="889000" cy="2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113709</xdr:rowOff>
    </xdr:from>
    <xdr:to>
      <xdr:col>7</xdr:col>
      <xdr:colOff>31750</xdr:colOff>
      <xdr:row>82</xdr:row>
      <xdr:rowOff>43859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28636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155564</xdr:rowOff>
    </xdr:from>
    <xdr:to>
      <xdr:col>23</xdr:col>
      <xdr:colOff>184150</xdr:colOff>
      <xdr:row>82</xdr:row>
      <xdr:rowOff>85714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76841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145524</xdr:rowOff>
    </xdr:from>
    <xdr:to>
      <xdr:col>19</xdr:col>
      <xdr:colOff>184150</xdr:colOff>
      <xdr:row>82</xdr:row>
      <xdr:rowOff>75674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85851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1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134981</xdr:rowOff>
    </xdr:from>
    <xdr:to>
      <xdr:col>15</xdr:col>
      <xdr:colOff>133350</xdr:colOff>
      <xdr:row>82</xdr:row>
      <xdr:rowOff>65131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75308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126698</xdr:rowOff>
    </xdr:from>
    <xdr:to>
      <xdr:col>11</xdr:col>
      <xdr:colOff>82550</xdr:colOff>
      <xdr:row>82</xdr:row>
      <xdr:rowOff>56848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67025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98811</xdr:rowOff>
    </xdr:from>
    <xdr:to>
      <xdr:col>7</xdr:col>
      <xdr:colOff>31750</xdr:colOff>
      <xdr:row>82</xdr:row>
      <xdr:rowOff>28961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39138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本町では、職員の年齢構成が均整でなく、特定の年齢層に偏在している状態が数年来続いており、今後は指数が大きく増減する可能性が見込まれる。今後については、偏在する年齢層の退職時期も見据え、計画的な新規職員採用を行い、年齢構成の均整化及び数値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88</xdr:row>
      <xdr:rowOff>11491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38223"/>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136979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34809"/>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人の微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れまでに財政再建プログラム及び、自立経営プランに基づき職員数を削減してきたことで、類似団体内平均値を下回っている。住民サービスを低下させないよう、業務改善を図りつつ、適切に定員管理に取り組んで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39074</xdr:rowOff>
    </xdr:from>
    <xdr:to>
      <xdr:col>81</xdr:col>
      <xdr:colOff>44450</xdr:colOff>
      <xdr:row>60</xdr:row>
      <xdr:rowOff>112268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6074"/>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39074</xdr:rowOff>
    </xdr:from>
    <xdr:to>
      <xdr:col>77</xdr:col>
      <xdr:colOff>44450</xdr:colOff>
      <xdr:row>60</xdr:row>
      <xdr:rowOff>47921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2607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47921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722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30226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41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17416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61468</xdr:rowOff>
    </xdr:from>
    <xdr:to>
      <xdr:col>81</xdr:col>
      <xdr:colOff>95250</xdr:colOff>
      <xdr:row>60</xdr:row>
      <xdr:rowOff>163068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77995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159724</xdr:rowOff>
    </xdr:from>
    <xdr:to>
      <xdr:col>77</xdr:col>
      <xdr:colOff>95250</xdr:colOff>
      <xdr:row>60</xdr:row>
      <xdr:rowOff>89874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100051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168571</xdr:rowOff>
    </xdr:from>
    <xdr:to>
      <xdr:col>73</xdr:col>
      <xdr:colOff>44450</xdr:colOff>
      <xdr:row>60</xdr:row>
      <xdr:rowOff>98721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108898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前年度比較すると</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ほぼ横ばいで推移している。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依然として類似団体内平均値に比べてかなり高く、類似団体内順位も低いことに変わりはない。さらに、次年度以降も大規模な公共投資による起債が控えていることから、引き続き地方交付税算入のある有利な起債の活用に努め実質公債費比率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136144</xdr:rowOff>
    </xdr:from>
    <xdr:to>
      <xdr:col>81</xdr:col>
      <xdr:colOff>44450</xdr:colOff>
      <xdr:row>45</xdr:row>
      <xdr:rowOff>3302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6799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3302</xdr:rowOff>
    </xdr:from>
    <xdr:to>
      <xdr:col>77</xdr:col>
      <xdr:colOff>44450</xdr:colOff>
      <xdr:row>45</xdr:row>
      <xdr:rowOff>3302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71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3302</xdr:rowOff>
    </xdr:from>
    <xdr:to>
      <xdr:col>72</xdr:col>
      <xdr:colOff>203200</xdr:colOff>
      <xdr:row>45</xdr:row>
      <xdr:rowOff>22606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7185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22606</xdr:rowOff>
    </xdr:from>
    <xdr:to>
      <xdr:col>68</xdr:col>
      <xdr:colOff>152400</xdr:colOff>
      <xdr:row>45</xdr:row>
      <xdr:rowOff>41910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7378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85344</xdr:rowOff>
    </xdr:from>
    <xdr:to>
      <xdr:col>81</xdr:col>
      <xdr:colOff>95250</xdr:colOff>
      <xdr:row>45</xdr:row>
      <xdr:rowOff>15494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152671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2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123952</xdr:rowOff>
    </xdr:from>
    <xdr:to>
      <xdr:col>77</xdr:col>
      <xdr:colOff>95250</xdr:colOff>
      <xdr:row>45</xdr:row>
      <xdr:rowOff>54102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38879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123952</xdr:rowOff>
    </xdr:from>
    <xdr:to>
      <xdr:col>73</xdr:col>
      <xdr:colOff>44450</xdr:colOff>
      <xdr:row>45</xdr:row>
      <xdr:rowOff>54102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38879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143256</xdr:rowOff>
    </xdr:from>
    <xdr:to>
      <xdr:col>68</xdr:col>
      <xdr:colOff>203200</xdr:colOff>
      <xdr:row>45</xdr:row>
      <xdr:rowOff>73406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58183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有利な地方債の活用に努め、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ポイント改善する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結果となった。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再編整備事業の完了までは、地方債の発行が見込まれるため、引き続き数値が悪化する可能性が十分に考えられる。将来負担の悪化を少しでも抑制できるよう、事業費並びに地方債発行の抑制に努めるとともに、発行する場合においても地方交付税算入のある有利な</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の活用に努めていく。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19</xdr:row>
      <xdr:rowOff>120831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065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92908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35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120831</xdr:rowOff>
    </xdr:from>
    <xdr:to>
      <xdr:col>81</xdr:col>
      <xdr:colOff>133350</xdr:colOff>
      <xdr:row>19</xdr:row>
      <xdr:rowOff>120831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3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23163</xdr:rowOff>
    </xdr:from>
    <xdr:to>
      <xdr:col>81</xdr:col>
      <xdr:colOff>44450</xdr:colOff>
      <xdr:row>20</xdr:row>
      <xdr:rowOff>138974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80713"/>
          <a:ext cx="8382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125186</xdr:rowOff>
    </xdr:from>
    <xdr:to>
      <xdr:col>77</xdr:col>
      <xdr:colOff>44450</xdr:colOff>
      <xdr:row>20</xdr:row>
      <xdr:rowOff>138974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55418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125186</xdr:rowOff>
    </xdr:from>
    <xdr:to>
      <xdr:col>72</xdr:col>
      <xdr:colOff>203200</xdr:colOff>
      <xdr:row>22</xdr:row>
      <xdr:rowOff>58057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55418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70939</xdr:rowOff>
    </xdr:from>
    <xdr:to>
      <xdr:col>68</xdr:col>
      <xdr:colOff>152400</xdr:colOff>
      <xdr:row>22</xdr:row>
      <xdr:rowOff>58057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671389"/>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72632</xdr:rowOff>
    </xdr:from>
    <xdr:to>
      <xdr:col>68</xdr:col>
      <xdr:colOff>203200</xdr:colOff>
      <xdr:row>14</xdr:row>
      <xdr:rowOff>2782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143812</xdr:rowOff>
    </xdr:from>
    <xdr:to>
      <xdr:col>81</xdr:col>
      <xdr:colOff>95250</xdr:colOff>
      <xdr:row>19</xdr:row>
      <xdr:rowOff>73962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39689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2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88174</xdr:rowOff>
    </xdr:from>
    <xdr:to>
      <xdr:col>77</xdr:col>
      <xdr:colOff>95250</xdr:colOff>
      <xdr:row>21</xdr:row>
      <xdr:rowOff>18324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3101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60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74386</xdr:rowOff>
    </xdr:from>
    <xdr:to>
      <xdr:col>73</xdr:col>
      <xdr:colOff>44450</xdr:colOff>
      <xdr:row>21</xdr:row>
      <xdr:rowOff>4536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160763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7257</xdr:rowOff>
    </xdr:from>
    <xdr:to>
      <xdr:col>68</xdr:col>
      <xdr:colOff>203200</xdr:colOff>
      <xdr:row>22</xdr:row>
      <xdr:rowOff>108857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93634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20139</xdr:rowOff>
    </xdr:from>
    <xdr:to>
      <xdr:col>64</xdr:col>
      <xdr:colOff>152400</xdr:colOff>
      <xdr:row>21</xdr:row>
      <xdr:rowOff>121739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106516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9,125
9,019
98.75
5,815,953
5,639,667
157,023
3,781,871
6,610,397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ほぼ横ばいとなっている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。次年度以降、会計年度任用職員給の増加も見込まれるため、事務効率や住民サービスの維持・向上を踏まえつつ、定員適正化を進めていく必要がある。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類似団体内平均値と比較し、数値が上回る状況が続いている。要因としては、業務の民間委託化や保有する施設数が多いことによる維持管理経費が他団体より多いことが挙げられる。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今後、公共施設総合管理計画に基づく施設の適正配置に向けた取り組みを継続し、用途廃止となった施設については適宜除却することにより維持管理費用の縮減を図る。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17</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439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11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101854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11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165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本年度の数値は前年度と比較して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電力等価格高騰対策関連の給付金の増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が影響している。今後も、適切な配分を意識した扶助費の執行に努める必要がある。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内平均値と比較し、数値が上回る状況が続いているが、その要因としては、特別会計への繰出金の負担が大きいことが挙げられる。今後も高い水準での繰出しが見込まれるため、経費の抑制に取組む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59</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644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5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55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5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内平均値より数値が高い要因としては、広域による常備消防、ごみ処理施設組合への負担金や水道高料金対策費等の負担が大きいことが考えられる。いずれも日常生活に直結する経費であり、協定や法律に基づく負担金のため早急な削減は困難であることから、今後、その他経費で見直すべきところを抽出し、補助費全体で抑制に取り組む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63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820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公債費については、前年度と比較した結果、</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公共施設再編整備事業の起債により公債費の増加が見込まれることから、可能な限り地方債発行の抑制に努めるとともに、発行する場合においても地方交付税算入のある有利な起債の活用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物件費や補助費が類似団体内平均値を上回る結果となっている。効率的な運営に取り組み経常経費の抑制に努める。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343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49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80</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496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8889</xdr:rowOff>
    </xdr:from>
    <xdr:to>
      <xdr:col>69</xdr:col>
      <xdr:colOff>92075</xdr:colOff>
      <xdr:row>81</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248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133350</xdr:rowOff>
    </xdr:from>
    <xdr:to>
      <xdr:col>65</xdr:col>
      <xdr:colOff>53975</xdr:colOff>
      <xdr:row>81</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142354</xdr:rowOff>
    </xdr:from>
    <xdr:to>
      <xdr:col>29</xdr:col>
      <xdr:colOff>127000</xdr:colOff>
      <xdr:row>20</xdr:row>
      <xdr:rowOff>3465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47529"/>
          <a:ext cx="647700" cy="3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3465</xdr:rowOff>
    </xdr:from>
    <xdr:to>
      <xdr:col>26</xdr:col>
      <xdr:colOff>50800</xdr:colOff>
      <xdr:row>20</xdr:row>
      <xdr:rowOff>18994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80090"/>
          <a:ext cx="698500" cy="1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18994</xdr:rowOff>
    </xdr:from>
    <xdr:to>
      <xdr:col>22</xdr:col>
      <xdr:colOff>114300</xdr:colOff>
      <xdr:row>20</xdr:row>
      <xdr:rowOff>70307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95619"/>
          <a:ext cx="698500" cy="5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12509</xdr:rowOff>
    </xdr:from>
    <xdr:to>
      <xdr:col>18</xdr:col>
      <xdr:colOff>177800</xdr:colOff>
      <xdr:row>20</xdr:row>
      <xdr:rowOff>70307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89134"/>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82609</xdr:rowOff>
    </xdr:from>
    <xdr:to>
      <xdr:col>15</xdr:col>
      <xdr:colOff>101600</xdr:colOff>
      <xdr:row>20</xdr:row>
      <xdr:rowOff>12759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77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22935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91554</xdr:rowOff>
    </xdr:from>
    <xdr:to>
      <xdr:col>29</xdr:col>
      <xdr:colOff>177800</xdr:colOff>
      <xdr:row>20</xdr:row>
      <xdr:rowOff>21704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63631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124115</xdr:rowOff>
    </xdr:from>
    <xdr:to>
      <xdr:col>26</xdr:col>
      <xdr:colOff>101600</xdr:colOff>
      <xdr:row>20</xdr:row>
      <xdr:rowOff>54265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39042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139644</xdr:rowOff>
    </xdr:from>
    <xdr:to>
      <xdr:col>22</xdr:col>
      <xdr:colOff>165100</xdr:colOff>
      <xdr:row>20</xdr:row>
      <xdr:rowOff>69794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54571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19507</xdr:rowOff>
    </xdr:from>
    <xdr:to>
      <xdr:col>19</xdr:col>
      <xdr:colOff>38100</xdr:colOff>
      <xdr:row>20</xdr:row>
      <xdr:rowOff>121107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105884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133159</xdr:rowOff>
    </xdr:from>
    <xdr:to>
      <xdr:col>15</xdr:col>
      <xdr:colOff>101600</xdr:colOff>
      <xdr:row>20</xdr:row>
      <xdr:rowOff>63309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48086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139295</xdr:rowOff>
    </xdr:from>
    <xdr:to>
      <xdr:col>29</xdr:col>
      <xdr:colOff>127000</xdr:colOff>
      <xdr:row>35</xdr:row>
      <xdr:rowOff>196674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49645"/>
          <a:ext cx="6477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139295</xdr:rowOff>
    </xdr:from>
    <xdr:to>
      <xdr:col>26</xdr:col>
      <xdr:colOff>50800</xdr:colOff>
      <xdr:row>35</xdr:row>
      <xdr:rowOff>171838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49645"/>
          <a:ext cx="6985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171838</xdr:rowOff>
    </xdr:from>
    <xdr:to>
      <xdr:col>22</xdr:col>
      <xdr:colOff>114300</xdr:colOff>
      <xdr:row>35</xdr:row>
      <xdr:rowOff>246623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82188"/>
          <a:ext cx="698500" cy="7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246623</xdr:rowOff>
    </xdr:from>
    <xdr:to>
      <xdr:col>18</xdr:col>
      <xdr:colOff>177800</xdr:colOff>
      <xdr:row>35</xdr:row>
      <xdr:rowOff>273255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56973"/>
          <a:ext cx="6985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72918</xdr:rowOff>
    </xdr:from>
    <xdr:to>
      <xdr:col>15</xdr:col>
      <xdr:colOff>101600</xdr:colOff>
      <xdr:row>37</xdr:row>
      <xdr:rowOff>174518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159295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8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145874</xdr:rowOff>
    </xdr:from>
    <xdr:to>
      <xdr:col>29</xdr:col>
      <xdr:colOff>177800</xdr:colOff>
      <xdr:row>35</xdr:row>
      <xdr:rowOff>247474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5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333851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0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88495</xdr:rowOff>
    </xdr:from>
    <xdr:to>
      <xdr:col>26</xdr:col>
      <xdr:colOff>101600</xdr:colOff>
      <xdr:row>35</xdr:row>
      <xdr:rowOff>190095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9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200272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6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121038</xdr:rowOff>
    </xdr:from>
    <xdr:to>
      <xdr:col>22</xdr:col>
      <xdr:colOff>165100</xdr:colOff>
      <xdr:row>35</xdr:row>
      <xdr:rowOff>222638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3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232815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0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195823</xdr:rowOff>
    </xdr:from>
    <xdr:to>
      <xdr:col>19</xdr:col>
      <xdr:colOff>38100</xdr:colOff>
      <xdr:row>35</xdr:row>
      <xdr:rowOff>297423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307600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222455</xdr:rowOff>
    </xdr:from>
    <xdr:to>
      <xdr:col>15</xdr:col>
      <xdr:colOff>101600</xdr:colOff>
      <xdr:row>35</xdr:row>
      <xdr:rowOff>324055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334232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9,125
9,019
98.75
5,815,953
5,639,667
157,023
3,781,871
6,610,397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122456</xdr:rowOff>
    </xdr:from>
    <xdr:to>
      <xdr:col>24</xdr:col>
      <xdr:colOff>63500</xdr:colOff>
      <xdr:row>36</xdr:row>
      <xdr:rowOff>164137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4656"/>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107407</xdr:rowOff>
    </xdr:from>
    <xdr:to>
      <xdr:col>19</xdr:col>
      <xdr:colOff>177800</xdr:colOff>
      <xdr:row>36</xdr:row>
      <xdr:rowOff>164137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9607"/>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107407</xdr:rowOff>
    </xdr:from>
    <xdr:to>
      <xdr:col>15</xdr:col>
      <xdr:colOff>50800</xdr:colOff>
      <xdr:row>37</xdr:row>
      <xdr:rowOff>19845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9607"/>
          <a:ext cx="889000" cy="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145750</xdr:rowOff>
    </xdr:from>
    <xdr:to>
      <xdr:col>10</xdr:col>
      <xdr:colOff>114300</xdr:colOff>
      <xdr:row>37</xdr:row>
      <xdr:rowOff>19845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17950"/>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71656</xdr:rowOff>
    </xdr:from>
    <xdr:to>
      <xdr:col>24</xdr:col>
      <xdr:colOff>114300</xdr:colOff>
      <xdr:row>37</xdr:row>
      <xdr:rowOff>1806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50083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113337</xdr:rowOff>
    </xdr:from>
    <xdr:to>
      <xdr:col>20</xdr:col>
      <xdr:colOff>38100</xdr:colOff>
      <xdr:row>37</xdr:row>
      <xdr:rowOff>43487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34614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56607</xdr:rowOff>
    </xdr:from>
    <xdr:to>
      <xdr:col>15</xdr:col>
      <xdr:colOff>101600</xdr:colOff>
      <xdr:row>36</xdr:row>
      <xdr:rowOff>158207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149334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140495</xdr:rowOff>
    </xdr:from>
    <xdr:to>
      <xdr:col>10</xdr:col>
      <xdr:colOff>165100</xdr:colOff>
      <xdr:row>37</xdr:row>
      <xdr:rowOff>70645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61772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94950</xdr:rowOff>
    </xdr:from>
    <xdr:to>
      <xdr:col>6</xdr:col>
      <xdr:colOff>38100</xdr:colOff>
      <xdr:row>37</xdr:row>
      <xdr:rowOff>25100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41627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96806</xdr:rowOff>
    </xdr:from>
    <xdr:to>
      <xdr:col>24</xdr:col>
      <xdr:colOff>63500</xdr:colOff>
      <xdr:row>58</xdr:row>
      <xdr:rowOff>97327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40906"/>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97327</xdr:rowOff>
    </xdr:from>
    <xdr:to>
      <xdr:col>19</xdr:col>
      <xdr:colOff>177800</xdr:colOff>
      <xdr:row>58</xdr:row>
      <xdr:rowOff>105336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41427"/>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105336</xdr:rowOff>
    </xdr:from>
    <xdr:to>
      <xdr:col>15</xdr:col>
      <xdr:colOff>50800</xdr:colOff>
      <xdr:row>58</xdr:row>
      <xdr:rowOff>108303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9436"/>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108303</xdr:rowOff>
    </xdr:from>
    <xdr:to>
      <xdr:col>10</xdr:col>
      <xdr:colOff>114300</xdr:colOff>
      <xdr:row>58</xdr:row>
      <xdr:rowOff>145668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2403"/>
          <a:ext cx="889000" cy="3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61933</xdr:rowOff>
    </xdr:from>
    <xdr:to>
      <xdr:col>6</xdr:col>
      <xdr:colOff>38100</xdr:colOff>
      <xdr:row>58</xdr:row>
      <xdr:rowOff>163533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46006</xdr:rowOff>
    </xdr:from>
    <xdr:to>
      <xdr:col>24</xdr:col>
      <xdr:colOff>114300</xdr:colOff>
      <xdr:row>58</xdr:row>
      <xdr:rowOff>147606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132383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46527</xdr:rowOff>
    </xdr:from>
    <xdr:to>
      <xdr:col>20</xdr:col>
      <xdr:colOff>38100</xdr:colOff>
      <xdr:row>58</xdr:row>
      <xdr:rowOff>148127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139254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8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54536</xdr:rowOff>
    </xdr:from>
    <xdr:to>
      <xdr:col>15</xdr:col>
      <xdr:colOff>101600</xdr:colOff>
      <xdr:row>58</xdr:row>
      <xdr:rowOff>156136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147263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57503</xdr:rowOff>
    </xdr:from>
    <xdr:to>
      <xdr:col>10</xdr:col>
      <xdr:colOff>165100</xdr:colOff>
      <xdr:row>58</xdr:row>
      <xdr:rowOff>159103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150230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94868</xdr:rowOff>
    </xdr:from>
    <xdr:to>
      <xdr:col>6</xdr:col>
      <xdr:colOff>38100</xdr:colOff>
      <xdr:row>59</xdr:row>
      <xdr:rowOff>25018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16145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1854</xdr:rowOff>
    </xdr:from>
    <xdr:to>
      <xdr:col>24</xdr:col>
      <xdr:colOff>63500</xdr:colOff>
      <xdr:row>79</xdr:row>
      <xdr:rowOff>13208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6404"/>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13208</xdr:rowOff>
    </xdr:from>
    <xdr:to>
      <xdr:col>19</xdr:col>
      <xdr:colOff>177800</xdr:colOff>
      <xdr:row>79</xdr:row>
      <xdr:rowOff>16084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775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5798</xdr:rowOff>
    </xdr:from>
    <xdr:to>
      <xdr:col>15</xdr:col>
      <xdr:colOff>50800</xdr:colOff>
      <xdr:row>79</xdr:row>
      <xdr:rowOff>16084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034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5798</xdr:rowOff>
    </xdr:from>
    <xdr:to>
      <xdr:col>10</xdr:col>
      <xdr:colOff>114300</xdr:colOff>
      <xdr:row>79</xdr:row>
      <xdr:rowOff>10694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034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65069</xdr:rowOff>
    </xdr:from>
    <xdr:to>
      <xdr:col>6</xdr:col>
      <xdr:colOff>38100</xdr:colOff>
      <xdr:row>78</xdr:row>
      <xdr:rowOff>166669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122504</xdr:rowOff>
    </xdr:from>
    <xdr:to>
      <xdr:col>24</xdr:col>
      <xdr:colOff>114300</xdr:colOff>
      <xdr:row>79</xdr:row>
      <xdr:rowOff>52654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37431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133858</xdr:rowOff>
    </xdr:from>
    <xdr:to>
      <xdr:col>20</xdr:col>
      <xdr:colOff>38100</xdr:colOff>
      <xdr:row>79</xdr:row>
      <xdr:rowOff>64008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55135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136734</xdr:rowOff>
    </xdr:from>
    <xdr:to>
      <xdr:col>15</xdr:col>
      <xdr:colOff>101600</xdr:colOff>
      <xdr:row>79</xdr:row>
      <xdr:rowOff>66884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58011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126448</xdr:rowOff>
    </xdr:from>
    <xdr:to>
      <xdr:col>10</xdr:col>
      <xdr:colOff>165100</xdr:colOff>
      <xdr:row>79</xdr:row>
      <xdr:rowOff>56598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47725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131344</xdr:rowOff>
    </xdr:from>
    <xdr:to>
      <xdr:col>6</xdr:col>
      <xdr:colOff>38100</xdr:colOff>
      <xdr:row>79</xdr:row>
      <xdr:rowOff>61494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52621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126625</xdr:rowOff>
    </xdr:from>
    <xdr:to>
      <xdr:col>24</xdr:col>
      <xdr:colOff>63500</xdr:colOff>
      <xdr:row>98</xdr:row>
      <xdr:rowOff>49275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57275"/>
          <a:ext cx="8382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140807</xdr:rowOff>
    </xdr:from>
    <xdr:to>
      <xdr:col>19</xdr:col>
      <xdr:colOff>177800</xdr:colOff>
      <xdr:row>98</xdr:row>
      <xdr:rowOff>49275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71457"/>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140807</xdr:rowOff>
    </xdr:from>
    <xdr:to>
      <xdr:col>15</xdr:col>
      <xdr:colOff>50800</xdr:colOff>
      <xdr:row>99</xdr:row>
      <xdr:rowOff>5694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71457"/>
          <a:ext cx="889000" cy="2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158637</xdr:rowOff>
    </xdr:from>
    <xdr:to>
      <xdr:col>10</xdr:col>
      <xdr:colOff>114300</xdr:colOff>
      <xdr:row>99</xdr:row>
      <xdr:rowOff>5694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60737"/>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34328</xdr:rowOff>
    </xdr:from>
    <xdr:to>
      <xdr:col>6</xdr:col>
      <xdr:colOff>38100</xdr:colOff>
      <xdr:row>97</xdr:row>
      <xdr:rowOff>135928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152455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75825</xdr:rowOff>
    </xdr:from>
    <xdr:to>
      <xdr:col>24</xdr:col>
      <xdr:colOff>114300</xdr:colOff>
      <xdr:row>98</xdr:row>
      <xdr:rowOff>5975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54252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169925</xdr:rowOff>
    </xdr:from>
    <xdr:to>
      <xdr:col>20</xdr:col>
      <xdr:colOff>38100</xdr:colOff>
      <xdr:row>98</xdr:row>
      <xdr:rowOff>100075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91202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90007</xdr:rowOff>
    </xdr:from>
    <xdr:to>
      <xdr:col>15</xdr:col>
      <xdr:colOff>101600</xdr:colOff>
      <xdr:row>98</xdr:row>
      <xdr:rowOff>20157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126344</xdr:rowOff>
    </xdr:from>
    <xdr:to>
      <xdr:col>10</xdr:col>
      <xdr:colOff>165100</xdr:colOff>
      <xdr:row>99</xdr:row>
      <xdr:rowOff>56494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47621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107837</xdr:rowOff>
    </xdr:from>
    <xdr:to>
      <xdr:col>6</xdr:col>
      <xdr:colOff>38100</xdr:colOff>
      <xdr:row>99</xdr:row>
      <xdr:rowOff>37987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29114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97808</xdr:rowOff>
    </xdr:from>
    <xdr:to>
      <xdr:col>55</xdr:col>
      <xdr:colOff>0</xdr:colOff>
      <xdr:row>37</xdr:row>
      <xdr:rowOff>103415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41458"/>
          <a:ext cx="8382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103415</xdr:rowOff>
    </xdr:from>
    <xdr:to>
      <xdr:col>50</xdr:col>
      <xdr:colOff>114300</xdr:colOff>
      <xdr:row>37</xdr:row>
      <xdr:rowOff>149520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7065"/>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150470</xdr:rowOff>
    </xdr:from>
    <xdr:to>
      <xdr:col>45</xdr:col>
      <xdr:colOff>177800</xdr:colOff>
      <xdr:row>37</xdr:row>
      <xdr:rowOff>149520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51220"/>
          <a:ext cx="889000" cy="3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150470</xdr:rowOff>
    </xdr:from>
    <xdr:to>
      <xdr:col>41</xdr:col>
      <xdr:colOff>50800</xdr:colOff>
      <xdr:row>38</xdr:row>
      <xdr:rowOff>3297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51220"/>
          <a:ext cx="889000" cy="3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102979</xdr:rowOff>
    </xdr:from>
    <xdr:to>
      <xdr:col>36</xdr:col>
      <xdr:colOff>165100</xdr:colOff>
      <xdr:row>38</xdr:row>
      <xdr:rowOff>33128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6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49656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47008</xdr:rowOff>
    </xdr:from>
    <xdr:to>
      <xdr:col>55</xdr:col>
      <xdr:colOff>50800</xdr:colOff>
      <xdr:row>37</xdr:row>
      <xdr:rowOff>148608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52615</xdr:rowOff>
    </xdr:from>
    <xdr:to>
      <xdr:col>50</xdr:col>
      <xdr:colOff>165100</xdr:colOff>
      <xdr:row>37</xdr:row>
      <xdr:rowOff>154215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8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98720</xdr:rowOff>
    </xdr:from>
    <xdr:to>
      <xdr:col>46</xdr:col>
      <xdr:colOff>38100</xdr:colOff>
      <xdr:row>38</xdr:row>
      <xdr:rowOff>28870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19997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99670</xdr:rowOff>
    </xdr:from>
    <xdr:to>
      <xdr:col>41</xdr:col>
      <xdr:colOff>101600</xdr:colOff>
      <xdr:row>36</xdr:row>
      <xdr:rowOff>29820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20947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9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123947</xdr:rowOff>
    </xdr:from>
    <xdr:to>
      <xdr:col>36</xdr:col>
      <xdr:colOff>165100</xdr:colOff>
      <xdr:row>38</xdr:row>
      <xdr:rowOff>54097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45224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105088</xdr:rowOff>
    </xdr:from>
    <xdr:to>
      <xdr:col>55</xdr:col>
      <xdr:colOff>0</xdr:colOff>
      <xdr:row>58</xdr:row>
      <xdr:rowOff>123054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9188"/>
          <a:ext cx="838200" cy="1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105088</xdr:rowOff>
    </xdr:from>
    <xdr:to>
      <xdr:col>50</xdr:col>
      <xdr:colOff>114300</xdr:colOff>
      <xdr:row>58</xdr:row>
      <xdr:rowOff>114535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9188"/>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75685</xdr:rowOff>
    </xdr:from>
    <xdr:to>
      <xdr:col>45</xdr:col>
      <xdr:colOff>177800</xdr:colOff>
      <xdr:row>58</xdr:row>
      <xdr:rowOff>114535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19785"/>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75685</xdr:rowOff>
    </xdr:from>
    <xdr:to>
      <xdr:col>41</xdr:col>
      <xdr:colOff>50800</xdr:colOff>
      <xdr:row>58</xdr:row>
      <xdr:rowOff>90619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9785"/>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41630</xdr:rowOff>
    </xdr:from>
    <xdr:to>
      <xdr:col>36</xdr:col>
      <xdr:colOff>165100</xdr:colOff>
      <xdr:row>58</xdr:row>
      <xdr:rowOff>143230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134357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72254</xdr:rowOff>
    </xdr:from>
    <xdr:to>
      <xdr:col>55</xdr:col>
      <xdr:colOff>50800</xdr:colOff>
      <xdr:row>59</xdr:row>
      <xdr:rowOff>2404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54288</xdr:rowOff>
    </xdr:from>
    <xdr:to>
      <xdr:col>50</xdr:col>
      <xdr:colOff>165100</xdr:colOff>
      <xdr:row>58</xdr:row>
      <xdr:rowOff>155888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63735</xdr:rowOff>
    </xdr:from>
    <xdr:to>
      <xdr:col>46</xdr:col>
      <xdr:colOff>38100</xdr:colOff>
      <xdr:row>58</xdr:row>
      <xdr:rowOff>165335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156462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24885</xdr:rowOff>
    </xdr:from>
    <xdr:to>
      <xdr:col>41</xdr:col>
      <xdr:colOff>101600</xdr:colOff>
      <xdr:row>58</xdr:row>
      <xdr:rowOff>126485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143012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39819</xdr:rowOff>
    </xdr:from>
    <xdr:to>
      <xdr:col>36</xdr:col>
      <xdr:colOff>165100</xdr:colOff>
      <xdr:row>58</xdr:row>
      <xdr:rowOff>141419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157946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5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116199</xdr:rowOff>
    </xdr:from>
    <xdr:to>
      <xdr:col>55</xdr:col>
      <xdr:colOff>0</xdr:colOff>
      <xdr:row>78</xdr:row>
      <xdr:rowOff>136857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9299"/>
          <a:ext cx="8382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116199</xdr:rowOff>
    </xdr:from>
    <xdr:to>
      <xdr:col>50</xdr:col>
      <xdr:colOff>114300</xdr:colOff>
      <xdr:row>78</xdr:row>
      <xdr:rowOff>133964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9299"/>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87860</xdr:rowOff>
    </xdr:from>
    <xdr:to>
      <xdr:col>45</xdr:col>
      <xdr:colOff>177800</xdr:colOff>
      <xdr:row>78</xdr:row>
      <xdr:rowOff>133964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0960"/>
          <a:ext cx="889000" cy="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87860</xdr:rowOff>
    </xdr:from>
    <xdr:to>
      <xdr:col>41</xdr:col>
      <xdr:colOff>50800</xdr:colOff>
      <xdr:row>78</xdr:row>
      <xdr:rowOff>96593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096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71682</xdr:rowOff>
    </xdr:from>
    <xdr:to>
      <xdr:col>36</xdr:col>
      <xdr:colOff>165100</xdr:colOff>
      <xdr:row>79</xdr:row>
      <xdr:rowOff>1832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164409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86057</xdr:rowOff>
    </xdr:from>
    <xdr:to>
      <xdr:col>55</xdr:col>
      <xdr:colOff>50800</xdr:colOff>
      <xdr:row>79</xdr:row>
      <xdr:rowOff>16207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65399</xdr:rowOff>
    </xdr:from>
    <xdr:to>
      <xdr:col>50</xdr:col>
      <xdr:colOff>165100</xdr:colOff>
      <xdr:row>78</xdr:row>
      <xdr:rowOff>166999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83164</xdr:rowOff>
    </xdr:from>
    <xdr:to>
      <xdr:col>46</xdr:col>
      <xdr:colOff>38100</xdr:colOff>
      <xdr:row>79</xdr:row>
      <xdr:rowOff>13314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37060</xdr:rowOff>
    </xdr:from>
    <xdr:to>
      <xdr:col>41</xdr:col>
      <xdr:colOff>101600</xdr:colOff>
      <xdr:row>78</xdr:row>
      <xdr:rowOff>138660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155187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8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45793</xdr:rowOff>
    </xdr:from>
    <xdr:to>
      <xdr:col>36</xdr:col>
      <xdr:colOff>165100</xdr:colOff>
      <xdr:row>78</xdr:row>
      <xdr:rowOff>147393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163920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346</xdr:rowOff>
    </xdr:from>
    <xdr:to>
      <xdr:col>55</xdr:col>
      <xdr:colOff>0</xdr:colOff>
      <xdr:row>99</xdr:row>
      <xdr:rowOff>19568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73896"/>
          <a:ext cx="8382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131584</xdr:rowOff>
    </xdr:from>
    <xdr:to>
      <xdr:col>50</xdr:col>
      <xdr:colOff>114300</xdr:colOff>
      <xdr:row>99</xdr:row>
      <xdr:rowOff>19568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3684"/>
          <a:ext cx="889000" cy="5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131584</xdr:rowOff>
    </xdr:from>
    <xdr:to>
      <xdr:col>45</xdr:col>
      <xdr:colOff>177800</xdr:colOff>
      <xdr:row>99</xdr:row>
      <xdr:rowOff>12010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3684"/>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12010</xdr:rowOff>
    </xdr:from>
    <xdr:to>
      <xdr:col>41</xdr:col>
      <xdr:colOff>50800</xdr:colOff>
      <xdr:row>99</xdr:row>
      <xdr:rowOff>56224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85560"/>
          <a:ext cx="889000" cy="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38839</xdr:rowOff>
    </xdr:from>
    <xdr:to>
      <xdr:col>36</xdr:col>
      <xdr:colOff>165100</xdr:colOff>
      <xdr:row>98</xdr:row>
      <xdr:rowOff>140439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4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120996</xdr:rowOff>
    </xdr:from>
    <xdr:to>
      <xdr:col>55</xdr:col>
      <xdr:colOff>50800</xdr:colOff>
      <xdr:row>99</xdr:row>
      <xdr:rowOff>51146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35923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140218</xdr:rowOff>
    </xdr:from>
    <xdr:to>
      <xdr:col>50</xdr:col>
      <xdr:colOff>165100</xdr:colOff>
      <xdr:row>99</xdr:row>
      <xdr:rowOff>70368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61495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80784</xdr:rowOff>
    </xdr:from>
    <xdr:to>
      <xdr:col>46</xdr:col>
      <xdr:colOff>38100</xdr:colOff>
      <xdr:row>99</xdr:row>
      <xdr:rowOff>10934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132660</xdr:rowOff>
    </xdr:from>
    <xdr:to>
      <xdr:col>41</xdr:col>
      <xdr:colOff>101600</xdr:colOff>
      <xdr:row>99</xdr:row>
      <xdr:rowOff>62810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53937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5424</xdr:rowOff>
    </xdr:from>
    <xdr:to>
      <xdr:col>36</xdr:col>
      <xdr:colOff>165100</xdr:colOff>
      <xdr:row>99</xdr:row>
      <xdr:rowOff>107024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98151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90181</xdr:rowOff>
    </xdr:from>
    <xdr:to>
      <xdr:col>85</xdr:col>
      <xdr:colOff>127000</xdr:colOff>
      <xdr:row>39</xdr:row>
      <xdr:rowOff>93152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6731"/>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90181</xdr:rowOff>
    </xdr:from>
    <xdr:to>
      <xdr:col>81</xdr:col>
      <xdr:colOff>50800</xdr:colOff>
      <xdr:row>39</xdr:row>
      <xdr:rowOff>96473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76731"/>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157466</xdr:rowOff>
    </xdr:from>
    <xdr:to>
      <xdr:col>76</xdr:col>
      <xdr:colOff>114300</xdr:colOff>
      <xdr:row>39</xdr:row>
      <xdr:rowOff>96473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72566"/>
          <a:ext cx="889000" cy="1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113433</xdr:rowOff>
    </xdr:from>
    <xdr:to>
      <xdr:col>71</xdr:col>
      <xdr:colOff>177800</xdr:colOff>
      <xdr:row>38</xdr:row>
      <xdr:rowOff>157466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285633"/>
          <a:ext cx="889000" cy="3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148379</xdr:rowOff>
    </xdr:from>
    <xdr:to>
      <xdr:col>67</xdr:col>
      <xdr:colOff>101600</xdr:colOff>
      <xdr:row>39</xdr:row>
      <xdr:rowOff>78529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69656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42352</xdr:rowOff>
    </xdr:from>
    <xdr:to>
      <xdr:col>85</xdr:col>
      <xdr:colOff>177800</xdr:colOff>
      <xdr:row>39</xdr:row>
      <xdr:rowOff>143952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128729</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39381</xdr:rowOff>
    </xdr:from>
    <xdr:to>
      <xdr:col>81</xdr:col>
      <xdr:colOff>101600</xdr:colOff>
      <xdr:row>39</xdr:row>
      <xdr:rowOff>140981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132108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1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45673</xdr:rowOff>
    </xdr:from>
    <xdr:to>
      <xdr:col>76</xdr:col>
      <xdr:colOff>165100</xdr:colOff>
      <xdr:row>39</xdr:row>
      <xdr:rowOff>147273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138400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106666</xdr:rowOff>
    </xdr:from>
    <xdr:to>
      <xdr:col>72</xdr:col>
      <xdr:colOff>38100</xdr:colOff>
      <xdr:row>39</xdr:row>
      <xdr:rowOff>36816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27943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62633</xdr:rowOff>
    </xdr:from>
    <xdr:to>
      <xdr:col>67</xdr:col>
      <xdr:colOff>101600</xdr:colOff>
      <xdr:row>36</xdr:row>
      <xdr:rowOff>164233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2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0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136702</xdr:rowOff>
    </xdr:from>
    <xdr:to>
      <xdr:col>85</xdr:col>
      <xdr:colOff>127000</xdr:colOff>
      <xdr:row>77</xdr:row>
      <xdr:rowOff>145563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38352"/>
          <a:ext cx="8382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145563</xdr:rowOff>
    </xdr:from>
    <xdr:to>
      <xdr:col>81</xdr:col>
      <xdr:colOff>50800</xdr:colOff>
      <xdr:row>77</xdr:row>
      <xdr:rowOff>161989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47213"/>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161989</xdr:rowOff>
    </xdr:from>
    <xdr:to>
      <xdr:col>76</xdr:col>
      <xdr:colOff>114300</xdr:colOff>
      <xdr:row>78</xdr:row>
      <xdr:rowOff>7542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63639"/>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7542</xdr:rowOff>
    </xdr:from>
    <xdr:to>
      <xdr:col>71</xdr:col>
      <xdr:colOff>177800</xdr:colOff>
      <xdr:row>78</xdr:row>
      <xdr:rowOff>17990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80642"/>
          <a:ext cx="88900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130600</xdr:rowOff>
    </xdr:from>
    <xdr:to>
      <xdr:col>67</xdr:col>
      <xdr:colOff>101600</xdr:colOff>
      <xdr:row>78</xdr:row>
      <xdr:rowOff>60750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3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77277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85902</xdr:rowOff>
    </xdr:from>
    <xdr:to>
      <xdr:col>85</xdr:col>
      <xdr:colOff>177800</xdr:colOff>
      <xdr:row>78</xdr:row>
      <xdr:rowOff>16052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64329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94763</xdr:rowOff>
    </xdr:from>
    <xdr:to>
      <xdr:col>81</xdr:col>
      <xdr:colOff>101600</xdr:colOff>
      <xdr:row>78</xdr:row>
      <xdr:rowOff>24913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111189</xdr:rowOff>
    </xdr:from>
    <xdr:to>
      <xdr:col>76</xdr:col>
      <xdr:colOff>165100</xdr:colOff>
      <xdr:row>78</xdr:row>
      <xdr:rowOff>41339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32466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0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128192</xdr:rowOff>
    </xdr:from>
    <xdr:to>
      <xdr:col>72</xdr:col>
      <xdr:colOff>38100</xdr:colOff>
      <xdr:row>78</xdr:row>
      <xdr:rowOff>58342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49469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138640</xdr:rowOff>
    </xdr:from>
    <xdr:to>
      <xdr:col>67</xdr:col>
      <xdr:colOff>101600</xdr:colOff>
      <xdr:row>78</xdr:row>
      <xdr:rowOff>68790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59917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38359</xdr:rowOff>
    </xdr:from>
    <xdr:to>
      <xdr:col>85</xdr:col>
      <xdr:colOff>127000</xdr:colOff>
      <xdr:row>98</xdr:row>
      <xdr:rowOff>47641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40459"/>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31928</xdr:rowOff>
    </xdr:from>
    <xdr:to>
      <xdr:col>81</xdr:col>
      <xdr:colOff>50800</xdr:colOff>
      <xdr:row>98</xdr:row>
      <xdr:rowOff>38359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34028"/>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31928</xdr:rowOff>
    </xdr:from>
    <xdr:to>
      <xdr:col>76</xdr:col>
      <xdr:colOff>114300</xdr:colOff>
      <xdr:row>98</xdr:row>
      <xdr:rowOff>46802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4028"/>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46802</xdr:rowOff>
    </xdr:from>
    <xdr:to>
      <xdr:col>71</xdr:col>
      <xdr:colOff>177800</xdr:colOff>
      <xdr:row>98</xdr:row>
      <xdr:rowOff>102980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48902"/>
          <a:ext cx="8890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30180</xdr:rowOff>
    </xdr:from>
    <xdr:to>
      <xdr:col>67</xdr:col>
      <xdr:colOff>101600</xdr:colOff>
      <xdr:row>98</xdr:row>
      <xdr:rowOff>131780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148307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168291</xdr:rowOff>
    </xdr:from>
    <xdr:to>
      <xdr:col>85</xdr:col>
      <xdr:colOff>177800</xdr:colOff>
      <xdr:row>98</xdr:row>
      <xdr:rowOff>98441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83218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159009</xdr:rowOff>
    </xdr:from>
    <xdr:to>
      <xdr:col>81</xdr:col>
      <xdr:colOff>101600</xdr:colOff>
      <xdr:row>98</xdr:row>
      <xdr:rowOff>89159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80286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152578</xdr:rowOff>
    </xdr:from>
    <xdr:to>
      <xdr:col>76</xdr:col>
      <xdr:colOff>165100</xdr:colOff>
      <xdr:row>98</xdr:row>
      <xdr:rowOff>82728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73855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167452</xdr:rowOff>
    </xdr:from>
    <xdr:to>
      <xdr:col>72</xdr:col>
      <xdr:colOff>38100</xdr:colOff>
      <xdr:row>98</xdr:row>
      <xdr:rowOff>97602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88729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52180</xdr:rowOff>
    </xdr:from>
    <xdr:to>
      <xdr:col>67</xdr:col>
      <xdr:colOff>101600</xdr:colOff>
      <xdr:row>98</xdr:row>
      <xdr:rowOff>153780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144907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36053</xdr:rowOff>
    </xdr:from>
    <xdr:to>
      <xdr:col>116</xdr:col>
      <xdr:colOff>63500</xdr:colOff>
      <xdr:row>37</xdr:row>
      <xdr:rowOff>137802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08253"/>
          <a:ext cx="838200" cy="2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137802</xdr:rowOff>
    </xdr:from>
    <xdr:to>
      <xdr:col>111</xdr:col>
      <xdr:colOff>177800</xdr:colOff>
      <xdr:row>37</xdr:row>
      <xdr:rowOff>147564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81452"/>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147564</xdr:rowOff>
    </xdr:from>
    <xdr:to>
      <xdr:col>107</xdr:col>
      <xdr:colOff>50800</xdr:colOff>
      <xdr:row>37</xdr:row>
      <xdr:rowOff>150970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9121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150970</xdr:rowOff>
    </xdr:from>
    <xdr:to>
      <xdr:col>102</xdr:col>
      <xdr:colOff>114300</xdr:colOff>
      <xdr:row>37</xdr:row>
      <xdr:rowOff>160365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94620"/>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36596</xdr:rowOff>
    </xdr:from>
    <xdr:to>
      <xdr:col>98</xdr:col>
      <xdr:colOff>38100</xdr:colOff>
      <xdr:row>38</xdr:row>
      <xdr:rowOff>138196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129323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156703</xdr:rowOff>
    </xdr:from>
    <xdr:to>
      <xdr:col>116</xdr:col>
      <xdr:colOff>114300</xdr:colOff>
      <xdr:row>36</xdr:row>
      <xdr:rowOff>86853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8130</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87002</xdr:rowOff>
    </xdr:from>
    <xdr:to>
      <xdr:col>112</xdr:col>
      <xdr:colOff>38100</xdr:colOff>
      <xdr:row>38</xdr:row>
      <xdr:rowOff>17152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33679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0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96764</xdr:rowOff>
    </xdr:from>
    <xdr:to>
      <xdr:col>107</xdr:col>
      <xdr:colOff>101600</xdr:colOff>
      <xdr:row>38</xdr:row>
      <xdr:rowOff>26914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43441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100170</xdr:rowOff>
    </xdr:from>
    <xdr:to>
      <xdr:col>102</xdr:col>
      <xdr:colOff>165100</xdr:colOff>
      <xdr:row>38</xdr:row>
      <xdr:rowOff>30320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46847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109565</xdr:rowOff>
    </xdr:from>
    <xdr:to>
      <xdr:col>98</xdr:col>
      <xdr:colOff>38100</xdr:colOff>
      <xdr:row>38</xdr:row>
      <xdr:rowOff>39715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56242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78129</xdr:rowOff>
    </xdr:from>
    <xdr:to>
      <xdr:col>98</xdr:col>
      <xdr:colOff>38100</xdr:colOff>
      <xdr:row>59</xdr:row>
      <xdr:rowOff>8279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24806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10401</xdr:rowOff>
    </xdr:from>
    <xdr:to>
      <xdr:col>116</xdr:col>
      <xdr:colOff>63500</xdr:colOff>
      <xdr:row>76</xdr:row>
      <xdr:rowOff>123952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69151"/>
          <a:ext cx="838200" cy="2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10401</xdr:rowOff>
    </xdr:from>
    <xdr:to>
      <xdr:col>111</xdr:col>
      <xdr:colOff>177800</xdr:colOff>
      <xdr:row>75</xdr:row>
      <xdr:rowOff>99670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69151"/>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99175</xdr:rowOff>
    </xdr:from>
    <xdr:to>
      <xdr:col>107</xdr:col>
      <xdr:colOff>50800</xdr:colOff>
      <xdr:row>75</xdr:row>
      <xdr:rowOff>99670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5792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99175</xdr:rowOff>
    </xdr:from>
    <xdr:to>
      <xdr:col>102</xdr:col>
      <xdr:colOff>114300</xdr:colOff>
      <xdr:row>75</xdr:row>
      <xdr:rowOff>145021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57925"/>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153721</xdr:rowOff>
    </xdr:from>
    <xdr:to>
      <xdr:col>98</xdr:col>
      <xdr:colOff>38100</xdr:colOff>
      <xdr:row>77</xdr:row>
      <xdr:rowOff>83871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74998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73152</xdr:rowOff>
    </xdr:from>
    <xdr:to>
      <xdr:col>116</xdr:col>
      <xdr:colOff>114300</xdr:colOff>
      <xdr:row>77</xdr:row>
      <xdr:rowOff>3302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51579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131051</xdr:rowOff>
    </xdr:from>
    <xdr:to>
      <xdr:col>112</xdr:col>
      <xdr:colOff>38100</xdr:colOff>
      <xdr:row>75</xdr:row>
      <xdr:rowOff>61201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77728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48870</xdr:rowOff>
    </xdr:from>
    <xdr:to>
      <xdr:col>107</xdr:col>
      <xdr:colOff>101600</xdr:colOff>
      <xdr:row>75</xdr:row>
      <xdr:rowOff>150470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166997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48375</xdr:rowOff>
    </xdr:from>
    <xdr:to>
      <xdr:col>102</xdr:col>
      <xdr:colOff>165100</xdr:colOff>
      <xdr:row>75</xdr:row>
      <xdr:rowOff>149975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166502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94221</xdr:rowOff>
    </xdr:from>
    <xdr:to>
      <xdr:col>98</xdr:col>
      <xdr:colOff>38100</xdr:colOff>
      <xdr:row>76</xdr:row>
      <xdr:rowOff>24371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40898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618,000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円と昨年度より約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の減となっ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た。普通建設事業費においては、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一部の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公共施設の再編整備事業の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完了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39,294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る結果となった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主要項目については、扶助費においては、電力等価格高騰対策関連の給付金の増に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10,291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70,180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また、令和５年度は下水道事業会計の企業会計への移行に伴い、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当該事業への繰出金が皆減となり、当該事業への投資及び出資金が皆増となった。その結果、繰出金においては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住民一人あたり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64,240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22,441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、投資及び出資金においては、住民一人当たり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19,534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円となり、前年度と比べ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11,951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また、公債費は住民一人当たり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65,787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円となり、類似団体内平均値に比べ抑制できているものの、既発債の元金償還が増加したこと等から前年度から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円の増加となった。今後、公共施設再編整備事業に係る起債の借入等により増加することは明らかであり、借り入れに際して、有効な財源措置の活用などに努め抑制を図っていく。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の費目について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9,125
9,019
98.75
5,815,953
5,639,667
157,023
3,781,871
6,610,397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160927</xdr:rowOff>
    </xdr:from>
    <xdr:to>
      <xdr:col>24</xdr:col>
      <xdr:colOff>63500</xdr:colOff>
      <xdr:row>35</xdr:row>
      <xdr:rowOff>6949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90227"/>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129413</xdr:rowOff>
    </xdr:from>
    <xdr:to>
      <xdr:col>19</xdr:col>
      <xdr:colOff>177800</xdr:colOff>
      <xdr:row>35</xdr:row>
      <xdr:rowOff>6949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87263"/>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129413</xdr:rowOff>
    </xdr:from>
    <xdr:to>
      <xdr:col>15</xdr:col>
      <xdr:colOff>50800</xdr:colOff>
      <xdr:row>36</xdr:row>
      <xdr:rowOff>4009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87263"/>
          <a:ext cx="889000" cy="38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xdr:rowOff>
    </xdr:from>
    <xdr:to>
      <xdr:col>10</xdr:col>
      <xdr:colOff>114300</xdr:colOff>
      <xdr:row>36</xdr:row>
      <xdr:rowOff>4009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588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33220</xdr:rowOff>
    </xdr:from>
    <xdr:to>
      <xdr:col>6</xdr:col>
      <xdr:colOff>38100</xdr:colOff>
      <xdr:row>38</xdr:row>
      <xdr:rowOff>134820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125947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110127</xdr:rowOff>
    </xdr:from>
    <xdr:to>
      <xdr:col>24</xdr:col>
      <xdr:colOff>114300</xdr:colOff>
      <xdr:row>35</xdr:row>
      <xdr:rowOff>40277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133004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127599</xdr:rowOff>
    </xdr:from>
    <xdr:to>
      <xdr:col>20</xdr:col>
      <xdr:colOff>38100</xdr:colOff>
      <xdr:row>35</xdr:row>
      <xdr:rowOff>57749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74276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78613</xdr:rowOff>
    </xdr:from>
    <xdr:to>
      <xdr:col>15</xdr:col>
      <xdr:colOff>101600</xdr:colOff>
      <xdr:row>34</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25290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124659</xdr:rowOff>
    </xdr:from>
    <xdr:to>
      <xdr:col>10</xdr:col>
      <xdr:colOff>165100</xdr:colOff>
      <xdr:row>36</xdr:row>
      <xdr:rowOff>54809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71336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0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124333</xdr:rowOff>
    </xdr:from>
    <xdr:to>
      <xdr:col>6</xdr:col>
      <xdr:colOff>38100</xdr:colOff>
      <xdr:row>36</xdr:row>
      <xdr:rowOff>54483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71010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66219</xdr:rowOff>
    </xdr:from>
    <xdr:to>
      <xdr:col>24</xdr:col>
      <xdr:colOff>63500</xdr:colOff>
      <xdr:row>58</xdr:row>
      <xdr:rowOff>127553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10319"/>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66219</xdr:rowOff>
    </xdr:from>
    <xdr:to>
      <xdr:col>19</xdr:col>
      <xdr:colOff>177800</xdr:colOff>
      <xdr:row>58</xdr:row>
      <xdr:rowOff>92252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10319"/>
          <a:ext cx="8890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106398</xdr:rowOff>
    </xdr:from>
    <xdr:to>
      <xdr:col>15</xdr:col>
      <xdr:colOff>50800</xdr:colOff>
      <xdr:row>58</xdr:row>
      <xdr:rowOff>92252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79048"/>
          <a:ext cx="889000" cy="1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106398</xdr:rowOff>
    </xdr:from>
    <xdr:to>
      <xdr:col>10</xdr:col>
      <xdr:colOff>114300</xdr:colOff>
      <xdr:row>58</xdr:row>
      <xdr:rowOff>88117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79048"/>
          <a:ext cx="889000" cy="15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85242</xdr:rowOff>
    </xdr:from>
    <xdr:to>
      <xdr:col>6</xdr:col>
      <xdr:colOff>38100</xdr:colOff>
      <xdr:row>59</xdr:row>
      <xdr:rowOff>15392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6519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76753</xdr:rowOff>
    </xdr:from>
    <xdr:to>
      <xdr:col>24</xdr:col>
      <xdr:colOff>114300</xdr:colOff>
      <xdr:row>59</xdr:row>
      <xdr:rowOff>6903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163130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15419</xdr:rowOff>
    </xdr:from>
    <xdr:to>
      <xdr:col>20</xdr:col>
      <xdr:colOff>38100</xdr:colOff>
      <xdr:row>58</xdr:row>
      <xdr:rowOff>117019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108146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41452</xdr:rowOff>
    </xdr:from>
    <xdr:to>
      <xdr:col>15</xdr:col>
      <xdr:colOff>101600</xdr:colOff>
      <xdr:row>58</xdr:row>
      <xdr:rowOff>143052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134179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7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55598</xdr:rowOff>
    </xdr:from>
    <xdr:to>
      <xdr:col>10</xdr:col>
      <xdr:colOff>165100</xdr:colOff>
      <xdr:row>57</xdr:row>
      <xdr:rowOff>157198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2275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0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37317</xdr:rowOff>
    </xdr:from>
    <xdr:to>
      <xdr:col>6</xdr:col>
      <xdr:colOff>38100</xdr:colOff>
      <xdr:row>58</xdr:row>
      <xdr:rowOff>138917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155444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145114</xdr:rowOff>
    </xdr:from>
    <xdr:to>
      <xdr:col>24</xdr:col>
      <xdr:colOff>63500</xdr:colOff>
      <xdr:row>78</xdr:row>
      <xdr:rowOff>28208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46764"/>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17018</xdr:rowOff>
    </xdr:from>
    <xdr:to>
      <xdr:col>19</xdr:col>
      <xdr:colOff>177800</xdr:colOff>
      <xdr:row>78</xdr:row>
      <xdr:rowOff>28208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90118"/>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17018</xdr:rowOff>
    </xdr:from>
    <xdr:to>
      <xdr:col>15</xdr:col>
      <xdr:colOff>50800</xdr:colOff>
      <xdr:row>78</xdr:row>
      <xdr:rowOff>109871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90118"/>
          <a:ext cx="889000" cy="9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109871</xdr:rowOff>
    </xdr:from>
    <xdr:to>
      <xdr:col>10</xdr:col>
      <xdr:colOff>114300</xdr:colOff>
      <xdr:row>78</xdr:row>
      <xdr:rowOff>121850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82971"/>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120162</xdr:rowOff>
    </xdr:from>
    <xdr:to>
      <xdr:col>6</xdr:col>
      <xdr:colOff>38100</xdr:colOff>
      <xdr:row>78</xdr:row>
      <xdr:rowOff>50312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66839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94314</xdr:rowOff>
    </xdr:from>
    <xdr:to>
      <xdr:col>24</xdr:col>
      <xdr:colOff>114300</xdr:colOff>
      <xdr:row>78</xdr:row>
      <xdr:rowOff>24464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72741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148858</xdr:rowOff>
    </xdr:from>
    <xdr:to>
      <xdr:col>20</xdr:col>
      <xdr:colOff>38100</xdr:colOff>
      <xdr:row>78</xdr:row>
      <xdr:rowOff>79008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70135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137668</xdr:rowOff>
    </xdr:from>
    <xdr:to>
      <xdr:col>15</xdr:col>
      <xdr:colOff>101600</xdr:colOff>
      <xdr:row>78</xdr:row>
      <xdr:rowOff>67818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58945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59071</xdr:rowOff>
    </xdr:from>
    <xdr:to>
      <xdr:col>10</xdr:col>
      <xdr:colOff>165100</xdr:colOff>
      <xdr:row>78</xdr:row>
      <xdr:rowOff>160671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151798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71050</xdr:rowOff>
    </xdr:from>
    <xdr:to>
      <xdr:col>6</xdr:col>
      <xdr:colOff>38100</xdr:colOff>
      <xdr:row>79</xdr:row>
      <xdr:rowOff>1200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163777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102050</xdr:rowOff>
    </xdr:from>
    <xdr:to>
      <xdr:col>24</xdr:col>
      <xdr:colOff>63500</xdr:colOff>
      <xdr:row>98</xdr:row>
      <xdr:rowOff>104372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4150"/>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101829</xdr:rowOff>
    </xdr:from>
    <xdr:to>
      <xdr:col>19</xdr:col>
      <xdr:colOff>177800</xdr:colOff>
      <xdr:row>98</xdr:row>
      <xdr:rowOff>102050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392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101829</xdr:rowOff>
    </xdr:from>
    <xdr:to>
      <xdr:col>15</xdr:col>
      <xdr:colOff>50800</xdr:colOff>
      <xdr:row>98</xdr:row>
      <xdr:rowOff>104453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3929"/>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104453</xdr:rowOff>
    </xdr:from>
    <xdr:to>
      <xdr:col>10</xdr:col>
      <xdr:colOff>114300</xdr:colOff>
      <xdr:row>98</xdr:row>
      <xdr:rowOff>107779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6553"/>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63926</xdr:rowOff>
    </xdr:from>
    <xdr:to>
      <xdr:col>6</xdr:col>
      <xdr:colOff>38100</xdr:colOff>
      <xdr:row>98</xdr:row>
      <xdr:rowOff>165526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156653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53572</xdr:rowOff>
    </xdr:from>
    <xdr:to>
      <xdr:col>24</xdr:col>
      <xdr:colOff>114300</xdr:colOff>
      <xdr:row>98</xdr:row>
      <xdr:rowOff>155172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51250</xdr:rowOff>
    </xdr:from>
    <xdr:to>
      <xdr:col>20</xdr:col>
      <xdr:colOff>38100</xdr:colOff>
      <xdr:row>98</xdr:row>
      <xdr:rowOff>152850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143977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51029</xdr:rowOff>
    </xdr:from>
    <xdr:to>
      <xdr:col>15</xdr:col>
      <xdr:colOff>101600</xdr:colOff>
      <xdr:row>98</xdr:row>
      <xdr:rowOff>152629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143756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53653</xdr:rowOff>
    </xdr:from>
    <xdr:to>
      <xdr:col>10</xdr:col>
      <xdr:colOff>165100</xdr:colOff>
      <xdr:row>98</xdr:row>
      <xdr:rowOff>155253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56979</xdr:rowOff>
    </xdr:from>
    <xdr:to>
      <xdr:col>6</xdr:col>
      <xdr:colOff>38100</xdr:colOff>
      <xdr:row>98</xdr:row>
      <xdr:rowOff>158579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3656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121526</xdr:rowOff>
    </xdr:from>
    <xdr:to>
      <xdr:col>55</xdr:col>
      <xdr:colOff>0</xdr:colOff>
      <xdr:row>37</xdr:row>
      <xdr:rowOff>132156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65176"/>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131242</xdr:rowOff>
    </xdr:from>
    <xdr:to>
      <xdr:col>50</xdr:col>
      <xdr:colOff>114300</xdr:colOff>
      <xdr:row>37</xdr:row>
      <xdr:rowOff>132156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748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131242</xdr:rowOff>
    </xdr:from>
    <xdr:to>
      <xdr:col>45</xdr:col>
      <xdr:colOff>177800</xdr:colOff>
      <xdr:row>38</xdr:row>
      <xdr:rowOff>5741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74892"/>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136614</xdr:rowOff>
    </xdr:from>
    <xdr:to>
      <xdr:col>41</xdr:col>
      <xdr:colOff>50800</xdr:colOff>
      <xdr:row>38</xdr:row>
      <xdr:rowOff>5741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80264"/>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112617</xdr:rowOff>
    </xdr:from>
    <xdr:to>
      <xdr:col>36</xdr:col>
      <xdr:colOff>165100</xdr:colOff>
      <xdr:row>38</xdr:row>
      <xdr:rowOff>42767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33894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4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70726</xdr:rowOff>
    </xdr:from>
    <xdr:to>
      <xdr:col>55</xdr:col>
      <xdr:colOff>50800</xdr:colOff>
      <xdr:row>38</xdr:row>
      <xdr:rowOff>876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30103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81356</xdr:rowOff>
    </xdr:from>
    <xdr:to>
      <xdr:col>50</xdr:col>
      <xdr:colOff>165100</xdr:colOff>
      <xdr:row>38</xdr:row>
      <xdr:rowOff>11506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28033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2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80442</xdr:rowOff>
    </xdr:from>
    <xdr:to>
      <xdr:col>46</xdr:col>
      <xdr:colOff>38100</xdr:colOff>
      <xdr:row>38</xdr:row>
      <xdr:rowOff>10592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27119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126390</xdr:rowOff>
    </xdr:from>
    <xdr:to>
      <xdr:col>41</xdr:col>
      <xdr:colOff>101600</xdr:colOff>
      <xdr:row>38</xdr:row>
      <xdr:rowOff>56541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47668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2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85814</xdr:rowOff>
    </xdr:from>
    <xdr:to>
      <xdr:col>36</xdr:col>
      <xdr:colOff>165100</xdr:colOff>
      <xdr:row>38</xdr:row>
      <xdr:rowOff>15963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29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32491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2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61189</xdr:rowOff>
    </xdr:from>
    <xdr:to>
      <xdr:col>55</xdr:col>
      <xdr:colOff>0</xdr:colOff>
      <xdr:row>58</xdr:row>
      <xdr:rowOff>67513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05289"/>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61189</xdr:rowOff>
    </xdr:from>
    <xdr:to>
      <xdr:col>50</xdr:col>
      <xdr:colOff>114300</xdr:colOff>
      <xdr:row>58</xdr:row>
      <xdr:rowOff>65483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5289"/>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65483</xdr:rowOff>
    </xdr:from>
    <xdr:to>
      <xdr:col>45</xdr:col>
      <xdr:colOff>177800</xdr:colOff>
      <xdr:row>58</xdr:row>
      <xdr:rowOff>65588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9583"/>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65588</xdr:rowOff>
    </xdr:from>
    <xdr:to>
      <xdr:col>41</xdr:col>
      <xdr:colOff>50800</xdr:colOff>
      <xdr:row>58</xdr:row>
      <xdr:rowOff>69099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0968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74947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16713</xdr:rowOff>
    </xdr:from>
    <xdr:to>
      <xdr:col>55</xdr:col>
      <xdr:colOff>50800</xdr:colOff>
      <xdr:row>58</xdr:row>
      <xdr:rowOff>118313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103090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10389</xdr:rowOff>
    </xdr:from>
    <xdr:to>
      <xdr:col>50</xdr:col>
      <xdr:colOff>165100</xdr:colOff>
      <xdr:row>58</xdr:row>
      <xdr:rowOff>111989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14683</xdr:rowOff>
    </xdr:from>
    <xdr:to>
      <xdr:col>46</xdr:col>
      <xdr:colOff>38100</xdr:colOff>
      <xdr:row>58</xdr:row>
      <xdr:rowOff>116283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107410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14788</xdr:rowOff>
    </xdr:from>
    <xdr:to>
      <xdr:col>41</xdr:col>
      <xdr:colOff>101600</xdr:colOff>
      <xdr:row>58</xdr:row>
      <xdr:rowOff>116388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18299</xdr:rowOff>
    </xdr:from>
    <xdr:to>
      <xdr:col>36</xdr:col>
      <xdr:colOff>165100</xdr:colOff>
      <xdr:row>58</xdr:row>
      <xdr:rowOff>119899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111026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150090</xdr:rowOff>
    </xdr:from>
    <xdr:to>
      <xdr:col>55</xdr:col>
      <xdr:colOff>0</xdr:colOff>
      <xdr:row>79</xdr:row>
      <xdr:rowOff>10652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23190"/>
          <a:ext cx="8382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150090</xdr:rowOff>
    </xdr:from>
    <xdr:to>
      <xdr:col>50</xdr:col>
      <xdr:colOff>114300</xdr:colOff>
      <xdr:row>79</xdr:row>
      <xdr:rowOff>18873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23190"/>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18873</xdr:rowOff>
    </xdr:from>
    <xdr:to>
      <xdr:col>45</xdr:col>
      <xdr:colOff>177800</xdr:colOff>
      <xdr:row>79</xdr:row>
      <xdr:rowOff>38929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63423"/>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38929</xdr:rowOff>
    </xdr:from>
    <xdr:to>
      <xdr:col>41</xdr:col>
      <xdr:colOff>50800</xdr:colOff>
      <xdr:row>79</xdr:row>
      <xdr:rowOff>39311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8347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93579</xdr:rowOff>
    </xdr:from>
    <xdr:to>
      <xdr:col>36</xdr:col>
      <xdr:colOff>165100</xdr:colOff>
      <xdr:row>79</xdr:row>
      <xdr:rowOff>23729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40256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131302</xdr:rowOff>
    </xdr:from>
    <xdr:to>
      <xdr:col>55</xdr:col>
      <xdr:colOff>50800</xdr:colOff>
      <xdr:row>79</xdr:row>
      <xdr:rowOff>61452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46229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99290</xdr:rowOff>
    </xdr:from>
    <xdr:to>
      <xdr:col>50</xdr:col>
      <xdr:colOff>165100</xdr:colOff>
      <xdr:row>79</xdr:row>
      <xdr:rowOff>29440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20567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139523</xdr:rowOff>
    </xdr:from>
    <xdr:to>
      <xdr:col>46</xdr:col>
      <xdr:colOff>38100</xdr:colOff>
      <xdr:row>79</xdr:row>
      <xdr:rowOff>69673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159579</xdr:rowOff>
    </xdr:from>
    <xdr:to>
      <xdr:col>41</xdr:col>
      <xdr:colOff>101600</xdr:colOff>
      <xdr:row>79</xdr:row>
      <xdr:rowOff>89729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80856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2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159961</xdr:rowOff>
    </xdr:from>
    <xdr:to>
      <xdr:col>36</xdr:col>
      <xdr:colOff>165100</xdr:colOff>
      <xdr:row>79</xdr:row>
      <xdr:rowOff>90111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81238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49792</xdr:rowOff>
    </xdr:from>
    <xdr:to>
      <xdr:col>55</xdr:col>
      <xdr:colOff>0</xdr:colOff>
      <xdr:row>97</xdr:row>
      <xdr:rowOff>129874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80442"/>
          <a:ext cx="838200" cy="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129874</xdr:rowOff>
    </xdr:from>
    <xdr:to>
      <xdr:col>50</xdr:col>
      <xdr:colOff>114300</xdr:colOff>
      <xdr:row>97</xdr:row>
      <xdr:rowOff>136536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0524"/>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136536</xdr:rowOff>
    </xdr:from>
    <xdr:to>
      <xdr:col>45</xdr:col>
      <xdr:colOff>177800</xdr:colOff>
      <xdr:row>97</xdr:row>
      <xdr:rowOff>142081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67186"/>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142081</xdr:rowOff>
    </xdr:from>
    <xdr:to>
      <xdr:col>41</xdr:col>
      <xdr:colOff>50800</xdr:colOff>
      <xdr:row>97</xdr:row>
      <xdr:rowOff>144295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2731"/>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170442</xdr:rowOff>
    </xdr:from>
    <xdr:to>
      <xdr:col>55</xdr:col>
      <xdr:colOff>50800</xdr:colOff>
      <xdr:row>97</xdr:row>
      <xdr:rowOff>100592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148869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79074</xdr:rowOff>
    </xdr:from>
    <xdr:to>
      <xdr:col>50</xdr:col>
      <xdr:colOff>165100</xdr:colOff>
      <xdr:row>98</xdr:row>
      <xdr:rowOff>9224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85736</xdr:rowOff>
    </xdr:from>
    <xdr:to>
      <xdr:col>46</xdr:col>
      <xdr:colOff>38100</xdr:colOff>
      <xdr:row>98</xdr:row>
      <xdr:rowOff>15886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91281</xdr:rowOff>
    </xdr:from>
    <xdr:to>
      <xdr:col>41</xdr:col>
      <xdr:colOff>101600</xdr:colOff>
      <xdr:row>98</xdr:row>
      <xdr:rowOff>21431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93495</xdr:rowOff>
    </xdr:from>
    <xdr:to>
      <xdr:col>36</xdr:col>
      <xdr:colOff>165100</xdr:colOff>
      <xdr:row>98</xdr:row>
      <xdr:rowOff>23645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14772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28780</xdr:rowOff>
    </xdr:from>
    <xdr:to>
      <xdr:col>85</xdr:col>
      <xdr:colOff>127000</xdr:colOff>
      <xdr:row>38</xdr:row>
      <xdr:rowOff>47917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43880"/>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126555</xdr:rowOff>
    </xdr:from>
    <xdr:to>
      <xdr:col>81</xdr:col>
      <xdr:colOff>50800</xdr:colOff>
      <xdr:row>38</xdr:row>
      <xdr:rowOff>47917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70205"/>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13317</xdr:rowOff>
    </xdr:from>
    <xdr:to>
      <xdr:col>76</xdr:col>
      <xdr:colOff>114300</xdr:colOff>
      <xdr:row>37</xdr:row>
      <xdr:rowOff>126555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42617"/>
          <a:ext cx="889000" cy="6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13317</xdr:rowOff>
    </xdr:from>
    <xdr:to>
      <xdr:col>71</xdr:col>
      <xdr:colOff>177800</xdr:colOff>
      <xdr:row>36</xdr:row>
      <xdr:rowOff>138557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42617"/>
          <a:ext cx="889000" cy="4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90908</xdr:rowOff>
    </xdr:from>
    <xdr:to>
      <xdr:col>67</xdr:col>
      <xdr:colOff>101600</xdr:colOff>
      <xdr:row>39</xdr:row>
      <xdr:rowOff>21058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0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12185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149430</xdr:rowOff>
    </xdr:from>
    <xdr:to>
      <xdr:col>85</xdr:col>
      <xdr:colOff>177800</xdr:colOff>
      <xdr:row>38</xdr:row>
      <xdr:rowOff>79580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127857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168567</xdr:rowOff>
    </xdr:from>
    <xdr:to>
      <xdr:col>81</xdr:col>
      <xdr:colOff>101600</xdr:colOff>
      <xdr:row>38</xdr:row>
      <xdr:rowOff>98717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89844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22432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133967</xdr:rowOff>
    </xdr:from>
    <xdr:to>
      <xdr:col>72</xdr:col>
      <xdr:colOff>38100</xdr:colOff>
      <xdr:row>34</xdr:row>
      <xdr:rowOff>64117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80644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87757</xdr:rowOff>
    </xdr:from>
    <xdr:to>
      <xdr:col>67</xdr:col>
      <xdr:colOff>101600</xdr:colOff>
      <xdr:row>37</xdr:row>
      <xdr:rowOff>17907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34434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21903</xdr:rowOff>
    </xdr:from>
    <xdr:to>
      <xdr:col>85</xdr:col>
      <xdr:colOff>127000</xdr:colOff>
      <xdr:row>58</xdr:row>
      <xdr:rowOff>31286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66003"/>
          <a:ext cx="8382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31286</xdr:rowOff>
    </xdr:from>
    <xdr:to>
      <xdr:col>81</xdr:col>
      <xdr:colOff>50800</xdr:colOff>
      <xdr:row>58</xdr:row>
      <xdr:rowOff>38480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7538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19780</xdr:rowOff>
    </xdr:from>
    <xdr:to>
      <xdr:col>76</xdr:col>
      <xdr:colOff>114300</xdr:colOff>
      <xdr:row>58</xdr:row>
      <xdr:rowOff>38480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6388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19780</xdr:rowOff>
    </xdr:from>
    <xdr:to>
      <xdr:col>71</xdr:col>
      <xdr:colOff>177800</xdr:colOff>
      <xdr:row>58</xdr:row>
      <xdr:rowOff>51757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63880"/>
          <a:ext cx="8890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59014</xdr:rowOff>
    </xdr:from>
    <xdr:to>
      <xdr:col>67</xdr:col>
      <xdr:colOff>101600</xdr:colOff>
      <xdr:row>57</xdr:row>
      <xdr:rowOff>160614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142553</xdr:rowOff>
    </xdr:from>
    <xdr:to>
      <xdr:col>85</xdr:col>
      <xdr:colOff>177800</xdr:colOff>
      <xdr:row>58</xdr:row>
      <xdr:rowOff>72703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57480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151936</xdr:rowOff>
    </xdr:from>
    <xdr:to>
      <xdr:col>81</xdr:col>
      <xdr:colOff>101600</xdr:colOff>
      <xdr:row>58</xdr:row>
      <xdr:rowOff>82086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73213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159130</xdr:rowOff>
    </xdr:from>
    <xdr:to>
      <xdr:col>76</xdr:col>
      <xdr:colOff>165100</xdr:colOff>
      <xdr:row>58</xdr:row>
      <xdr:rowOff>89280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80407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140430</xdr:rowOff>
    </xdr:from>
    <xdr:to>
      <xdr:col>72</xdr:col>
      <xdr:colOff>38100</xdr:colOff>
      <xdr:row>58</xdr:row>
      <xdr:rowOff>70580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61707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957</xdr:rowOff>
    </xdr:from>
    <xdr:to>
      <xdr:col>67</xdr:col>
      <xdr:colOff>101600</xdr:colOff>
      <xdr:row>58</xdr:row>
      <xdr:rowOff>102557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93684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90181</xdr:rowOff>
    </xdr:from>
    <xdr:to>
      <xdr:col>85</xdr:col>
      <xdr:colOff>127000</xdr:colOff>
      <xdr:row>79</xdr:row>
      <xdr:rowOff>93152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4731"/>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90181</xdr:rowOff>
    </xdr:from>
    <xdr:to>
      <xdr:col>81</xdr:col>
      <xdr:colOff>50800</xdr:colOff>
      <xdr:row>79</xdr:row>
      <xdr:rowOff>96473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34731"/>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157465</xdr:rowOff>
    </xdr:from>
    <xdr:to>
      <xdr:col>76</xdr:col>
      <xdr:colOff>114300</xdr:colOff>
      <xdr:row>79</xdr:row>
      <xdr:rowOff>96473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30565"/>
          <a:ext cx="889000" cy="1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113433</xdr:rowOff>
    </xdr:from>
    <xdr:to>
      <xdr:col>71</xdr:col>
      <xdr:colOff>177800</xdr:colOff>
      <xdr:row>78</xdr:row>
      <xdr:rowOff>157465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143633"/>
          <a:ext cx="889000" cy="38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148380</xdr:rowOff>
    </xdr:from>
    <xdr:to>
      <xdr:col>67</xdr:col>
      <xdr:colOff>101600</xdr:colOff>
      <xdr:row>79</xdr:row>
      <xdr:rowOff>78530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69657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6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42352</xdr:rowOff>
    </xdr:from>
    <xdr:to>
      <xdr:col>85</xdr:col>
      <xdr:colOff>177800</xdr:colOff>
      <xdr:row>79</xdr:row>
      <xdr:rowOff>143952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128729</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39381</xdr:rowOff>
    </xdr:from>
    <xdr:to>
      <xdr:col>81</xdr:col>
      <xdr:colOff>101600</xdr:colOff>
      <xdr:row>79</xdr:row>
      <xdr:rowOff>140981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132108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7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45673</xdr:rowOff>
    </xdr:from>
    <xdr:to>
      <xdr:col>76</xdr:col>
      <xdr:colOff>165100</xdr:colOff>
      <xdr:row>79</xdr:row>
      <xdr:rowOff>147273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138400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106665</xdr:rowOff>
    </xdr:from>
    <xdr:to>
      <xdr:col>72</xdr:col>
      <xdr:colOff>38100</xdr:colOff>
      <xdr:row>79</xdr:row>
      <xdr:rowOff>36815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27942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62633</xdr:rowOff>
    </xdr:from>
    <xdr:to>
      <xdr:col>67</xdr:col>
      <xdr:colOff>101600</xdr:colOff>
      <xdr:row>76</xdr:row>
      <xdr:rowOff>164233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0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8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136702</xdr:rowOff>
    </xdr:from>
    <xdr:to>
      <xdr:col>85</xdr:col>
      <xdr:colOff>127000</xdr:colOff>
      <xdr:row>97</xdr:row>
      <xdr:rowOff>145563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67352"/>
          <a:ext cx="8382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145563</xdr:rowOff>
    </xdr:from>
    <xdr:to>
      <xdr:col>81</xdr:col>
      <xdr:colOff>50800</xdr:colOff>
      <xdr:row>97</xdr:row>
      <xdr:rowOff>161989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76213"/>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161989</xdr:rowOff>
    </xdr:from>
    <xdr:to>
      <xdr:col>76</xdr:col>
      <xdr:colOff>114300</xdr:colOff>
      <xdr:row>98</xdr:row>
      <xdr:rowOff>7542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92639"/>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7542</xdr:rowOff>
    </xdr:from>
    <xdr:to>
      <xdr:col>71</xdr:col>
      <xdr:colOff>177800</xdr:colOff>
      <xdr:row>98</xdr:row>
      <xdr:rowOff>17990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09642"/>
          <a:ext cx="88900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130600</xdr:rowOff>
    </xdr:from>
    <xdr:to>
      <xdr:col>67</xdr:col>
      <xdr:colOff>101600</xdr:colOff>
      <xdr:row>98</xdr:row>
      <xdr:rowOff>60750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6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77277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85902</xdr:rowOff>
    </xdr:from>
    <xdr:to>
      <xdr:col>85</xdr:col>
      <xdr:colOff>177800</xdr:colOff>
      <xdr:row>98</xdr:row>
      <xdr:rowOff>16052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64329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9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94763</xdr:rowOff>
    </xdr:from>
    <xdr:to>
      <xdr:col>81</xdr:col>
      <xdr:colOff>101600</xdr:colOff>
      <xdr:row>98</xdr:row>
      <xdr:rowOff>24913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111189</xdr:rowOff>
    </xdr:from>
    <xdr:to>
      <xdr:col>76</xdr:col>
      <xdr:colOff>165100</xdr:colOff>
      <xdr:row>98</xdr:row>
      <xdr:rowOff>41339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32466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128192</xdr:rowOff>
    </xdr:from>
    <xdr:to>
      <xdr:col>72</xdr:col>
      <xdr:colOff>38100</xdr:colOff>
      <xdr:row>98</xdr:row>
      <xdr:rowOff>58342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49469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138640</xdr:rowOff>
    </xdr:from>
    <xdr:to>
      <xdr:col>67</xdr:col>
      <xdr:colOff>101600</xdr:colOff>
      <xdr:row>98</xdr:row>
      <xdr:rowOff>68790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59917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59730</xdr:rowOff>
    </xdr:from>
    <xdr:to>
      <xdr:col>98</xdr:col>
      <xdr:colOff>38100</xdr:colOff>
      <xdr:row>38</xdr:row>
      <xdr:rowOff>161330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類似団体内平均値に比べ、費用が嵩んでいる議会費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を除く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費用については、概ね類似団体内平均値を下回っているものの、公債費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、土木費は令和元年度から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が続いている。また、全体的な傾向としては、経常的な費用が増加傾向にある。今後、経常的費用を抑制する必要はあるが、抑制することのみに注力するのではなく、充実すべき事業には投資を行いつつ、バランスある財政運営を目指していくことを主眼に置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年度の実質単年度収支においては、財政調整基金の積み立てが取り崩しを上回ったため、前年度に引き続き黒字となった。しかしながら、今後も公共施設再編整備事業による支出が予定されていることを踏まえると、予断を許さない状況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水道事業会計を含む</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会計において、黒字基調で推移している。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ただ、水道事業会計については料金収入の増加が見込まれない中で、高料金対策及び過年度債の元金償還に係る経費が、高い数値で恒常的に生じている。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一般会計においても、引き続き公共施設再編整備事業が予定されていることから、今後も健全な財政運営に努める必要がある。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公共施設の整備に係る元金償還が開始されたため、元利償還金が増加している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が、組合が起こした地方債の元利償還金に対する負担金が減少したことにより実質公債費比率の分子も減少した。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該当無し</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年度は臨時財政対策債の発行が抑えられ、前年度から起債の残高が減少した。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さらに、充当可能基金残高が増加したことから、将来負担比率の分子は減少した。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財政調整基金は、ふるさと応援寄附金の積立等により、積立額が取崩額を上回り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その他特定目的基金については、事業への充当の減等による理由で増となった。基金全体では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公共施設再編整備事業に伴い、今後も基金充当により基金残高が減少する可能性は充分考えられる状況である。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大型投資が完了した後、基金残高を確保できるよう収支改善を図る必要がある。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能勢町西能勢振興基金・・・・能勢町西能勢財産区の存した地域における住民の福祉の増進を図るための事業に要する経費に充てるため設置。</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能勢町職員退職手当基金・・・過年度より職員年齢構成の偏差が大きいこと及び人件費の抑制に資するため勧奨退職を実施していること等から経常経費への影響を平準化させるため設置・運用。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能勢町地域福祉基金・・・・・地域福祉の充実を目的として設置・運用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能勢町災害対策基金・・・・・大規模災害に対する避難・復旧や防災施設整備に要する経費に充当することを目的として設置・運用。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能勢町森林環境譲与税基金・・森林環境の整備に要する経費に充当することを目的として設置・運用。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能勢町</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基金の活用による基金原資の減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能勢町</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職員退職手当基金・・・積立が取崩を上回ったことによる増</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前年度から横ばいまたは減少の傾向にある基金については、積立を増やすための方策を検討しなければならない。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ふるさと応援寄附金の積立等により、積立額が取崩額を上回り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公共施設再編整備事業進捗に伴い、必要となる一般財源相当額を取崩す可能性がある。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事業完了後は、地方債償還が増加する見込であることから、経常経費の削減に努め、一定の基金残高を確保する。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該当無し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該当無し</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5815953</v>
      </c>
      <c r="BO4" s="449"/>
      <c r="BP4" s="449"/>
      <c r="BQ4" s="449"/>
      <c r="BR4" s="449"/>
      <c r="BS4" s="449"/>
      <c r="BT4" s="449"/>
      <c r="BU4" s="450"/>
      <c r="BV4" s="448">
        <v>6251001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5.9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5639667</v>
      </c>
      <c r="BO5" s="420"/>
      <c r="BP5" s="420"/>
      <c r="BQ5" s="420"/>
      <c r="BR5" s="420"/>
      <c r="BS5" s="420"/>
      <c r="BT5" s="420"/>
      <c r="BU5" s="421"/>
      <c r="BV5" s="419">
        <v>6036905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94.8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176286</v>
      </c>
      <c r="BO6" s="420"/>
      <c r="BP6" s="420"/>
      <c r="BQ6" s="420"/>
      <c r="BR6" s="420"/>
      <c r="BS6" s="420"/>
      <c r="BT6" s="420"/>
      <c r="BU6" s="421"/>
      <c r="BV6" s="419">
        <v>214096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96.1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19263</v>
      </c>
      <c r="BO7" s="420"/>
      <c r="BP7" s="420"/>
      <c r="BQ7" s="420"/>
      <c r="BR7" s="420"/>
      <c r="BS7" s="420"/>
      <c r="BT7" s="420"/>
      <c r="BU7" s="421"/>
      <c r="BV7" s="419">
        <v>720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3781871</v>
      </c>
      <c r="CU7" s="420"/>
      <c r="CV7" s="420"/>
      <c r="CW7" s="420"/>
      <c r="CX7" s="420"/>
      <c r="CY7" s="420"/>
      <c r="CZ7" s="420"/>
      <c r="DA7" s="421"/>
      <c r="DB7" s="419">
        <v>3643073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157023</v>
      </c>
      <c r="BO8" s="420"/>
      <c r="BP8" s="420"/>
      <c r="BQ8" s="420"/>
      <c r="BR8" s="420"/>
      <c r="BS8" s="420"/>
      <c r="BT8" s="420"/>
      <c r="BU8" s="421"/>
      <c r="BV8" s="419">
        <v>213376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0.36</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9079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-56353</v>
      </c>
      <c r="BO9" s="420"/>
      <c r="BP9" s="420"/>
      <c r="BQ9" s="420"/>
      <c r="BR9" s="420"/>
      <c r="BS9" s="420"/>
      <c r="BT9" s="420"/>
      <c r="BU9" s="421"/>
      <c r="BV9" s="419">
        <v>-99586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10256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296015</v>
      </c>
      <c r="BO10" s="420"/>
      <c r="BP10" s="420"/>
      <c r="BQ10" s="420"/>
      <c r="BR10" s="420"/>
      <c r="BS10" s="420"/>
      <c r="BT10" s="420"/>
      <c r="BU10" s="421"/>
      <c r="BV10" s="419">
        <v>342015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9125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v>
      </c>
      <c r="BO12" s="420"/>
      <c r="BP12" s="420"/>
      <c r="BQ12" s="420"/>
      <c r="BR12" s="420"/>
      <c r="BS12" s="420"/>
      <c r="BT12" s="420"/>
      <c r="BU12" s="421"/>
      <c r="BV12" s="419">
        <v>73000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9019</v>
      </c>
      <c r="S13" s="507"/>
      <c r="T13" s="507"/>
      <c r="U13" s="507"/>
      <c r="V13" s="508"/>
      <c r="W13" s="509" t="s">
        <v>131</v>
      </c>
      <c r="X13" s="405"/>
      <c r="Y13" s="405"/>
      <c r="Z13" s="405"/>
      <c r="AA13" s="405"/>
      <c r="AB13" s="406"/>
      <c r="AC13" s="372">
        <v>467</v>
      </c>
      <c r="AD13" s="373"/>
      <c r="AE13" s="373"/>
      <c r="AF13" s="373"/>
      <c r="AG13" s="374"/>
      <c r="AH13" s="372">
        <v>527</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189662</v>
      </c>
      <c r="BO13" s="420"/>
      <c r="BP13" s="420"/>
      <c r="BQ13" s="420"/>
      <c r="BR13" s="420"/>
      <c r="BS13" s="420"/>
      <c r="BT13" s="420"/>
      <c r="BU13" s="421"/>
      <c r="BV13" s="419">
        <v>169429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14.7</v>
      </c>
      <c r="CU13" s="417"/>
      <c r="CV13" s="417"/>
      <c r="CW13" s="417"/>
      <c r="CX13" s="417"/>
      <c r="CY13" s="417"/>
      <c r="CZ13" s="417"/>
      <c r="DA13" s="418"/>
      <c r="DB13" s="416">
        <v>15.1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9267</v>
      </c>
      <c r="S14" s="507"/>
      <c r="T14" s="507"/>
      <c r="U14" s="507"/>
      <c r="V14" s="508"/>
      <c r="W14" s="510"/>
      <c r="X14" s="408"/>
      <c r="Y14" s="408"/>
      <c r="Z14" s="408"/>
      <c r="AA14" s="408"/>
      <c r="AB14" s="409"/>
      <c r="AC14" s="499">
        <v>11.2</v>
      </c>
      <c r="AD14" s="500"/>
      <c r="AE14" s="500"/>
      <c r="AF14" s="500"/>
      <c r="AG14" s="501"/>
      <c r="AH14" s="499">
        <v>11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84.2</v>
      </c>
      <c r="CU14" s="517"/>
      <c r="CV14" s="517"/>
      <c r="CW14" s="517"/>
      <c r="CX14" s="517"/>
      <c r="CY14" s="517"/>
      <c r="CZ14" s="517"/>
      <c r="DA14" s="518"/>
      <c r="DB14" s="516">
        <v>109.2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9165</v>
      </c>
      <c r="S15" s="507"/>
      <c r="T15" s="507"/>
      <c r="U15" s="507"/>
      <c r="V15" s="508"/>
      <c r="W15" s="509" t="s">
        <v>137</v>
      </c>
      <c r="X15" s="405"/>
      <c r="Y15" s="405"/>
      <c r="Z15" s="405"/>
      <c r="AA15" s="405"/>
      <c r="AB15" s="406"/>
      <c r="AC15" s="372">
        <v>891</v>
      </c>
      <c r="AD15" s="373"/>
      <c r="AE15" s="373"/>
      <c r="AF15" s="373"/>
      <c r="AG15" s="374"/>
      <c r="AH15" s="372">
        <v>1037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1130817</v>
      </c>
      <c r="BO15" s="449"/>
      <c r="BP15" s="449"/>
      <c r="BQ15" s="449"/>
      <c r="BR15" s="449"/>
      <c r="BS15" s="449"/>
      <c r="BT15" s="449"/>
      <c r="BU15" s="450"/>
      <c r="BV15" s="448">
        <v>1125740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21.4</v>
      </c>
      <c r="AD16" s="500"/>
      <c r="AE16" s="500"/>
      <c r="AF16" s="500"/>
      <c r="AG16" s="501"/>
      <c r="AH16" s="499">
        <v>21.6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3438898</v>
      </c>
      <c r="BO16" s="420"/>
      <c r="BP16" s="420"/>
      <c r="BQ16" s="420"/>
      <c r="BR16" s="420"/>
      <c r="BS16" s="420"/>
      <c r="BT16" s="420"/>
      <c r="BU16" s="421"/>
      <c r="BV16" s="419">
        <v>3315074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2811</v>
      </c>
      <c r="AD17" s="373"/>
      <c r="AE17" s="373"/>
      <c r="AF17" s="373"/>
      <c r="AG17" s="374"/>
      <c r="AH17" s="372">
        <v>3228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1414781</v>
      </c>
      <c r="BO17" s="420"/>
      <c r="BP17" s="420"/>
      <c r="BQ17" s="420"/>
      <c r="BR17" s="420"/>
      <c r="BS17" s="420"/>
      <c r="BT17" s="420"/>
      <c r="BU17" s="421"/>
      <c r="BV17" s="419">
        <v>1406631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98.75</v>
      </c>
      <c r="M18" s="472"/>
      <c r="N18" s="472"/>
      <c r="O18" s="472"/>
      <c r="P18" s="472"/>
      <c r="Q18" s="472"/>
      <c r="R18" s="473"/>
      <c r="S18" s="473"/>
      <c r="T18" s="473"/>
      <c r="U18" s="473"/>
      <c r="V18" s="474"/>
      <c r="W18" s="490"/>
      <c r="X18" s="491"/>
      <c r="Y18" s="491"/>
      <c r="Z18" s="491"/>
      <c r="AA18" s="491"/>
      <c r="AB18" s="515"/>
      <c r="AC18" s="389">
        <v>67.400000000000006</v>
      </c>
      <c r="AD18" s="390"/>
      <c r="AE18" s="390"/>
      <c r="AF18" s="390"/>
      <c r="AG18" s="475"/>
      <c r="AH18" s="389">
        <v>67.400000000000006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3536783</v>
      </c>
      <c r="BO18" s="420"/>
      <c r="BP18" s="420"/>
      <c r="BQ18" s="420"/>
      <c r="BR18" s="420"/>
      <c r="BS18" s="420"/>
      <c r="BT18" s="420"/>
      <c r="BU18" s="421"/>
      <c r="BV18" s="419">
        <v>3489421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4692895</v>
      </c>
      <c r="BO19" s="420"/>
      <c r="BP19" s="420"/>
      <c r="BQ19" s="420"/>
      <c r="BR19" s="420"/>
      <c r="BS19" s="420"/>
      <c r="BT19" s="420"/>
      <c r="BU19" s="421"/>
      <c r="BV19" s="419">
        <v>4667754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3645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6610397</v>
      </c>
      <c r="BO22" s="449"/>
      <c r="BP22" s="449"/>
      <c r="BQ22" s="449"/>
      <c r="BR22" s="449"/>
      <c r="BS22" s="449"/>
      <c r="BT22" s="449"/>
      <c r="BU22" s="450"/>
      <c r="BV22" s="448">
        <v>6953092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5549471</v>
      </c>
      <c r="BO23" s="420"/>
      <c r="BP23" s="420"/>
      <c r="BQ23" s="420"/>
      <c r="BR23" s="420"/>
      <c r="BS23" s="420"/>
      <c r="BT23" s="420"/>
      <c r="BU23" s="421"/>
      <c r="BV23" s="419">
        <v>5813657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89</v>
      </c>
      <c r="AI24" s="373"/>
      <c r="AJ24" s="373"/>
      <c r="AK24" s="373"/>
      <c r="AL24" s="374"/>
      <c r="AM24" s="372">
        <v>273497</v>
      </c>
      <c r="AN24" s="373"/>
      <c r="AO24" s="373"/>
      <c r="AP24" s="373"/>
      <c r="AQ24" s="373"/>
      <c r="AR24" s="374"/>
      <c r="AS24" s="372">
        <v>3073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4561934</v>
      </c>
      <c r="BO24" s="420"/>
      <c r="BP24" s="420"/>
      <c r="BQ24" s="420"/>
      <c r="BR24" s="420"/>
      <c r="BS24" s="420"/>
      <c r="BT24" s="420"/>
      <c r="BU24" s="421"/>
      <c r="BV24" s="419">
        <v>4692248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1673051</v>
      </c>
      <c r="BO25" s="449"/>
      <c r="BP25" s="449"/>
      <c r="BQ25" s="449"/>
      <c r="BR25" s="449"/>
      <c r="BS25" s="449"/>
      <c r="BT25" s="449"/>
      <c r="BU25" s="450"/>
      <c r="BV25" s="448">
        <v>448946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6000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3600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13440</v>
      </c>
      <c r="AN27" s="373"/>
      <c r="AO27" s="373"/>
      <c r="AP27" s="373"/>
      <c r="AQ27" s="373"/>
      <c r="AR27" s="374"/>
      <c r="AS27" s="372">
        <v>4480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3000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1943005</v>
      </c>
      <c r="BO28" s="449"/>
      <c r="BP28" s="449"/>
      <c r="BQ28" s="449"/>
      <c r="BR28" s="449"/>
      <c r="BS28" s="449"/>
      <c r="BT28" s="449"/>
      <c r="BU28" s="450"/>
      <c r="BV28" s="448">
        <v>1696990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2800</v>
      </c>
      <c r="R29" s="373"/>
      <c r="S29" s="373"/>
      <c r="T29" s="373"/>
      <c r="U29" s="373"/>
      <c r="V29" s="374"/>
      <c r="W29" s="463"/>
      <c r="X29" s="464"/>
      <c r="Y29" s="465"/>
      <c r="Z29" s="375" t="s">
        <v>178</v>
      </c>
      <c r="AA29" s="376"/>
      <c r="AB29" s="376"/>
      <c r="AC29" s="376"/>
      <c r="AD29" s="376"/>
      <c r="AE29" s="376"/>
      <c r="AF29" s="376"/>
      <c r="AG29" s="377"/>
      <c r="AH29" s="372">
        <v>92</v>
      </c>
      <c r="AI29" s="373"/>
      <c r="AJ29" s="373"/>
      <c r="AK29" s="373"/>
      <c r="AL29" s="374"/>
      <c r="AM29" s="372">
        <v>286937</v>
      </c>
      <c r="AN29" s="373"/>
      <c r="AO29" s="373"/>
      <c r="AP29" s="373"/>
      <c r="AQ29" s="373"/>
      <c r="AR29" s="374"/>
      <c r="AS29" s="372">
        <v>3119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558021</v>
      </c>
      <c r="BO30" s="454"/>
      <c r="BP30" s="454"/>
      <c r="BQ30" s="454"/>
      <c r="BR30" s="454"/>
      <c r="BS30" s="454"/>
      <c r="BT30" s="454"/>
      <c r="BU30" s="455"/>
      <c r="BV30" s="453">
        <v>508749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豊能郡環境施設組合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能勢物産センター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猪名川上流広域ごみ処理施設組合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大阪府後期高齢者医療広域連合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国民健康保険診療所特別会計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大阪府後期高齢者医療広域連合
（後期高齢者医療特別会計）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大阪広域水道企業団
（水道事業会計）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大阪広域水道企業団
（工業用水道事業会計）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4OHM2zWuYr2kYrsejG/r7oOCNMcdWmYDnGlKOtvjX0ANAO6bORDHLaueAZYzWfd5k6cMR4E4jlLMh/k00Rv7BA==" saltValue="pFZkgh4kSxDLHyA0WMA6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1071214</v>
      </c>
      <c r="S5" s="677"/>
      <c r="T5" s="677"/>
      <c r="U5" s="677"/>
      <c r="V5" s="677"/>
      <c r="W5" s="677"/>
      <c r="X5" s="677"/>
      <c r="Y5" s="702"/>
      <c r="Z5" s="715">
        <v>18.399999999999999</v>
      </c>
      <c r="AA5" s="715"/>
      <c r="AB5" s="715"/>
      <c r="AC5" s="715"/>
      <c r="AD5" s="716">
        <v>1071214</v>
      </c>
      <c r="AE5" s="716"/>
      <c r="AF5" s="716"/>
      <c r="AG5" s="716"/>
      <c r="AH5" s="716"/>
      <c r="AI5" s="716"/>
      <c r="AJ5" s="716"/>
      <c r="AK5" s="716"/>
      <c r="AL5" s="703">
        <v>28.2</v>
      </c>
      <c r="AM5" s="685"/>
      <c r="AN5" s="685"/>
      <c r="AO5" s="704"/>
      <c r="AP5" s="679" t="s">
        <v>217</v>
      </c>
      <c r="AQ5" s="680"/>
      <c r="AR5" s="680"/>
      <c r="AS5" s="680"/>
      <c r="AT5" s="680"/>
      <c r="AU5" s="680"/>
      <c r="AV5" s="680"/>
      <c r="AW5" s="680"/>
      <c r="AX5" s="680"/>
      <c r="AY5" s="680"/>
      <c r="AZ5" s="680"/>
      <c r="BA5" s="680"/>
      <c r="BB5" s="680"/>
      <c r="BC5" s="680"/>
      <c r="BD5" s="680"/>
      <c r="BE5" s="680"/>
      <c r="BF5" s="681"/>
      <c r="BG5" s="621">
        <v>1067626</v>
      </c>
      <c r="BH5" s="622"/>
      <c r="BI5" s="622"/>
      <c r="BJ5" s="622"/>
      <c r="BK5" s="622"/>
      <c r="BL5" s="622"/>
      <c r="BM5" s="622"/>
      <c r="BN5" s="623"/>
      <c r="BO5" s="659">
        <v>99.7</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63386</v>
      </c>
      <c r="S6" s="622"/>
      <c r="T6" s="622"/>
      <c r="U6" s="622"/>
      <c r="V6" s="622"/>
      <c r="W6" s="622"/>
      <c r="X6" s="622"/>
      <c r="Y6" s="623"/>
      <c r="Z6" s="659">
        <v>1.1000000000000001</v>
      </c>
      <c r="AA6" s="659"/>
      <c r="AB6" s="659"/>
      <c r="AC6" s="659"/>
      <c r="AD6" s="660">
        <v>63386</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1067626</v>
      </c>
      <c r="BH6" s="622"/>
      <c r="BI6" s="622"/>
      <c r="BJ6" s="622"/>
      <c r="BK6" s="622"/>
      <c r="BL6" s="622"/>
      <c r="BM6" s="622"/>
      <c r="BN6" s="623"/>
      <c r="BO6" s="659">
        <v>99.7</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99191</v>
      </c>
      <c r="CS6" s="622"/>
      <c r="CT6" s="622"/>
      <c r="CU6" s="622"/>
      <c r="CV6" s="622"/>
      <c r="CW6" s="622"/>
      <c r="CX6" s="622"/>
      <c r="CY6" s="623"/>
      <c r="CZ6" s="703">
        <v>1.8</v>
      </c>
      <c r="DA6" s="685"/>
      <c r="DB6" s="685"/>
      <c r="DC6" s="705"/>
      <c r="DD6" s="627" t="s">
        <v>122</v>
      </c>
      <c r="DE6" s="622"/>
      <c r="DF6" s="622"/>
      <c r="DG6" s="622"/>
      <c r="DH6" s="622"/>
      <c r="DI6" s="622"/>
      <c r="DJ6" s="622"/>
      <c r="DK6" s="622"/>
      <c r="DL6" s="622"/>
      <c r="DM6" s="622"/>
      <c r="DN6" s="622"/>
      <c r="DO6" s="622"/>
      <c r="DP6" s="623"/>
      <c r="DQ6" s="627">
        <v>99191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887</v>
      </c>
      <c r="S7" s="622"/>
      <c r="T7" s="622"/>
      <c r="U7" s="622"/>
      <c r="V7" s="622"/>
      <c r="W7" s="622"/>
      <c r="X7" s="622"/>
      <c r="Y7" s="623"/>
      <c r="Z7" s="659">
        <v>0</v>
      </c>
      <c r="AA7" s="659"/>
      <c r="AB7" s="659"/>
      <c r="AC7" s="659"/>
      <c r="AD7" s="660">
        <v>887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417835</v>
      </c>
      <c r="BH7" s="622"/>
      <c r="BI7" s="622"/>
      <c r="BJ7" s="622"/>
      <c r="BK7" s="622"/>
      <c r="BL7" s="622"/>
      <c r="BM7" s="622"/>
      <c r="BN7" s="623"/>
      <c r="BO7" s="659">
        <v>39</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1196823</v>
      </c>
      <c r="CS7" s="622"/>
      <c r="CT7" s="622"/>
      <c r="CU7" s="622"/>
      <c r="CV7" s="622"/>
      <c r="CW7" s="622"/>
      <c r="CX7" s="622"/>
      <c r="CY7" s="623"/>
      <c r="CZ7" s="659">
        <v>21.2</v>
      </c>
      <c r="DA7" s="659"/>
      <c r="DB7" s="659"/>
      <c r="DC7" s="659"/>
      <c r="DD7" s="627">
        <v>75536</v>
      </c>
      <c r="DE7" s="622"/>
      <c r="DF7" s="622"/>
      <c r="DG7" s="622"/>
      <c r="DH7" s="622"/>
      <c r="DI7" s="622"/>
      <c r="DJ7" s="622"/>
      <c r="DK7" s="622"/>
      <c r="DL7" s="622"/>
      <c r="DM7" s="622"/>
      <c r="DN7" s="622"/>
      <c r="DO7" s="622"/>
      <c r="DP7" s="623"/>
      <c r="DQ7" s="627">
        <v>1043786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8837</v>
      </c>
      <c r="S8" s="622"/>
      <c r="T8" s="622"/>
      <c r="U8" s="622"/>
      <c r="V8" s="622"/>
      <c r="W8" s="622"/>
      <c r="X8" s="622"/>
      <c r="Y8" s="623"/>
      <c r="Z8" s="659">
        <v>0.2</v>
      </c>
      <c r="AA8" s="659"/>
      <c r="AB8" s="659"/>
      <c r="AC8" s="659"/>
      <c r="AD8" s="660">
        <v>8837</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16581</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1492656</v>
      </c>
      <c r="CS8" s="622"/>
      <c r="CT8" s="622"/>
      <c r="CU8" s="622"/>
      <c r="CV8" s="622"/>
      <c r="CW8" s="622"/>
      <c r="CX8" s="622"/>
      <c r="CY8" s="623"/>
      <c r="CZ8" s="659">
        <v>26.5</v>
      </c>
      <c r="DA8" s="659"/>
      <c r="DB8" s="659"/>
      <c r="DC8" s="659"/>
      <c r="DD8" s="627">
        <v>3193</v>
      </c>
      <c r="DE8" s="622"/>
      <c r="DF8" s="622"/>
      <c r="DG8" s="622"/>
      <c r="DH8" s="622"/>
      <c r="DI8" s="622"/>
      <c r="DJ8" s="622"/>
      <c r="DK8" s="622"/>
      <c r="DL8" s="622"/>
      <c r="DM8" s="622"/>
      <c r="DN8" s="622"/>
      <c r="DO8" s="622"/>
      <c r="DP8" s="623"/>
      <c r="DQ8" s="627">
        <v>979184</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9444</v>
      </c>
      <c r="S9" s="622"/>
      <c r="T9" s="622"/>
      <c r="U9" s="622"/>
      <c r="V9" s="622"/>
      <c r="W9" s="622"/>
      <c r="X9" s="622"/>
      <c r="Y9" s="623"/>
      <c r="Z9" s="659">
        <v>0.2</v>
      </c>
      <c r="AA9" s="659"/>
      <c r="AB9" s="659"/>
      <c r="AC9" s="659"/>
      <c r="AD9" s="660">
        <v>9444</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357751</v>
      </c>
      <c r="BH9" s="622"/>
      <c r="BI9" s="622"/>
      <c r="BJ9" s="622"/>
      <c r="BK9" s="622"/>
      <c r="BL9" s="622"/>
      <c r="BM9" s="622"/>
      <c r="BN9" s="623"/>
      <c r="BO9" s="659">
        <v>33.4</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705092</v>
      </c>
      <c r="CS9" s="622"/>
      <c r="CT9" s="622"/>
      <c r="CU9" s="622"/>
      <c r="CV9" s="622"/>
      <c r="CW9" s="622"/>
      <c r="CX9" s="622"/>
      <c r="CY9" s="623"/>
      <c r="CZ9" s="659">
        <v>12.5</v>
      </c>
      <c r="DA9" s="659"/>
      <c r="DB9" s="659"/>
      <c r="DC9" s="659"/>
      <c r="DD9" s="627">
        <v>25328</v>
      </c>
      <c r="DE9" s="622"/>
      <c r="DF9" s="622"/>
      <c r="DG9" s="622"/>
      <c r="DH9" s="622"/>
      <c r="DI9" s="622"/>
      <c r="DJ9" s="622"/>
      <c r="DK9" s="622"/>
      <c r="DL9" s="622"/>
      <c r="DM9" s="622"/>
      <c r="DN9" s="622"/>
      <c r="DO9" s="622"/>
      <c r="DP9" s="623"/>
      <c r="DQ9" s="627">
        <v>582605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20264</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12027</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9824</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208588</v>
      </c>
      <c r="S11" s="622"/>
      <c r="T11" s="622"/>
      <c r="U11" s="622"/>
      <c r="V11" s="622"/>
      <c r="W11" s="622"/>
      <c r="X11" s="622"/>
      <c r="Y11" s="623"/>
      <c r="Z11" s="624">
        <v>3.6</v>
      </c>
      <c r="AA11" s="625"/>
      <c r="AB11" s="625"/>
      <c r="AC11" s="626"/>
      <c r="AD11" s="627">
        <v>208588</v>
      </c>
      <c r="AE11" s="622"/>
      <c r="AF11" s="622"/>
      <c r="AG11" s="622"/>
      <c r="AH11" s="622"/>
      <c r="AI11" s="622"/>
      <c r="AJ11" s="622"/>
      <c r="AK11" s="623"/>
      <c r="AL11" s="624">
        <v>5.5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23239</v>
      </c>
      <c r="BH11" s="622"/>
      <c r="BI11" s="622"/>
      <c r="BJ11" s="622"/>
      <c r="BK11" s="622"/>
      <c r="BL11" s="622"/>
      <c r="BM11" s="622"/>
      <c r="BN11" s="623"/>
      <c r="BO11" s="659">
        <v>2.2000000000000002</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144078</v>
      </c>
      <c r="CS11" s="622"/>
      <c r="CT11" s="622"/>
      <c r="CU11" s="622"/>
      <c r="CV11" s="622"/>
      <c r="CW11" s="622"/>
      <c r="CX11" s="622"/>
      <c r="CY11" s="623"/>
      <c r="CZ11" s="659">
        <v>2.6</v>
      </c>
      <c r="DA11" s="659"/>
      <c r="DB11" s="659"/>
      <c r="DC11" s="659"/>
      <c r="DD11" s="627">
        <v>1980</v>
      </c>
      <c r="DE11" s="622"/>
      <c r="DF11" s="622"/>
      <c r="DG11" s="622"/>
      <c r="DH11" s="622"/>
      <c r="DI11" s="622"/>
      <c r="DJ11" s="622"/>
      <c r="DK11" s="622"/>
      <c r="DL11" s="622"/>
      <c r="DM11" s="622"/>
      <c r="DN11" s="622"/>
      <c r="DO11" s="622"/>
      <c r="DP11" s="623"/>
      <c r="DQ11" s="627">
        <v>107096</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24781</v>
      </c>
      <c r="S12" s="622"/>
      <c r="T12" s="622"/>
      <c r="U12" s="622"/>
      <c r="V12" s="622"/>
      <c r="W12" s="622"/>
      <c r="X12" s="622"/>
      <c r="Y12" s="623"/>
      <c r="Z12" s="659">
        <v>0.4</v>
      </c>
      <c r="AA12" s="659"/>
      <c r="AB12" s="659"/>
      <c r="AC12" s="659"/>
      <c r="AD12" s="660">
        <v>24781</v>
      </c>
      <c r="AE12" s="660"/>
      <c r="AF12" s="660"/>
      <c r="AG12" s="660"/>
      <c r="AH12" s="660"/>
      <c r="AI12" s="660"/>
      <c r="AJ12" s="660"/>
      <c r="AK12" s="660"/>
      <c r="AL12" s="624">
        <v>0.7</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546286</v>
      </c>
      <c r="BH12" s="622"/>
      <c r="BI12" s="622"/>
      <c r="BJ12" s="622"/>
      <c r="BK12" s="622"/>
      <c r="BL12" s="622"/>
      <c r="BM12" s="622"/>
      <c r="BN12" s="623"/>
      <c r="BO12" s="659">
        <v>51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80950</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80794</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546228</v>
      </c>
      <c r="BH13" s="622"/>
      <c r="BI13" s="622"/>
      <c r="BJ13" s="622"/>
      <c r="BK13" s="622"/>
      <c r="BL13" s="622"/>
      <c r="BM13" s="622"/>
      <c r="BN13" s="623"/>
      <c r="BO13" s="659">
        <v>51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521628</v>
      </c>
      <c r="CS13" s="622"/>
      <c r="CT13" s="622"/>
      <c r="CU13" s="622"/>
      <c r="CV13" s="622"/>
      <c r="CW13" s="622"/>
      <c r="CX13" s="622"/>
      <c r="CY13" s="623"/>
      <c r="CZ13" s="659">
        <v>9.1999999999999993</v>
      </c>
      <c r="DA13" s="659"/>
      <c r="DB13" s="659"/>
      <c r="DC13" s="659"/>
      <c r="DD13" s="627">
        <v>199094</v>
      </c>
      <c r="DE13" s="622"/>
      <c r="DF13" s="622"/>
      <c r="DG13" s="622"/>
      <c r="DH13" s="622"/>
      <c r="DI13" s="622"/>
      <c r="DJ13" s="622"/>
      <c r="DK13" s="622"/>
      <c r="DL13" s="622"/>
      <c r="DM13" s="622"/>
      <c r="DN13" s="622"/>
      <c r="DO13" s="622"/>
      <c r="DP13" s="623"/>
      <c r="DQ13" s="627">
        <v>382094</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653</v>
      </c>
      <c r="S14" s="622"/>
      <c r="T14" s="622"/>
      <c r="U14" s="622"/>
      <c r="V14" s="622"/>
      <c r="W14" s="622"/>
      <c r="X14" s="622"/>
      <c r="Y14" s="623"/>
      <c r="Z14" s="659">
        <v>0</v>
      </c>
      <c r="AA14" s="659"/>
      <c r="AB14" s="659"/>
      <c r="AC14" s="659"/>
      <c r="AD14" s="660">
        <v>653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46508</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317490</v>
      </c>
      <c r="CS14" s="622"/>
      <c r="CT14" s="622"/>
      <c r="CU14" s="622"/>
      <c r="CV14" s="622"/>
      <c r="CW14" s="622"/>
      <c r="CX14" s="622"/>
      <c r="CY14" s="623"/>
      <c r="CZ14" s="659">
        <v>5.6</v>
      </c>
      <c r="DA14" s="659"/>
      <c r="DB14" s="659"/>
      <c r="DC14" s="659"/>
      <c r="DD14" s="627">
        <v>15532</v>
      </c>
      <c r="DE14" s="622"/>
      <c r="DF14" s="622"/>
      <c r="DG14" s="622"/>
      <c r="DH14" s="622"/>
      <c r="DI14" s="622"/>
      <c r="DJ14" s="622"/>
      <c r="DK14" s="622"/>
      <c r="DL14" s="622"/>
      <c r="DM14" s="622"/>
      <c r="DN14" s="622"/>
      <c r="DO14" s="622"/>
      <c r="DP14" s="623"/>
      <c r="DQ14" s="627">
        <v>247780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56997</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464626</v>
      </c>
      <c r="CS15" s="622"/>
      <c r="CT15" s="622"/>
      <c r="CU15" s="622"/>
      <c r="CV15" s="622"/>
      <c r="CW15" s="622"/>
      <c r="CX15" s="622"/>
      <c r="CY15" s="623"/>
      <c r="CZ15" s="659">
        <v>8.1999999999999993</v>
      </c>
      <c r="DA15" s="659"/>
      <c r="DB15" s="659"/>
      <c r="DC15" s="659"/>
      <c r="DD15" s="627">
        <v>11582</v>
      </c>
      <c r="DE15" s="622"/>
      <c r="DF15" s="622"/>
      <c r="DG15" s="622"/>
      <c r="DH15" s="622"/>
      <c r="DI15" s="622"/>
      <c r="DJ15" s="622"/>
      <c r="DK15" s="622"/>
      <c r="DL15" s="622"/>
      <c r="DM15" s="622"/>
      <c r="DN15" s="622"/>
      <c r="DO15" s="622"/>
      <c r="DP15" s="623"/>
      <c r="DQ15" s="627">
        <v>379347</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14343</v>
      </c>
      <c r="S16" s="622"/>
      <c r="T16" s="622"/>
      <c r="U16" s="622"/>
      <c r="V16" s="622"/>
      <c r="W16" s="622"/>
      <c r="X16" s="622"/>
      <c r="Y16" s="623"/>
      <c r="Z16" s="659">
        <v>0.2</v>
      </c>
      <c r="AA16" s="659"/>
      <c r="AB16" s="659"/>
      <c r="AC16" s="659"/>
      <c r="AD16" s="660">
        <v>14343</v>
      </c>
      <c r="AE16" s="660"/>
      <c r="AF16" s="660"/>
      <c r="AG16" s="660"/>
      <c r="AH16" s="660"/>
      <c r="AI16" s="660"/>
      <c r="AJ16" s="660"/>
      <c r="AK16" s="660"/>
      <c r="AL16" s="624">
        <v>0.4</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4800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4602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24206</v>
      </c>
      <c r="S17" s="622"/>
      <c r="T17" s="622"/>
      <c r="U17" s="622"/>
      <c r="V17" s="622"/>
      <c r="W17" s="622"/>
      <c r="X17" s="622"/>
      <c r="Y17" s="623"/>
      <c r="Z17" s="659">
        <v>0.4</v>
      </c>
      <c r="AA17" s="659"/>
      <c r="AB17" s="659"/>
      <c r="AC17" s="659"/>
      <c r="AD17" s="660">
        <v>24206</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600306</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600306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2266</v>
      </c>
      <c r="S18" s="622"/>
      <c r="T18" s="622"/>
      <c r="U18" s="622"/>
      <c r="V18" s="622"/>
      <c r="W18" s="622"/>
      <c r="X18" s="622"/>
      <c r="Y18" s="623"/>
      <c r="Z18" s="659">
        <v>0</v>
      </c>
      <c r="AA18" s="659"/>
      <c r="AB18" s="659"/>
      <c r="AC18" s="659"/>
      <c r="AD18" s="660">
        <v>2266</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1510</v>
      </c>
      <c r="S19" s="622"/>
      <c r="T19" s="622"/>
      <c r="U19" s="622"/>
      <c r="V19" s="622"/>
      <c r="W19" s="622"/>
      <c r="X19" s="622"/>
      <c r="Y19" s="623"/>
      <c r="Z19" s="659">
        <v>0</v>
      </c>
      <c r="AA19" s="659"/>
      <c r="AB19" s="659"/>
      <c r="AC19" s="659"/>
      <c r="AD19" s="660">
        <v>1510</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3588</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756</v>
      </c>
      <c r="S20" s="622"/>
      <c r="T20" s="622"/>
      <c r="U20" s="622"/>
      <c r="V20" s="622"/>
      <c r="W20" s="622"/>
      <c r="X20" s="622"/>
      <c r="Y20" s="623"/>
      <c r="Z20" s="659">
        <v>0</v>
      </c>
      <c r="AA20" s="659"/>
      <c r="AB20" s="659"/>
      <c r="AC20" s="659"/>
      <c r="AD20" s="660">
        <v>756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3588</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5639667</v>
      </c>
      <c r="CS20" s="622"/>
      <c r="CT20" s="622"/>
      <c r="CU20" s="622"/>
      <c r="CV20" s="622"/>
      <c r="CW20" s="622"/>
      <c r="CX20" s="622"/>
      <c r="CY20" s="623"/>
      <c r="CZ20" s="659">
        <v>100</v>
      </c>
      <c r="DA20" s="659"/>
      <c r="DB20" s="659"/>
      <c r="DC20" s="659"/>
      <c r="DD20" s="627">
        <v>332245</v>
      </c>
      <c r="DE20" s="622"/>
      <c r="DF20" s="622"/>
      <c r="DG20" s="622"/>
      <c r="DH20" s="622"/>
      <c r="DI20" s="622"/>
      <c r="DJ20" s="622"/>
      <c r="DK20" s="622"/>
      <c r="DL20" s="622"/>
      <c r="DM20" s="622"/>
      <c r="DN20" s="622"/>
      <c r="DO20" s="622"/>
      <c r="DP20" s="623"/>
      <c r="DQ20" s="627">
        <v>4516609</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2606675</v>
      </c>
      <c r="S21" s="622"/>
      <c r="T21" s="622"/>
      <c r="U21" s="622"/>
      <c r="V21" s="622"/>
      <c r="W21" s="622"/>
      <c r="X21" s="622"/>
      <c r="Y21" s="623"/>
      <c r="Z21" s="659">
        <v>44.8</v>
      </c>
      <c r="AA21" s="659"/>
      <c r="AB21" s="659"/>
      <c r="AC21" s="659"/>
      <c r="AD21" s="660">
        <v>2345494</v>
      </c>
      <c r="AE21" s="660"/>
      <c r="AF21" s="660"/>
      <c r="AG21" s="660"/>
      <c r="AH21" s="660"/>
      <c r="AI21" s="660"/>
      <c r="AJ21" s="660"/>
      <c r="AK21" s="660"/>
      <c r="AL21" s="624">
        <v>61.7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3588</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2345494</v>
      </c>
      <c r="S22" s="622"/>
      <c r="T22" s="622"/>
      <c r="U22" s="622"/>
      <c r="V22" s="622"/>
      <c r="W22" s="622"/>
      <c r="X22" s="622"/>
      <c r="Y22" s="623"/>
      <c r="Z22" s="659">
        <v>40.299999999999997</v>
      </c>
      <c r="AA22" s="659"/>
      <c r="AB22" s="659"/>
      <c r="AC22" s="659"/>
      <c r="AD22" s="660">
        <v>2345494</v>
      </c>
      <c r="AE22" s="660"/>
      <c r="AF22" s="660"/>
      <c r="AG22" s="660"/>
      <c r="AH22" s="660"/>
      <c r="AI22" s="660"/>
      <c r="AJ22" s="660"/>
      <c r="AK22" s="660"/>
      <c r="AL22" s="624">
        <v>61.7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261181</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2219474</v>
      </c>
      <c r="CS24" s="677"/>
      <c r="CT24" s="677"/>
      <c r="CU24" s="677"/>
      <c r="CV24" s="677"/>
      <c r="CW24" s="677"/>
      <c r="CX24" s="677"/>
      <c r="CY24" s="702"/>
      <c r="CZ24" s="703">
        <v>39.4</v>
      </c>
      <c r="DA24" s="685"/>
      <c r="DB24" s="685"/>
      <c r="DC24" s="705"/>
      <c r="DD24" s="701">
        <v>1785117</v>
      </c>
      <c r="DE24" s="677"/>
      <c r="DF24" s="677"/>
      <c r="DG24" s="677"/>
      <c r="DH24" s="677"/>
      <c r="DI24" s="677"/>
      <c r="DJ24" s="677"/>
      <c r="DK24" s="702"/>
      <c r="DL24" s="701">
        <v>1614059</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4035280</v>
      </c>
      <c r="S25" s="622"/>
      <c r="T25" s="622"/>
      <c r="U25" s="622"/>
      <c r="V25" s="622"/>
      <c r="W25" s="622"/>
      <c r="X25" s="622"/>
      <c r="Y25" s="623"/>
      <c r="Z25" s="659">
        <v>69.400000000000006</v>
      </c>
      <c r="AA25" s="659"/>
      <c r="AB25" s="659"/>
      <c r="AC25" s="659"/>
      <c r="AD25" s="660">
        <v>3774099</v>
      </c>
      <c r="AE25" s="660"/>
      <c r="AF25" s="660"/>
      <c r="AG25" s="660"/>
      <c r="AH25" s="660"/>
      <c r="AI25" s="660"/>
      <c r="AJ25" s="660"/>
      <c r="AK25" s="660"/>
      <c r="AL25" s="624">
        <v>99.4</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978773</v>
      </c>
      <c r="CS25" s="634"/>
      <c r="CT25" s="634"/>
      <c r="CU25" s="634"/>
      <c r="CV25" s="634"/>
      <c r="CW25" s="634"/>
      <c r="CX25" s="634"/>
      <c r="CY25" s="635"/>
      <c r="CZ25" s="624">
        <v>17.399999999999999</v>
      </c>
      <c r="DA25" s="636"/>
      <c r="DB25" s="636"/>
      <c r="DC25" s="637"/>
      <c r="DD25" s="627">
        <v>892900</v>
      </c>
      <c r="DE25" s="634"/>
      <c r="DF25" s="634"/>
      <c r="DG25" s="634"/>
      <c r="DH25" s="634"/>
      <c r="DI25" s="634"/>
      <c r="DJ25" s="634"/>
      <c r="DK25" s="635"/>
      <c r="DL25" s="627">
        <v>862322</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1149</v>
      </c>
      <c r="S26" s="622"/>
      <c r="T26" s="622"/>
      <c r="U26" s="622"/>
      <c r="V26" s="622"/>
      <c r="W26" s="622"/>
      <c r="X26" s="622"/>
      <c r="Y26" s="623"/>
      <c r="Z26" s="659">
        <v>0</v>
      </c>
      <c r="AA26" s="659"/>
      <c r="AB26" s="659"/>
      <c r="AC26" s="659"/>
      <c r="AD26" s="660">
        <v>1149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520094</v>
      </c>
      <c r="CS26" s="622"/>
      <c r="CT26" s="622"/>
      <c r="CU26" s="622"/>
      <c r="CV26" s="622"/>
      <c r="CW26" s="622"/>
      <c r="CX26" s="622"/>
      <c r="CY26" s="623"/>
      <c r="CZ26" s="624">
        <v>9.1999999999999993</v>
      </c>
      <c r="DA26" s="636"/>
      <c r="DB26" s="636"/>
      <c r="DC26" s="637"/>
      <c r="DD26" s="627">
        <v>462587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17230</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1071214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640395</v>
      </c>
      <c r="CS27" s="634"/>
      <c r="CT27" s="634"/>
      <c r="CU27" s="634"/>
      <c r="CV27" s="634"/>
      <c r="CW27" s="634"/>
      <c r="CX27" s="634"/>
      <c r="CY27" s="635"/>
      <c r="CZ27" s="624">
        <v>11.4</v>
      </c>
      <c r="DA27" s="636"/>
      <c r="DB27" s="636"/>
      <c r="DC27" s="637"/>
      <c r="DD27" s="627">
        <v>291911</v>
      </c>
      <c r="DE27" s="634"/>
      <c r="DF27" s="634"/>
      <c r="DG27" s="634"/>
      <c r="DH27" s="634"/>
      <c r="DI27" s="634"/>
      <c r="DJ27" s="634"/>
      <c r="DK27" s="635"/>
      <c r="DL27" s="627">
        <v>151431</v>
      </c>
      <c r="DM27" s="634"/>
      <c r="DN27" s="634"/>
      <c r="DO27" s="634"/>
      <c r="DP27" s="634"/>
      <c r="DQ27" s="634"/>
      <c r="DR27" s="634"/>
      <c r="DS27" s="634"/>
      <c r="DT27" s="634"/>
      <c r="DU27" s="634"/>
      <c r="DV27" s="635"/>
      <c r="DW27" s="624">
        <v>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43340</v>
      </c>
      <c r="S28" s="622"/>
      <c r="T28" s="622"/>
      <c r="U28" s="622"/>
      <c r="V28" s="622"/>
      <c r="W28" s="622"/>
      <c r="X28" s="622"/>
      <c r="Y28" s="623"/>
      <c r="Z28" s="659">
        <v>0.7</v>
      </c>
      <c r="AA28" s="659"/>
      <c r="AB28" s="659"/>
      <c r="AC28" s="659"/>
      <c r="AD28" s="660">
        <v>17175</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600306</v>
      </c>
      <c r="CS28" s="622"/>
      <c r="CT28" s="622"/>
      <c r="CU28" s="622"/>
      <c r="CV28" s="622"/>
      <c r="CW28" s="622"/>
      <c r="CX28" s="622"/>
      <c r="CY28" s="623"/>
      <c r="CZ28" s="624">
        <v>10.6</v>
      </c>
      <c r="DA28" s="636"/>
      <c r="DB28" s="636"/>
      <c r="DC28" s="637"/>
      <c r="DD28" s="627">
        <v>600306</v>
      </c>
      <c r="DE28" s="622"/>
      <c r="DF28" s="622"/>
      <c r="DG28" s="622"/>
      <c r="DH28" s="622"/>
      <c r="DI28" s="622"/>
      <c r="DJ28" s="622"/>
      <c r="DK28" s="623"/>
      <c r="DL28" s="627">
        <v>600306</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33196</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600306</v>
      </c>
      <c r="CS29" s="634"/>
      <c r="CT29" s="634"/>
      <c r="CU29" s="634"/>
      <c r="CV29" s="634"/>
      <c r="CW29" s="634"/>
      <c r="CX29" s="634"/>
      <c r="CY29" s="635"/>
      <c r="CZ29" s="624">
        <v>10.6</v>
      </c>
      <c r="DA29" s="636"/>
      <c r="DB29" s="636"/>
      <c r="DC29" s="637"/>
      <c r="DD29" s="627">
        <v>600306</v>
      </c>
      <c r="DE29" s="634"/>
      <c r="DF29" s="634"/>
      <c r="DG29" s="634"/>
      <c r="DH29" s="634"/>
      <c r="DI29" s="634"/>
      <c r="DJ29" s="634"/>
      <c r="DK29" s="635"/>
      <c r="DL29" s="627">
        <v>600306</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541139</v>
      </c>
      <c r="S30" s="622"/>
      <c r="T30" s="622"/>
      <c r="U30" s="622"/>
      <c r="V30" s="622"/>
      <c r="W30" s="622"/>
      <c r="X30" s="622"/>
      <c r="Y30" s="623"/>
      <c r="Z30" s="659">
        <v>9.3000000000000007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564091</v>
      </c>
      <c r="CS30" s="622"/>
      <c r="CT30" s="622"/>
      <c r="CU30" s="622"/>
      <c r="CV30" s="622"/>
      <c r="CW30" s="622"/>
      <c r="CX30" s="622"/>
      <c r="CY30" s="623"/>
      <c r="CZ30" s="624">
        <v>10</v>
      </c>
      <c r="DA30" s="636"/>
      <c r="DB30" s="636"/>
      <c r="DC30" s="637"/>
      <c r="DD30" s="627">
        <v>564091</v>
      </c>
      <c r="DE30" s="622"/>
      <c r="DF30" s="622"/>
      <c r="DG30" s="622"/>
      <c r="DH30" s="622"/>
      <c r="DI30" s="622"/>
      <c r="DJ30" s="622"/>
      <c r="DK30" s="623"/>
      <c r="DL30" s="627">
        <v>564091</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96.7</v>
      </c>
      <c r="BN31" s="684"/>
      <c r="BO31" s="684"/>
      <c r="BP31" s="684"/>
      <c r="BQ31" s="686"/>
      <c r="BR31" s="683">
        <v>99.1</v>
      </c>
      <c r="BS31" s="684"/>
      <c r="BT31" s="684"/>
      <c r="BU31" s="684"/>
      <c r="BV31" s="684"/>
      <c r="BW31" s="684"/>
      <c r="BX31" s="685">
        <v>97</v>
      </c>
      <c r="BY31" s="684"/>
      <c r="BZ31" s="684"/>
      <c r="CA31" s="684"/>
      <c r="CB31" s="686"/>
      <c r="CD31" s="642"/>
      <c r="CE31" s="643"/>
      <c r="CF31" s="618" t="s">
        <v>301</v>
      </c>
      <c r="CG31" s="619"/>
      <c r="CH31" s="619"/>
      <c r="CI31" s="619"/>
      <c r="CJ31" s="619"/>
      <c r="CK31" s="619"/>
      <c r="CL31" s="619"/>
      <c r="CM31" s="619"/>
      <c r="CN31" s="619"/>
      <c r="CO31" s="619"/>
      <c r="CP31" s="619"/>
      <c r="CQ31" s="620"/>
      <c r="CR31" s="621">
        <v>36215</v>
      </c>
      <c r="CS31" s="634"/>
      <c r="CT31" s="634"/>
      <c r="CU31" s="634"/>
      <c r="CV31" s="634"/>
      <c r="CW31" s="634"/>
      <c r="CX31" s="634"/>
      <c r="CY31" s="635"/>
      <c r="CZ31" s="624">
        <v>0.6</v>
      </c>
      <c r="DA31" s="636"/>
      <c r="DB31" s="636"/>
      <c r="DC31" s="637"/>
      <c r="DD31" s="627">
        <v>36215</v>
      </c>
      <c r="DE31" s="634"/>
      <c r="DF31" s="634"/>
      <c r="DG31" s="634"/>
      <c r="DH31" s="634"/>
      <c r="DI31" s="634"/>
      <c r="DJ31" s="634"/>
      <c r="DK31" s="635"/>
      <c r="DL31" s="627">
        <v>36215</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411646</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98.9</v>
      </c>
      <c r="BH32" s="634"/>
      <c r="BI32" s="634"/>
      <c r="BJ32" s="634"/>
      <c r="BK32" s="634"/>
      <c r="BL32" s="634"/>
      <c r="BM32" s="625">
        <v>96.6</v>
      </c>
      <c r="BN32" s="634"/>
      <c r="BO32" s="634"/>
      <c r="BP32" s="634"/>
      <c r="BQ32" s="657"/>
      <c r="BR32" s="692">
        <v>99</v>
      </c>
      <c r="BS32" s="634"/>
      <c r="BT32" s="634"/>
      <c r="BU32" s="634"/>
      <c r="BV32" s="634"/>
      <c r="BW32" s="634"/>
      <c r="BX32" s="625">
        <v>96.9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48497</v>
      </c>
      <c r="S33" s="622"/>
      <c r="T33" s="622"/>
      <c r="U33" s="622"/>
      <c r="V33" s="622"/>
      <c r="W33" s="622"/>
      <c r="X33" s="622"/>
      <c r="Y33" s="623"/>
      <c r="Z33" s="659">
        <v>0.8</v>
      </c>
      <c r="AA33" s="659"/>
      <c r="AB33" s="659"/>
      <c r="AC33" s="659"/>
      <c r="AD33" s="660">
        <v>6021</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99.1</v>
      </c>
      <c r="BH33" s="606"/>
      <c r="BI33" s="606"/>
      <c r="BJ33" s="606"/>
      <c r="BK33" s="606"/>
      <c r="BL33" s="606"/>
      <c r="BM33" s="652">
        <v>96.3</v>
      </c>
      <c r="BN33" s="606"/>
      <c r="BO33" s="606"/>
      <c r="BP33" s="606"/>
      <c r="BQ33" s="669"/>
      <c r="BR33" s="682">
        <v>99.1</v>
      </c>
      <c r="BS33" s="606"/>
      <c r="BT33" s="606"/>
      <c r="BU33" s="606"/>
      <c r="BV33" s="606"/>
      <c r="BW33" s="606"/>
      <c r="BX33" s="652">
        <v>96.6</v>
      </c>
      <c r="BY33" s="606"/>
      <c r="BZ33" s="606"/>
      <c r="CA33" s="606"/>
      <c r="CB33" s="669"/>
      <c r="CD33" s="618" t="s">
        <v>308</v>
      </c>
      <c r="CE33" s="619"/>
      <c r="CF33" s="619"/>
      <c r="CG33" s="619"/>
      <c r="CH33" s="619"/>
      <c r="CI33" s="619"/>
      <c r="CJ33" s="619"/>
      <c r="CK33" s="619"/>
      <c r="CL33" s="619"/>
      <c r="CM33" s="619"/>
      <c r="CN33" s="619"/>
      <c r="CO33" s="619"/>
      <c r="CP33" s="619"/>
      <c r="CQ33" s="620"/>
      <c r="CR33" s="621">
        <v>3083148</v>
      </c>
      <c r="CS33" s="634"/>
      <c r="CT33" s="634"/>
      <c r="CU33" s="634"/>
      <c r="CV33" s="634"/>
      <c r="CW33" s="634"/>
      <c r="CX33" s="634"/>
      <c r="CY33" s="635"/>
      <c r="CZ33" s="624">
        <v>54.7</v>
      </c>
      <c r="DA33" s="636"/>
      <c r="DB33" s="636"/>
      <c r="DC33" s="637"/>
      <c r="DD33" s="627">
        <v>2597805</v>
      </c>
      <c r="DE33" s="634"/>
      <c r="DF33" s="634"/>
      <c r="DG33" s="634"/>
      <c r="DH33" s="634"/>
      <c r="DI33" s="634"/>
      <c r="DJ33" s="634"/>
      <c r="DK33" s="635"/>
      <c r="DL33" s="627">
        <v>1922724</v>
      </c>
      <c r="DM33" s="634"/>
      <c r="DN33" s="634"/>
      <c r="DO33" s="634"/>
      <c r="DP33" s="634"/>
      <c r="DQ33" s="634"/>
      <c r="DR33" s="634"/>
      <c r="DS33" s="634"/>
      <c r="DT33" s="634"/>
      <c r="DU33" s="634"/>
      <c r="DV33" s="635"/>
      <c r="DW33" s="624">
        <v>50.3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75357</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969707</v>
      </c>
      <c r="CS34" s="622"/>
      <c r="CT34" s="622"/>
      <c r="CU34" s="622"/>
      <c r="CV34" s="622"/>
      <c r="CW34" s="622"/>
      <c r="CX34" s="622"/>
      <c r="CY34" s="623"/>
      <c r="CZ34" s="624">
        <v>17.2</v>
      </c>
      <c r="DA34" s="636"/>
      <c r="DB34" s="636"/>
      <c r="DC34" s="637"/>
      <c r="DD34" s="627">
        <v>773251</v>
      </c>
      <c r="DE34" s="622"/>
      <c r="DF34" s="622"/>
      <c r="DG34" s="622"/>
      <c r="DH34" s="622"/>
      <c r="DI34" s="622"/>
      <c r="DJ34" s="622"/>
      <c r="DK34" s="623"/>
      <c r="DL34" s="627">
        <v>623926</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88760</v>
      </c>
      <c r="S35" s="622"/>
      <c r="T35" s="622"/>
      <c r="U35" s="622"/>
      <c r="V35" s="622"/>
      <c r="W35" s="622"/>
      <c r="X35" s="622"/>
      <c r="Y35" s="623"/>
      <c r="Z35" s="659">
        <v>1.5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20408</v>
      </c>
      <c r="CS35" s="634"/>
      <c r="CT35" s="634"/>
      <c r="CU35" s="634"/>
      <c r="CV35" s="634"/>
      <c r="CW35" s="634"/>
      <c r="CX35" s="634"/>
      <c r="CY35" s="635"/>
      <c r="CZ35" s="624">
        <v>0.4</v>
      </c>
      <c r="DA35" s="636"/>
      <c r="DB35" s="636"/>
      <c r="DC35" s="637"/>
      <c r="DD35" s="627">
        <v>19927</v>
      </c>
      <c r="DE35" s="634"/>
      <c r="DF35" s="634"/>
      <c r="DG35" s="634"/>
      <c r="DH35" s="634"/>
      <c r="DI35" s="634"/>
      <c r="DJ35" s="634"/>
      <c r="DK35" s="635"/>
      <c r="DL35" s="627">
        <v>19116</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214096</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1046956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106876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961117</v>
      </c>
      <c r="CS36" s="622"/>
      <c r="CT36" s="622"/>
      <c r="CU36" s="622"/>
      <c r="CV36" s="622"/>
      <c r="CW36" s="622"/>
      <c r="CX36" s="622"/>
      <c r="CY36" s="623"/>
      <c r="CZ36" s="624">
        <v>17</v>
      </c>
      <c r="DA36" s="636"/>
      <c r="DB36" s="636"/>
      <c r="DC36" s="637"/>
      <c r="DD36" s="627">
        <v>801280</v>
      </c>
      <c r="DE36" s="622"/>
      <c r="DF36" s="622"/>
      <c r="DG36" s="622"/>
      <c r="DH36" s="622"/>
      <c r="DI36" s="622"/>
      <c r="DJ36" s="622"/>
      <c r="DK36" s="623"/>
      <c r="DL36" s="627">
        <v>664537</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84867</v>
      </c>
      <c r="S37" s="622"/>
      <c r="T37" s="622"/>
      <c r="U37" s="622"/>
      <c r="V37" s="622"/>
      <c r="W37" s="622"/>
      <c r="X37" s="622"/>
      <c r="Y37" s="623"/>
      <c r="Z37" s="659">
        <v>1.5</v>
      </c>
      <c r="AA37" s="659"/>
      <c r="AB37" s="659"/>
      <c r="AC37" s="659"/>
      <c r="AD37" s="660">
        <v>330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261759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91318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110276</v>
      </c>
      <c r="CS37" s="634"/>
      <c r="CT37" s="634"/>
      <c r="CU37" s="634"/>
      <c r="CV37" s="634"/>
      <c r="CW37" s="634"/>
      <c r="CX37" s="634"/>
      <c r="CY37" s="635"/>
      <c r="CZ37" s="624">
        <v>2</v>
      </c>
      <c r="DA37" s="636"/>
      <c r="DB37" s="636"/>
      <c r="DC37" s="637"/>
      <c r="DD37" s="627">
        <v>110276</v>
      </c>
      <c r="DE37" s="634"/>
      <c r="DF37" s="634"/>
      <c r="DG37" s="634"/>
      <c r="DH37" s="634"/>
      <c r="DI37" s="634"/>
      <c r="DJ37" s="634"/>
      <c r="DK37" s="635"/>
      <c r="DL37" s="627">
        <v>107927</v>
      </c>
      <c r="DM37" s="634"/>
      <c r="DN37" s="634"/>
      <c r="DO37" s="634"/>
      <c r="DP37" s="634"/>
      <c r="DQ37" s="634"/>
      <c r="DR37" s="634"/>
      <c r="DS37" s="634"/>
      <c r="DT37" s="634"/>
      <c r="DU37" s="634"/>
      <c r="DV37" s="635"/>
      <c r="DW37" s="624">
        <v>2.8</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221396</v>
      </c>
      <c r="S38" s="622"/>
      <c r="T38" s="622"/>
      <c r="U38" s="622"/>
      <c r="V38" s="622"/>
      <c r="W38" s="622"/>
      <c r="X38" s="622"/>
      <c r="Y38" s="623"/>
      <c r="Z38" s="659">
        <v>3.8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199008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1660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586189</v>
      </c>
      <c r="CS38" s="622"/>
      <c r="CT38" s="622"/>
      <c r="CU38" s="622"/>
      <c r="CV38" s="622"/>
      <c r="CW38" s="622"/>
      <c r="CX38" s="622"/>
      <c r="CY38" s="623"/>
      <c r="CZ38" s="624">
        <v>10.4</v>
      </c>
      <c r="DA38" s="636"/>
      <c r="DB38" s="636"/>
      <c r="DC38" s="637"/>
      <c r="DD38" s="627">
        <v>458366</v>
      </c>
      <c r="DE38" s="622"/>
      <c r="DF38" s="622"/>
      <c r="DG38" s="622"/>
      <c r="DH38" s="622"/>
      <c r="DI38" s="622"/>
      <c r="DJ38" s="622"/>
      <c r="DK38" s="623"/>
      <c r="DL38" s="627">
        <v>436895</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2592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367477</v>
      </c>
      <c r="CS39" s="634"/>
      <c r="CT39" s="634"/>
      <c r="CU39" s="634"/>
      <c r="CV39" s="634"/>
      <c r="CW39" s="634"/>
      <c r="CX39" s="634"/>
      <c r="CY39" s="635"/>
      <c r="CZ39" s="624">
        <v>6.5</v>
      </c>
      <c r="DA39" s="636"/>
      <c r="DB39" s="636"/>
      <c r="DC39" s="637"/>
      <c r="DD39" s="627">
        <v>366731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21596</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178250</v>
      </c>
      <c r="CS40" s="622"/>
      <c r="CT40" s="622"/>
      <c r="CU40" s="622"/>
      <c r="CV40" s="622"/>
      <c r="CW40" s="622"/>
      <c r="CX40" s="622"/>
      <c r="CY40" s="623"/>
      <c r="CZ40" s="624">
        <v>3.2</v>
      </c>
      <c r="DA40" s="636"/>
      <c r="DB40" s="636"/>
      <c r="DC40" s="637"/>
      <c r="DD40" s="627">
        <v>178250</v>
      </c>
      <c r="DE40" s="622"/>
      <c r="DF40" s="622"/>
      <c r="DG40" s="622"/>
      <c r="DH40" s="622"/>
      <c r="DI40" s="622"/>
      <c r="DJ40" s="622"/>
      <c r="DK40" s="623"/>
      <c r="DL40" s="627">
        <v>178250</v>
      </c>
      <c r="DM40" s="622"/>
      <c r="DN40" s="622"/>
      <c r="DO40" s="622"/>
      <c r="DP40" s="622"/>
      <c r="DQ40" s="622"/>
      <c r="DR40" s="622"/>
      <c r="DS40" s="622"/>
      <c r="DT40" s="622"/>
      <c r="DU40" s="622"/>
      <c r="DV40" s="623"/>
      <c r="DW40" s="624">
        <v>4.7</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5815953</v>
      </c>
      <c r="S41" s="646"/>
      <c r="T41" s="646"/>
      <c r="U41" s="646"/>
      <c r="V41" s="646"/>
      <c r="W41" s="646"/>
      <c r="X41" s="646"/>
      <c r="Y41" s="649"/>
      <c r="Z41" s="650">
        <v>100</v>
      </c>
      <c r="AA41" s="650"/>
      <c r="AB41" s="650"/>
      <c r="AC41" s="650"/>
      <c r="AD41" s="651">
        <v>3798774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148851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437338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337045</v>
      </c>
      <c r="CS42" s="634"/>
      <c r="CT42" s="634"/>
      <c r="CU42" s="634"/>
      <c r="CV42" s="634"/>
      <c r="CW42" s="634"/>
      <c r="CX42" s="634"/>
      <c r="CY42" s="635"/>
      <c r="CZ42" s="624">
        <v>6</v>
      </c>
      <c r="DA42" s="636"/>
      <c r="DB42" s="636"/>
      <c r="DC42" s="637"/>
      <c r="DD42" s="627">
        <v>133687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40200</v>
      </c>
      <c r="CS43" s="634"/>
      <c r="CT43" s="634"/>
      <c r="CU43" s="634"/>
      <c r="CV43" s="634"/>
      <c r="CW43" s="634"/>
      <c r="CX43" s="634"/>
      <c r="CY43" s="635"/>
      <c r="CZ43" s="624">
        <v>0.7</v>
      </c>
      <c r="DA43" s="636"/>
      <c r="DB43" s="636"/>
      <c r="DC43" s="637"/>
      <c r="DD43" s="627">
        <v>34900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332245</v>
      </c>
      <c r="CS44" s="622"/>
      <c r="CT44" s="622"/>
      <c r="CU44" s="622"/>
      <c r="CV44" s="622"/>
      <c r="CW44" s="622"/>
      <c r="CX44" s="622"/>
      <c r="CY44" s="623"/>
      <c r="CZ44" s="624">
        <v>5.9</v>
      </c>
      <c r="DA44" s="625"/>
      <c r="DB44" s="625"/>
      <c r="DC44" s="626"/>
      <c r="DD44" s="627">
        <v>129085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111181</v>
      </c>
      <c r="CS45" s="634"/>
      <c r="CT45" s="634"/>
      <c r="CU45" s="634"/>
      <c r="CV45" s="634"/>
      <c r="CW45" s="634"/>
      <c r="CX45" s="634"/>
      <c r="CY45" s="635"/>
      <c r="CZ45" s="624">
        <v>2</v>
      </c>
      <c r="DA45" s="636"/>
      <c r="DB45" s="636"/>
      <c r="DC45" s="637"/>
      <c r="DD45" s="627">
        <v>23021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221064</v>
      </c>
      <c r="CS46" s="622"/>
      <c r="CT46" s="622"/>
      <c r="CU46" s="622"/>
      <c r="CV46" s="622"/>
      <c r="CW46" s="622"/>
      <c r="CX46" s="622"/>
      <c r="CY46" s="623"/>
      <c r="CZ46" s="624">
        <v>3.9</v>
      </c>
      <c r="DA46" s="625"/>
      <c r="DB46" s="625"/>
      <c r="DC46" s="626"/>
      <c r="DD46" s="627">
        <v>106064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4800</v>
      </c>
      <c r="CS47" s="634"/>
      <c r="CT47" s="634"/>
      <c r="CU47" s="634"/>
      <c r="CV47" s="634"/>
      <c r="CW47" s="634"/>
      <c r="CX47" s="634"/>
      <c r="CY47" s="635"/>
      <c r="CZ47" s="624">
        <v>0.1</v>
      </c>
      <c r="DA47" s="636"/>
      <c r="DB47" s="636"/>
      <c r="DC47" s="637"/>
      <c r="DD47" s="627">
        <v>4602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5639667</v>
      </c>
      <c r="CS49" s="606"/>
      <c r="CT49" s="606"/>
      <c r="CU49" s="606"/>
      <c r="CV49" s="606"/>
      <c r="CW49" s="606"/>
      <c r="CX49" s="606"/>
      <c r="CY49" s="607"/>
      <c r="CZ49" s="608">
        <v>100</v>
      </c>
      <c r="DA49" s="609"/>
      <c r="DB49" s="609"/>
      <c r="DC49" s="610"/>
      <c r="DD49" s="611">
        <v>4516609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FEMRLhKh0wVI0ThZfreiEGZsm4rwZ36vxcfqYcgKlESz7Az2Us1Kjak4PFdSD58P0fpybWkIhCERWy1K2kFwQ==" saltValue="Gb7x5VL2N/ixIM6jrAm+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353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354</v>
      </c>
      <c r="DK2" s="1091"/>
      <c r="DL2" s="1091"/>
      <c r="DM2" s="1091"/>
      <c r="DN2" s="1091"/>
      <c r="DO2" s="1092"/>
      <c r="DP2" s="228"/>
      <c r="DQ2" s="1090" t="s">
        <v>355</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356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4" t="s">
        <v>358</v>
      </c>
      <c r="B5" s="995"/>
      <c r="C5" s="995"/>
      <c r="D5" s="995"/>
      <c r="E5" s="995"/>
      <c r="F5" s="995"/>
      <c r="G5" s="995"/>
      <c r="H5" s="995"/>
      <c r="I5" s="995"/>
      <c r="J5" s="995"/>
      <c r="K5" s="995"/>
      <c r="L5" s="995"/>
      <c r="M5" s="995"/>
      <c r="N5" s="995"/>
      <c r="O5" s="995"/>
      <c r="P5" s="996"/>
      <c r="Q5" s="1000" t="s">
        <v>359</v>
      </c>
      <c r="R5" s="1001"/>
      <c r="S5" s="1001"/>
      <c r="T5" s="1001"/>
      <c r="U5" s="1002"/>
      <c r="V5" s="1000" t="s">
        <v>360</v>
      </c>
      <c r="W5" s="1001"/>
      <c r="X5" s="1001"/>
      <c r="Y5" s="1001"/>
      <c r="Z5" s="1002"/>
      <c r="AA5" s="1000" t="s">
        <v>361</v>
      </c>
      <c r="AB5" s="1001"/>
      <c r="AC5" s="1001"/>
      <c r="AD5" s="1001"/>
      <c r="AE5" s="1001"/>
      <c r="AF5" s="1093" t="s">
        <v>362</v>
      </c>
      <c r="AG5" s="1001"/>
      <c r="AH5" s="1001"/>
      <c r="AI5" s="1001"/>
      <c r="AJ5" s="1014"/>
      <c r="AK5" s="1001" t="s">
        <v>363</v>
      </c>
      <c r="AL5" s="1001"/>
      <c r="AM5" s="1001"/>
      <c r="AN5" s="1001"/>
      <c r="AO5" s="1002"/>
      <c r="AP5" s="1000" t="s">
        <v>364</v>
      </c>
      <c r="AQ5" s="1001"/>
      <c r="AR5" s="1001"/>
      <c r="AS5" s="1001"/>
      <c r="AT5" s="1002"/>
      <c r="AU5" s="1000" t="s">
        <v>365</v>
      </c>
      <c r="AV5" s="1001"/>
      <c r="AW5" s="1001"/>
      <c r="AX5" s="1001"/>
      <c r="AY5" s="1014"/>
      <c r="AZ5" s="232"/>
      <c r="BA5" s="232"/>
      <c r="BB5" s="232"/>
      <c r="BC5" s="232"/>
      <c r="BD5" s="232"/>
      <c r="BE5" s="233"/>
      <c r="BF5" s="233"/>
      <c r="BG5" s="233"/>
      <c r="BH5" s="233"/>
      <c r="BI5" s="233"/>
      <c r="BJ5" s="233"/>
      <c r="BK5" s="233"/>
      <c r="BL5" s="233"/>
      <c r="BM5" s="233"/>
      <c r="BN5" s="233"/>
      <c r="BO5" s="233"/>
      <c r="BP5" s="233"/>
      <c r="BQ5" s="994" t="s">
        <v>366</v>
      </c>
      <c r="BR5" s="995"/>
      <c r="BS5" s="995"/>
      <c r="BT5" s="995"/>
      <c r="BU5" s="995"/>
      <c r="BV5" s="995"/>
      <c r="BW5" s="995"/>
      <c r="BX5" s="995"/>
      <c r="BY5" s="995"/>
      <c r="BZ5" s="995"/>
      <c r="CA5" s="995"/>
      <c r="CB5" s="995"/>
      <c r="CC5" s="995"/>
      <c r="CD5" s="995"/>
      <c r="CE5" s="995"/>
      <c r="CF5" s="995"/>
      <c r="CG5" s="996"/>
      <c r="CH5" s="1000" t="s">
        <v>367</v>
      </c>
      <c r="CI5" s="1001"/>
      <c r="CJ5" s="1001"/>
      <c r="CK5" s="1001"/>
      <c r="CL5" s="1002"/>
      <c r="CM5" s="1000" t="s">
        <v>368</v>
      </c>
      <c r="CN5" s="1001"/>
      <c r="CO5" s="1001"/>
      <c r="CP5" s="1001"/>
      <c r="CQ5" s="1002"/>
      <c r="CR5" s="1000" t="s">
        <v>369</v>
      </c>
      <c r="CS5" s="1001"/>
      <c r="CT5" s="1001"/>
      <c r="CU5" s="1001"/>
      <c r="CV5" s="1002"/>
      <c r="CW5" s="1000" t="s">
        <v>370</v>
      </c>
      <c r="CX5" s="1001"/>
      <c r="CY5" s="1001"/>
      <c r="CZ5" s="1001"/>
      <c r="DA5" s="1002"/>
      <c r="DB5" s="1000" t="s">
        <v>371</v>
      </c>
      <c r="DC5" s="1001"/>
      <c r="DD5" s="1001"/>
      <c r="DE5" s="1001"/>
      <c r="DF5" s="1002"/>
      <c r="DG5" s="1083" t="s">
        <v>372</v>
      </c>
      <c r="DH5" s="1084"/>
      <c r="DI5" s="1084"/>
      <c r="DJ5" s="1084"/>
      <c r="DK5" s="1085"/>
      <c r="DL5" s="1083" t="s">
        <v>373</v>
      </c>
      <c r="DM5" s="1084"/>
      <c r="DN5" s="1084"/>
      <c r="DO5" s="1084"/>
      <c r="DP5" s="1085"/>
      <c r="DQ5" s="1000" t="s">
        <v>374</v>
      </c>
      <c r="DR5" s="1001"/>
      <c r="DS5" s="1001"/>
      <c r="DT5" s="1001"/>
      <c r="DU5" s="1002"/>
      <c r="DV5" s="1000" t="s">
        <v>365</v>
      </c>
      <c r="DW5" s="1001"/>
      <c r="DX5" s="1001"/>
      <c r="DY5" s="1001"/>
      <c r="DZ5" s="1014"/>
      <c r="EA5" s="234"/>
    </row>
    <row r="6" spans="1:131" s="235"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32"/>
      <c r="BA6" s="232"/>
      <c r="BB6" s="232"/>
      <c r="BC6" s="232"/>
      <c r="BD6" s="232"/>
      <c r="BE6" s="233"/>
      <c r="BF6" s="233"/>
      <c r="BG6" s="233"/>
      <c r="BH6" s="233"/>
      <c r="BI6" s="233"/>
      <c r="BJ6" s="233"/>
      <c r="BK6" s="233"/>
      <c r="BL6" s="233"/>
      <c r="BM6" s="233"/>
      <c r="BN6" s="233"/>
      <c r="BO6" s="233"/>
      <c r="BP6" s="233"/>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34"/>
    </row>
    <row r="7" spans="1:131" s="235" customFormat="1" ht="26.25" customHeight="1" thickTop="1" x14ac:dyDescent="0.2">
      <c r="A7" s="236">
        <v>1</v>
      </c>
      <c r="B7" s="1046" t="s">
        <v>375</v>
      </c>
      <c r="C7" s="1047"/>
      <c r="D7" s="1047"/>
      <c r="E7" s="1047"/>
      <c r="F7" s="1047"/>
      <c r="G7" s="1047"/>
      <c r="H7" s="1047"/>
      <c r="I7" s="1047"/>
      <c r="J7" s="1047"/>
      <c r="K7" s="1047"/>
      <c r="L7" s="1047"/>
      <c r="M7" s="1047"/>
      <c r="N7" s="1047"/>
      <c r="O7" s="1047"/>
      <c r="P7" s="1048"/>
      <c r="Q7" s="1101">
        <v>5830</v>
      </c>
      <c r="R7" s="1102"/>
      <c r="S7" s="1102"/>
      <c r="T7" s="1102"/>
      <c r="U7" s="1102"/>
      <c r="V7" s="1102">
        <v>5654</v>
      </c>
      <c r="W7" s="1102"/>
      <c r="X7" s="1102"/>
      <c r="Y7" s="1102"/>
      <c r="Z7" s="1102"/>
      <c r="AA7" s="1102">
        <v>176</v>
      </c>
      <c r="AB7" s="1102"/>
      <c r="AC7" s="1102"/>
      <c r="AD7" s="1102"/>
      <c r="AE7" s="1103"/>
      <c r="AF7" s="1104">
        <v>157</v>
      </c>
      <c r="AG7" s="1105"/>
      <c r="AH7" s="1105"/>
      <c r="AI7" s="1105"/>
      <c r="AJ7" s="1106"/>
      <c r="AK7" s="1107">
        <v>75</v>
      </c>
      <c r="AL7" s="1108"/>
      <c r="AM7" s="1108"/>
      <c r="AN7" s="1108"/>
      <c r="AO7" s="1108"/>
      <c r="AP7" s="1108">
        <v>6610</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553</v>
      </c>
      <c r="BT7" s="1099"/>
      <c r="BU7" s="1099"/>
      <c r="BV7" s="1099"/>
      <c r="BW7" s="1099"/>
      <c r="BX7" s="1099"/>
      <c r="BY7" s="1099"/>
      <c r="BZ7" s="1099"/>
      <c r="CA7" s="1099"/>
      <c r="CB7" s="1099"/>
      <c r="CC7" s="1099"/>
      <c r="CD7" s="1099"/>
      <c r="CE7" s="1099"/>
      <c r="CF7" s="1099"/>
      <c r="CG7" s="1111"/>
      <c r="CH7" s="1095">
        <v>-3</v>
      </c>
      <c r="CI7" s="1096"/>
      <c r="CJ7" s="1096"/>
      <c r="CK7" s="1096"/>
      <c r="CL7" s="1097"/>
      <c r="CM7" s="1095">
        <v>92</v>
      </c>
      <c r="CN7" s="1096"/>
      <c r="CO7" s="1096"/>
      <c r="CP7" s="1096"/>
      <c r="CQ7" s="1097"/>
      <c r="CR7" s="1095">
        <v>10</v>
      </c>
      <c r="CS7" s="1096"/>
      <c r="CT7" s="1096"/>
      <c r="CU7" s="1096"/>
      <c r="CV7" s="1097"/>
      <c r="CW7" s="1095">
        <v>0</v>
      </c>
      <c r="CX7" s="1096"/>
      <c r="CY7" s="1096"/>
      <c r="CZ7" s="1096"/>
      <c r="DA7" s="1097"/>
      <c r="DB7" s="1095" t="s">
        <v>488</v>
      </c>
      <c r="DC7" s="1096"/>
      <c r="DD7" s="1096"/>
      <c r="DE7" s="1096"/>
      <c r="DF7" s="1097"/>
      <c r="DG7" s="1095" t="s">
        <v>488</v>
      </c>
      <c r="DH7" s="1096"/>
      <c r="DI7" s="1096"/>
      <c r="DJ7" s="1096"/>
      <c r="DK7" s="1097"/>
      <c r="DL7" s="1095" t="s">
        <v>488</v>
      </c>
      <c r="DM7" s="1096"/>
      <c r="DN7" s="1096"/>
      <c r="DO7" s="1096"/>
      <c r="DP7" s="1097"/>
      <c r="DQ7" s="1095" t="s">
        <v>488</v>
      </c>
      <c r="DR7" s="1096"/>
      <c r="DS7" s="1096"/>
      <c r="DT7" s="1096"/>
      <c r="DU7" s="1097"/>
      <c r="DV7" s="1098"/>
      <c r="DW7" s="1099"/>
      <c r="DX7" s="1099"/>
      <c r="DY7" s="1099"/>
      <c r="DZ7" s="1100"/>
      <c r="EA7" s="234"/>
    </row>
    <row r="8" spans="1:131" s="235" customFormat="1" ht="26.25" customHeight="1" x14ac:dyDescent="0.2">
      <c r="A8" s="238">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1"/>
      <c r="BT8" s="992"/>
      <c r="BU8" s="992"/>
      <c r="BV8" s="992"/>
      <c r="BW8" s="992"/>
      <c r="BX8" s="992"/>
      <c r="BY8" s="992"/>
      <c r="BZ8" s="992"/>
      <c r="CA8" s="992"/>
      <c r="CB8" s="992"/>
      <c r="CC8" s="992"/>
      <c r="CD8" s="992"/>
      <c r="CE8" s="992"/>
      <c r="CF8" s="992"/>
      <c r="CG8" s="1013"/>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34"/>
    </row>
    <row r="9" spans="1:131" s="235" customFormat="1" ht="26.25" customHeight="1" x14ac:dyDescent="0.2">
      <c r="A9" s="238">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1"/>
      <c r="BT9" s="992"/>
      <c r="BU9" s="992"/>
      <c r="BV9" s="992"/>
      <c r="BW9" s="992"/>
      <c r="BX9" s="992"/>
      <c r="BY9" s="992"/>
      <c r="BZ9" s="992"/>
      <c r="CA9" s="992"/>
      <c r="CB9" s="992"/>
      <c r="CC9" s="992"/>
      <c r="CD9" s="992"/>
      <c r="CE9" s="992"/>
      <c r="CF9" s="992"/>
      <c r="CG9" s="1013"/>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34"/>
    </row>
    <row r="10" spans="1:131" s="235" customFormat="1" ht="26.25" customHeight="1" x14ac:dyDescent="0.2">
      <c r="A10" s="238">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34"/>
    </row>
    <row r="11" spans="1:131" s="235" customFormat="1" ht="26.25" customHeight="1" x14ac:dyDescent="0.2">
      <c r="A11" s="238">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34"/>
    </row>
    <row r="12" spans="1:131" s="235" customFormat="1" ht="26.25" customHeight="1" x14ac:dyDescent="0.2">
      <c r="A12" s="238">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34"/>
    </row>
    <row r="13" spans="1:131" s="235" customFormat="1" ht="26.25" customHeight="1" x14ac:dyDescent="0.2">
      <c r="A13" s="238">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34"/>
    </row>
    <row r="14" spans="1:131" s="235" customFormat="1" ht="26.25" customHeight="1" x14ac:dyDescent="0.2">
      <c r="A14" s="238">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34"/>
    </row>
    <row r="15" spans="1:131" s="235" customFormat="1" ht="26.25" customHeight="1" x14ac:dyDescent="0.2">
      <c r="A15" s="238">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4"/>
    </row>
    <row r="16" spans="1:131" s="235" customFormat="1" ht="26.25" customHeight="1" x14ac:dyDescent="0.2">
      <c r="A16" s="238">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4"/>
    </row>
    <row r="17" spans="1:131" s="235" customFormat="1" ht="26.25" customHeight="1" x14ac:dyDescent="0.2">
      <c r="A17" s="238">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4"/>
    </row>
    <row r="18" spans="1:131" s="235" customFormat="1" ht="26.25" customHeight="1" x14ac:dyDescent="0.2">
      <c r="A18" s="238">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4"/>
    </row>
    <row r="19" spans="1:131" s="235" customFormat="1" ht="26.25" customHeight="1" x14ac:dyDescent="0.2">
      <c r="A19" s="238">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4"/>
    </row>
    <row r="20" spans="1:131" s="235" customFormat="1" ht="26.25" customHeight="1" x14ac:dyDescent="0.2">
      <c r="A20" s="238">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4"/>
    </row>
    <row r="21" spans="1:131" s="235" customFormat="1" ht="26.25" customHeight="1" thickBot="1" x14ac:dyDescent="0.25">
      <c r="A21" s="238">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4"/>
    </row>
    <row r="22" spans="1:131" s="235" customFormat="1" ht="26.25" customHeight="1" x14ac:dyDescent="0.2">
      <c r="A22" s="238">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376</v>
      </c>
      <c r="BA22" s="1027"/>
      <c r="BB22" s="1027"/>
      <c r="BC22" s="1027"/>
      <c r="BD22" s="1028"/>
      <c r="BE22" s="233"/>
      <c r="BF22" s="233"/>
      <c r="BG22" s="233"/>
      <c r="BH22" s="233"/>
      <c r="BI22" s="233"/>
      <c r="BJ22" s="233"/>
      <c r="BK22" s="233"/>
      <c r="BL22" s="233"/>
      <c r="BM22" s="233"/>
      <c r="BN22" s="233"/>
      <c r="BO22" s="233"/>
      <c r="BP22" s="233"/>
      <c r="BQ22" s="238">
        <v>16</v>
      </c>
      <c r="BR22" s="239"/>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4"/>
    </row>
    <row r="23" spans="1:131" s="235" customFormat="1" ht="26.25" customHeight="1" thickBot="1" x14ac:dyDescent="0.25">
      <c r="A23" s="240" t="s">
        <v>377</v>
      </c>
      <c r="B23" s="948" t="s">
        <v>378</v>
      </c>
      <c r="C23" s="949"/>
      <c r="D23" s="949"/>
      <c r="E23" s="949"/>
      <c r="F23" s="949"/>
      <c r="G23" s="949"/>
      <c r="H23" s="949"/>
      <c r="I23" s="949"/>
      <c r="J23" s="949"/>
      <c r="K23" s="949"/>
      <c r="L23" s="949"/>
      <c r="M23" s="949"/>
      <c r="N23" s="949"/>
      <c r="O23" s="949"/>
      <c r="P23" s="950"/>
      <c r="Q23" s="1066">
        <f>SUM(Q7:U22)</f>
        <v>5830</v>
      </c>
      <c r="R23" s="1060"/>
      <c r="S23" s="1060"/>
      <c r="T23" s="1060"/>
      <c r="U23" s="1060"/>
      <c r="V23" s="1060">
        <f>SUM(V7:Z22)</f>
        <v>5654</v>
      </c>
      <c r="W23" s="1060"/>
      <c r="X23" s="1060"/>
      <c r="Y23" s="1060"/>
      <c r="Z23" s="1060"/>
      <c r="AA23" s="1060">
        <f>SUM(AA7:AE22)</f>
        <v>176</v>
      </c>
      <c r="AB23" s="1060"/>
      <c r="AC23" s="1060"/>
      <c r="AD23" s="1060"/>
      <c r="AE23" s="1067"/>
      <c r="AF23" s="1068">
        <v>157</v>
      </c>
      <c r="AG23" s="1060"/>
      <c r="AH23" s="1060"/>
      <c r="AI23" s="1060"/>
      <c r="AJ23" s="1069"/>
      <c r="AK23" s="1070"/>
      <c r="AL23" s="1071"/>
      <c r="AM23" s="1071"/>
      <c r="AN23" s="1071"/>
      <c r="AO23" s="1071"/>
      <c r="AP23" s="1060">
        <f>SUM(AP7:AT22)</f>
        <v>6610</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4"/>
    </row>
    <row r="24" spans="1:131" s="235" customFormat="1" ht="26.25" customHeight="1" x14ac:dyDescent="0.2">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4"/>
    </row>
    <row r="25" spans="1:131" ht="26.25" customHeight="1" thickBot="1" x14ac:dyDescent="0.25">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30"/>
    </row>
    <row r="26" spans="1:131" ht="26.25" customHeight="1" x14ac:dyDescent="0.2">
      <c r="A26" s="994" t="s">
        <v>358</v>
      </c>
      <c r="B26" s="995"/>
      <c r="C26" s="995"/>
      <c r="D26" s="995"/>
      <c r="E26" s="995"/>
      <c r="F26" s="995"/>
      <c r="G26" s="995"/>
      <c r="H26" s="995"/>
      <c r="I26" s="995"/>
      <c r="J26" s="995"/>
      <c r="K26" s="995"/>
      <c r="L26" s="995"/>
      <c r="M26" s="995"/>
      <c r="N26" s="995"/>
      <c r="O26" s="995"/>
      <c r="P26" s="996"/>
      <c r="Q26" s="1000" t="s">
        <v>381</v>
      </c>
      <c r="R26" s="1001"/>
      <c r="S26" s="1001"/>
      <c r="T26" s="1001"/>
      <c r="U26" s="1002"/>
      <c r="V26" s="1000" t="s">
        <v>382</v>
      </c>
      <c r="W26" s="1001"/>
      <c r="X26" s="1001"/>
      <c r="Y26" s="1001"/>
      <c r="Z26" s="1002"/>
      <c r="AA26" s="1000" t="s">
        <v>383</v>
      </c>
      <c r="AB26" s="1001"/>
      <c r="AC26" s="1001"/>
      <c r="AD26" s="1001"/>
      <c r="AE26" s="1001"/>
      <c r="AF26" s="1054" t="s">
        <v>384</v>
      </c>
      <c r="AG26" s="1007"/>
      <c r="AH26" s="1007"/>
      <c r="AI26" s="1007"/>
      <c r="AJ26" s="1055"/>
      <c r="AK26" s="1001" t="s">
        <v>385</v>
      </c>
      <c r="AL26" s="1001"/>
      <c r="AM26" s="1001"/>
      <c r="AN26" s="1001"/>
      <c r="AO26" s="1002"/>
      <c r="AP26" s="1000" t="s">
        <v>386</v>
      </c>
      <c r="AQ26" s="1001"/>
      <c r="AR26" s="1001"/>
      <c r="AS26" s="1001"/>
      <c r="AT26" s="1002"/>
      <c r="AU26" s="1000" t="s">
        <v>387</v>
      </c>
      <c r="AV26" s="1001"/>
      <c r="AW26" s="1001"/>
      <c r="AX26" s="1001"/>
      <c r="AY26" s="1002"/>
      <c r="AZ26" s="1000" t="s">
        <v>388</v>
      </c>
      <c r="BA26" s="1001"/>
      <c r="BB26" s="1001"/>
      <c r="BC26" s="1001"/>
      <c r="BD26" s="1002"/>
      <c r="BE26" s="1000" t="s">
        <v>365</v>
      </c>
      <c r="BF26" s="1001"/>
      <c r="BG26" s="1001"/>
      <c r="BH26" s="1001"/>
      <c r="BI26" s="1014"/>
      <c r="BJ26" s="232"/>
      <c r="BK26" s="232"/>
      <c r="BL26" s="232"/>
      <c r="BM26" s="232"/>
      <c r="BN26" s="232"/>
      <c r="BO26" s="241"/>
      <c r="BP26" s="241"/>
      <c r="BQ26" s="238">
        <v>20</v>
      </c>
      <c r="BR26" s="239"/>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30"/>
    </row>
    <row r="27" spans="1:13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2"/>
      <c r="BK27" s="232"/>
      <c r="BL27" s="232"/>
      <c r="BM27" s="232"/>
      <c r="BN27" s="232"/>
      <c r="BO27" s="241"/>
      <c r="BP27" s="241"/>
      <c r="BQ27" s="238">
        <v>21</v>
      </c>
      <c r="BR27" s="239"/>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30"/>
    </row>
    <row r="28" spans="1:131" ht="26.25" customHeight="1" thickTop="1" x14ac:dyDescent="0.2">
      <c r="A28" s="242">
        <v>1</v>
      </c>
      <c r="B28" s="1046" t="s">
        <v>389</v>
      </c>
      <c r="C28" s="1047"/>
      <c r="D28" s="1047"/>
      <c r="E28" s="1047"/>
      <c r="F28" s="1047"/>
      <c r="G28" s="1047"/>
      <c r="H28" s="1047"/>
      <c r="I28" s="1047"/>
      <c r="J28" s="1047"/>
      <c r="K28" s="1047"/>
      <c r="L28" s="1047"/>
      <c r="M28" s="1047"/>
      <c r="N28" s="1047"/>
      <c r="O28" s="1047"/>
      <c r="P28" s="1048"/>
      <c r="Q28" s="1049">
        <v>1631</v>
      </c>
      <c r="R28" s="1050"/>
      <c r="S28" s="1050"/>
      <c r="T28" s="1050"/>
      <c r="U28" s="1050"/>
      <c r="V28" s="1050">
        <v>1524</v>
      </c>
      <c r="W28" s="1050"/>
      <c r="X28" s="1050"/>
      <c r="Y28" s="1050"/>
      <c r="Z28" s="1050"/>
      <c r="AA28" s="1050">
        <v>107</v>
      </c>
      <c r="AB28" s="1050"/>
      <c r="AC28" s="1050"/>
      <c r="AD28" s="1050"/>
      <c r="AE28" s="1051"/>
      <c r="AF28" s="1052">
        <v>107</v>
      </c>
      <c r="AG28" s="1050"/>
      <c r="AH28" s="1050"/>
      <c r="AI28" s="1050"/>
      <c r="AJ28" s="1053"/>
      <c r="AK28" s="1041">
        <v>189</v>
      </c>
      <c r="AL28" s="1042"/>
      <c r="AM28" s="1042"/>
      <c r="AN28" s="1042"/>
      <c r="AO28" s="1042"/>
      <c r="AP28" s="1042">
        <v>0</v>
      </c>
      <c r="AQ28" s="1042"/>
      <c r="AR28" s="1042"/>
      <c r="AS28" s="1042"/>
      <c r="AT28" s="1042"/>
      <c r="AU28" s="1042">
        <v>0</v>
      </c>
      <c r="AV28" s="1042"/>
      <c r="AW28" s="1042"/>
      <c r="AX28" s="1042"/>
      <c r="AY28" s="1042"/>
      <c r="AZ28" s="1043">
        <v>0</v>
      </c>
      <c r="BA28" s="1043"/>
      <c r="BB28" s="1043"/>
      <c r="BC28" s="1043"/>
      <c r="BD28" s="1043"/>
      <c r="BE28" s="1044"/>
      <c r="BF28" s="1044"/>
      <c r="BG28" s="1044"/>
      <c r="BH28" s="1044"/>
      <c r="BI28" s="1045"/>
      <c r="BJ28" s="232"/>
      <c r="BK28" s="232"/>
      <c r="BL28" s="232"/>
      <c r="BM28" s="232"/>
      <c r="BN28" s="232"/>
      <c r="BO28" s="241"/>
      <c r="BP28" s="241"/>
      <c r="BQ28" s="238">
        <v>22</v>
      </c>
      <c r="BR28" s="239"/>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30"/>
    </row>
    <row r="29" spans="1:131" ht="26.25" customHeight="1" x14ac:dyDescent="0.2">
      <c r="A29" s="242">
        <v>2</v>
      </c>
      <c r="B29" s="1029" t="s">
        <v>390</v>
      </c>
      <c r="C29" s="1030"/>
      <c r="D29" s="1030"/>
      <c r="E29" s="1030"/>
      <c r="F29" s="1030"/>
      <c r="G29" s="1030"/>
      <c r="H29" s="1030"/>
      <c r="I29" s="1030"/>
      <c r="J29" s="1030"/>
      <c r="K29" s="1030"/>
      <c r="L29" s="1030"/>
      <c r="M29" s="1030"/>
      <c r="N29" s="1030"/>
      <c r="O29" s="1030"/>
      <c r="P29" s="1031"/>
      <c r="Q29" s="1037">
        <v>233</v>
      </c>
      <c r="R29" s="1038"/>
      <c r="S29" s="1038"/>
      <c r="T29" s="1038"/>
      <c r="U29" s="1038"/>
      <c r="V29" s="1038">
        <v>222</v>
      </c>
      <c r="W29" s="1038"/>
      <c r="X29" s="1038"/>
      <c r="Y29" s="1038"/>
      <c r="Z29" s="1038"/>
      <c r="AA29" s="1038">
        <v>11</v>
      </c>
      <c r="AB29" s="1038"/>
      <c r="AC29" s="1038"/>
      <c r="AD29" s="1038"/>
      <c r="AE29" s="1039"/>
      <c r="AF29" s="1034">
        <v>11</v>
      </c>
      <c r="AG29" s="1035"/>
      <c r="AH29" s="1035"/>
      <c r="AI29" s="1035"/>
      <c r="AJ29" s="1036"/>
      <c r="AK29" s="979">
        <v>57</v>
      </c>
      <c r="AL29" s="970"/>
      <c r="AM29" s="970"/>
      <c r="AN29" s="970"/>
      <c r="AO29" s="970"/>
      <c r="AP29" s="970">
        <v>0</v>
      </c>
      <c r="AQ29" s="970"/>
      <c r="AR29" s="970"/>
      <c r="AS29" s="970"/>
      <c r="AT29" s="970"/>
      <c r="AU29" s="970">
        <v>0</v>
      </c>
      <c r="AV29" s="970"/>
      <c r="AW29" s="970"/>
      <c r="AX29" s="970"/>
      <c r="AY29" s="970"/>
      <c r="AZ29" s="1040">
        <v>0</v>
      </c>
      <c r="BA29" s="1040"/>
      <c r="BB29" s="1040"/>
      <c r="BC29" s="1040"/>
      <c r="BD29" s="1040"/>
      <c r="BE29" s="971"/>
      <c r="BF29" s="971"/>
      <c r="BG29" s="971"/>
      <c r="BH29" s="971"/>
      <c r="BI29" s="972"/>
      <c r="BJ29" s="232"/>
      <c r="BK29" s="232"/>
      <c r="BL29" s="232"/>
      <c r="BM29" s="232"/>
      <c r="BN29" s="232"/>
      <c r="BO29" s="241"/>
      <c r="BP29" s="241"/>
      <c r="BQ29" s="238">
        <v>23</v>
      </c>
      <c r="BR29" s="239"/>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0"/>
    </row>
    <row r="30" spans="1:131" ht="26.25" customHeight="1" x14ac:dyDescent="0.2">
      <c r="A30" s="242">
        <v>3</v>
      </c>
      <c r="B30" s="1029" t="s">
        <v>391</v>
      </c>
      <c r="C30" s="1030"/>
      <c r="D30" s="1030"/>
      <c r="E30" s="1030"/>
      <c r="F30" s="1030"/>
      <c r="G30" s="1030"/>
      <c r="H30" s="1030"/>
      <c r="I30" s="1030"/>
      <c r="J30" s="1030"/>
      <c r="K30" s="1030"/>
      <c r="L30" s="1030"/>
      <c r="M30" s="1030"/>
      <c r="N30" s="1030"/>
      <c r="O30" s="1030"/>
      <c r="P30" s="1031"/>
      <c r="Q30" s="1037">
        <v>1277</v>
      </c>
      <c r="R30" s="1038"/>
      <c r="S30" s="1038"/>
      <c r="T30" s="1038"/>
      <c r="U30" s="1038"/>
      <c r="V30" s="1038">
        <v>1254</v>
      </c>
      <c r="W30" s="1038"/>
      <c r="X30" s="1038"/>
      <c r="Y30" s="1038"/>
      <c r="Z30" s="1038"/>
      <c r="AA30" s="1038">
        <v>22</v>
      </c>
      <c r="AB30" s="1038"/>
      <c r="AC30" s="1038"/>
      <c r="AD30" s="1038"/>
      <c r="AE30" s="1039"/>
      <c r="AF30" s="1034">
        <v>22</v>
      </c>
      <c r="AG30" s="1035"/>
      <c r="AH30" s="1035"/>
      <c r="AI30" s="1035"/>
      <c r="AJ30" s="1036"/>
      <c r="AK30" s="979">
        <v>196</v>
      </c>
      <c r="AL30" s="970"/>
      <c r="AM30" s="970"/>
      <c r="AN30" s="970"/>
      <c r="AO30" s="970"/>
      <c r="AP30" s="970">
        <v>0</v>
      </c>
      <c r="AQ30" s="970"/>
      <c r="AR30" s="970"/>
      <c r="AS30" s="970"/>
      <c r="AT30" s="970"/>
      <c r="AU30" s="970">
        <v>0</v>
      </c>
      <c r="AV30" s="970"/>
      <c r="AW30" s="970"/>
      <c r="AX30" s="970"/>
      <c r="AY30" s="970"/>
      <c r="AZ30" s="1040">
        <v>0</v>
      </c>
      <c r="BA30" s="1040"/>
      <c r="BB30" s="1040"/>
      <c r="BC30" s="1040"/>
      <c r="BD30" s="1040"/>
      <c r="BE30" s="971"/>
      <c r="BF30" s="971"/>
      <c r="BG30" s="971"/>
      <c r="BH30" s="971"/>
      <c r="BI30" s="972"/>
      <c r="BJ30" s="232"/>
      <c r="BK30" s="232"/>
      <c r="BL30" s="232"/>
      <c r="BM30" s="232"/>
      <c r="BN30" s="232"/>
      <c r="BO30" s="241"/>
      <c r="BP30" s="241"/>
      <c r="BQ30" s="238">
        <v>24</v>
      </c>
      <c r="BR30" s="239"/>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30"/>
    </row>
    <row r="31" spans="1:131" ht="26.25" customHeight="1" x14ac:dyDescent="0.2">
      <c r="A31" s="242">
        <v>4</v>
      </c>
      <c r="B31" s="1029" t="s">
        <v>392</v>
      </c>
      <c r="C31" s="1030"/>
      <c r="D31" s="1030"/>
      <c r="E31" s="1030"/>
      <c r="F31" s="1030"/>
      <c r="G31" s="1030"/>
      <c r="H31" s="1030"/>
      <c r="I31" s="1030"/>
      <c r="J31" s="1030"/>
      <c r="K31" s="1030"/>
      <c r="L31" s="1030"/>
      <c r="M31" s="1030"/>
      <c r="N31" s="1030"/>
      <c r="O31" s="1030"/>
      <c r="P31" s="1031"/>
      <c r="Q31" s="1037">
        <v>107</v>
      </c>
      <c r="R31" s="1038"/>
      <c r="S31" s="1038"/>
      <c r="T31" s="1038"/>
      <c r="U31" s="1038"/>
      <c r="V31" s="1038">
        <v>91</v>
      </c>
      <c r="W31" s="1038"/>
      <c r="X31" s="1038"/>
      <c r="Y31" s="1038"/>
      <c r="Z31" s="1038"/>
      <c r="AA31" s="1038">
        <v>16</v>
      </c>
      <c r="AB31" s="1038"/>
      <c r="AC31" s="1038"/>
      <c r="AD31" s="1038"/>
      <c r="AE31" s="1039"/>
      <c r="AF31" s="1034">
        <v>16</v>
      </c>
      <c r="AG31" s="1035"/>
      <c r="AH31" s="1035"/>
      <c r="AI31" s="1035"/>
      <c r="AJ31" s="1036"/>
      <c r="AK31" s="979">
        <v>5</v>
      </c>
      <c r="AL31" s="970"/>
      <c r="AM31" s="970"/>
      <c r="AN31" s="970"/>
      <c r="AO31" s="970"/>
      <c r="AP31" s="970">
        <v>8</v>
      </c>
      <c r="AQ31" s="970"/>
      <c r="AR31" s="970"/>
      <c r="AS31" s="970"/>
      <c r="AT31" s="970"/>
      <c r="AU31" s="970">
        <v>6</v>
      </c>
      <c r="AV31" s="970"/>
      <c r="AW31" s="970"/>
      <c r="AX31" s="970"/>
      <c r="AY31" s="970"/>
      <c r="AZ31" s="1040">
        <v>0</v>
      </c>
      <c r="BA31" s="1040"/>
      <c r="BB31" s="1040"/>
      <c r="BC31" s="1040"/>
      <c r="BD31" s="1040"/>
      <c r="BE31" s="971"/>
      <c r="BF31" s="971"/>
      <c r="BG31" s="971"/>
      <c r="BH31" s="971"/>
      <c r="BI31" s="972"/>
      <c r="BJ31" s="232"/>
      <c r="BK31" s="232"/>
      <c r="BL31" s="232"/>
      <c r="BM31" s="232"/>
      <c r="BN31" s="232"/>
      <c r="BO31" s="241"/>
      <c r="BP31" s="241"/>
      <c r="BQ31" s="238">
        <v>25</v>
      </c>
      <c r="BR31" s="239"/>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0"/>
    </row>
    <row r="32" spans="1:131" ht="26.25" customHeight="1" x14ac:dyDescent="0.2">
      <c r="A32" s="242">
        <v>5</v>
      </c>
      <c r="B32" s="1029" t="s">
        <v>393</v>
      </c>
      <c r="C32" s="1030"/>
      <c r="D32" s="1030"/>
      <c r="E32" s="1030"/>
      <c r="F32" s="1030"/>
      <c r="G32" s="1030"/>
      <c r="H32" s="1030"/>
      <c r="I32" s="1030"/>
      <c r="J32" s="1030"/>
      <c r="K32" s="1030"/>
      <c r="L32" s="1030"/>
      <c r="M32" s="1030"/>
      <c r="N32" s="1030"/>
      <c r="O32" s="1030"/>
      <c r="P32" s="1031"/>
      <c r="Q32" s="1037">
        <v>436</v>
      </c>
      <c r="R32" s="1038"/>
      <c r="S32" s="1038"/>
      <c r="T32" s="1038"/>
      <c r="U32" s="1038"/>
      <c r="V32" s="1038">
        <v>491</v>
      </c>
      <c r="W32" s="1038"/>
      <c r="X32" s="1038"/>
      <c r="Y32" s="1038"/>
      <c r="Z32" s="1038"/>
      <c r="AA32" s="1038">
        <v>-55</v>
      </c>
      <c r="AB32" s="1038"/>
      <c r="AC32" s="1038"/>
      <c r="AD32" s="1038"/>
      <c r="AE32" s="1039"/>
      <c r="AF32" s="1034">
        <v>929</v>
      </c>
      <c r="AG32" s="1035"/>
      <c r="AH32" s="1035"/>
      <c r="AI32" s="1035"/>
      <c r="AJ32" s="1036"/>
      <c r="AK32" s="979">
        <v>123</v>
      </c>
      <c r="AL32" s="970"/>
      <c r="AM32" s="970"/>
      <c r="AN32" s="970"/>
      <c r="AO32" s="970"/>
      <c r="AP32" s="970">
        <v>1803</v>
      </c>
      <c r="AQ32" s="970"/>
      <c r="AR32" s="970"/>
      <c r="AS32" s="970"/>
      <c r="AT32" s="970"/>
      <c r="AU32" s="970">
        <v>1803</v>
      </c>
      <c r="AV32" s="970"/>
      <c r="AW32" s="970"/>
      <c r="AX32" s="970"/>
      <c r="AY32" s="970"/>
      <c r="AZ32" s="1040">
        <v>0</v>
      </c>
      <c r="BA32" s="1040"/>
      <c r="BB32" s="1040"/>
      <c r="BC32" s="1040"/>
      <c r="BD32" s="1040"/>
      <c r="BE32" s="971" t="s">
        <v>394</v>
      </c>
      <c r="BF32" s="971"/>
      <c r="BG32" s="971"/>
      <c r="BH32" s="971"/>
      <c r="BI32" s="972"/>
      <c r="BJ32" s="232"/>
      <c r="BK32" s="232"/>
      <c r="BL32" s="232"/>
      <c r="BM32" s="232"/>
      <c r="BN32" s="232"/>
      <c r="BO32" s="241"/>
      <c r="BP32" s="241"/>
      <c r="BQ32" s="238">
        <v>26</v>
      </c>
      <c r="BR32" s="239"/>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0"/>
    </row>
    <row r="33" spans="1:131" ht="26.25" customHeight="1" x14ac:dyDescent="0.2">
      <c r="A33" s="242">
        <v>6</v>
      </c>
      <c r="B33" s="1029" t="s">
        <v>395</v>
      </c>
      <c r="C33" s="1030"/>
      <c r="D33" s="1030"/>
      <c r="E33" s="1030"/>
      <c r="F33" s="1030"/>
      <c r="G33" s="1030"/>
      <c r="H33" s="1030"/>
      <c r="I33" s="1030"/>
      <c r="J33" s="1030"/>
      <c r="K33" s="1030"/>
      <c r="L33" s="1030"/>
      <c r="M33" s="1030"/>
      <c r="N33" s="1030"/>
      <c r="O33" s="1030"/>
      <c r="P33" s="1031"/>
      <c r="Q33" s="1037">
        <v>293</v>
      </c>
      <c r="R33" s="1038"/>
      <c r="S33" s="1038"/>
      <c r="T33" s="1038"/>
      <c r="U33" s="1038"/>
      <c r="V33" s="1038">
        <v>306</v>
      </c>
      <c r="W33" s="1038"/>
      <c r="X33" s="1038"/>
      <c r="Y33" s="1038"/>
      <c r="Z33" s="1038"/>
      <c r="AA33" s="1038">
        <f>-13</f>
        <v>-13</v>
      </c>
      <c r="AB33" s="1038"/>
      <c r="AC33" s="1038"/>
      <c r="AD33" s="1038"/>
      <c r="AE33" s="1039"/>
      <c r="AF33" s="1034">
        <v>28</v>
      </c>
      <c r="AG33" s="1035"/>
      <c r="AH33" s="1035"/>
      <c r="AI33" s="1035"/>
      <c r="AJ33" s="1036"/>
      <c r="AK33" s="979">
        <v>155</v>
      </c>
      <c r="AL33" s="970"/>
      <c r="AM33" s="970"/>
      <c r="AN33" s="970"/>
      <c r="AO33" s="970"/>
      <c r="AP33" s="970">
        <v>2077</v>
      </c>
      <c r="AQ33" s="970"/>
      <c r="AR33" s="970"/>
      <c r="AS33" s="970"/>
      <c r="AT33" s="970"/>
      <c r="AU33" s="970">
        <v>1948</v>
      </c>
      <c r="AV33" s="970"/>
      <c r="AW33" s="970"/>
      <c r="AX33" s="970"/>
      <c r="AY33" s="970"/>
      <c r="AZ33" s="1040">
        <v>0</v>
      </c>
      <c r="BA33" s="1040"/>
      <c r="BB33" s="1040"/>
      <c r="BC33" s="1040"/>
      <c r="BD33" s="1040"/>
      <c r="BE33" s="971" t="s">
        <v>394</v>
      </c>
      <c r="BF33" s="971"/>
      <c r="BG33" s="971"/>
      <c r="BH33" s="971"/>
      <c r="BI33" s="972"/>
      <c r="BJ33" s="232"/>
      <c r="BK33" s="232"/>
      <c r="BL33" s="232"/>
      <c r="BM33" s="232"/>
      <c r="BN33" s="232"/>
      <c r="BO33" s="241"/>
      <c r="BP33" s="241"/>
      <c r="BQ33" s="238">
        <v>27</v>
      </c>
      <c r="BR33" s="239"/>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30"/>
    </row>
    <row r="34" spans="1:131" ht="26.25" customHeight="1" x14ac:dyDescent="0.2">
      <c r="A34" s="242">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9"/>
      <c r="AL34" s="970"/>
      <c r="AM34" s="970"/>
      <c r="AN34" s="970"/>
      <c r="AO34" s="970"/>
      <c r="AP34" s="970"/>
      <c r="AQ34" s="970"/>
      <c r="AR34" s="970"/>
      <c r="AS34" s="970"/>
      <c r="AT34" s="970"/>
      <c r="AU34" s="970"/>
      <c r="AV34" s="970"/>
      <c r="AW34" s="970"/>
      <c r="AX34" s="970"/>
      <c r="AY34" s="970"/>
      <c r="AZ34" s="1040"/>
      <c r="BA34" s="1040"/>
      <c r="BB34" s="1040"/>
      <c r="BC34" s="1040"/>
      <c r="BD34" s="1040"/>
      <c r="BE34" s="971"/>
      <c r="BF34" s="971"/>
      <c r="BG34" s="971"/>
      <c r="BH34" s="971"/>
      <c r="BI34" s="972"/>
      <c r="BJ34" s="232"/>
      <c r="BK34" s="232"/>
      <c r="BL34" s="232"/>
      <c r="BM34" s="232"/>
      <c r="BN34" s="232"/>
      <c r="BO34" s="241"/>
      <c r="BP34" s="241"/>
      <c r="BQ34" s="238">
        <v>28</v>
      </c>
      <c r="BR34" s="239"/>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0"/>
    </row>
    <row r="35" spans="1:131" ht="26.25" customHeight="1" x14ac:dyDescent="0.2">
      <c r="A35" s="242">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32"/>
      <c r="BK35" s="232"/>
      <c r="BL35" s="232"/>
      <c r="BM35" s="232"/>
      <c r="BN35" s="232"/>
      <c r="BO35" s="241"/>
      <c r="BP35" s="241"/>
      <c r="BQ35" s="238">
        <v>29</v>
      </c>
      <c r="BR35" s="239"/>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0"/>
    </row>
    <row r="36" spans="1:131" ht="26.25" customHeight="1" x14ac:dyDescent="0.2">
      <c r="A36" s="242">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2"/>
      <c r="BK36" s="232"/>
      <c r="BL36" s="232"/>
      <c r="BM36" s="232"/>
      <c r="BN36" s="232"/>
      <c r="BO36" s="241"/>
      <c r="BP36" s="241"/>
      <c r="BQ36" s="238">
        <v>30</v>
      </c>
      <c r="BR36" s="239"/>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0"/>
    </row>
    <row r="37" spans="1:131" ht="26.25" customHeight="1" x14ac:dyDescent="0.2">
      <c r="A37" s="242">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2"/>
      <c r="BK37" s="232"/>
      <c r="BL37" s="232"/>
      <c r="BM37" s="232"/>
      <c r="BN37" s="232"/>
      <c r="BO37" s="241"/>
      <c r="BP37" s="241"/>
      <c r="BQ37" s="238">
        <v>31</v>
      </c>
      <c r="BR37" s="239"/>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0"/>
    </row>
    <row r="38" spans="1:131" ht="26.25" customHeight="1" x14ac:dyDescent="0.2">
      <c r="A38" s="242">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2"/>
      <c r="BK38" s="232"/>
      <c r="BL38" s="232"/>
      <c r="BM38" s="232"/>
      <c r="BN38" s="232"/>
      <c r="BO38" s="241"/>
      <c r="BP38" s="241"/>
      <c r="BQ38" s="238">
        <v>32</v>
      </c>
      <c r="BR38" s="239"/>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0"/>
    </row>
    <row r="39" spans="1:131" ht="26.25" customHeight="1" x14ac:dyDescent="0.2">
      <c r="A39" s="242">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2"/>
      <c r="BK39" s="232"/>
      <c r="BL39" s="232"/>
      <c r="BM39" s="232"/>
      <c r="BN39" s="232"/>
      <c r="BO39" s="241"/>
      <c r="BP39" s="241"/>
      <c r="BQ39" s="238">
        <v>33</v>
      </c>
      <c r="BR39" s="239"/>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0"/>
    </row>
    <row r="40" spans="1:131" ht="26.25" customHeight="1" x14ac:dyDescent="0.2">
      <c r="A40" s="238">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2"/>
      <c r="BK40" s="232"/>
      <c r="BL40" s="232"/>
      <c r="BM40" s="232"/>
      <c r="BN40" s="232"/>
      <c r="BO40" s="241"/>
      <c r="BP40" s="241"/>
      <c r="BQ40" s="238">
        <v>34</v>
      </c>
      <c r="BR40" s="239"/>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0"/>
    </row>
    <row r="41" spans="1:131" ht="26.25" customHeight="1" x14ac:dyDescent="0.2">
      <c r="A41" s="238">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2"/>
      <c r="BK41" s="232"/>
      <c r="BL41" s="232"/>
      <c r="BM41" s="232"/>
      <c r="BN41" s="232"/>
      <c r="BO41" s="241"/>
      <c r="BP41" s="241"/>
      <c r="BQ41" s="238">
        <v>35</v>
      </c>
      <c r="BR41" s="239"/>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0"/>
    </row>
    <row r="42" spans="1:131" ht="26.25" customHeight="1" x14ac:dyDescent="0.2">
      <c r="A42" s="238">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2"/>
      <c r="BK42" s="232"/>
      <c r="BL42" s="232"/>
      <c r="BM42" s="232"/>
      <c r="BN42" s="232"/>
      <c r="BO42" s="241"/>
      <c r="BP42" s="241"/>
      <c r="BQ42" s="238">
        <v>36</v>
      </c>
      <c r="BR42" s="239"/>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0"/>
    </row>
    <row r="43" spans="1:131" ht="26.25" customHeight="1" x14ac:dyDescent="0.2">
      <c r="A43" s="238">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2"/>
      <c r="BK43" s="232"/>
      <c r="BL43" s="232"/>
      <c r="BM43" s="232"/>
      <c r="BN43" s="232"/>
      <c r="BO43" s="241"/>
      <c r="BP43" s="241"/>
      <c r="BQ43" s="238">
        <v>37</v>
      </c>
      <c r="BR43" s="239"/>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0"/>
    </row>
    <row r="44" spans="1:131" ht="26.25" customHeight="1" x14ac:dyDescent="0.2">
      <c r="A44" s="238">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2"/>
      <c r="BK44" s="232"/>
      <c r="BL44" s="232"/>
      <c r="BM44" s="232"/>
      <c r="BN44" s="232"/>
      <c r="BO44" s="241"/>
      <c r="BP44" s="241"/>
      <c r="BQ44" s="238">
        <v>38</v>
      </c>
      <c r="BR44" s="239"/>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0"/>
    </row>
    <row r="45" spans="1:131" ht="26.25" customHeight="1" x14ac:dyDescent="0.2">
      <c r="A45" s="238">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2"/>
      <c r="BK45" s="232"/>
      <c r="BL45" s="232"/>
      <c r="BM45" s="232"/>
      <c r="BN45" s="232"/>
      <c r="BO45" s="241"/>
      <c r="BP45" s="241"/>
      <c r="BQ45" s="238">
        <v>39</v>
      </c>
      <c r="BR45" s="239"/>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0"/>
    </row>
    <row r="46" spans="1:131" ht="26.25" customHeight="1" x14ac:dyDescent="0.2">
      <c r="A46" s="238">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2"/>
      <c r="BK46" s="232"/>
      <c r="BL46" s="232"/>
      <c r="BM46" s="232"/>
      <c r="BN46" s="232"/>
      <c r="BO46" s="241"/>
      <c r="BP46" s="241"/>
      <c r="BQ46" s="238">
        <v>40</v>
      </c>
      <c r="BR46" s="239"/>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0"/>
    </row>
    <row r="47" spans="1:131" ht="26.25" customHeight="1" x14ac:dyDescent="0.2">
      <c r="A47" s="238">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2"/>
      <c r="BK47" s="232"/>
      <c r="BL47" s="232"/>
      <c r="BM47" s="232"/>
      <c r="BN47" s="232"/>
      <c r="BO47" s="241"/>
      <c r="BP47" s="241"/>
      <c r="BQ47" s="238">
        <v>41</v>
      </c>
      <c r="BR47" s="239"/>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0"/>
    </row>
    <row r="48" spans="1:131" ht="26.25" customHeight="1" x14ac:dyDescent="0.2">
      <c r="A48" s="238">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2"/>
      <c r="BK48" s="232"/>
      <c r="BL48" s="232"/>
      <c r="BM48" s="232"/>
      <c r="BN48" s="232"/>
      <c r="BO48" s="241"/>
      <c r="BP48" s="241"/>
      <c r="BQ48" s="238">
        <v>42</v>
      </c>
      <c r="BR48" s="239"/>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0"/>
    </row>
    <row r="49" spans="1:131" ht="26.25" customHeight="1" x14ac:dyDescent="0.2">
      <c r="A49" s="238">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2"/>
      <c r="BK49" s="232"/>
      <c r="BL49" s="232"/>
      <c r="BM49" s="232"/>
      <c r="BN49" s="232"/>
      <c r="BO49" s="241"/>
      <c r="BP49" s="241"/>
      <c r="BQ49" s="238">
        <v>43</v>
      </c>
      <c r="BR49" s="239"/>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0"/>
    </row>
    <row r="50" spans="1:131" ht="26.25" customHeight="1" x14ac:dyDescent="0.2">
      <c r="A50" s="238">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2"/>
      <c r="BK50" s="232"/>
      <c r="BL50" s="232"/>
      <c r="BM50" s="232"/>
      <c r="BN50" s="232"/>
      <c r="BO50" s="241"/>
      <c r="BP50" s="241"/>
      <c r="BQ50" s="238">
        <v>44</v>
      </c>
      <c r="BR50" s="239"/>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0"/>
    </row>
    <row r="51" spans="1:131" ht="26.25" customHeight="1" x14ac:dyDescent="0.2">
      <c r="A51" s="238">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2"/>
      <c r="BK51" s="232"/>
      <c r="BL51" s="232"/>
      <c r="BM51" s="232"/>
      <c r="BN51" s="232"/>
      <c r="BO51" s="241"/>
      <c r="BP51" s="241"/>
      <c r="BQ51" s="238">
        <v>45</v>
      </c>
      <c r="BR51" s="239"/>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0"/>
    </row>
    <row r="52" spans="1:131" ht="26.25" customHeight="1" x14ac:dyDescent="0.2">
      <c r="A52" s="238">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2"/>
      <c r="BK52" s="232"/>
      <c r="BL52" s="232"/>
      <c r="BM52" s="232"/>
      <c r="BN52" s="232"/>
      <c r="BO52" s="241"/>
      <c r="BP52" s="241"/>
      <c r="BQ52" s="238">
        <v>46</v>
      </c>
      <c r="BR52" s="239"/>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0"/>
    </row>
    <row r="53" spans="1:131" ht="26.25" customHeight="1" x14ac:dyDescent="0.2">
      <c r="A53" s="238">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2"/>
      <c r="BK53" s="232"/>
      <c r="BL53" s="232"/>
      <c r="BM53" s="232"/>
      <c r="BN53" s="232"/>
      <c r="BO53" s="241"/>
      <c r="BP53" s="241"/>
      <c r="BQ53" s="238">
        <v>47</v>
      </c>
      <c r="BR53" s="239"/>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0"/>
    </row>
    <row r="54" spans="1:131" ht="26.25" customHeight="1" x14ac:dyDescent="0.2">
      <c r="A54" s="238">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2"/>
      <c r="BK54" s="232"/>
      <c r="BL54" s="232"/>
      <c r="BM54" s="232"/>
      <c r="BN54" s="232"/>
      <c r="BO54" s="241"/>
      <c r="BP54" s="241"/>
      <c r="BQ54" s="238">
        <v>48</v>
      </c>
      <c r="BR54" s="239"/>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0"/>
    </row>
    <row r="55" spans="1:131" ht="26.25" customHeight="1" x14ac:dyDescent="0.2">
      <c r="A55" s="238">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2"/>
      <c r="BK55" s="232"/>
      <c r="BL55" s="232"/>
      <c r="BM55" s="232"/>
      <c r="BN55" s="232"/>
      <c r="BO55" s="241"/>
      <c r="BP55" s="241"/>
      <c r="BQ55" s="238">
        <v>49</v>
      </c>
      <c r="BR55" s="239"/>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0"/>
    </row>
    <row r="56" spans="1:131" ht="26.25" customHeight="1" x14ac:dyDescent="0.2">
      <c r="A56" s="238">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2"/>
      <c r="BK56" s="232"/>
      <c r="BL56" s="232"/>
      <c r="BM56" s="232"/>
      <c r="BN56" s="232"/>
      <c r="BO56" s="241"/>
      <c r="BP56" s="241"/>
      <c r="BQ56" s="238">
        <v>50</v>
      </c>
      <c r="BR56" s="239"/>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0"/>
    </row>
    <row r="57" spans="1:131" ht="26.25" customHeight="1" x14ac:dyDescent="0.2">
      <c r="A57" s="238">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2"/>
      <c r="BK57" s="232"/>
      <c r="BL57" s="232"/>
      <c r="BM57" s="232"/>
      <c r="BN57" s="232"/>
      <c r="BO57" s="241"/>
      <c r="BP57" s="241"/>
      <c r="BQ57" s="238">
        <v>51</v>
      </c>
      <c r="BR57" s="239"/>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0"/>
    </row>
    <row r="58" spans="1:131" ht="26.25" customHeight="1" x14ac:dyDescent="0.2">
      <c r="A58" s="238">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2"/>
      <c r="BK58" s="232"/>
      <c r="BL58" s="232"/>
      <c r="BM58" s="232"/>
      <c r="BN58" s="232"/>
      <c r="BO58" s="241"/>
      <c r="BP58" s="241"/>
      <c r="BQ58" s="238">
        <v>52</v>
      </c>
      <c r="BR58" s="239"/>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0"/>
    </row>
    <row r="59" spans="1:131" ht="26.25" customHeight="1" x14ac:dyDescent="0.2">
      <c r="A59" s="238">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2"/>
      <c r="BK59" s="232"/>
      <c r="BL59" s="232"/>
      <c r="BM59" s="232"/>
      <c r="BN59" s="232"/>
      <c r="BO59" s="241"/>
      <c r="BP59" s="241"/>
      <c r="BQ59" s="238">
        <v>53</v>
      </c>
      <c r="BR59" s="239"/>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0"/>
    </row>
    <row r="60" spans="1:131" ht="26.25" customHeight="1" x14ac:dyDescent="0.2">
      <c r="A60" s="238">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2"/>
      <c r="BK60" s="232"/>
      <c r="BL60" s="232"/>
      <c r="BM60" s="232"/>
      <c r="BN60" s="232"/>
      <c r="BO60" s="241"/>
      <c r="BP60" s="241"/>
      <c r="BQ60" s="238">
        <v>54</v>
      </c>
      <c r="BR60" s="239"/>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0"/>
    </row>
    <row r="61" spans="1:131" ht="26.25" customHeight="1" thickBot="1" x14ac:dyDescent="0.25">
      <c r="A61" s="238">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2"/>
      <c r="BK61" s="232"/>
      <c r="BL61" s="232"/>
      <c r="BM61" s="232"/>
      <c r="BN61" s="232"/>
      <c r="BO61" s="241"/>
      <c r="BP61" s="241"/>
      <c r="BQ61" s="238">
        <v>55</v>
      </c>
      <c r="BR61" s="239"/>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0"/>
    </row>
    <row r="62" spans="1:131" ht="26.25" customHeight="1" x14ac:dyDescent="0.2">
      <c r="A62" s="238">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396</v>
      </c>
      <c r="BK62" s="1027"/>
      <c r="BL62" s="1027"/>
      <c r="BM62" s="1027"/>
      <c r="BN62" s="1028"/>
      <c r="BO62" s="241"/>
      <c r="BP62" s="241"/>
      <c r="BQ62" s="238">
        <v>56</v>
      </c>
      <c r="BR62" s="239"/>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0"/>
    </row>
    <row r="63" spans="1:131" ht="26.25" customHeight="1" thickBot="1" x14ac:dyDescent="0.25">
      <c r="A63" s="240" t="s">
        <v>377</v>
      </c>
      <c r="B63" s="948" t="s">
        <v>397</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19"/>
      <c r="AF63" s="1020">
        <v>1112</v>
      </c>
      <c r="AG63" s="958"/>
      <c r="AH63" s="958"/>
      <c r="AI63" s="958"/>
      <c r="AJ63" s="1021"/>
      <c r="AK63" s="1022"/>
      <c r="AL63" s="962"/>
      <c r="AM63" s="962"/>
      <c r="AN63" s="962"/>
      <c r="AO63" s="962"/>
      <c r="AP63" s="958">
        <f>SUM(AP28:AT62)</f>
        <v>3888</v>
      </c>
      <c r="AQ63" s="958"/>
      <c r="AR63" s="958"/>
      <c r="AS63" s="958"/>
      <c r="AT63" s="958"/>
      <c r="AU63" s="958">
        <f>SUM(AU28:AY62)</f>
        <v>3757</v>
      </c>
      <c r="AV63" s="958"/>
      <c r="AW63" s="958"/>
      <c r="AX63" s="958"/>
      <c r="AY63" s="958"/>
      <c r="AZ63" s="1016"/>
      <c r="BA63" s="1016"/>
      <c r="BB63" s="1016"/>
      <c r="BC63" s="1016"/>
      <c r="BD63" s="1016"/>
      <c r="BE63" s="958">
        <f>SUM(BE28:BI62)</f>
        <v>0</v>
      </c>
      <c r="BF63" s="958"/>
      <c r="BG63" s="958"/>
      <c r="BH63" s="958"/>
      <c r="BI63" s="958"/>
      <c r="BJ63" s="1017" t="s">
        <v>122</v>
      </c>
      <c r="BK63" s="938"/>
      <c r="BL63" s="938"/>
      <c r="BM63" s="938"/>
      <c r="BN63" s="1018"/>
      <c r="BO63" s="241"/>
      <c r="BP63" s="241"/>
      <c r="BQ63" s="238">
        <v>57</v>
      </c>
      <c r="BR63" s="239"/>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0"/>
    </row>
    <row r="66" spans="1:131" ht="26.25" customHeight="1" x14ac:dyDescent="0.2">
      <c r="A66" s="994" t="s">
        <v>399</v>
      </c>
      <c r="B66" s="995"/>
      <c r="C66" s="995"/>
      <c r="D66" s="995"/>
      <c r="E66" s="995"/>
      <c r="F66" s="995"/>
      <c r="G66" s="995"/>
      <c r="H66" s="995"/>
      <c r="I66" s="995"/>
      <c r="J66" s="995"/>
      <c r="K66" s="995"/>
      <c r="L66" s="995"/>
      <c r="M66" s="995"/>
      <c r="N66" s="995"/>
      <c r="O66" s="995"/>
      <c r="P66" s="996"/>
      <c r="Q66" s="1000" t="s">
        <v>381</v>
      </c>
      <c r="R66" s="1001"/>
      <c r="S66" s="1001"/>
      <c r="T66" s="1001"/>
      <c r="U66" s="1002"/>
      <c r="V66" s="1000" t="s">
        <v>382</v>
      </c>
      <c r="W66" s="1001"/>
      <c r="X66" s="1001"/>
      <c r="Y66" s="1001"/>
      <c r="Z66" s="1002"/>
      <c r="AA66" s="1000" t="s">
        <v>383</v>
      </c>
      <c r="AB66" s="1001"/>
      <c r="AC66" s="1001"/>
      <c r="AD66" s="1001"/>
      <c r="AE66" s="1002"/>
      <c r="AF66" s="1006" t="s">
        <v>384</v>
      </c>
      <c r="AG66" s="1007"/>
      <c r="AH66" s="1007"/>
      <c r="AI66" s="1007"/>
      <c r="AJ66" s="1008"/>
      <c r="AK66" s="1000" t="s">
        <v>385</v>
      </c>
      <c r="AL66" s="995"/>
      <c r="AM66" s="995"/>
      <c r="AN66" s="995"/>
      <c r="AO66" s="996"/>
      <c r="AP66" s="1000" t="s">
        <v>386</v>
      </c>
      <c r="AQ66" s="1001"/>
      <c r="AR66" s="1001"/>
      <c r="AS66" s="1001"/>
      <c r="AT66" s="1002"/>
      <c r="AU66" s="1000" t="s">
        <v>400</v>
      </c>
      <c r="AV66" s="1001"/>
      <c r="AW66" s="1001"/>
      <c r="AX66" s="1001"/>
      <c r="AY66" s="1002"/>
      <c r="AZ66" s="1000" t="s">
        <v>365</v>
      </c>
      <c r="BA66" s="1001"/>
      <c r="BB66" s="1001"/>
      <c r="BC66" s="1001"/>
      <c r="BD66" s="1014"/>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2">
      <c r="A68" s="236">
        <v>1</v>
      </c>
      <c r="B68" s="984" t="s">
        <v>547</v>
      </c>
      <c r="C68" s="985"/>
      <c r="D68" s="985"/>
      <c r="E68" s="985"/>
      <c r="F68" s="985"/>
      <c r="G68" s="985"/>
      <c r="H68" s="985"/>
      <c r="I68" s="985"/>
      <c r="J68" s="985"/>
      <c r="K68" s="985"/>
      <c r="L68" s="985"/>
      <c r="M68" s="985"/>
      <c r="N68" s="985"/>
      <c r="O68" s="985"/>
      <c r="P68" s="986"/>
      <c r="Q68" s="987">
        <v>48</v>
      </c>
      <c r="R68" s="981"/>
      <c r="S68" s="981"/>
      <c r="T68" s="981"/>
      <c r="U68" s="981"/>
      <c r="V68" s="981">
        <v>28</v>
      </c>
      <c r="W68" s="981"/>
      <c r="X68" s="981"/>
      <c r="Y68" s="981"/>
      <c r="Z68" s="981"/>
      <c r="AA68" s="981">
        <v>21</v>
      </c>
      <c r="AB68" s="981"/>
      <c r="AC68" s="981"/>
      <c r="AD68" s="981"/>
      <c r="AE68" s="981"/>
      <c r="AF68" s="981">
        <v>16</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2">
      <c r="A69" s="238">
        <v>2</v>
      </c>
      <c r="B69" s="973" t="s">
        <v>548</v>
      </c>
      <c r="C69" s="974"/>
      <c r="D69" s="974"/>
      <c r="E69" s="974"/>
      <c r="F69" s="974"/>
      <c r="G69" s="974"/>
      <c r="H69" s="974"/>
      <c r="I69" s="974"/>
      <c r="J69" s="974"/>
      <c r="K69" s="974"/>
      <c r="L69" s="974"/>
      <c r="M69" s="974"/>
      <c r="N69" s="974"/>
      <c r="O69" s="974"/>
      <c r="P69" s="975"/>
      <c r="Q69" s="976">
        <v>2510</v>
      </c>
      <c r="R69" s="970"/>
      <c r="S69" s="970"/>
      <c r="T69" s="970"/>
      <c r="U69" s="970"/>
      <c r="V69" s="970">
        <v>2374</v>
      </c>
      <c r="W69" s="970"/>
      <c r="X69" s="970"/>
      <c r="Y69" s="970"/>
      <c r="Z69" s="970"/>
      <c r="AA69" s="970">
        <v>136</v>
      </c>
      <c r="AB69" s="970"/>
      <c r="AC69" s="970"/>
      <c r="AD69" s="970"/>
      <c r="AE69" s="970"/>
      <c r="AF69" s="970">
        <v>125</v>
      </c>
      <c r="AG69" s="970"/>
      <c r="AH69" s="970"/>
      <c r="AI69" s="970"/>
      <c r="AJ69" s="970"/>
      <c r="AK69" s="970">
        <v>0</v>
      </c>
      <c r="AL69" s="970"/>
      <c r="AM69" s="970"/>
      <c r="AN69" s="970"/>
      <c r="AO69" s="970"/>
      <c r="AP69" s="970">
        <v>198</v>
      </c>
      <c r="AQ69" s="970"/>
      <c r="AR69" s="970"/>
      <c r="AS69" s="970"/>
      <c r="AT69" s="970"/>
      <c r="AU69" s="970">
        <v>12</v>
      </c>
      <c r="AV69" s="970"/>
      <c r="AW69" s="970"/>
      <c r="AX69" s="970"/>
      <c r="AY69" s="970"/>
      <c r="AZ69" s="971"/>
      <c r="BA69" s="971"/>
      <c r="BB69" s="971"/>
      <c r="BC69" s="971"/>
      <c r="BD69" s="972"/>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2">
      <c r="A70" s="238">
        <v>3</v>
      </c>
      <c r="B70" s="973" t="s">
        <v>549</v>
      </c>
      <c r="C70" s="974"/>
      <c r="D70" s="974"/>
      <c r="E70" s="974"/>
      <c r="F70" s="974"/>
      <c r="G70" s="974"/>
      <c r="H70" s="974"/>
      <c r="I70" s="974"/>
      <c r="J70" s="974"/>
      <c r="K70" s="974"/>
      <c r="L70" s="974"/>
      <c r="M70" s="974"/>
      <c r="N70" s="974"/>
      <c r="O70" s="974"/>
      <c r="P70" s="975"/>
      <c r="Q70" s="976">
        <v>230</v>
      </c>
      <c r="R70" s="970"/>
      <c r="S70" s="970"/>
      <c r="T70" s="970"/>
      <c r="U70" s="970"/>
      <c r="V70" s="970">
        <v>195</v>
      </c>
      <c r="W70" s="970"/>
      <c r="X70" s="970"/>
      <c r="Y70" s="970"/>
      <c r="Z70" s="970"/>
      <c r="AA70" s="970">
        <v>35</v>
      </c>
      <c r="AB70" s="970"/>
      <c r="AC70" s="970"/>
      <c r="AD70" s="970"/>
      <c r="AE70" s="970"/>
      <c r="AF70" s="970">
        <v>35</v>
      </c>
      <c r="AG70" s="970"/>
      <c r="AH70" s="970"/>
      <c r="AI70" s="970"/>
      <c r="AJ70" s="970"/>
      <c r="AK70" s="970">
        <v>0</v>
      </c>
      <c r="AL70" s="970"/>
      <c r="AM70" s="970"/>
      <c r="AN70" s="970"/>
      <c r="AO70" s="970"/>
      <c r="AP70" s="970">
        <v>0</v>
      </c>
      <c r="AQ70" s="970"/>
      <c r="AR70" s="970"/>
      <c r="AS70" s="970"/>
      <c r="AT70" s="970"/>
      <c r="AU70" s="970">
        <v>0</v>
      </c>
      <c r="AV70" s="970"/>
      <c r="AW70" s="970"/>
      <c r="AX70" s="970"/>
      <c r="AY70" s="970"/>
      <c r="AZ70" s="971"/>
      <c r="BA70" s="971"/>
      <c r="BB70" s="971"/>
      <c r="BC70" s="971"/>
      <c r="BD70" s="972"/>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2">
      <c r="A71" s="238">
        <v>4</v>
      </c>
      <c r="B71" s="973" t="s">
        <v>550</v>
      </c>
      <c r="C71" s="974"/>
      <c r="D71" s="974"/>
      <c r="E71" s="974"/>
      <c r="F71" s="974"/>
      <c r="G71" s="974"/>
      <c r="H71" s="974"/>
      <c r="I71" s="974"/>
      <c r="J71" s="974"/>
      <c r="K71" s="974"/>
      <c r="L71" s="974"/>
      <c r="M71" s="974"/>
      <c r="N71" s="974"/>
      <c r="O71" s="974"/>
      <c r="P71" s="975"/>
      <c r="Q71" s="976">
        <v>1359863</v>
      </c>
      <c r="R71" s="970"/>
      <c r="S71" s="970"/>
      <c r="T71" s="970"/>
      <c r="U71" s="970"/>
      <c r="V71" s="970">
        <v>1332205</v>
      </c>
      <c r="W71" s="970"/>
      <c r="X71" s="970"/>
      <c r="Y71" s="970"/>
      <c r="Z71" s="970"/>
      <c r="AA71" s="970">
        <v>27659</v>
      </c>
      <c r="AB71" s="970"/>
      <c r="AC71" s="970"/>
      <c r="AD71" s="970"/>
      <c r="AE71" s="970"/>
      <c r="AF71" s="970">
        <v>27659</v>
      </c>
      <c r="AG71" s="970"/>
      <c r="AH71" s="970"/>
      <c r="AI71" s="970"/>
      <c r="AJ71" s="970"/>
      <c r="AK71" s="970">
        <v>9500</v>
      </c>
      <c r="AL71" s="970"/>
      <c r="AM71" s="970"/>
      <c r="AN71" s="970"/>
      <c r="AO71" s="970"/>
      <c r="AP71" s="970">
        <v>0</v>
      </c>
      <c r="AQ71" s="970"/>
      <c r="AR71" s="970"/>
      <c r="AS71" s="970"/>
      <c r="AT71" s="970"/>
      <c r="AU71" s="970">
        <v>0</v>
      </c>
      <c r="AV71" s="970"/>
      <c r="AW71" s="970"/>
      <c r="AX71" s="970"/>
      <c r="AY71" s="970"/>
      <c r="AZ71" s="971"/>
      <c r="BA71" s="971"/>
      <c r="BB71" s="971"/>
      <c r="BC71" s="971"/>
      <c r="BD71" s="972"/>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26.25" customHeight="1" x14ac:dyDescent="0.2">
      <c r="A72" s="238">
        <v>5</v>
      </c>
      <c r="B72" s="973" t="s">
        <v>551</v>
      </c>
      <c r="C72" s="974"/>
      <c r="D72" s="974"/>
      <c r="E72" s="974"/>
      <c r="F72" s="974"/>
      <c r="G72" s="974"/>
      <c r="H72" s="974"/>
      <c r="I72" s="974"/>
      <c r="J72" s="974"/>
      <c r="K72" s="974"/>
      <c r="L72" s="974"/>
      <c r="M72" s="974"/>
      <c r="N72" s="974"/>
      <c r="O72" s="974"/>
      <c r="P72" s="975"/>
      <c r="Q72" s="976">
        <v>38885</v>
      </c>
      <c r="R72" s="970"/>
      <c r="S72" s="970"/>
      <c r="T72" s="970"/>
      <c r="U72" s="970"/>
      <c r="V72" s="970">
        <v>35641</v>
      </c>
      <c r="W72" s="970"/>
      <c r="X72" s="970"/>
      <c r="Y72" s="970"/>
      <c r="Z72" s="970"/>
      <c r="AA72" s="970">
        <v>3244</v>
      </c>
      <c r="AB72" s="970"/>
      <c r="AC72" s="970"/>
      <c r="AD72" s="970"/>
      <c r="AE72" s="970"/>
      <c r="AF72" s="970">
        <v>26209</v>
      </c>
      <c r="AG72" s="970"/>
      <c r="AH72" s="970"/>
      <c r="AI72" s="970"/>
      <c r="AJ72" s="970"/>
      <c r="AK72" s="970">
        <v>0</v>
      </c>
      <c r="AL72" s="970"/>
      <c r="AM72" s="970"/>
      <c r="AN72" s="970"/>
      <c r="AO72" s="970"/>
      <c r="AP72" s="970">
        <v>94795</v>
      </c>
      <c r="AQ72" s="970"/>
      <c r="AR72" s="970"/>
      <c r="AS72" s="970"/>
      <c r="AT72" s="970"/>
      <c r="AU72" s="970">
        <v>0</v>
      </c>
      <c r="AV72" s="970"/>
      <c r="AW72" s="970"/>
      <c r="AX72" s="970"/>
      <c r="AY72" s="970"/>
      <c r="AZ72" s="971"/>
      <c r="BA72" s="971"/>
      <c r="BB72" s="971"/>
      <c r="BC72" s="971"/>
      <c r="BD72" s="972"/>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2">
      <c r="A73" s="238">
        <v>6</v>
      </c>
      <c r="B73" s="973" t="s">
        <v>552</v>
      </c>
      <c r="C73" s="974"/>
      <c r="D73" s="974"/>
      <c r="E73" s="974"/>
      <c r="F73" s="974"/>
      <c r="G73" s="974"/>
      <c r="H73" s="974"/>
      <c r="I73" s="974"/>
      <c r="J73" s="974"/>
      <c r="K73" s="974"/>
      <c r="L73" s="974"/>
      <c r="M73" s="974"/>
      <c r="N73" s="974"/>
      <c r="O73" s="974"/>
      <c r="P73" s="975"/>
      <c r="Q73" s="976">
        <v>6635</v>
      </c>
      <c r="R73" s="970"/>
      <c r="S73" s="970"/>
      <c r="T73" s="970"/>
      <c r="U73" s="970"/>
      <c r="V73" s="970">
        <v>5820</v>
      </c>
      <c r="W73" s="970"/>
      <c r="X73" s="970"/>
      <c r="Y73" s="970"/>
      <c r="Z73" s="970"/>
      <c r="AA73" s="970">
        <v>815</v>
      </c>
      <c r="AB73" s="970"/>
      <c r="AC73" s="970"/>
      <c r="AD73" s="970"/>
      <c r="AE73" s="970"/>
      <c r="AF73" s="970">
        <v>19303</v>
      </c>
      <c r="AG73" s="970"/>
      <c r="AH73" s="970"/>
      <c r="AI73" s="970"/>
      <c r="AJ73" s="970"/>
      <c r="AK73" s="970">
        <v>0</v>
      </c>
      <c r="AL73" s="970"/>
      <c r="AM73" s="970"/>
      <c r="AN73" s="970"/>
      <c r="AO73" s="970"/>
      <c r="AP73" s="970">
        <v>22689</v>
      </c>
      <c r="AQ73" s="970"/>
      <c r="AR73" s="970"/>
      <c r="AS73" s="970"/>
      <c r="AT73" s="970"/>
      <c r="AU73" s="970">
        <v>0</v>
      </c>
      <c r="AV73" s="970"/>
      <c r="AW73" s="970"/>
      <c r="AX73" s="970"/>
      <c r="AY73" s="970"/>
      <c r="AZ73" s="971"/>
      <c r="BA73" s="971"/>
      <c r="BB73" s="971"/>
      <c r="BC73" s="971"/>
      <c r="BD73" s="972"/>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2">
      <c r="A74" s="238">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2">
      <c r="A75" s="238">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2">
      <c r="A76" s="238">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2">
      <c r="A77" s="238">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2">
      <c r="A78" s="238">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2">
      <c r="A79" s="238">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2">
      <c r="A80" s="238">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2">
      <c r="A81" s="238">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2">
      <c r="A82" s="238">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2">
      <c r="A83" s="238">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2">
      <c r="A84" s="238">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2">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2">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2">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5">
      <c r="A88" s="240" t="s">
        <v>377</v>
      </c>
      <c r="B88" s="948" t="s">
        <v>401</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f>SUM(AF68:AJ73)</f>
        <v>73347</v>
      </c>
      <c r="AG88" s="958"/>
      <c r="AH88" s="958"/>
      <c r="AI88" s="958"/>
      <c r="AJ88" s="958"/>
      <c r="AK88" s="962"/>
      <c r="AL88" s="962"/>
      <c r="AM88" s="962"/>
      <c r="AN88" s="962"/>
      <c r="AO88" s="962"/>
      <c r="AP88" s="958">
        <f>SUM(AP68:AT74)</f>
        <v>117682</v>
      </c>
      <c r="AQ88" s="958"/>
      <c r="AR88" s="958"/>
      <c r="AS88" s="958"/>
      <c r="AT88" s="958"/>
      <c r="AU88" s="958">
        <f>SUM(AU68:AY73)</f>
        <v>12</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48" t="s">
        <v>402</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f>SUM(CR7:CV88)</f>
        <v>10</v>
      </c>
      <c r="CS102" s="938"/>
      <c r="CT102" s="938"/>
      <c r="CU102" s="938"/>
      <c r="CV102" s="939"/>
      <c r="CW102" s="937">
        <f t="shared" ref="CW102" si="0">SUM(CW7:DA88)</f>
        <v>0</v>
      </c>
      <c r="CX102" s="938"/>
      <c r="CY102" s="938"/>
      <c r="CZ102" s="938"/>
      <c r="DA102" s="939"/>
      <c r="DB102" s="937">
        <f t="shared" ref="DB102" si="1">SUM(DB7:DF88)</f>
        <v>0</v>
      </c>
      <c r="DC102" s="938"/>
      <c r="DD102" s="938"/>
      <c r="DE102" s="938"/>
      <c r="DF102" s="939"/>
      <c r="DG102" s="937">
        <f t="shared" ref="DG102" si="2">SUM(DG7:DK88)</f>
        <v>0</v>
      </c>
      <c r="DH102" s="938"/>
      <c r="DI102" s="938"/>
      <c r="DJ102" s="938"/>
      <c r="DK102" s="939"/>
      <c r="DL102" s="937">
        <f t="shared" ref="DL102" si="3">SUM(DL7:DP88)</f>
        <v>0</v>
      </c>
      <c r="DM102" s="938"/>
      <c r="DN102" s="938"/>
      <c r="DO102" s="938"/>
      <c r="DP102" s="939"/>
      <c r="DQ102" s="937">
        <f t="shared" ref="DQ102" si="4">SUM(DQ7:DU88)</f>
        <v>0</v>
      </c>
      <c r="DR102" s="938"/>
      <c r="DS102" s="938"/>
      <c r="DT102" s="938"/>
      <c r="DU102" s="939"/>
      <c r="DV102" s="937">
        <f t="shared" ref="DV102" si="5">SUM(DV7:DZ88)</f>
        <v>0</v>
      </c>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561154</v>
      </c>
      <c r="AB110" s="889"/>
      <c r="AC110" s="889"/>
      <c r="AD110" s="889"/>
      <c r="AE110" s="890"/>
      <c r="AF110" s="891">
        <v>588095</v>
      </c>
      <c r="AG110" s="889"/>
      <c r="AH110" s="889"/>
      <c r="AI110" s="889"/>
      <c r="AJ110" s="890"/>
      <c r="AK110" s="891">
        <v>600306</v>
      </c>
      <c r="AL110" s="889"/>
      <c r="AM110" s="889"/>
      <c r="AN110" s="889"/>
      <c r="AO110" s="890"/>
      <c r="AP110" s="892">
        <v>18.399999999999999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6972369</v>
      </c>
      <c r="BR110" s="842"/>
      <c r="BS110" s="842"/>
      <c r="BT110" s="842"/>
      <c r="BU110" s="842"/>
      <c r="BV110" s="842">
        <v>6953092</v>
      </c>
      <c r="BW110" s="842"/>
      <c r="BX110" s="842"/>
      <c r="BY110" s="842"/>
      <c r="BZ110" s="842"/>
      <c r="CA110" s="842">
        <v>6610397</v>
      </c>
      <c r="CB110" s="842"/>
      <c r="CC110" s="842"/>
      <c r="CD110" s="842"/>
      <c r="CE110" s="842"/>
      <c r="CF110" s="866">
        <v>202.9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4111828</v>
      </c>
      <c r="BR112" s="817"/>
      <c r="BS112" s="817"/>
      <c r="BT112" s="817"/>
      <c r="BU112" s="817"/>
      <c r="BV112" s="817">
        <v>3920803</v>
      </c>
      <c r="BW112" s="817"/>
      <c r="BX112" s="817"/>
      <c r="BY112" s="817"/>
      <c r="BZ112" s="817"/>
      <c r="CA112" s="817">
        <v>3751515</v>
      </c>
      <c r="CB112" s="817"/>
      <c r="CC112" s="817"/>
      <c r="CD112" s="817"/>
      <c r="CE112" s="817"/>
      <c r="CF112" s="875">
        <v>115.1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335461</v>
      </c>
      <c r="AB113" s="919"/>
      <c r="AC113" s="919"/>
      <c r="AD113" s="919"/>
      <c r="AE113" s="920"/>
      <c r="AF113" s="921">
        <v>355443</v>
      </c>
      <c r="AG113" s="919"/>
      <c r="AH113" s="919"/>
      <c r="AI113" s="919"/>
      <c r="AJ113" s="920"/>
      <c r="AK113" s="921">
        <v>358611</v>
      </c>
      <c r="AL113" s="919"/>
      <c r="AM113" s="919"/>
      <c r="AN113" s="919"/>
      <c r="AO113" s="920"/>
      <c r="AP113" s="922">
        <v>11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59171</v>
      </c>
      <c r="BR113" s="817"/>
      <c r="BS113" s="817"/>
      <c r="BT113" s="817"/>
      <c r="BU113" s="817"/>
      <c r="BV113" s="817">
        <v>14045</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73955</v>
      </c>
      <c r="AB114" s="780"/>
      <c r="AC114" s="780"/>
      <c r="AD114" s="780"/>
      <c r="AE114" s="781"/>
      <c r="AF114" s="782">
        <v>45822</v>
      </c>
      <c r="AG114" s="780"/>
      <c r="AH114" s="780"/>
      <c r="AI114" s="780"/>
      <c r="AJ114" s="781"/>
      <c r="AK114" s="782">
        <v>14203</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817642</v>
      </c>
      <c r="BR114" s="817"/>
      <c r="BS114" s="817"/>
      <c r="BT114" s="817"/>
      <c r="BU114" s="817"/>
      <c r="BV114" s="817">
        <v>855347</v>
      </c>
      <c r="BW114" s="817"/>
      <c r="BX114" s="817"/>
      <c r="BY114" s="817"/>
      <c r="BZ114" s="817"/>
      <c r="CA114" s="817">
        <v>863727</v>
      </c>
      <c r="CB114" s="817"/>
      <c r="CC114" s="817"/>
      <c r="CD114" s="817"/>
      <c r="CE114" s="817"/>
      <c r="CF114" s="875">
        <v>26.5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970570</v>
      </c>
      <c r="AB117" s="903"/>
      <c r="AC117" s="903"/>
      <c r="AD117" s="903"/>
      <c r="AE117" s="904"/>
      <c r="AF117" s="905">
        <v>989360</v>
      </c>
      <c r="AG117" s="903"/>
      <c r="AH117" s="903"/>
      <c r="AI117" s="903"/>
      <c r="AJ117" s="904"/>
      <c r="AK117" s="905">
        <v>973120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11961010</v>
      </c>
      <c r="BR119" s="845"/>
      <c r="BS119" s="845"/>
      <c r="BT119" s="845"/>
      <c r="BU119" s="845"/>
      <c r="BV119" s="845">
        <v>11743287</v>
      </c>
      <c r="BW119" s="845"/>
      <c r="BX119" s="845"/>
      <c r="BY119" s="845"/>
      <c r="BZ119" s="845"/>
      <c r="CA119" s="845">
        <v>11225639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2238361</v>
      </c>
      <c r="BR120" s="842"/>
      <c r="BS120" s="842"/>
      <c r="BT120" s="842"/>
      <c r="BU120" s="842"/>
      <c r="BV120" s="842">
        <v>2518098</v>
      </c>
      <c r="BW120" s="842"/>
      <c r="BX120" s="842"/>
      <c r="BY120" s="842"/>
      <c r="BZ120" s="842"/>
      <c r="CA120" s="842">
        <v>2779003</v>
      </c>
      <c r="CB120" s="842"/>
      <c r="CC120" s="842"/>
      <c r="CD120" s="842"/>
      <c r="CE120" s="842"/>
      <c r="CF120" s="866">
        <v>85.3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1948245</v>
      </c>
      <c r="DR120" s="842"/>
      <c r="DS120" s="842"/>
      <c r="DT120" s="842"/>
      <c r="DU120" s="842"/>
      <c r="DV120" s="843">
        <v>59.8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2087196</v>
      </c>
      <c r="DH121" s="817"/>
      <c r="DI121" s="817"/>
      <c r="DJ121" s="817"/>
      <c r="DK121" s="817"/>
      <c r="DL121" s="817">
        <v>1946652</v>
      </c>
      <c r="DM121" s="817"/>
      <c r="DN121" s="817"/>
      <c r="DO121" s="817"/>
      <c r="DP121" s="817"/>
      <c r="DQ121" s="817">
        <v>1803270</v>
      </c>
      <c r="DR121" s="817"/>
      <c r="DS121" s="817"/>
      <c r="DT121" s="817"/>
      <c r="DU121" s="817"/>
      <c r="DV121" s="794">
        <v>55.3</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6216041</v>
      </c>
      <c r="BR122" s="845"/>
      <c r="BS122" s="845"/>
      <c r="BT122" s="845"/>
      <c r="BU122" s="845"/>
      <c r="BV122" s="845">
        <v>5791029</v>
      </c>
      <c r="BW122" s="845"/>
      <c r="BX122" s="845"/>
      <c r="BY122" s="845"/>
      <c r="BZ122" s="845"/>
      <c r="CA122" s="845">
        <v>5703290</v>
      </c>
      <c r="CB122" s="845"/>
      <c r="CC122" s="845"/>
      <c r="CD122" s="845"/>
      <c r="CE122" s="845"/>
      <c r="CF122" s="846">
        <v>175.1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8454402</v>
      </c>
      <c r="BR123" s="833"/>
      <c r="BS123" s="833"/>
      <c r="BT123" s="833"/>
      <c r="BU123" s="833"/>
      <c r="BV123" s="833">
        <v>8309127</v>
      </c>
      <c r="BW123" s="833"/>
      <c r="BX123" s="833"/>
      <c r="BY123" s="833"/>
      <c r="BZ123" s="833"/>
      <c r="CA123" s="833">
        <v>8482293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108</v>
      </c>
      <c r="BR124" s="831"/>
      <c r="BS124" s="831"/>
      <c r="BT124" s="831"/>
      <c r="BU124" s="831"/>
      <c r="BV124" s="831">
        <v>109.2</v>
      </c>
      <c r="BW124" s="831"/>
      <c r="BX124" s="831"/>
      <c r="BY124" s="831"/>
      <c r="BZ124" s="831"/>
      <c r="CA124" s="831">
        <v>84.2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2024632</v>
      </c>
      <c r="DH124" s="764"/>
      <c r="DI124" s="764"/>
      <c r="DJ124" s="764"/>
      <c r="DK124" s="765"/>
      <c r="DL124" s="766">
        <v>1974151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3735822</v>
      </c>
      <c r="AB129" s="780"/>
      <c r="AC129" s="780"/>
      <c r="AD129" s="780"/>
      <c r="AE129" s="781"/>
      <c r="AF129" s="782">
        <v>3643073</v>
      </c>
      <c r="AG129" s="780"/>
      <c r="AH129" s="780"/>
      <c r="AI129" s="780"/>
      <c r="AJ129" s="781"/>
      <c r="AK129" s="782">
        <v>3781871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489066</v>
      </c>
      <c r="AB130" s="780"/>
      <c r="AC130" s="780"/>
      <c r="AD130" s="780"/>
      <c r="AE130" s="781"/>
      <c r="AF130" s="782">
        <v>500556</v>
      </c>
      <c r="AG130" s="780"/>
      <c r="AH130" s="780"/>
      <c r="AI130" s="780"/>
      <c r="AJ130" s="781"/>
      <c r="AK130" s="782">
        <v>523870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3246756</v>
      </c>
      <c r="AB131" s="764"/>
      <c r="AC131" s="764"/>
      <c r="AD131" s="764"/>
      <c r="AE131" s="765"/>
      <c r="AF131" s="766">
        <v>3142517</v>
      </c>
      <c r="AG131" s="764"/>
      <c r="AH131" s="764"/>
      <c r="AI131" s="764"/>
      <c r="AJ131" s="765"/>
      <c r="AK131" s="766">
        <v>3258001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84.2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14.830310620000001</v>
      </c>
      <c r="AB132" s="745"/>
      <c r="AC132" s="745"/>
      <c r="AD132" s="745"/>
      <c r="AE132" s="746"/>
      <c r="AF132" s="747">
        <v>15.55453797</v>
      </c>
      <c r="AG132" s="745"/>
      <c r="AH132" s="745"/>
      <c r="AI132" s="745"/>
      <c r="AJ132" s="746"/>
      <c r="AK132" s="747">
        <v>13.78913021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15.1</v>
      </c>
      <c r="AB133" s="724"/>
      <c r="AC133" s="724"/>
      <c r="AD133" s="724"/>
      <c r="AE133" s="725"/>
      <c r="AF133" s="723">
        <v>15.1</v>
      </c>
      <c r="AG133" s="724"/>
      <c r="AH133" s="724"/>
      <c r="AI133" s="724"/>
      <c r="AJ133" s="725"/>
      <c r="AK133" s="723">
        <v>14.7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wZwG2V9hLbjzbYxTsL29eTu/3XSzoKM07Z7Nc7mbov/osKFlSAi5VbwmQ3nfzRhOVuuiMZSmQPyd5ZYohMMQ==" saltValue="kq/Ox8bO41hz7EMp1qzD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pGtdTuX9kQ2aaE6JavmycfeeW8uTWz0qHe+RHw0tq4q772qcWqAcNCp549d9RdAT5vmmpsov1UjlsMDs+5WNQ==" saltValue="hA7+rkZb2nB1jUVMoG+C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aFJRpM7PHEovsM94UPiKYU/jrEgxay+Isk+PpGDKPegh8hmdgf9oQ4CAUr1yHIDGxhWolnFNTRD2dTgXCDkQ==" saltValue="nwoYEUY1RnQAezoTG23LQ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484</v>
      </c>
      <c r="AL9" s="1130"/>
      <c r="AM9" s="1130"/>
      <c r="AN9" s="1131"/>
      <c r="AO9" s="281">
        <v>978773</v>
      </c>
      <c r="AP9" s="281">
        <v>107263</v>
      </c>
      <c r="AQ9" s="282">
        <v>143407</v>
      </c>
      <c r="AR9" s="283">
        <v>-25.2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485</v>
      </c>
      <c r="AL10" s="1130"/>
      <c r="AM10" s="1130"/>
      <c r="AN10" s="1131"/>
      <c r="AO10" s="284">
        <v>5962</v>
      </c>
      <c r="AP10" s="284">
        <v>653</v>
      </c>
      <c r="AQ10" s="285">
        <v>20271</v>
      </c>
      <c r="AR10" s="286">
        <v>-96.8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486</v>
      </c>
      <c r="AL11" s="1130"/>
      <c r="AM11" s="1130"/>
      <c r="AN11" s="1131"/>
      <c r="AO11" s="284">
        <v>7420</v>
      </c>
      <c r="AP11" s="284">
        <v>813</v>
      </c>
      <c r="AQ11" s="285">
        <v>1412</v>
      </c>
      <c r="AR11" s="286">
        <v>-42.4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23707</v>
      </c>
      <c r="AP13" s="284">
        <v>2598</v>
      </c>
      <c r="AQ13" s="285">
        <v>5234</v>
      </c>
      <c r="AR13" s="286">
        <v>-50.4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v>40200</v>
      </c>
      <c r="AP14" s="284">
        <v>4405</v>
      </c>
      <c r="AQ14" s="285">
        <v>3337</v>
      </c>
      <c r="AR14" s="286">
        <v>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-13671</v>
      </c>
      <c r="AP15" s="284">
        <v>-1498</v>
      </c>
      <c r="AQ15" s="285">
        <v>-9830</v>
      </c>
      <c r="AR15" s="286">
        <v>-84.8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1042391</v>
      </c>
      <c r="AP16" s="284">
        <v>114235</v>
      </c>
      <c r="AQ16" s="285">
        <v>163831</v>
      </c>
      <c r="AR16" s="286">
        <v>-30.3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10.08</v>
      </c>
      <c r="AP21" s="298">
        <v>14.18</v>
      </c>
      <c r="AQ21" s="299">
        <v>-4.0999999999999996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98.8</v>
      </c>
      <c r="AP22" s="303">
        <v>95.4</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600306</v>
      </c>
      <c r="AP32" s="312">
        <v>65787</v>
      </c>
      <c r="AQ32" s="313">
        <v>86321</v>
      </c>
      <c r="AR32" s="314">
        <v>-23.8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503</v>
      </c>
      <c r="AL34" s="1120"/>
      <c r="AM34" s="1120"/>
      <c r="AN34" s="1121"/>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504</v>
      </c>
      <c r="AL35" s="1120"/>
      <c r="AM35" s="1120"/>
      <c r="AN35" s="1121"/>
      <c r="AO35" s="312">
        <v>358611</v>
      </c>
      <c r="AP35" s="312">
        <v>39300</v>
      </c>
      <c r="AQ35" s="313">
        <v>18581</v>
      </c>
      <c r="AR35" s="314">
        <v>111.5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505</v>
      </c>
      <c r="AL36" s="1120"/>
      <c r="AM36" s="1120"/>
      <c r="AN36" s="1121"/>
      <c r="AO36" s="312">
        <v>14203</v>
      </c>
      <c r="AP36" s="312">
        <v>1556</v>
      </c>
      <c r="AQ36" s="313">
        <v>4521</v>
      </c>
      <c r="AR36" s="314">
        <v>-65.599999999999994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506</v>
      </c>
      <c r="AL37" s="1120"/>
      <c r="AM37" s="1120"/>
      <c r="AN37" s="1121"/>
      <c r="AO37" s="312" t="s">
        <v>488</v>
      </c>
      <c r="AP37" s="312" t="s">
        <v>488</v>
      </c>
      <c r="AQ37" s="313">
        <v>983</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507</v>
      </c>
      <c r="AL38" s="1123"/>
      <c r="AM38" s="1123"/>
      <c r="AN38" s="1124"/>
      <c r="AO38" s="315" t="s">
        <v>488</v>
      </c>
      <c r="AP38" s="315" t="s">
        <v>488</v>
      </c>
      <c r="AQ38" s="316">
        <v>20</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508</v>
      </c>
      <c r="AL39" s="1123"/>
      <c r="AM39" s="1123"/>
      <c r="AN39" s="1124"/>
      <c r="AO39" s="312" t="s">
        <v>488</v>
      </c>
      <c r="AP39" s="312" t="s">
        <v>488</v>
      </c>
      <c r="AQ39" s="313">
        <v>-4212</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509</v>
      </c>
      <c r="AL40" s="1120"/>
      <c r="AM40" s="1120"/>
      <c r="AN40" s="1121"/>
      <c r="AO40" s="312">
        <v>-523870</v>
      </c>
      <c r="AP40" s="312">
        <v>-57410</v>
      </c>
      <c r="AQ40" s="313">
        <v>-70783</v>
      </c>
      <c r="AR40" s="314">
        <v>-18.899999999999999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449250</v>
      </c>
      <c r="AP41" s="312">
        <v>49233</v>
      </c>
      <c r="AQ41" s="313">
        <v>35432</v>
      </c>
      <c r="AR41" s="314">
        <v>39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479</v>
      </c>
      <c r="AN49" s="1114" t="s">
        <v>512</v>
      </c>
      <c r="AO49" s="1115"/>
      <c r="AP49" s="1115"/>
      <c r="AQ49" s="1115"/>
      <c r="AR49" s="111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1061166</v>
      </c>
      <c r="AN51" s="334">
        <v>107351</v>
      </c>
      <c r="AO51" s="335">
        <v>193.5</v>
      </c>
      <c r="AP51" s="336">
        <v>103390</v>
      </c>
      <c r="AQ51" s="337">
        <v>17.100000000000001</v>
      </c>
      <c r="AR51" s="338">
        <v>176.4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999361</v>
      </c>
      <c r="AN52" s="342">
        <v>101099</v>
      </c>
      <c r="AO52" s="343">
        <v>217</v>
      </c>
      <c r="AP52" s="344">
        <v>51269</v>
      </c>
      <c r="AQ52" s="345">
        <v>4.5999999999999996</v>
      </c>
      <c r="AR52" s="346">
        <v>212.4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1359416</v>
      </c>
      <c r="AN53" s="334">
        <v>140016</v>
      </c>
      <c r="AO53" s="335">
        <v>30.4</v>
      </c>
      <c r="AP53" s="336">
        <v>125391</v>
      </c>
      <c r="AQ53" s="337">
        <v>21.3</v>
      </c>
      <c r="AR53" s="338">
        <v>9.1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1301802</v>
      </c>
      <c r="AN54" s="342">
        <v>134082</v>
      </c>
      <c r="AO54" s="343">
        <v>32.6</v>
      </c>
      <c r="AP54" s="344">
        <v>68516</v>
      </c>
      <c r="AQ54" s="345">
        <v>33.6</v>
      </c>
      <c r="AR54" s="346">
        <v>-1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522184</v>
      </c>
      <c r="AN55" s="334">
        <v>55042</v>
      </c>
      <c r="AO55" s="335">
        <v>-60.7</v>
      </c>
      <c r="AP55" s="336">
        <v>138402</v>
      </c>
      <c r="AQ55" s="337">
        <v>10.4</v>
      </c>
      <c r="AR55" s="338">
        <v>-71.099999999999994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443939</v>
      </c>
      <c r="AN56" s="342">
        <v>46794</v>
      </c>
      <c r="AO56" s="343">
        <v>-65.099999999999994</v>
      </c>
      <c r="AP56" s="344">
        <v>70652</v>
      </c>
      <c r="AQ56" s="345">
        <v>3.1</v>
      </c>
      <c r="AR56" s="346">
        <v>-68.2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701545</v>
      </c>
      <c r="AN57" s="334">
        <v>75704</v>
      </c>
      <c r="AO57" s="335">
        <v>37.5</v>
      </c>
      <c r="AP57" s="336">
        <v>146367</v>
      </c>
      <c r="AQ57" s="337">
        <v>5.8</v>
      </c>
      <c r="AR57" s="338">
        <v>31.7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621101</v>
      </c>
      <c r="AN58" s="342">
        <v>67023</v>
      </c>
      <c r="AO58" s="343">
        <v>43.2</v>
      </c>
      <c r="AP58" s="344">
        <v>79441</v>
      </c>
      <c r="AQ58" s="345">
        <v>12.4</v>
      </c>
      <c r="AR58" s="346">
        <v>30.8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332245</v>
      </c>
      <c r="AN59" s="334">
        <v>36410</v>
      </c>
      <c r="AO59" s="335">
        <v>-51.9</v>
      </c>
      <c r="AP59" s="336">
        <v>165181</v>
      </c>
      <c r="AQ59" s="337">
        <v>12.9</v>
      </c>
      <c r="AR59" s="338">
        <v>-64.8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221064</v>
      </c>
      <c r="AN60" s="342">
        <v>24226</v>
      </c>
      <c r="AO60" s="343">
        <v>-63.9</v>
      </c>
      <c r="AP60" s="344">
        <v>82246</v>
      </c>
      <c r="AQ60" s="345">
        <v>3.5</v>
      </c>
      <c r="AR60" s="346">
        <v>-67.400000000000006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795311</v>
      </c>
      <c r="AN61" s="349">
        <v>82905</v>
      </c>
      <c r="AO61" s="350">
        <v>29.8</v>
      </c>
      <c r="AP61" s="351">
        <v>135746</v>
      </c>
      <c r="AQ61" s="352">
        <v>13.5</v>
      </c>
      <c r="AR61" s="338">
        <v>16.3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717453</v>
      </c>
      <c r="AN62" s="342">
        <v>74645</v>
      </c>
      <c r="AO62" s="343">
        <v>32.799999999999997</v>
      </c>
      <c r="AP62" s="344">
        <v>70425</v>
      </c>
      <c r="AQ62" s="345">
        <v>11.4</v>
      </c>
      <c r="AR62" s="346">
        <v>21.4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OjZiprG4+uvY/LrB9V9M7yXiLKqx6h/NtNz3gJa3l8dnR0Ru5vN32G64QYIkzTv/gbC7qwtwGJZS1kqXOrBFA==" saltValue="xyNRaNmipeH6sTkHwxjU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bGnEccCvnKJfRTPO4JLt6w23qP/eOQZJLfSd2v2rF6LeToNjRtoKbtf4TcDCAV2ANN8a2w1+SQIibnDwpbjUnw==" saltValue="ZjNMbQKxgYqqLDKO+8Bo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ZunYsWpOMJItgLyCNLiZbpEWg4uBybGMvKQD1JjmUsmHyVdYmUu9/8yW5SkU1KLiOA2CpQNOq/+eerrhGa0AoA==" saltValue="5F0BR9w17bT3WZLa87SK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8" t="s">
        <v>3</v>
      </c>
      <c r="D47" s="1138"/>
      <c r="E47" s="1139"/>
      <c r="F47" s="11">
        <v>40.630000000000003</v>
      </c>
      <c r="G47" s="12">
        <v>35.6</v>
      </c>
      <c r="H47" s="12">
        <v>38.22</v>
      </c>
      <c r="I47" s="12">
        <v>46.58</v>
      </c>
      <c r="J47" s="13">
        <v>51.38</v>
      </c>
    </row>
    <row r="48" spans="2:10" ht="57.75" customHeight="1" x14ac:dyDescent="0.2">
      <c r="B48" s="14"/>
      <c r="C48" s="1140" t="s">
        <v>4</v>
      </c>
      <c r="D48" s="1140"/>
      <c r="E48" s="1141"/>
      <c r="F48" s="15">
        <v>4.6399999999999997</v>
      </c>
      <c r="G48" s="16">
        <v>4.87</v>
      </c>
      <c r="H48" s="16">
        <v>8.3800000000000008</v>
      </c>
      <c r="I48" s="16">
        <v>5.86</v>
      </c>
      <c r="J48" s="17">
        <v>4.1500000000000004</v>
      </c>
    </row>
    <row r="49" spans="2:10" ht="57.75" customHeight="1" thickBot="1" x14ac:dyDescent="0.25">
      <c r="B49" s="18"/>
      <c r="C49" s="1142" t="s">
        <v>5</v>
      </c>
      <c r="D49" s="1142"/>
      <c r="E49" s="1143"/>
      <c r="F49" s="19" t="s">
        <v>531</v>
      </c>
      <c r="G49" s="20" t="s">
        <v>532</v>
      </c>
      <c r="H49" s="20">
        <v>8.6300000000000008</v>
      </c>
      <c r="I49" s="20">
        <v>4.6500000000000004</v>
      </c>
      <c r="J49" s="21">
        <v>5.0199999999999996</v>
      </c>
    </row>
    <row r="50" spans="2:10" ht="13.2" x14ac:dyDescent="0.2"/>
  </sheetData>
  <sheetProtection algorithmName="SHA-512" hashValue="m++iucnUHbQYz9G8hchlrmLKQOEIHd3J4OvCZtA1Alp6YHvlUV2wY0AR299DtAUS6OFAt6Bqqfaod5M3aaYI5Q==" saltValue="4Y7ycFMfB3nCje6hRvMj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0" t="s">
        <v>533</v>
      </c>
      <c r="D34" s="1150"/>
      <c r="E34" s="1151"/>
      <c r="F34" s="32">
        <v>26.88</v>
      </c>
      <c r="G34" s="33">
        <v>26.37</v>
      </c>
      <c r="H34" s="33">
        <v>25.27</v>
      </c>
      <c r="I34" s="33">
        <v>26.28</v>
      </c>
      <c r="J34" s="34">
        <v>24.55</v>
      </c>
      <c r="K34" s="22"/>
      <c r="L34" s="22"/>
      <c r="M34" s="22"/>
      <c r="N34" s="22"/>
      <c r="O34" s="22"/>
      <c r="P34" s="22"/>
    </row>
    <row r="35" spans="1:16" ht="39" customHeight="1" x14ac:dyDescent="0.2">
      <c r="A35" s="22"/>
      <c r="B35" s="35"/>
      <c r="C35" s="1144" t="s">
        <v>534</v>
      </c>
      <c r="D35" s="1145"/>
      <c r="E35" s="1146"/>
      <c r="F35" s="36">
        <v>4.6399999999999997</v>
      </c>
      <c r="G35" s="37">
        <v>4.87</v>
      </c>
      <c r="H35" s="37">
        <v>8.3699999999999992</v>
      </c>
      <c r="I35" s="37">
        <v>5.85</v>
      </c>
      <c r="J35" s="38">
        <v>4.1500000000000004</v>
      </c>
      <c r="K35" s="22"/>
      <c r="L35" s="22"/>
      <c r="M35" s="22"/>
      <c r="N35" s="22"/>
      <c r="O35" s="22"/>
      <c r="P35" s="22"/>
    </row>
    <row r="36" spans="1:16" ht="39" customHeight="1" x14ac:dyDescent="0.2">
      <c r="A36" s="22"/>
      <c r="B36" s="35"/>
      <c r="C36" s="1144" t="s">
        <v>535</v>
      </c>
      <c r="D36" s="1145"/>
      <c r="E36" s="1146"/>
      <c r="F36" s="36">
        <v>3.74</v>
      </c>
      <c r="G36" s="37">
        <v>4.3099999999999996</v>
      </c>
      <c r="H36" s="37">
        <v>3.95</v>
      </c>
      <c r="I36" s="37">
        <v>3.41</v>
      </c>
      <c r="J36" s="38">
        <v>2.82</v>
      </c>
      <c r="K36" s="22"/>
      <c r="L36" s="22"/>
      <c r="M36" s="22"/>
      <c r="N36" s="22"/>
      <c r="O36" s="22"/>
      <c r="P36" s="22"/>
    </row>
    <row r="37" spans="1:16" ht="39" customHeight="1" x14ac:dyDescent="0.2">
      <c r="A37" s="22"/>
      <c r="B37" s="35"/>
      <c r="C37" s="1144" t="s">
        <v>536</v>
      </c>
      <c r="D37" s="1145"/>
      <c r="E37" s="1146"/>
      <c r="F37" s="36" t="s">
        <v>488</v>
      </c>
      <c r="G37" s="37" t="s">
        <v>488</v>
      </c>
      <c r="H37" s="37" t="s">
        <v>488</v>
      </c>
      <c r="I37" s="37" t="s">
        <v>488</v>
      </c>
      <c r="J37" s="38">
        <v>0.75</v>
      </c>
      <c r="K37" s="22"/>
      <c r="L37" s="22"/>
      <c r="M37" s="22"/>
      <c r="N37" s="22"/>
      <c r="O37" s="22"/>
      <c r="P37" s="22"/>
    </row>
    <row r="38" spans="1:16" ht="39" customHeight="1" x14ac:dyDescent="0.2">
      <c r="A38" s="22"/>
      <c r="B38" s="35"/>
      <c r="C38" s="1144" t="s">
        <v>537</v>
      </c>
      <c r="D38" s="1145"/>
      <c r="E38" s="1146"/>
      <c r="F38" s="36">
        <v>0.38</v>
      </c>
      <c r="G38" s="37">
        <v>0.61</v>
      </c>
      <c r="H38" s="37">
        <v>0.31</v>
      </c>
      <c r="I38" s="37">
        <v>0.35</v>
      </c>
      <c r="J38" s="38">
        <v>0.57999999999999996</v>
      </c>
      <c r="K38" s="22"/>
      <c r="L38" s="22"/>
      <c r="M38" s="22"/>
      <c r="N38" s="22"/>
      <c r="O38" s="22"/>
      <c r="P38" s="22"/>
    </row>
    <row r="39" spans="1:16" ht="39" customHeight="1" x14ac:dyDescent="0.2">
      <c r="A39" s="22"/>
      <c r="B39" s="35"/>
      <c r="C39" s="1144" t="s">
        <v>538</v>
      </c>
      <c r="D39" s="1145"/>
      <c r="E39" s="1146"/>
      <c r="F39" s="36">
        <v>0.35</v>
      </c>
      <c r="G39" s="37">
        <v>0.2</v>
      </c>
      <c r="H39" s="37">
        <v>0.28999999999999998</v>
      </c>
      <c r="I39" s="37">
        <v>0.44</v>
      </c>
      <c r="J39" s="38">
        <v>0.41</v>
      </c>
      <c r="K39" s="22"/>
      <c r="L39" s="22"/>
      <c r="M39" s="22"/>
      <c r="N39" s="22"/>
      <c r="O39" s="22"/>
      <c r="P39" s="22"/>
    </row>
    <row r="40" spans="1:16" ht="39" customHeight="1" x14ac:dyDescent="0.2">
      <c r="A40" s="22"/>
      <c r="B40" s="35"/>
      <c r="C40" s="1144" t="s">
        <v>539</v>
      </c>
      <c r="D40" s="1145"/>
      <c r="E40" s="1146"/>
      <c r="F40" s="36">
        <v>0.09</v>
      </c>
      <c r="G40" s="37">
        <v>0.1</v>
      </c>
      <c r="H40" s="37">
        <v>0.14000000000000001</v>
      </c>
      <c r="I40" s="37">
        <v>0.3</v>
      </c>
      <c r="J40" s="38">
        <v>0.27</v>
      </c>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540</v>
      </c>
      <c r="D42" s="1145"/>
      <c r="E42" s="1146"/>
      <c r="F42" s="36" t="s">
        <v>488</v>
      </c>
      <c r="G42" s="37" t="s">
        <v>488</v>
      </c>
      <c r="H42" s="37" t="s">
        <v>488</v>
      </c>
      <c r="I42" s="37" t="s">
        <v>488</v>
      </c>
      <c r="J42" s="38" t="s">
        <v>488</v>
      </c>
      <c r="K42" s="22"/>
      <c r="L42" s="22"/>
      <c r="M42" s="22"/>
      <c r="N42" s="22"/>
      <c r="O42" s="22"/>
      <c r="P42" s="22"/>
    </row>
    <row r="43" spans="1:16" ht="39" customHeight="1" thickBot="1" x14ac:dyDescent="0.25">
      <c r="A43" s="22"/>
      <c r="B43" s="40"/>
      <c r="C43" s="1147" t="s">
        <v>541</v>
      </c>
      <c r="D43" s="1148"/>
      <c r="E43" s="1149"/>
      <c r="F43" s="41">
        <v>0.28999999999999998</v>
      </c>
      <c r="G43" s="42">
        <v>0.39</v>
      </c>
      <c r="H43" s="42">
        <v>0.14000000000000001</v>
      </c>
      <c r="I43" s="42">
        <v>0.66</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Eihoxxvp6UvLxBeXKb2F32FLqVdTNxsxCLZt27wzGvJUHSr5Tny8ieNJ1p30Sn52ATf3Vrt9JA93lyfJDduUjw==" saltValue="LtMty7JWzsSogZIu8tqn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5" t="s">
        <v>9</v>
      </c>
      <c r="C45" s="1176"/>
      <c r="D45" s="58"/>
      <c r="E45" s="1181" t="s">
        <v>10</v>
      </c>
      <c r="F45" s="1181"/>
      <c r="G45" s="1181"/>
      <c r="H45" s="1181"/>
      <c r="I45" s="1181"/>
      <c r="J45" s="1182"/>
      <c r="K45" s="59">
        <v>523</v>
      </c>
      <c r="L45" s="60">
        <v>538</v>
      </c>
      <c r="M45" s="60">
        <v>561</v>
      </c>
      <c r="N45" s="60">
        <v>588</v>
      </c>
      <c r="O45" s="61">
        <v>600</v>
      </c>
      <c r="P45" s="48"/>
      <c r="Q45" s="48"/>
      <c r="R45" s="48"/>
      <c r="S45" s="48"/>
      <c r="T45" s="48"/>
      <c r="U45" s="48"/>
    </row>
    <row r="46" spans="1:21" ht="30.75" customHeight="1" x14ac:dyDescent="0.2">
      <c r="A46" s="48"/>
      <c r="B46" s="1177"/>
      <c r="C46" s="1178"/>
      <c r="D46" s="62"/>
      <c r="E46" s="1154" t="s">
        <v>11</v>
      </c>
      <c r="F46" s="1154"/>
      <c r="G46" s="1154"/>
      <c r="H46" s="1154"/>
      <c r="I46" s="1154"/>
      <c r="J46" s="1155"/>
      <c r="K46" s="63" t="s">
        <v>488</v>
      </c>
      <c r="L46" s="64" t="s">
        <v>488</v>
      </c>
      <c r="M46" s="64" t="s">
        <v>488</v>
      </c>
      <c r="N46" s="64" t="s">
        <v>488</v>
      </c>
      <c r="O46" s="65" t="s">
        <v>488</v>
      </c>
      <c r="P46" s="48"/>
      <c r="Q46" s="48"/>
      <c r="R46" s="48"/>
      <c r="S46" s="48"/>
      <c r="T46" s="48"/>
      <c r="U46" s="48"/>
    </row>
    <row r="47" spans="1:21" ht="30.75" customHeight="1" x14ac:dyDescent="0.2">
      <c r="A47" s="48"/>
      <c r="B47" s="1177"/>
      <c r="C47" s="1178"/>
      <c r="D47" s="62"/>
      <c r="E47" s="1154" t="s">
        <v>12</v>
      </c>
      <c r="F47" s="1154"/>
      <c r="G47" s="1154"/>
      <c r="H47" s="1154"/>
      <c r="I47" s="1154"/>
      <c r="J47" s="1155"/>
      <c r="K47" s="63" t="s">
        <v>488</v>
      </c>
      <c r="L47" s="64" t="s">
        <v>488</v>
      </c>
      <c r="M47" s="64" t="s">
        <v>488</v>
      </c>
      <c r="N47" s="64" t="s">
        <v>488</v>
      </c>
      <c r="O47" s="65" t="s">
        <v>488</v>
      </c>
      <c r="P47" s="48"/>
      <c r="Q47" s="48"/>
      <c r="R47" s="48"/>
      <c r="S47" s="48"/>
      <c r="T47" s="48"/>
      <c r="U47" s="48"/>
    </row>
    <row r="48" spans="1:21" ht="30.75" customHeight="1" x14ac:dyDescent="0.2">
      <c r="A48" s="48"/>
      <c r="B48" s="1177"/>
      <c r="C48" s="1178"/>
      <c r="D48" s="62"/>
      <c r="E48" s="1154" t="s">
        <v>13</v>
      </c>
      <c r="F48" s="1154"/>
      <c r="G48" s="1154"/>
      <c r="H48" s="1154"/>
      <c r="I48" s="1154"/>
      <c r="J48" s="1155"/>
      <c r="K48" s="63">
        <v>339</v>
      </c>
      <c r="L48" s="64">
        <v>336</v>
      </c>
      <c r="M48" s="64">
        <v>335</v>
      </c>
      <c r="N48" s="64">
        <v>355</v>
      </c>
      <c r="O48" s="65">
        <v>359</v>
      </c>
      <c r="P48" s="48"/>
      <c r="Q48" s="48"/>
      <c r="R48" s="48"/>
      <c r="S48" s="48"/>
      <c r="T48" s="48"/>
      <c r="U48" s="48"/>
    </row>
    <row r="49" spans="1:21" ht="30.75" customHeight="1" x14ac:dyDescent="0.2">
      <c r="A49" s="48"/>
      <c r="B49" s="1177"/>
      <c r="C49" s="1178"/>
      <c r="D49" s="62"/>
      <c r="E49" s="1154" t="s">
        <v>14</v>
      </c>
      <c r="F49" s="1154"/>
      <c r="G49" s="1154"/>
      <c r="H49" s="1154"/>
      <c r="I49" s="1154"/>
      <c r="J49" s="1155"/>
      <c r="K49" s="63">
        <v>80</v>
      </c>
      <c r="L49" s="64">
        <v>79</v>
      </c>
      <c r="M49" s="64">
        <v>74</v>
      </c>
      <c r="N49" s="64">
        <v>46</v>
      </c>
      <c r="O49" s="65">
        <v>14</v>
      </c>
      <c r="P49" s="48"/>
      <c r="Q49" s="48"/>
      <c r="R49" s="48"/>
      <c r="S49" s="48"/>
      <c r="T49" s="48"/>
      <c r="U49" s="48"/>
    </row>
    <row r="50" spans="1:21" ht="30.75" customHeight="1" x14ac:dyDescent="0.2">
      <c r="A50" s="48"/>
      <c r="B50" s="1177"/>
      <c r="C50" s="1178"/>
      <c r="D50" s="62"/>
      <c r="E50" s="1154" t="s">
        <v>15</v>
      </c>
      <c r="F50" s="1154"/>
      <c r="G50" s="1154"/>
      <c r="H50" s="1154"/>
      <c r="I50" s="1154"/>
      <c r="J50" s="1155"/>
      <c r="K50" s="63" t="s">
        <v>488</v>
      </c>
      <c r="L50" s="64" t="s">
        <v>488</v>
      </c>
      <c r="M50" s="64" t="s">
        <v>488</v>
      </c>
      <c r="N50" s="64" t="s">
        <v>488</v>
      </c>
      <c r="O50" s="65" t="s">
        <v>488</v>
      </c>
      <c r="P50" s="48"/>
      <c r="Q50" s="48"/>
      <c r="R50" s="48"/>
      <c r="S50" s="48"/>
      <c r="T50" s="48"/>
      <c r="U50" s="48"/>
    </row>
    <row r="51" spans="1:21" ht="30.75" customHeight="1" x14ac:dyDescent="0.2">
      <c r="A51" s="48"/>
      <c r="B51" s="1179"/>
      <c r="C51" s="1180"/>
      <c r="D51" s="66"/>
      <c r="E51" s="1154" t="s">
        <v>16</v>
      </c>
      <c r="F51" s="1154"/>
      <c r="G51" s="1154"/>
      <c r="H51" s="1154"/>
      <c r="I51" s="1154"/>
      <c r="J51" s="1155"/>
      <c r="K51" s="63" t="s">
        <v>488</v>
      </c>
      <c r="L51" s="64" t="s">
        <v>488</v>
      </c>
      <c r="M51" s="64" t="s">
        <v>488</v>
      </c>
      <c r="N51" s="64" t="s">
        <v>488</v>
      </c>
      <c r="O51" s="65" t="s">
        <v>488</v>
      </c>
      <c r="P51" s="48"/>
      <c r="Q51" s="48"/>
      <c r="R51" s="48"/>
      <c r="S51" s="48"/>
      <c r="T51" s="48"/>
      <c r="U51" s="48"/>
    </row>
    <row r="52" spans="1:21" ht="30.75" customHeight="1" x14ac:dyDescent="0.2">
      <c r="A52" s="48"/>
      <c r="B52" s="1152" t="s">
        <v>17</v>
      </c>
      <c r="C52" s="1153"/>
      <c r="D52" s="66"/>
      <c r="E52" s="1154" t="s">
        <v>18</v>
      </c>
      <c r="F52" s="1154"/>
      <c r="G52" s="1154"/>
      <c r="H52" s="1154"/>
      <c r="I52" s="1154"/>
      <c r="J52" s="1155"/>
      <c r="K52" s="63">
        <v>502</v>
      </c>
      <c r="L52" s="64">
        <v>505</v>
      </c>
      <c r="M52" s="64">
        <v>489</v>
      </c>
      <c r="N52" s="64">
        <v>501</v>
      </c>
      <c r="O52" s="65">
        <v>524</v>
      </c>
      <c r="P52" s="48"/>
      <c r="Q52" s="48"/>
      <c r="R52" s="48"/>
      <c r="S52" s="48"/>
      <c r="T52" s="48"/>
      <c r="U52" s="48"/>
    </row>
    <row r="53" spans="1:21" ht="30.75" customHeight="1" thickBot="1" x14ac:dyDescent="0.25">
      <c r="A53" s="48"/>
      <c r="B53" s="1156" t="s">
        <v>19</v>
      </c>
      <c r="C53" s="1157"/>
      <c r="D53" s="67"/>
      <c r="E53" s="1158" t="s">
        <v>20</v>
      </c>
      <c r="F53" s="1158"/>
      <c r="G53" s="1158"/>
      <c r="H53" s="1158"/>
      <c r="I53" s="1158"/>
      <c r="J53" s="1159"/>
      <c r="K53" s="68">
        <v>440</v>
      </c>
      <c r="L53" s="69">
        <v>448</v>
      </c>
      <c r="M53" s="69">
        <v>481</v>
      </c>
      <c r="N53" s="69">
        <v>488</v>
      </c>
      <c r="O53" s="70">
        <v>449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0" t="s">
        <v>24</v>
      </c>
      <c r="C58" s="1161"/>
      <c r="D58" s="1166" t="s">
        <v>25</v>
      </c>
      <c r="E58" s="1167"/>
      <c r="F58" s="1167"/>
      <c r="G58" s="1167"/>
      <c r="H58" s="1167"/>
      <c r="I58" s="1167"/>
      <c r="J58" s="1168"/>
      <c r="K58" s="83"/>
      <c r="L58" s="84"/>
      <c r="M58" s="84"/>
      <c r="N58" s="84"/>
      <c r="O58" s="85"/>
    </row>
    <row r="59" spans="1:21" ht="31.5" customHeight="1" x14ac:dyDescent="0.2">
      <c r="B59" s="1162"/>
      <c r="C59" s="1163"/>
      <c r="D59" s="1169" t="s">
        <v>26</v>
      </c>
      <c r="E59" s="1170"/>
      <c r="F59" s="1170"/>
      <c r="G59" s="1170"/>
      <c r="H59" s="1170"/>
      <c r="I59" s="1170"/>
      <c r="J59" s="1171"/>
      <c r="K59" s="86"/>
      <c r="L59" s="87"/>
      <c r="M59" s="87"/>
      <c r="N59" s="87"/>
      <c r="O59" s="88"/>
    </row>
    <row r="60" spans="1:21" ht="31.5" customHeight="1" thickBot="1" x14ac:dyDescent="0.25">
      <c r="B60" s="1164"/>
      <c r="C60" s="1165"/>
      <c r="D60" s="1172" t="s">
        <v>27</v>
      </c>
      <c r="E60" s="1173"/>
      <c r="F60" s="1173"/>
      <c r="G60" s="1173"/>
      <c r="H60" s="1173"/>
      <c r="I60" s="1173"/>
      <c r="J60" s="117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n12N5bMIUR0uSprCtAWnen6JpErlZP2a515ptoxdOOxZVfzSPU6Pkv5YGYdoCe+e64yVYnNJW8V6Pe5su6GBg==" saltValue="6D23qNAsNsxa4uU+BtAW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5" t="s">
        <v>30</v>
      </c>
      <c r="C41" s="1196"/>
      <c r="D41" s="105"/>
      <c r="E41" s="1197" t="s">
        <v>31</v>
      </c>
      <c r="F41" s="1197"/>
      <c r="G41" s="1197"/>
      <c r="H41" s="1198"/>
      <c r="I41" s="355">
        <v>6242</v>
      </c>
      <c r="J41" s="356">
        <v>7031</v>
      </c>
      <c r="K41" s="356">
        <v>6972</v>
      </c>
      <c r="L41" s="356">
        <v>6953</v>
      </c>
      <c r="M41" s="357">
        <v>6610</v>
      </c>
    </row>
    <row r="42" spans="2:13" ht="27.75" customHeight="1" x14ac:dyDescent="0.2">
      <c r="B42" s="1185"/>
      <c r="C42" s="1186"/>
      <c r="D42" s="106"/>
      <c r="E42" s="1189" t="s">
        <v>32</v>
      </c>
      <c r="F42" s="1189"/>
      <c r="G42" s="1189"/>
      <c r="H42" s="1190"/>
      <c r="I42" s="358" t="s">
        <v>488</v>
      </c>
      <c r="J42" s="359" t="s">
        <v>488</v>
      </c>
      <c r="K42" s="359" t="s">
        <v>488</v>
      </c>
      <c r="L42" s="359" t="s">
        <v>488</v>
      </c>
      <c r="M42" s="360" t="s">
        <v>488</v>
      </c>
    </row>
    <row r="43" spans="2:13" ht="27.75" customHeight="1" x14ac:dyDescent="0.2">
      <c r="B43" s="1185"/>
      <c r="C43" s="1186"/>
      <c r="D43" s="106"/>
      <c r="E43" s="1189" t="s">
        <v>33</v>
      </c>
      <c r="F43" s="1189"/>
      <c r="G43" s="1189"/>
      <c r="H43" s="1190"/>
      <c r="I43" s="358">
        <v>4486</v>
      </c>
      <c r="J43" s="359">
        <v>4332</v>
      </c>
      <c r="K43" s="359">
        <v>4112</v>
      </c>
      <c r="L43" s="359">
        <v>3921</v>
      </c>
      <c r="M43" s="360">
        <v>3752</v>
      </c>
    </row>
    <row r="44" spans="2:13" ht="27.75" customHeight="1" x14ac:dyDescent="0.2">
      <c r="B44" s="1185"/>
      <c r="C44" s="1186"/>
      <c r="D44" s="106"/>
      <c r="E44" s="1189" t="s">
        <v>34</v>
      </c>
      <c r="F44" s="1189"/>
      <c r="G44" s="1189"/>
      <c r="H44" s="1190"/>
      <c r="I44" s="358">
        <v>207</v>
      </c>
      <c r="J44" s="359">
        <v>131</v>
      </c>
      <c r="K44" s="359">
        <v>59</v>
      </c>
      <c r="L44" s="359">
        <v>14</v>
      </c>
      <c r="M44" s="360" t="s">
        <v>488</v>
      </c>
    </row>
    <row r="45" spans="2:13" ht="27.75" customHeight="1" x14ac:dyDescent="0.2">
      <c r="B45" s="1185"/>
      <c r="C45" s="1186"/>
      <c r="D45" s="106"/>
      <c r="E45" s="1189" t="s">
        <v>35</v>
      </c>
      <c r="F45" s="1189"/>
      <c r="G45" s="1189"/>
      <c r="H45" s="1190"/>
      <c r="I45" s="358">
        <v>861</v>
      </c>
      <c r="J45" s="359">
        <v>856</v>
      </c>
      <c r="K45" s="359">
        <v>818</v>
      </c>
      <c r="L45" s="359">
        <v>855</v>
      </c>
      <c r="M45" s="360">
        <v>864</v>
      </c>
    </row>
    <row r="46" spans="2:13" ht="27.75" customHeight="1" x14ac:dyDescent="0.2">
      <c r="B46" s="1185"/>
      <c r="C46" s="1186"/>
      <c r="D46" s="107"/>
      <c r="E46" s="1189" t="s">
        <v>36</v>
      </c>
      <c r="F46" s="1189"/>
      <c r="G46" s="1189"/>
      <c r="H46" s="1190"/>
      <c r="I46" s="358" t="s">
        <v>488</v>
      </c>
      <c r="J46" s="359" t="s">
        <v>488</v>
      </c>
      <c r="K46" s="359" t="s">
        <v>488</v>
      </c>
      <c r="L46" s="359" t="s">
        <v>488</v>
      </c>
      <c r="M46" s="360" t="s">
        <v>488</v>
      </c>
    </row>
    <row r="47" spans="2:13" ht="27.75" customHeight="1" x14ac:dyDescent="0.2">
      <c r="B47" s="1185"/>
      <c r="C47" s="1186"/>
      <c r="D47" s="108"/>
      <c r="E47" s="1199" t="s">
        <v>37</v>
      </c>
      <c r="F47" s="1200"/>
      <c r="G47" s="1200"/>
      <c r="H47" s="1201"/>
      <c r="I47" s="358" t="s">
        <v>488</v>
      </c>
      <c r="J47" s="359" t="s">
        <v>488</v>
      </c>
      <c r="K47" s="359" t="s">
        <v>488</v>
      </c>
      <c r="L47" s="359" t="s">
        <v>488</v>
      </c>
      <c r="M47" s="360" t="s">
        <v>488</v>
      </c>
    </row>
    <row r="48" spans="2:13" ht="27.75" customHeight="1" x14ac:dyDescent="0.2">
      <c r="B48" s="1185"/>
      <c r="C48" s="1186"/>
      <c r="D48" s="106"/>
      <c r="E48" s="1189" t="s">
        <v>38</v>
      </c>
      <c r="F48" s="1189"/>
      <c r="G48" s="1189"/>
      <c r="H48" s="1190"/>
      <c r="I48" s="358" t="s">
        <v>488</v>
      </c>
      <c r="J48" s="359" t="s">
        <v>488</v>
      </c>
      <c r="K48" s="359" t="s">
        <v>488</v>
      </c>
      <c r="L48" s="359" t="s">
        <v>488</v>
      </c>
      <c r="M48" s="360" t="s">
        <v>488</v>
      </c>
    </row>
    <row r="49" spans="2:13" ht="27.75" customHeight="1" x14ac:dyDescent="0.2">
      <c r="B49" s="1187"/>
      <c r="C49" s="1188"/>
      <c r="D49" s="106"/>
      <c r="E49" s="1189" t="s">
        <v>39</v>
      </c>
      <c r="F49" s="1189"/>
      <c r="G49" s="1189"/>
      <c r="H49" s="1190"/>
      <c r="I49" s="358" t="s">
        <v>488</v>
      </c>
      <c r="J49" s="359" t="s">
        <v>488</v>
      </c>
      <c r="K49" s="359" t="s">
        <v>488</v>
      </c>
      <c r="L49" s="359" t="s">
        <v>488</v>
      </c>
      <c r="M49" s="360" t="s">
        <v>488</v>
      </c>
    </row>
    <row r="50" spans="2:13" ht="27.75" customHeight="1" x14ac:dyDescent="0.2">
      <c r="B50" s="1183" t="s">
        <v>40</v>
      </c>
      <c r="C50" s="1184"/>
      <c r="D50" s="109"/>
      <c r="E50" s="1189" t="s">
        <v>41</v>
      </c>
      <c r="F50" s="1189"/>
      <c r="G50" s="1189"/>
      <c r="H50" s="1190"/>
      <c r="I50" s="358">
        <v>2069</v>
      </c>
      <c r="J50" s="359">
        <v>2056</v>
      </c>
      <c r="K50" s="359">
        <v>2238</v>
      </c>
      <c r="L50" s="359">
        <v>2518</v>
      </c>
      <c r="M50" s="360">
        <v>2779</v>
      </c>
    </row>
    <row r="51" spans="2:13" ht="27.75" customHeight="1" x14ac:dyDescent="0.2">
      <c r="B51" s="1185"/>
      <c r="C51" s="1186"/>
      <c r="D51" s="106"/>
      <c r="E51" s="1189" t="s">
        <v>42</v>
      </c>
      <c r="F51" s="1189"/>
      <c r="G51" s="1189"/>
      <c r="H51" s="1190"/>
      <c r="I51" s="358" t="s">
        <v>488</v>
      </c>
      <c r="J51" s="359" t="s">
        <v>488</v>
      </c>
      <c r="K51" s="359" t="s">
        <v>488</v>
      </c>
      <c r="L51" s="359" t="s">
        <v>488</v>
      </c>
      <c r="M51" s="360" t="s">
        <v>488</v>
      </c>
    </row>
    <row r="52" spans="2:13" ht="27.75" customHeight="1" x14ac:dyDescent="0.2">
      <c r="B52" s="1187"/>
      <c r="C52" s="1188"/>
      <c r="D52" s="106"/>
      <c r="E52" s="1189" t="s">
        <v>43</v>
      </c>
      <c r="F52" s="1189"/>
      <c r="G52" s="1189"/>
      <c r="H52" s="1190"/>
      <c r="I52" s="358">
        <v>6389</v>
      </c>
      <c r="J52" s="359">
        <v>6333</v>
      </c>
      <c r="K52" s="359">
        <v>6216</v>
      </c>
      <c r="L52" s="359">
        <v>5791</v>
      </c>
      <c r="M52" s="360">
        <v>5703</v>
      </c>
    </row>
    <row r="53" spans="2:13" ht="27.75" customHeight="1" thickBot="1" x14ac:dyDescent="0.25">
      <c r="B53" s="1191" t="s">
        <v>19</v>
      </c>
      <c r="C53" s="1192"/>
      <c r="D53" s="110"/>
      <c r="E53" s="1193" t="s">
        <v>44</v>
      </c>
      <c r="F53" s="1193"/>
      <c r="G53" s="1193"/>
      <c r="H53" s="1194"/>
      <c r="I53" s="361">
        <v>3337</v>
      </c>
      <c r="J53" s="362">
        <v>3961</v>
      </c>
      <c r="K53" s="362">
        <v>3507</v>
      </c>
      <c r="L53" s="362">
        <v>3434</v>
      </c>
      <c r="M53" s="363">
        <v>2743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08Xs2Z7jWYCKQ1MLzTvECpnsMzgope+psxdR/0Herz8LBovBQSeMeJXhn91AzAwAoV7eOtcRSO2uuo03ZaraQ==" saltValue="7kog85BVXNkBKYMTmnZp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0" t="s">
        <v>46</v>
      </c>
      <c r="D55" s="1210"/>
      <c r="E55" s="1211"/>
      <c r="F55" s="122">
        <v>1428</v>
      </c>
      <c r="G55" s="122">
        <v>1697</v>
      </c>
      <c r="H55" s="123">
        <v>1943</v>
      </c>
    </row>
    <row r="56" spans="2:8" ht="52.5" customHeight="1" x14ac:dyDescent="0.2">
      <c r="B56" s="124"/>
      <c r="C56" s="1212" t="s">
        <v>47</v>
      </c>
      <c r="D56" s="1212"/>
      <c r="E56" s="1213"/>
      <c r="F56" s="125" t="s">
        <v>488</v>
      </c>
      <c r="G56" s="125" t="s">
        <v>488</v>
      </c>
      <c r="H56" s="126" t="s">
        <v>488</v>
      </c>
    </row>
    <row r="57" spans="2:8" ht="53.25" customHeight="1" x14ac:dyDescent="0.2">
      <c r="B57" s="124"/>
      <c r="C57" s="1214" t="s">
        <v>48</v>
      </c>
      <c r="D57" s="1214"/>
      <c r="E57" s="1215"/>
      <c r="F57" s="127">
        <v>461</v>
      </c>
      <c r="G57" s="127">
        <v>509</v>
      </c>
      <c r="H57" s="128">
        <v>558</v>
      </c>
    </row>
    <row r="58" spans="2:8" ht="45.75" customHeight="1" x14ac:dyDescent="0.2">
      <c r="B58" s="129"/>
      <c r="C58" s="1202" t="s">
        <v>558</v>
      </c>
      <c r="D58" s="1203"/>
      <c r="E58" s="1204"/>
      <c r="F58" s="130">
        <v>183</v>
      </c>
      <c r="G58" s="130">
        <v>184</v>
      </c>
      <c r="H58" s="131">
        <v>184</v>
      </c>
    </row>
    <row r="59" spans="2:8" ht="45.75" customHeight="1" x14ac:dyDescent="0.2">
      <c r="B59" s="129"/>
      <c r="C59" s="1202" t="s">
        <v>554</v>
      </c>
      <c r="D59" s="1203"/>
      <c r="E59" s="1204"/>
      <c r="F59" s="130">
        <v>95</v>
      </c>
      <c r="G59" s="130">
        <v>145</v>
      </c>
      <c r="H59" s="131">
        <v>182</v>
      </c>
    </row>
    <row r="60" spans="2:8" ht="45.75" customHeight="1" x14ac:dyDescent="0.2">
      <c r="B60" s="129"/>
      <c r="C60" s="1202" t="s">
        <v>555</v>
      </c>
      <c r="D60" s="1203"/>
      <c r="E60" s="1204"/>
      <c r="F60" s="130">
        <v>82</v>
      </c>
      <c r="G60" s="130">
        <v>77</v>
      </c>
      <c r="H60" s="131">
        <v>71</v>
      </c>
    </row>
    <row r="61" spans="2:8" ht="45.75" customHeight="1" x14ac:dyDescent="0.2">
      <c r="B61" s="129"/>
      <c r="C61" s="1202" t="s">
        <v>556</v>
      </c>
      <c r="D61" s="1203"/>
      <c r="E61" s="1204"/>
      <c r="F61" s="130">
        <v>38</v>
      </c>
      <c r="G61" s="130">
        <v>38</v>
      </c>
      <c r="H61" s="131">
        <v>38</v>
      </c>
    </row>
    <row r="62" spans="2:8" ht="45.75" customHeight="1" thickBot="1" x14ac:dyDescent="0.25">
      <c r="B62" s="132"/>
      <c r="C62" s="1205" t="s">
        <v>557</v>
      </c>
      <c r="D62" s="1206"/>
      <c r="E62" s="1207"/>
      <c r="F62" s="133">
        <v>23</v>
      </c>
      <c r="G62" s="133">
        <v>27</v>
      </c>
      <c r="H62" s="134">
        <v>31</v>
      </c>
    </row>
    <row r="63" spans="2:8" ht="52.5" customHeight="1" thickBot="1" x14ac:dyDescent="0.25">
      <c r="B63" s="135"/>
      <c r="C63" s="1208" t="s">
        <v>49</v>
      </c>
      <c r="D63" s="1208"/>
      <c r="E63" s="1209"/>
      <c r="F63" s="136">
        <v>1889</v>
      </c>
      <c r="G63" s="136">
        <v>2206</v>
      </c>
      <c r="H63" s="137">
        <v>2501</v>
      </c>
    </row>
    <row r="64" spans="2:8" ht="13.2" x14ac:dyDescent="0.2"/>
  </sheetData>
  <sheetProtection algorithmName="SHA-512" hashValue="JiXmboJmRVmjOL4L22hKbglpFssaV+e6V/uOnNCfDEN/gDWljdNbAoMd32H8om1ak7G2uFESPDK/6F3kt3V4yA==" saltValue="Q1IaAkxHRk38SY/WRkBa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107351</v>
      </c>
      <c r="E3" s="156"/>
      <c r="F3" s="157">
        <v>103390</v>
      </c>
      <c r="G3" s="158"/>
      <c r="H3" s="159"/>
    </row>
    <row r="4" spans="1:8" x14ac:dyDescent="0.2">
      <c r="A4" s="160"/>
      <c r="B4" s="161"/>
      <c r="C4" s="162"/>
      <c r="D4" s="163">
        <v>101099</v>
      </c>
      <c r="E4" s="164"/>
      <c r="F4" s="165">
        <v>51269</v>
      </c>
      <c r="G4" s="166"/>
      <c r="H4" s="167"/>
    </row>
    <row r="5" spans="1:8" x14ac:dyDescent="0.2">
      <c r="A5" s="148" t="s">
        <v>520</v>
      </c>
      <c r="B5" s="153"/>
      <c r="C5" s="154"/>
      <c r="D5" s="155">
        <v>140016</v>
      </c>
      <c r="E5" s="156"/>
      <c r="F5" s="157">
        <v>125391</v>
      </c>
      <c r="G5" s="158"/>
      <c r="H5" s="159"/>
    </row>
    <row r="6" spans="1:8" x14ac:dyDescent="0.2">
      <c r="A6" s="160"/>
      <c r="B6" s="161"/>
      <c r="C6" s="162"/>
      <c r="D6" s="163">
        <v>134082</v>
      </c>
      <c r="E6" s="164"/>
      <c r="F6" s="165">
        <v>68516</v>
      </c>
      <c r="G6" s="166"/>
      <c r="H6" s="167"/>
    </row>
    <row r="7" spans="1:8" x14ac:dyDescent="0.2">
      <c r="A7" s="148" t="s">
        <v>521</v>
      </c>
      <c r="B7" s="153"/>
      <c r="C7" s="154"/>
      <c r="D7" s="155">
        <v>55042</v>
      </c>
      <c r="E7" s="156"/>
      <c r="F7" s="157">
        <v>138402</v>
      </c>
      <c r="G7" s="158"/>
      <c r="H7" s="159"/>
    </row>
    <row r="8" spans="1:8" x14ac:dyDescent="0.2">
      <c r="A8" s="160"/>
      <c r="B8" s="161"/>
      <c r="C8" s="162"/>
      <c r="D8" s="163">
        <v>46794</v>
      </c>
      <c r="E8" s="164"/>
      <c r="F8" s="165">
        <v>70652</v>
      </c>
      <c r="G8" s="166"/>
      <c r="H8" s="167"/>
    </row>
    <row r="9" spans="1:8" x14ac:dyDescent="0.2">
      <c r="A9" s="148" t="s">
        <v>522</v>
      </c>
      <c r="B9" s="153"/>
      <c r="C9" s="154"/>
      <c r="D9" s="155">
        <v>75704</v>
      </c>
      <c r="E9" s="156"/>
      <c r="F9" s="157">
        <v>146367</v>
      </c>
      <c r="G9" s="158"/>
      <c r="H9" s="159"/>
    </row>
    <row r="10" spans="1:8" x14ac:dyDescent="0.2">
      <c r="A10" s="160"/>
      <c r="B10" s="161"/>
      <c r="C10" s="162"/>
      <c r="D10" s="163">
        <v>67023</v>
      </c>
      <c r="E10" s="164"/>
      <c r="F10" s="165">
        <v>79441</v>
      </c>
      <c r="G10" s="166"/>
      <c r="H10" s="167"/>
    </row>
    <row r="11" spans="1:8" x14ac:dyDescent="0.2">
      <c r="A11" s="148" t="s">
        <v>523</v>
      </c>
      <c r="B11" s="153"/>
      <c r="C11" s="154"/>
      <c r="D11" s="155">
        <v>36410</v>
      </c>
      <c r="E11" s="156"/>
      <c r="F11" s="157">
        <v>165181</v>
      </c>
      <c r="G11" s="158"/>
      <c r="H11" s="159"/>
    </row>
    <row r="12" spans="1:8" x14ac:dyDescent="0.2">
      <c r="A12" s="160"/>
      <c r="B12" s="161"/>
      <c r="C12" s="168"/>
      <c r="D12" s="163">
        <v>24226</v>
      </c>
      <c r="E12" s="164"/>
      <c r="F12" s="165">
        <v>82246</v>
      </c>
      <c r="G12" s="166"/>
      <c r="H12" s="167"/>
    </row>
    <row r="13" spans="1:8" x14ac:dyDescent="0.2">
      <c r="A13" s="148"/>
      <c r="B13" s="153"/>
      <c r="C13" s="169"/>
      <c r="D13" s="170">
        <v>82905</v>
      </c>
      <c r="E13" s="171"/>
      <c r="F13" s="172">
        <v>135746</v>
      </c>
      <c r="G13" s="173"/>
      <c r="H13" s="159"/>
    </row>
    <row r="14" spans="1:8" x14ac:dyDescent="0.2">
      <c r="A14" s="160"/>
      <c r="B14" s="161"/>
      <c r="C14" s="162"/>
      <c r="D14" s="163">
        <v>74645</v>
      </c>
      <c r="E14" s="164"/>
      <c r="F14" s="165">
        <v>70425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4.6399999999999997</v>
      </c>
      <c r="C19" s="174">
        <f>ROUND(VALUE(SUBSTITUTE(実質収支比率等に係る経年分析!G$48,"▲","-")),2)</f>
        <v>4.87</v>
      </c>
      <c r="D19" s="174">
        <f>ROUND(VALUE(SUBSTITUTE(実質収支比率等に係る経年分析!H$48,"▲","-")),2)</f>
        <v>8.3800000000000008</v>
      </c>
      <c r="E19" s="174">
        <f>ROUND(VALUE(SUBSTITUTE(実質収支比率等に係る経年分析!I$48,"▲","-")),2)</f>
        <v>5.86</v>
      </c>
      <c r="F19" s="174">
        <f>ROUND(VALUE(SUBSTITUTE(実質収支比率等に係る経年分析!J$48,"▲","-")),2)</f>
        <v>4.1500000000000004</v>
      </c>
    </row>
    <row r="20" spans="1:11" x14ac:dyDescent="0.2">
      <c r="A20" s="174" t="s">
        <v>53</v>
      </c>
      <c r="B20" s="174">
        <f>ROUND(VALUE(SUBSTITUTE(実質収支比率等に係る経年分析!F$47,"▲","-")),2)</f>
        <v>40.630000000000003</v>
      </c>
      <c r="C20" s="174">
        <f>ROUND(VALUE(SUBSTITUTE(実質収支比率等に係る経年分析!G$47,"▲","-")),2)</f>
        <v>35.6</v>
      </c>
      <c r="D20" s="174">
        <f>ROUND(VALUE(SUBSTITUTE(実質収支比率等に係る経年分析!H$47,"▲","-")),2)</f>
        <v>38.22</v>
      </c>
      <c r="E20" s="174">
        <f>ROUND(VALUE(SUBSTITUTE(実質収支比率等に係る経年分析!I$47,"▲","-")),2)</f>
        <v>46.58</v>
      </c>
      <c r="F20" s="174">
        <f>ROUND(VALUE(SUBSTITUTE(実質収支比率等に係る経年分析!J$47,"▲","-")),2)</f>
        <v>51.38</v>
      </c>
    </row>
    <row r="21" spans="1:11" x14ac:dyDescent="0.2">
      <c r="A21" s="174" t="s">
        <v>54</v>
      </c>
      <c r="B21" s="174">
        <f>IF(ISNUMBER(VALUE(SUBSTITUTE(実質収支比率等に係る経年分析!F$49,"▲","-"))),ROUND(VALUE(SUBSTITUTE(実質収支比率等に係る経年分析!F$49,"▲","-")),2),NA())</f>
        <v>-4.43</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8.6300000000000008</v>
      </c>
      <c r="E21" s="174">
        <f>IF(ISNUMBER(VALUE(SUBSTITUTE(実質収支比率等に係る経年分析!I$49,"▲","-"))),ROUND(VALUE(SUBSTITUTE(実質収支比率等に係る経年分析!I$49,"▲","-")),2),NA())</f>
        <v>4.6500000000000004</v>
      </c>
      <c r="F21" s="174">
        <f>IF(ISNUMBER(VALUE(SUBSTITUTE(実質収支比率等に係る経年分析!J$49,"▲","-"))),ROUND(VALUE(SUBSTITUTE(実質収支比率等に係る経年分析!J$49,"▲","-")),2),NA())</f>
        <v>5.0199999999999996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0.27</v>
      </c>
    </row>
    <row r="31" spans="1:11" x14ac:dyDescent="0.2">
      <c r="A31" s="175" t="str">
        <f>IF(連結実質赤字比率に係る赤字・黒字の構成分析!C$39="",NA(),連結実質赤字比率に係る赤字・黒字の構成分析!C$39)</f>
        <v>国民健康保険診療所特別会計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0.75</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8.3699999999999992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4.1500000000000004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24.55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502</v>
      </c>
      <c r="E42" s="176"/>
      <c r="F42" s="176"/>
      <c r="G42" s="176">
        <f>'実質公債費比率（分子）の構造'!L$52</f>
        <v>505</v>
      </c>
      <c r="H42" s="176"/>
      <c r="I42" s="176"/>
      <c r="J42" s="176">
        <f>'実質公債費比率（分子）の構造'!M$52</f>
        <v>489</v>
      </c>
      <c r="K42" s="176"/>
      <c r="L42" s="176"/>
      <c r="M42" s="176">
        <f>'実質公債費比率（分子）の構造'!N$52</f>
        <v>501</v>
      </c>
      <c r="N42" s="176"/>
      <c r="O42" s="176"/>
      <c r="P42" s="176">
        <f>'実質公債費比率（分子）の構造'!O$52</f>
        <v>524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80</v>
      </c>
      <c r="C45" s="176"/>
      <c r="D45" s="176"/>
      <c r="E45" s="176">
        <f>'実質公債費比率（分子）の構造'!L$49</f>
        <v>79</v>
      </c>
      <c r="F45" s="176"/>
      <c r="G45" s="176"/>
      <c r="H45" s="176">
        <f>'実質公債費比率（分子）の構造'!M$49</f>
        <v>74</v>
      </c>
      <c r="I45" s="176"/>
      <c r="J45" s="176"/>
      <c r="K45" s="176">
        <f>'実質公債費比率（分子）の構造'!N$49</f>
        <v>46</v>
      </c>
      <c r="L45" s="176"/>
      <c r="M45" s="176"/>
      <c r="N45" s="176">
        <f>'実質公債費比率（分子）の構造'!O$49</f>
        <v>14</v>
      </c>
      <c r="O45" s="176"/>
      <c r="P45" s="176"/>
    </row>
    <row r="46" spans="1:16" x14ac:dyDescent="0.2">
      <c r="A46" s="176" t="s">
        <v>64</v>
      </c>
      <c r="B46" s="176">
        <f>'実質公債費比率（分子）の構造'!K$48</f>
        <v>339</v>
      </c>
      <c r="C46" s="176"/>
      <c r="D46" s="176"/>
      <c r="E46" s="176">
        <f>'実質公債費比率（分子）の構造'!L$48</f>
        <v>336</v>
      </c>
      <c r="F46" s="176"/>
      <c r="G46" s="176"/>
      <c r="H46" s="176">
        <f>'実質公債費比率（分子）の構造'!M$48</f>
        <v>335</v>
      </c>
      <c r="I46" s="176"/>
      <c r="J46" s="176"/>
      <c r="K46" s="176">
        <f>'実質公債費比率（分子）の構造'!N$48</f>
        <v>355</v>
      </c>
      <c r="L46" s="176"/>
      <c r="M46" s="176"/>
      <c r="N46" s="176">
        <f>'実質公債費比率（分子）の構造'!O$48</f>
        <v>359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523</v>
      </c>
      <c r="C49" s="176"/>
      <c r="D49" s="176"/>
      <c r="E49" s="176">
        <f>'実質公債費比率（分子）の構造'!L$45</f>
        <v>538</v>
      </c>
      <c r="F49" s="176"/>
      <c r="G49" s="176"/>
      <c r="H49" s="176">
        <f>'実質公債費比率（分子）の構造'!M$45</f>
        <v>561</v>
      </c>
      <c r="I49" s="176"/>
      <c r="J49" s="176"/>
      <c r="K49" s="176">
        <f>'実質公債費比率（分子）の構造'!N$45</f>
        <v>588</v>
      </c>
      <c r="L49" s="176"/>
      <c r="M49" s="176"/>
      <c r="N49" s="176">
        <f>'実質公債費比率（分子）の構造'!O$45</f>
        <v>600</v>
      </c>
      <c r="O49" s="176"/>
      <c r="P49" s="176"/>
    </row>
    <row r="50" spans="1:16" x14ac:dyDescent="0.2">
      <c r="A50" s="176" t="s">
        <v>67</v>
      </c>
      <c r="B50" s="176" t="e">
        <f>NA()</f>
        <v>#N/A</v>
      </c>
      <c r="C50" s="176">
        <f>IF(ISNUMBER('実質公債費比率（分子）の構造'!K$53),'実質公債費比率（分子）の構造'!K$53,NA())</f>
        <v>440</v>
      </c>
      <c r="D50" s="176" t="e">
        <f>NA()</f>
        <v>#N/A</v>
      </c>
      <c r="E50" s="176" t="e">
        <f>NA()</f>
        <v>#N/A</v>
      </c>
      <c r="F50" s="176">
        <f>IF(ISNUMBER('実質公債費比率（分子）の構造'!L$53),'実質公債費比率（分子）の構造'!L$53,NA())</f>
        <v>448</v>
      </c>
      <c r="G50" s="176" t="e">
        <f>NA()</f>
        <v>#N/A</v>
      </c>
      <c r="H50" s="176" t="e">
        <f>NA()</f>
        <v>#N/A</v>
      </c>
      <c r="I50" s="176">
        <f>IF(ISNUMBER('実質公債費比率（分子）の構造'!M$53),'実質公債費比率（分子）の構造'!M$53,NA())</f>
        <v>481</v>
      </c>
      <c r="J50" s="176" t="e">
        <f>NA()</f>
        <v>#N/A</v>
      </c>
      <c r="K50" s="176" t="e">
        <f>NA()</f>
        <v>#N/A</v>
      </c>
      <c r="L50" s="176">
        <f>IF(ISNUMBER('実質公債費比率（分子）の構造'!N$53),'実質公債費比率（分子）の構造'!N$53,NA())</f>
        <v>488</v>
      </c>
      <c r="M50" s="176" t="e">
        <f>NA()</f>
        <v>#N/A</v>
      </c>
      <c r="N50" s="176" t="e">
        <f>NA()</f>
        <v>#N/A</v>
      </c>
      <c r="O50" s="176">
        <f>IF(ISNUMBER('実質公債費比率（分子）の構造'!O$53),'実質公債費比率（分子）の構造'!O$53,NA())</f>
        <v>449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6389</v>
      </c>
      <c r="E56" s="175"/>
      <c r="F56" s="175"/>
      <c r="G56" s="175">
        <f>'将来負担比率（分子）の構造'!J$52</f>
        <v>6333</v>
      </c>
      <c r="H56" s="175"/>
      <c r="I56" s="175"/>
      <c r="J56" s="175">
        <f>'将来負担比率（分子）の構造'!K$52</f>
        <v>6216</v>
      </c>
      <c r="K56" s="175"/>
      <c r="L56" s="175"/>
      <c r="M56" s="175">
        <f>'将来負担比率（分子）の構造'!L$52</f>
        <v>5791</v>
      </c>
      <c r="N56" s="175"/>
      <c r="O56" s="175"/>
      <c r="P56" s="175">
        <f>'将来負担比率（分子）の構造'!M$52</f>
        <v>5703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2069</v>
      </c>
      <c r="E58" s="175"/>
      <c r="F58" s="175"/>
      <c r="G58" s="175">
        <f>'将来負担比率（分子）の構造'!J$50</f>
        <v>2056</v>
      </c>
      <c r="H58" s="175"/>
      <c r="I58" s="175"/>
      <c r="J58" s="175">
        <f>'将来負担比率（分子）の構造'!K$50</f>
        <v>2238</v>
      </c>
      <c r="K58" s="175"/>
      <c r="L58" s="175"/>
      <c r="M58" s="175">
        <f>'将来負担比率（分子）の構造'!L$50</f>
        <v>2518</v>
      </c>
      <c r="N58" s="175"/>
      <c r="O58" s="175"/>
      <c r="P58" s="175">
        <f>'将来負担比率（分子）の構造'!M$50</f>
        <v>2779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861</v>
      </c>
      <c r="C62" s="175"/>
      <c r="D62" s="175"/>
      <c r="E62" s="175">
        <f>'将来負担比率（分子）の構造'!J$45</f>
        <v>856</v>
      </c>
      <c r="F62" s="175"/>
      <c r="G62" s="175"/>
      <c r="H62" s="175">
        <f>'将来負担比率（分子）の構造'!K$45</f>
        <v>818</v>
      </c>
      <c r="I62" s="175"/>
      <c r="J62" s="175"/>
      <c r="K62" s="175">
        <f>'将来負担比率（分子）の構造'!L$45</f>
        <v>855</v>
      </c>
      <c r="L62" s="175"/>
      <c r="M62" s="175"/>
      <c r="N62" s="175">
        <f>'将来負担比率（分子）の構造'!M$45</f>
        <v>864</v>
      </c>
      <c r="O62" s="175"/>
      <c r="P62" s="175"/>
    </row>
    <row r="63" spans="1:16" x14ac:dyDescent="0.2">
      <c r="A63" s="175" t="s">
        <v>34</v>
      </c>
      <c r="B63" s="175">
        <f>'将来負担比率（分子）の構造'!I$44</f>
        <v>207</v>
      </c>
      <c r="C63" s="175"/>
      <c r="D63" s="175"/>
      <c r="E63" s="175">
        <f>'将来負担比率（分子）の構造'!J$44</f>
        <v>131</v>
      </c>
      <c r="F63" s="175"/>
      <c r="G63" s="175"/>
      <c r="H63" s="175">
        <f>'将来負担比率（分子）の構造'!K$44</f>
        <v>59</v>
      </c>
      <c r="I63" s="175"/>
      <c r="J63" s="175"/>
      <c r="K63" s="175">
        <f>'将来負担比率（分子）の構造'!L$44</f>
        <v>14</v>
      </c>
      <c r="L63" s="175"/>
      <c r="M63" s="175"/>
      <c r="N63" s="175" t="str">
        <f>'将来負担比率（分子）の構造'!M$44</f>
        <v>-</v>
      </c>
      <c r="O63" s="175"/>
      <c r="P63" s="175"/>
    </row>
    <row r="64" spans="1:16" x14ac:dyDescent="0.2">
      <c r="A64" s="175" t="s">
        <v>33</v>
      </c>
      <c r="B64" s="175">
        <f>'将来負担比率（分子）の構造'!I$43</f>
        <v>4486</v>
      </c>
      <c r="C64" s="175"/>
      <c r="D64" s="175"/>
      <c r="E64" s="175">
        <f>'将来負担比率（分子）の構造'!J$43</f>
        <v>4332</v>
      </c>
      <c r="F64" s="175"/>
      <c r="G64" s="175"/>
      <c r="H64" s="175">
        <f>'将来負担比率（分子）の構造'!K$43</f>
        <v>4112</v>
      </c>
      <c r="I64" s="175"/>
      <c r="J64" s="175"/>
      <c r="K64" s="175">
        <f>'将来負担比率（分子）の構造'!L$43</f>
        <v>3921</v>
      </c>
      <c r="L64" s="175"/>
      <c r="M64" s="175"/>
      <c r="N64" s="175">
        <f>'将来負担比率（分子）の構造'!M$43</f>
        <v>3752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6242</v>
      </c>
      <c r="C66" s="175"/>
      <c r="D66" s="175"/>
      <c r="E66" s="175">
        <f>'将来負担比率（分子）の構造'!J$41</f>
        <v>7031</v>
      </c>
      <c r="F66" s="175"/>
      <c r="G66" s="175"/>
      <c r="H66" s="175">
        <f>'将来負担比率（分子）の構造'!K$41</f>
        <v>6972</v>
      </c>
      <c r="I66" s="175"/>
      <c r="J66" s="175"/>
      <c r="K66" s="175">
        <f>'将来負担比率（分子）の構造'!L$41</f>
        <v>6953</v>
      </c>
      <c r="L66" s="175"/>
      <c r="M66" s="175"/>
      <c r="N66" s="175">
        <f>'将来負担比率（分子）の構造'!M$41</f>
        <v>6610</v>
      </c>
      <c r="O66" s="175"/>
      <c r="P66" s="175"/>
    </row>
    <row r="67" spans="1:16" x14ac:dyDescent="0.2">
      <c r="A67" s="175" t="s">
        <v>71</v>
      </c>
      <c r="B67" s="175" t="e">
        <f>NA()</f>
        <v>#N/A</v>
      </c>
      <c r="C67" s="175">
        <f>IF(ISNUMBER('将来負担比率（分子）の構造'!I$53), IF('将来負担比率（分子）の構造'!I$53 &lt; 0, 0, '将来負担比率（分子）の構造'!I$53), NA())</f>
        <v>3337</v>
      </c>
      <c r="D67" s="175" t="e">
        <f>NA()</f>
        <v>#N/A</v>
      </c>
      <c r="E67" s="175" t="e">
        <f>NA()</f>
        <v>#N/A</v>
      </c>
      <c r="F67" s="175">
        <f>IF(ISNUMBER('将来負担比率（分子）の構造'!J$53), IF('将来負担比率（分子）の構造'!J$53 &lt; 0, 0, '将来負担比率（分子）の構造'!J$53), NA())</f>
        <v>3961</v>
      </c>
      <c r="G67" s="175" t="e">
        <f>NA()</f>
        <v>#N/A</v>
      </c>
      <c r="H67" s="175" t="e">
        <f>NA()</f>
        <v>#N/A</v>
      </c>
      <c r="I67" s="175">
        <f>IF(ISNUMBER('将来負担比率（分子）の構造'!K$53), IF('将来負担比率（分子）の構造'!K$53 &lt; 0, 0, '将来負担比率（分子）の構造'!K$53), NA())</f>
        <v>3507</v>
      </c>
      <c r="J67" s="175" t="e">
        <f>NA()</f>
        <v>#N/A</v>
      </c>
      <c r="K67" s="175" t="e">
        <f>NA()</f>
        <v>#N/A</v>
      </c>
      <c r="L67" s="175">
        <f>IF(ISNUMBER('将来負担比率（分子）の構造'!L$53), IF('将来負担比率（分子）の構造'!L$53 &lt; 0, 0, '将来負担比率（分子）の構造'!L$53), NA())</f>
        <v>3434</v>
      </c>
      <c r="M67" s="175" t="e">
        <f>NA()</f>
        <v>#N/A</v>
      </c>
      <c r="N67" s="175" t="e">
        <f>NA()</f>
        <v>#N/A</v>
      </c>
      <c r="O67" s="175">
        <f>IF(ISNUMBER('将来負担比率（分子）の構造'!M$53), IF('将来負担比率（分子）の構造'!M$53 &lt; 0, 0, '将来負担比率（分子）の構造'!M$53), NA())</f>
        <v>2743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1428</v>
      </c>
      <c r="C72" s="179">
        <f>基金残高に係る経年分析!G55</f>
        <v>1697</v>
      </c>
      <c r="D72" s="179">
        <f>基金残高に係る経年分析!H55</f>
        <v>1943</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461</v>
      </c>
      <c r="C74" s="179">
        <f>基金残高に係る経年分析!G57</f>
        <v>509</v>
      </c>
      <c r="D74" s="179">
        <f>基金残高に係る経年分析!H57</f>
        <v>558</v>
      </c>
    </row>
  </sheetData>
  <sheetProtection algorithmName="SHA-512" hashValue="8TnaU4x61eWxYRyl4zb49it0VOk384gdKHRA/wFAEjnlcFpmbcpa8jawnoIQr0B/zUuHZfgxvYgGSWPeYzSQ0g==" saltValue="M5JqjTm6ncfXGHBRt9O2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2025-03-11T05:35:40Z</cp:lastPrinted>
  <dcterms:created xsi:type="dcterms:W3CDTF">2025-02-19T03:32:36Z</dcterms:created>
  <dcterms:modified xsi:type="dcterms:W3CDTF">2025-03-18T01:49:17Z</dcterms:modified>
  <cp:category/>
</cp:coreProperties>
</file>