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6（R5決算）\07_チェック後資料集\"/>
    </mc:Choice>
  </mc:AlternateContent>
  <xr:revisionPtr revIDLastSave="0" documentId="13_ncr:1_{AEDA46BA-0A60-4E7A-8E23-679D7BD42438}" xr6:coauthVersionLast="47" xr6:coauthVersionMax="47" xr10:uidLastSave="{00000000-0000-0000-0000-000000000000}"/>
  <bookViews>
    <workbookView xWindow="-110" yWindow="-110" windowWidth="19420" windowHeight="105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BW34" i="10" l="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<sst xmlns="http://schemas.openxmlformats.org/spreadsheetml/2006/main" count="1067" uniqueCount="563">
  <si>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</si>
  <si>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</si>
  <si>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</si>
  <si>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</si>
  <si>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</si>
  <si>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</si>
  <si>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</si>
  <si>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</si>
  <si>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</si>
  <si>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</si>
  <si>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</si>
  <si>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</si>
  <si>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</si>
  <si>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</si>
  <si>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</si>
  <si>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</si>
  <si>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</si>
  <si>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</si>
  <si>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</si>
  <si>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</si>
  <si>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</si>
  <si>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</si>
  <si>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</si>
  <si>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</si>
  <si>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</si>
  <si>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</si>
  <si>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</si>
  <si>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</si>
  <si>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</si>
  <si>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</si>
  <si>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</si>
  <si>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</si>
  <si>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</si>
  <si>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</si>
  <si>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</si>
  <si>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</si>
  <si>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</si>
  <si>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</si>
  <si>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</si>
  <si>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</si>
  <si>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</si>
  <si>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</si>
  <si>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</si>
  <si>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</si>
  <si>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</si>
  <si>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</si>
  <si>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</si>
  <si>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</si>
  <si>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</si>
  <si>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</si>
  <si>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</si>
  <si>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</si>
  <si>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</si>
  <si>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</si>
  <si>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</si>
  <si>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</si>
  <si>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</si>
  <si>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</si>
  <si>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</si>
  <si>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</si>
  <si>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</si>
  <si>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</si>
  <si>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</si>
  <si>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</si>
  <si>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</si>
  <si>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</si>
  <si>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</si>
  <si>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</si>
  <si>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</si>
  <si>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</si>
  <si>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</si>
  <si>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</si>
  <si>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</si>
  <si>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</si>
  <si>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</si>
  <si>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</si>
  <si>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</si>
  <si>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</si>
  <si>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</si>
  <si>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</si>
  <si>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</si>
  <si>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</si>
  <si>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</si>
  <si>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</si>
  <si>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</si>
  <si>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</si>
  <si>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</si>
  <si>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</si>
  <si>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</si>
  <si>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</si>
  <si>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</si>
  <si>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</si>
  <si>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</si>
  <si>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</si>
  <si>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藤井寺市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</si>
  <si>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</si>
  <si>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</si>
  <si>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</si>
  <si>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</si>
  <si>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</si>
  <si>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</si>
  <si>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</si>
  <si>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</si>
  <si>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</si>
  <si>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</si>
  <si>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</si>
  <si>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</si>
  <si>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</si>
  <si>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</si>
  <si>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</si>
  <si>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</si>
  <si>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</si>
  <si>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</si>
  <si>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</si>
  <si>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</si>
  <si>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</si>
  <si>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</si>
  <si>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</si>
  <si>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</si>
  <si>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</si>
  <si>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</si>
  <si>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</si>
  <si>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</si>
  <si>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</si>
  <si>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</si>
  <si>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</si>
  <si>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</si>
  <si>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</si>
  <si>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</si>
  <si>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</si>
  <si>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</si>
  <si>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</si>
  <si>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</si>
  <si>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</si>
  <si>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</si>
  <si>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</si>
  <si>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</si>
  <si>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</si>
  <si>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</si>
  <si>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</si>
  <si>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</si>
  <si>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</si>
  <si>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6"/>
  </si>
  <si>
    <t>病院事業会計</t>
    <phoneticPr fontId="5"/>
  </si>
  <si>
    <t>うち日本人(％)</t>
    <phoneticPr fontId="5"/>
  </si>
  <si>
    <t>-1.3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</si>
  <si>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</si>
  <si>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</si>
  <si>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</si>
  <si>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</si>
  <si>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</si>
  <si>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</si>
  <si>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</si>
  <si>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</si>
  <si>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</si>
  <si>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</si>
  <si>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</si>
  <si>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</si>
  <si>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</si>
  <si>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</si>
  <si>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</si>
  <si>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</si>
  <si>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</si>
  <si>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</si>
  <si>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</si>
  <si>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</si>
  <si>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</si>
  <si>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</si>
  <si>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</si>
  <si>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</si>
  <si>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</si>
  <si>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</si>
  <si>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</si>
  <si>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</si>
  <si>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</si>
  <si>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</si>
  <si>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</si>
  <si>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</si>
  <si>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</si>
  <si>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</si>
  <si>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</si>
  <si>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</si>
  <si>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</si>
  <si>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</si>
  <si>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</si>
  <si>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</si>
  <si>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</si>
  <si>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</si>
  <si>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</si>
  <si>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</si>
  <si>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</si>
  <si>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</si>
  <si>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</si>
  <si>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</si>
  <si>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</si>
  <si>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</si>
  <si>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</si>
  <si>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</si>
  <si>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</si>
  <si>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</si>
  <si>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</si>
  <si>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</si>
  <si>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</si>
  <si>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</si>
  <si>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大阪府藤井寺市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</si>
  <si>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</si>
  <si>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</si>
  <si>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</si>
  <si>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</si>
  <si>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</si>
  <si>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</si>
  <si>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</si>
  <si>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</si>
  <si>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</si>
  <si>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</si>
  <si>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</si>
  <si>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</si>
  <si>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</si>
  <si>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</si>
  <si>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</si>
  <si>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</si>
  <si>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</si>
  <si>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</si>
  <si>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</si>
  <si>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</si>
  <si>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</si>
  <si>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</si>
  <si>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</si>
  <si>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</si>
  <si>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</si>
  <si>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</si>
  <si>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</si>
  <si>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</si>
  <si>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</si>
  <si>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</si>
  <si>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</si>
  <si>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</si>
  <si>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</si>
  <si>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</si>
  <si>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</si>
  <si>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</si>
  <si>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</si>
  <si>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</si>
  <si>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</si>
  <si>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</si>
  <si>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</si>
  <si>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</si>
  <si>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</si>
  <si>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</si>
  <si>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</si>
  <si>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</si>
  <si>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</si>
  <si>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</si>
  <si>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</si>
  <si>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</si>
  <si>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</si>
  <si>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</si>
  <si>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</si>
  <si>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</si>
  <si>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</si>
  <si>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</si>
  <si>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</si>
  <si>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</si>
  <si>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</si>
  <si>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</si>
  <si>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</si>
  <si>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</si>
  <si>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</si>
  <si>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</si>
  <si>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</si>
  <si>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</si>
  <si>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</si>
  <si>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</si>
  <si>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</si>
  <si>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</si>
  <si>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</si>
  <si>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</si>
  <si>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</si>
  <si>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</si>
  <si>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</si>
  <si>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</si>
  <si>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</si>
  <si>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</si>
  <si>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</si>
  <si>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</si>
  <si>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</si>
  <si>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</si>
  <si>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</si>
  <si>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</si>
  <si>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</si>
  <si>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</si>
  <si>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</si>
  <si>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</si>
  <si>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</si>
  <si>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</si>
  <si>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</si>
  <si>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</si>
  <si>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</si>
  <si>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</si>
  <si>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</si>
  <si>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</si>
  <si>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</si>
  <si>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</si>
  <si>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</si>
  <si>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</si>
  <si>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</si>
  <si>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</si>
  <si>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</si>
  <si>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</si>
  <si>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</si>
  <si>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</si>
  <si>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</si>
  <si>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</si>
  <si>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</si>
  <si>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</si>
  <si>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</si>
  <si>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</si>
  <si>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</si>
  <si>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</si>
  <si>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</si>
  <si>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</si>
  <si>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</si>
  <si>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</si>
  <si>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</si>
  <si>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</si>
  <si>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</si>
  <si>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</si>
  <si>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</si>
  <si>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</si>
  <si>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</si>
  <si>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</si>
  <si>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</si>
  <si>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</si>
  <si>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</si>
  <si>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</si>
  <si>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</si>
  <si>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</si>
  <si>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</si>
  <si>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</si>
  <si>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</si>
  <si>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</si>
  <si>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</si>
  <si>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</si>
  <si>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</si>
  <si>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</si>
  <si>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</si>
  <si>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</si>
  <si>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</si>
  <si>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</si>
  <si>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</si>
  <si>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</si>
  <si>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</si>
  <si>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</si>
  <si>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</si>
  <si>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</si>
  <si>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大阪府藤井寺市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</si>
  <si>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</si>
  <si>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</si>
  <si>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</si>
  <si>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</si>
  <si>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</si>
  <si>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</si>
  <si>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</si>
  <si>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</si>
  <si>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</si>
  <si>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</si>
  <si>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</si>
  <si>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</si>
  <si>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</si>
  <si>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</si>
  <si>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</si>
  <si>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</si>
  <si>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</si>
  <si>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</si>
  <si>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</si>
  <si>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</si>
  <si>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</si>
  <si>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</si>
  <si>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</si>
  <si>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</si>
  <si>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</si>
  <si>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</si>
  <si>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</si>
  <si>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</si>
  <si>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</si>
  <si>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</si>
  <si>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</si>
  <si>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</si>
  <si>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</si>
  <si>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</si>
  <si>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</si>
  <si>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</si>
  <si>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</si>
  <si>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</si>
  <si>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</si>
  <si>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</si>
  <si>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</si>
  <si>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</si>
  <si>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</si>
  <si>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</si>
  <si>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</si>
  <si>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</si>
  <si>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</si>
  <si>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</si>
  <si>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</si>
  <si>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</si>
  <si>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</si>
  <si>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</si>
  <si>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</si>
  <si>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</si>
  <si>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</si>
  <si>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</si>
  <si>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</si>
  <si>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</si>
  <si>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</si>
  <si>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</si>
  <si>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</si>
  <si>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</si>
  <si>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</si>
  <si>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</si>
  <si>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</si>
  <si>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</si>
  <si>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</si>
  <si>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</si>
  <si>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</si>
  <si>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</si>
  <si>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</si>
  <si>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</si>
  <si>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</si>
  <si>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</si>
  <si>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</si>
  <si>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</si>
  <si>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</si>
  <si>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</si>
  <si>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</si>
  <si>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</si>
  <si>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</si>
  <si>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</si>
  <si>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</si>
  <si>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</si>
  <si>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</si>
  <si>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</si>
  <si>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</si>
  <si>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</si>
  <si>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</si>
  <si>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</si>
  <si>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</si>
  <si>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</si>
  <si>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</si>
  <si>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</si>
  <si>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</si>
  <si>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</si>
  <si>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</si>
  <si>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</si>
  <si>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</si>
  <si>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</si>
  <si>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</si>
  <si>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</si>
  <si>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</si>
  <si>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</si>
  <si>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</si>
  <si>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</si>
  <si>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</si>
  <si>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</si>
  <si>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</si>
  <si>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</si>
  <si>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</si>
  <si>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</si>
  <si>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</si>
  <si>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</si>
  <si>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</si>
  <si>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</si>
  <si>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</si>
  <si>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</si>
  <si>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</si>
  <si>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</si>
  <si>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</si>
  <si>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</si>
  <si>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</si>
  <si>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</si>
  <si>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</si>
  <si>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</si>
  <si>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</si>
  <si>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</si>
  <si>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</si>
  <si>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</si>
  <si>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</si>
  <si>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</si>
  <si>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</si>
  <si>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</si>
  <si>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</si>
  <si>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</si>
  <si>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</si>
  <si>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</si>
  <si>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</si>
  <si>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</si>
  <si>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</si>
  <si>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</si>
  <si>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</si>
  <si>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</si>
  <si>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</si>
  <si>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</si>
  <si>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</si>
  <si>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</si>
  <si>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</si>
  <si>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</si>
  <si>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</si>
  <si>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</si>
  <si>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</si>
  <si>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</si>
  <si>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</si>
  <si>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</si>
  <si>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</si>
  <si>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</si>
  <si>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</si>
  <si>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</si>
  <si>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</si>
  <si>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</si>
  <si>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</si>
  <si>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</si>
  <si>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</si>
  <si>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</si>
  <si>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</si>
  <si>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</si>
  <si>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</si>
  <si>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</si>
  <si>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</si>
  <si>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</si>
  <si>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</si>
  <si>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3.84</t>
  </si>
  <si>
    <t>▲ 0.24</t>
  </si>
  <si>
    <t>▲ 4.98</t>
  </si>
  <si>
    <t>病院事業会計</t>
  </si>
  <si>
    <t>▲ 0.02</t>
  </si>
  <si>
    <t>国民健康保険特別会計</t>
  </si>
  <si>
    <t>公共下水道事業会計</t>
  </si>
  <si>
    <t>介護保険特別会計</t>
  </si>
  <si>
    <t>後期高齢者医療特別会計</t>
  </si>
  <si>
    <t>一般会計</t>
  </si>
  <si>
    <t>その他会計（赤字）</t>
  </si>
  <si>
    <t>その他会計（黒字）</t>
  </si>
  <si>
    <t>R01</t>
    <phoneticPr fontId="5"/>
  </si>
  <si>
    <t>R02</t>
    <phoneticPr fontId="5"/>
  </si>
  <si>
    <t>R03</t>
    <phoneticPr fontId="5"/>
  </si>
  <si>
    <t>R04</t>
    <phoneticPr fontId="5"/>
  </si>
  <si>
    <t>R05</t>
    <phoneticPr fontId="5"/>
  </si>
  <si>
    <t>公共施設整備基金</t>
    <rPh sb="0" eb="2">
      <t>コウキョウ</t>
    </rPh>
    <rPh sb="2" eb="4">
      <t>シセツ</t>
    </rPh>
    <rPh sb="4" eb="6">
      <t>セイビ</t>
    </rPh>
    <rPh sb="6" eb="8">
      <t>キキン</t>
    </rPh>
    <phoneticPr fontId="3"/>
  </si>
  <si>
    <t>ふるさとまちづくり応援基金</t>
    <rPh sb="9" eb="11">
      <t>オウエン</t>
    </rPh>
    <rPh sb="11" eb="13">
      <t>キキン</t>
    </rPh>
    <phoneticPr fontId="3"/>
  </si>
  <si>
    <t>古代史料整備基金</t>
    <rPh sb="0" eb="2">
      <t>コダイ</t>
    </rPh>
    <rPh sb="2" eb="4">
      <t>シリョウ</t>
    </rPh>
    <rPh sb="4" eb="8">
      <t>セイビキキン</t>
    </rPh>
    <phoneticPr fontId="3"/>
  </si>
  <si>
    <t>森林環境譲与税基金</t>
    <rPh sb="0" eb="4">
      <t>シンリンカンキョウ</t>
    </rPh>
    <rPh sb="4" eb="6">
      <t>ジョウヨ</t>
    </rPh>
    <rPh sb="6" eb="7">
      <t>ゼイ</t>
    </rPh>
    <rPh sb="7" eb="9">
      <t>キキン</t>
    </rPh>
    <phoneticPr fontId="3"/>
  </si>
  <si>
    <t>福祉基金</t>
    <rPh sb="0" eb="2">
      <t>フクシ</t>
    </rPh>
    <rPh sb="2" eb="4">
      <t>キキン</t>
    </rPh>
    <phoneticPr fontId="3"/>
  </si>
  <si>
    <t>-</t>
    <phoneticPr fontId="10"/>
  </si>
  <si>
    <t>藤井寺市柏原市学校給食組合</t>
    <rPh sb="0" eb="4">
      <t>フジイデラシ</t>
    </rPh>
    <rPh sb="4" eb="7">
      <t>カシワラシ</t>
    </rPh>
    <rPh sb="7" eb="9">
      <t>ガッコウ</t>
    </rPh>
    <rPh sb="9" eb="11">
      <t>キュウショク</t>
    </rPh>
    <rPh sb="11" eb="13">
      <t>クミアイ</t>
    </rPh>
    <phoneticPr fontId="2"/>
  </si>
  <si>
    <t>柏原羽曳野藤井寺消防組合</t>
    <rPh sb="0" eb="2">
      <t>カシワラ</t>
    </rPh>
    <rPh sb="2" eb="5">
      <t>ハビキノ</t>
    </rPh>
    <rPh sb="5" eb="8">
      <t>フジイデラ</t>
    </rPh>
    <rPh sb="8" eb="10">
      <t>ショウボウ</t>
    </rPh>
    <rPh sb="10" eb="12">
      <t>クミアイ</t>
    </rPh>
    <phoneticPr fontId="2"/>
  </si>
  <si>
    <t>柏羽藤環境事業組合</t>
    <rPh sb="0" eb="1">
      <t>カシワ</t>
    </rPh>
    <rPh sb="1" eb="2">
      <t>ハネ</t>
    </rPh>
    <rPh sb="2" eb="3">
      <t>フジ</t>
    </rPh>
    <rPh sb="3" eb="5">
      <t>カンキョウ</t>
    </rPh>
    <rPh sb="5" eb="7">
      <t>ジギョウ</t>
    </rPh>
    <rPh sb="7" eb="9">
      <t>クミアイ</t>
    </rPh>
    <phoneticPr fontId="2"/>
  </si>
  <si>
    <t>大和川右岸水防事務組合</t>
    <rPh sb="0" eb="2">
      <t>ヤマト</t>
    </rPh>
    <rPh sb="2" eb="3">
      <t>ガワ</t>
    </rPh>
    <rPh sb="3" eb="5">
      <t>ウガン</t>
    </rPh>
    <rPh sb="5" eb="7">
      <t>スイボウ</t>
    </rPh>
    <rPh sb="7" eb="9">
      <t>ジム</t>
    </rPh>
    <rPh sb="9" eb="11">
      <t>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</si>
  <si>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</si>
  <si>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</si>
  <si>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</si>
  <si>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4">
      <t>スイ</t>
    </rPh>
    <rPh sb="14" eb="15">
      <t>ドウ</t>
    </rPh>
    <rPh sb="15" eb="17">
      <t>ジギョウ</t>
    </rPh>
    <rPh sb="17" eb="19">
      <t>カイケイ</t>
    </rPh>
    <phoneticPr fontId="2"/>
  </si>
  <si>
    <t>藤井寺水道事業会計</t>
    <rPh sb="0" eb="3">
      <t>フジイデラ</t>
    </rPh>
    <rPh sb="3" eb="5">
      <t>スイドウ</t>
    </rPh>
    <rPh sb="5" eb="7">
      <t>ジギョウ</t>
    </rPh>
    <rPh sb="7" eb="9">
      <t>カイケイ</t>
    </rPh>
    <phoneticPr fontId="2"/>
  </si>
  <si>
    <t>藤井寺市地域サービス公社</t>
    <rPh sb="0" eb="4">
      <t>フジイデラシ</t>
    </rPh>
    <rPh sb="4" eb="6">
      <t>チイキ</t>
    </rPh>
    <rPh sb="10" eb="12">
      <t>コウシャ</t>
    </rPh>
    <phoneticPr fontId="10"/>
  </si>
  <si>
    <t>藤井寺市勤労者互助会</t>
    <rPh sb="0" eb="4">
      <t>フジイデラシ</t>
    </rPh>
    <rPh sb="4" eb="6">
      <t>キンロウ</t>
    </rPh>
    <rPh sb="6" eb="7">
      <t>シャ</t>
    </rPh>
    <rPh sb="7" eb="10">
      <t>ゴジョカイ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</si>
</sst>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EF55-4A1D-9C45-812FC1507CC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28489</c:v>
                </c:pt>
                <c:pt idx="1">
                  <c:v>11589</c:v>
                </c:pt>
                <c:pt idx="2">
                  <c:v>5167</c:v>
                </c:pt>
                <c:pt idx="3">
                  <c:v>3874</c:v>
                </c:pt>
                <c:pt idx="4">
                  <c:v>6021</c:v>
                </c:pt>
              </c:numCache>
            </c:numRef>
          </c:val>
          <c:smooth val="0"/>
          <c:extLst>
            <c:ext xmlns:c16="http://schemas.microsoft.com/office/drawing/2014/chart" uri="{C3380CC4-5D6E-409C-BE32-E72D297353CC}">
              <c16:uniqueId val="{00000001-EF55-4A1D-9C45-812FC1507CC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0.12</c:v>
                </c:pt>
                <c:pt idx="1">
                  <c:v>0.44</c:v>
                </c:pt>
                <c:pt idx="2">
                  <c:v>2.78</c:v>
                </c:pt>
                <c:pt idx="3">
                  <c:v>2.58</c:v>
                </c:pt>
                <c:pt idx="4">
                  <c:v>0.1</c:v>
                </c:pt>
              </c:numCache>
            </c:numRef>
          </c:val>
          <c:extLst>
            <c:ext xmlns:c16="http://schemas.microsoft.com/office/drawing/2014/chart" uri="{C3380CC4-5D6E-409C-BE32-E72D297353CC}">
              <c16:uniqueId val="{00000000-6250-4CCB-8DC3-C4B9AE2E683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10.87</c:v>
                </c:pt>
                <c:pt idx="1">
                  <c:v>10.57</c:v>
                </c:pt>
                <c:pt idx="2">
                  <c:v>10.31</c:v>
                </c:pt>
                <c:pt idx="3">
                  <c:v>12.22</c:v>
                </c:pt>
                <c:pt idx="4">
                  <c:v>10.76</c:v>
                </c:pt>
              </c:numCache>
            </c:numRef>
          </c:val>
          <c:extLst>
            <c:ext xmlns:c16="http://schemas.microsoft.com/office/drawing/2014/chart" uri="{C3380CC4-5D6E-409C-BE32-E72D297353CC}">
              <c16:uniqueId val="{00000001-6250-4CCB-8DC3-C4B9AE2E683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-3.84</c:v>
                </c:pt>
                <c:pt idx="1">
                  <c:v>0.32</c:v>
                </c:pt>
                <c:pt idx="2">
                  <c:v>2.38</c:v>
                </c:pt>
                <c:pt idx="3">
                  <c:v>-0.24</c:v>
                </c:pt>
                <c:pt idx="4">
                  <c:v>-4.9800000000000004</c:v>
                </c:pt>
              </c:numCache>
            </c:numRef>
          </c:val>
          <c:smooth val="0"/>
          <c:extLst>
            <c:ext xmlns:c16="http://schemas.microsoft.com/office/drawing/2014/chart" uri="{C3380CC4-5D6E-409C-BE32-E72D297353CC}">
              <c16:uniqueId val="{00000002-6250-4CCB-8DC3-C4B9AE2E683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10.75</c:v>
                </c:pt>
                <c:pt idx="2">
                  <c:v>#N/A</c:v>
                </c:pt>
                <c:pt idx="3">
                  <c:v>9.2799999999999994</c:v>
                </c:pt>
                <c:pt idx="4">
                  <c:v>#N/A</c:v>
                </c:pt>
                <c:pt idx="5">
                  <c:v>0</c:v>
                </c:pt>
                <c:pt idx="6">
                  <c:v>0</c:v>
                </c:pt>
                <c:pt idx="7">
                  <c:v>0</c:v>
                </c:pt>
                <c:pt idx="8">
                  <c:v>0</c:v>
                </c:pt>
                <c:pt idx="9">
                  <c:v>0</c:v>
                </c:pt>
              </c:numCache>
            </c:numRef>
          </c:val>
          <c:extLst>
            <c:ext xmlns:c16="http://schemas.microsoft.com/office/drawing/2014/chart" uri="{C3380CC4-5D6E-409C-BE32-E72D297353CC}">
              <c16:uniqueId val="{00000000-55FA-4C5C-8D77-B4DA1E2EACF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5FA-4C5C-8D77-B4DA1E2EACF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5FA-4C5C-8D77-B4DA1E2EACF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5FA-4C5C-8D77-B4DA1E2EACF0}"/>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0.12</c:v>
                </c:pt>
                <c:pt idx="2">
                  <c:v>#N/A</c:v>
                </c:pt>
                <c:pt idx="3">
                  <c:v>0.43</c:v>
                </c:pt>
                <c:pt idx="4">
                  <c:v>#N/A</c:v>
                </c:pt>
                <c:pt idx="5">
                  <c:v>2.78</c:v>
                </c:pt>
                <c:pt idx="6">
                  <c:v>#N/A</c:v>
                </c:pt>
                <c:pt idx="7">
                  <c:v>2.58</c:v>
                </c:pt>
                <c:pt idx="8">
                  <c:v>#N/A</c:v>
                </c:pt>
                <c:pt idx="9">
                  <c:v>0.1</c:v>
                </c:pt>
              </c:numCache>
            </c:numRef>
          </c:val>
          <c:extLst>
            <c:ext xmlns:c16="http://schemas.microsoft.com/office/drawing/2014/chart" uri="{C3380CC4-5D6E-409C-BE32-E72D297353CC}">
              <c16:uniqueId val="{00000004-55FA-4C5C-8D77-B4DA1E2EACF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0.05</c:v>
                </c:pt>
                <c:pt idx="2">
                  <c:v>#N/A</c:v>
                </c:pt>
                <c:pt idx="3">
                  <c:v>0.25</c:v>
                </c:pt>
                <c:pt idx="4">
                  <c:v>#N/A</c:v>
                </c:pt>
                <c:pt idx="5">
                  <c:v>0.25</c:v>
                </c:pt>
                <c:pt idx="6">
                  <c:v>#N/A</c:v>
                </c:pt>
                <c:pt idx="7">
                  <c:v>0.3</c:v>
                </c:pt>
                <c:pt idx="8">
                  <c:v>#N/A</c:v>
                </c:pt>
                <c:pt idx="9">
                  <c:v>0.32</c:v>
                </c:pt>
              </c:numCache>
            </c:numRef>
          </c:val>
          <c:extLst>
            <c:ext xmlns:c16="http://schemas.microsoft.com/office/drawing/2014/chart" uri="{C3380CC4-5D6E-409C-BE32-E72D297353CC}">
              <c16:uniqueId val="{00000005-55FA-4C5C-8D77-B4DA1E2EACF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0.55000000000000004</c:v>
                </c:pt>
                <c:pt idx="2">
                  <c:v>#N/A</c:v>
                </c:pt>
                <c:pt idx="3">
                  <c:v>0.82</c:v>
                </c:pt>
                <c:pt idx="4">
                  <c:v>#N/A</c:v>
                </c:pt>
                <c:pt idx="5">
                  <c:v>1.52</c:v>
                </c:pt>
                <c:pt idx="6">
                  <c:v>#N/A</c:v>
                </c:pt>
                <c:pt idx="7">
                  <c:v>0.56999999999999995</c:v>
                </c:pt>
                <c:pt idx="8">
                  <c:v>#N/A</c:v>
                </c:pt>
                <c:pt idx="9">
                  <c:v>0.53</c:v>
                </c:pt>
              </c:numCache>
            </c:numRef>
          </c:val>
          <c:extLst>
            <c:ext xmlns:c16="http://schemas.microsoft.com/office/drawing/2014/chart" uri="{C3380CC4-5D6E-409C-BE32-E72D297353CC}">
              <c16:uniqueId val="{00000006-55FA-4C5C-8D77-B4DA1E2EACF0}"/>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0.15</c:v>
                </c:pt>
                <c:pt idx="2">
                  <c:v>#N/A</c:v>
                </c:pt>
                <c:pt idx="3">
                  <c:v>0.54</c:v>
                </c:pt>
                <c:pt idx="4">
                  <c:v>#N/A</c:v>
                </c:pt>
                <c:pt idx="5">
                  <c:v>1.85</c:v>
                </c:pt>
                <c:pt idx="6">
                  <c:v>#N/A</c:v>
                </c:pt>
                <c:pt idx="7">
                  <c:v>3.57</c:v>
                </c:pt>
                <c:pt idx="8">
                  <c:v>#N/A</c:v>
                </c:pt>
                <c:pt idx="9">
                  <c:v>3.37</c:v>
                </c:pt>
              </c:numCache>
            </c:numRef>
          </c:val>
          <c:extLst>
            <c:ext xmlns:c16="http://schemas.microsoft.com/office/drawing/2014/chart" uri="{C3380CC4-5D6E-409C-BE32-E72D297353CC}">
              <c16:uniqueId val="{00000007-55FA-4C5C-8D77-B4DA1E2EACF0}"/>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3.39</c:v>
                </c:pt>
                <c:pt idx="2">
                  <c:v>#N/A</c:v>
                </c:pt>
                <c:pt idx="3">
                  <c:v>4.18</c:v>
                </c:pt>
                <c:pt idx="4">
                  <c:v>#N/A</c:v>
                </c:pt>
                <c:pt idx="5">
                  <c:v>3.09</c:v>
                </c:pt>
                <c:pt idx="6">
                  <c:v>#N/A</c:v>
                </c:pt>
                <c:pt idx="7">
                  <c:v>4.47</c:v>
                </c:pt>
                <c:pt idx="8">
                  <c:v>#N/A</c:v>
                </c:pt>
                <c:pt idx="9">
                  <c:v>3.87</c:v>
                </c:pt>
              </c:numCache>
            </c:numRef>
          </c:val>
          <c:extLst>
            <c:ext xmlns:c16="http://schemas.microsoft.com/office/drawing/2014/chart" uri="{C3380CC4-5D6E-409C-BE32-E72D297353CC}">
              <c16:uniqueId val="{00000008-55FA-4C5C-8D77-B4DA1E2EACF0}"/>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4.54</c:v>
                </c:pt>
                <c:pt idx="2">
                  <c:v>#N/A</c:v>
                </c:pt>
                <c:pt idx="3">
                  <c:v>4.96</c:v>
                </c:pt>
                <c:pt idx="4">
                  <c:v>#N/A</c:v>
                </c:pt>
                <c:pt idx="5">
                  <c:v>5.34</c:v>
                </c:pt>
                <c:pt idx="6">
                  <c:v>#N/A</c:v>
                </c:pt>
                <c:pt idx="7">
                  <c:v>4.93</c:v>
                </c:pt>
                <c:pt idx="8">
                  <c:v>0.02</c:v>
                </c:pt>
                <c:pt idx="9">
                  <c:v>#N/A</c:v>
                </c:pt>
              </c:numCache>
            </c:numRef>
          </c:val>
          <c:extLst>
            <c:ext xmlns:c16="http://schemas.microsoft.com/office/drawing/2014/chart" uri="{C3380CC4-5D6E-409C-BE32-E72D297353CC}">
              <c16:uniqueId val="{00000009-55FA-4C5C-8D77-B4DA1E2EACF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2470</c:v>
                </c:pt>
                <c:pt idx="5">
                  <c:v>2480</c:v>
                </c:pt>
                <c:pt idx="8">
                  <c:v>2450</c:v>
                </c:pt>
                <c:pt idx="11">
                  <c:v>2455</c:v>
                </c:pt>
                <c:pt idx="14">
                  <c:v>2420</c:v>
                </c:pt>
              </c:numCache>
            </c:numRef>
          </c:val>
          <c:extLst>
            <c:ext xmlns:c16="http://schemas.microsoft.com/office/drawing/2014/chart" uri="{C3380CC4-5D6E-409C-BE32-E72D297353CC}">
              <c16:uniqueId val="{00000000-FFB1-4554-A8C8-C6BD1292F12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FFB1-4554-A8C8-C6BD1292F12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86</c:v>
                </c:pt>
                <c:pt idx="3">
                  <c:v>1</c:v>
                </c:pt>
                <c:pt idx="6">
                  <c:v>1</c:v>
                </c:pt>
                <c:pt idx="9">
                  <c:v>1</c:v>
                </c:pt>
                <c:pt idx="12">
                  <c:v>1</c:v>
                </c:pt>
              </c:numCache>
            </c:numRef>
          </c:val>
          <c:extLst>
            <c:ext xmlns:c16="http://schemas.microsoft.com/office/drawing/2014/chart" uri="{C3380CC4-5D6E-409C-BE32-E72D297353CC}">
              <c16:uniqueId val="{00000002-FFB1-4554-A8C8-C6BD1292F12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110</c:v>
                </c:pt>
                <c:pt idx="3">
                  <c:v>96</c:v>
                </c:pt>
                <c:pt idx="6">
                  <c:v>112</c:v>
                </c:pt>
                <c:pt idx="9">
                  <c:v>120</c:v>
                </c:pt>
                <c:pt idx="12">
                  <c:v>129</c:v>
                </c:pt>
              </c:numCache>
            </c:numRef>
          </c:val>
          <c:extLst>
            <c:ext xmlns:c16="http://schemas.microsoft.com/office/drawing/2014/chart" uri="{C3380CC4-5D6E-409C-BE32-E72D297353CC}">
              <c16:uniqueId val="{00000003-FFB1-4554-A8C8-C6BD1292F12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1141</c:v>
                </c:pt>
                <c:pt idx="3">
                  <c:v>1073</c:v>
                </c:pt>
                <c:pt idx="6">
                  <c:v>1024</c:v>
                </c:pt>
                <c:pt idx="9">
                  <c:v>1033</c:v>
                </c:pt>
                <c:pt idx="12">
                  <c:v>1022</c:v>
                </c:pt>
              </c:numCache>
            </c:numRef>
          </c:val>
          <c:extLst>
            <c:ext xmlns:c16="http://schemas.microsoft.com/office/drawing/2014/chart" uri="{C3380CC4-5D6E-409C-BE32-E72D297353CC}">
              <c16:uniqueId val="{00000004-FFB1-4554-A8C8-C6BD1292F12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B1-4554-A8C8-C6BD1292F12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B1-4554-A8C8-C6BD1292F12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1355</c:v>
                </c:pt>
                <c:pt idx="3">
                  <c:v>1466</c:v>
                </c:pt>
                <c:pt idx="6">
                  <c:v>1685</c:v>
                </c:pt>
                <c:pt idx="9">
                  <c:v>1772</c:v>
                </c:pt>
                <c:pt idx="12">
                  <c:v>1690</c:v>
                </c:pt>
              </c:numCache>
            </c:numRef>
          </c:val>
          <c:extLst>
            <c:ext xmlns:c16="http://schemas.microsoft.com/office/drawing/2014/chart" uri="{C3380CC4-5D6E-409C-BE32-E72D297353CC}">
              <c16:uniqueId val="{00000007-FFB1-4554-A8C8-C6BD1292F12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223</c:v>
                </c:pt>
                <c:pt idx="2">
                  <c:v>#N/A</c:v>
                </c:pt>
                <c:pt idx="3">
                  <c:v>#N/A</c:v>
                </c:pt>
                <c:pt idx="4">
                  <c:v>157</c:v>
                </c:pt>
                <c:pt idx="5">
                  <c:v>#N/A</c:v>
                </c:pt>
                <c:pt idx="6">
                  <c:v>#N/A</c:v>
                </c:pt>
                <c:pt idx="7">
                  <c:v>372</c:v>
                </c:pt>
                <c:pt idx="8">
                  <c:v>#N/A</c:v>
                </c:pt>
                <c:pt idx="9">
                  <c:v>#N/A</c:v>
                </c:pt>
                <c:pt idx="10">
                  <c:v>471</c:v>
                </c:pt>
                <c:pt idx="11">
                  <c:v>#N/A</c:v>
                </c:pt>
                <c:pt idx="12">
                  <c:v>#N/A</c:v>
                </c:pt>
                <c:pt idx="13">
                  <c:v>422</c:v>
                </c:pt>
                <c:pt idx="14">
                  <c:v>#N/A</c:v>
                </c:pt>
              </c:numCache>
            </c:numRef>
          </c:val>
          <c:smooth val="0"/>
          <c:extLst>
            <c:ext xmlns:c16="http://schemas.microsoft.com/office/drawing/2014/chart" uri="{C3380CC4-5D6E-409C-BE32-E72D297353CC}">
              <c16:uniqueId val="{00000008-FFB1-4554-A8C8-C6BD1292F12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22826</c:v>
                </c:pt>
                <c:pt idx="5">
                  <c:v>22123</c:v>
                </c:pt>
                <c:pt idx="8">
                  <c:v>21497</c:v>
                </c:pt>
                <c:pt idx="11">
                  <c:v>20500</c:v>
                </c:pt>
                <c:pt idx="14">
                  <c:v>19581</c:v>
                </c:pt>
              </c:numCache>
            </c:numRef>
          </c:val>
          <c:extLst>
            <c:ext xmlns:c16="http://schemas.microsoft.com/office/drawing/2014/chart" uri="{C3380CC4-5D6E-409C-BE32-E72D297353CC}">
              <c16:uniqueId val="{00000000-E3AB-405B-8E40-C3CA0B18574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4332</c:v>
                </c:pt>
                <c:pt idx="5">
                  <c:v>4353</c:v>
                </c:pt>
                <c:pt idx="8">
                  <c:v>3702</c:v>
                </c:pt>
                <c:pt idx="11">
                  <c:v>3628</c:v>
                </c:pt>
                <c:pt idx="14">
                  <c:v>3393</c:v>
                </c:pt>
              </c:numCache>
            </c:numRef>
          </c:val>
          <c:extLst>
            <c:ext xmlns:c16="http://schemas.microsoft.com/office/drawing/2014/chart" uri="{C3380CC4-5D6E-409C-BE32-E72D297353CC}">
              <c16:uniqueId val="{00000001-E3AB-405B-8E40-C3CA0B18574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2737</c:v>
                </c:pt>
                <c:pt idx="5">
                  <c:v>2830</c:v>
                </c:pt>
                <c:pt idx="8">
                  <c:v>3699</c:v>
                </c:pt>
                <c:pt idx="11">
                  <c:v>4025</c:v>
                </c:pt>
                <c:pt idx="14">
                  <c:v>3947</c:v>
                </c:pt>
              </c:numCache>
            </c:numRef>
          </c:val>
          <c:extLst>
            <c:ext xmlns:c16="http://schemas.microsoft.com/office/drawing/2014/chart" uri="{C3380CC4-5D6E-409C-BE32-E72D297353CC}">
              <c16:uniqueId val="{00000002-E3AB-405B-8E40-C3CA0B18574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3AB-405B-8E40-C3CA0B18574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3AB-405B-8E40-C3CA0B18574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AB-405B-8E40-C3CA0B18574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2943</c:v>
                </c:pt>
                <c:pt idx="3">
                  <c:v>2932</c:v>
                </c:pt>
                <c:pt idx="6">
                  <c:v>2929</c:v>
                </c:pt>
                <c:pt idx="9">
                  <c:v>2961</c:v>
                </c:pt>
                <c:pt idx="12">
                  <c:v>2895</c:v>
                </c:pt>
              </c:numCache>
            </c:numRef>
          </c:val>
          <c:extLst>
            <c:ext xmlns:c16="http://schemas.microsoft.com/office/drawing/2014/chart" uri="{C3380CC4-5D6E-409C-BE32-E72D297353CC}">
              <c16:uniqueId val="{00000006-E3AB-405B-8E40-C3CA0B18574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738</c:v>
                </c:pt>
                <c:pt idx="3">
                  <c:v>781</c:v>
                </c:pt>
                <c:pt idx="6">
                  <c:v>796</c:v>
                </c:pt>
                <c:pt idx="9">
                  <c:v>806</c:v>
                </c:pt>
                <c:pt idx="12">
                  <c:v>1300</c:v>
                </c:pt>
              </c:numCache>
            </c:numRef>
          </c:val>
          <c:extLst>
            <c:ext xmlns:c16="http://schemas.microsoft.com/office/drawing/2014/chart" uri="{C3380CC4-5D6E-409C-BE32-E72D297353CC}">
              <c16:uniqueId val="{00000007-E3AB-405B-8E40-C3CA0B18574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15786</c:v>
                </c:pt>
                <c:pt idx="3">
                  <c:v>15295</c:v>
                </c:pt>
                <c:pt idx="6">
                  <c:v>13680</c:v>
                </c:pt>
                <c:pt idx="9">
                  <c:v>12858</c:v>
                </c:pt>
                <c:pt idx="12">
                  <c:v>12214</c:v>
                </c:pt>
              </c:numCache>
            </c:numRef>
          </c:val>
          <c:extLst>
            <c:ext xmlns:c16="http://schemas.microsoft.com/office/drawing/2014/chart" uri="{C3380CC4-5D6E-409C-BE32-E72D297353CC}">
              <c16:uniqueId val="{00000008-E3AB-405B-8E40-C3CA0B18574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86</c:v>
                </c:pt>
                <c:pt idx="3">
                  <c:v>4</c:v>
                </c:pt>
                <c:pt idx="6">
                  <c:v>4</c:v>
                </c:pt>
                <c:pt idx="9">
                  <c:v>3</c:v>
                </c:pt>
                <c:pt idx="12">
                  <c:v>2</c:v>
                </c:pt>
              </c:numCache>
            </c:numRef>
          </c:val>
          <c:extLst>
            <c:ext xmlns:c16="http://schemas.microsoft.com/office/drawing/2014/chart" uri="{C3380CC4-5D6E-409C-BE32-E72D297353CC}">
              <c16:uniqueId val="{00000009-E3AB-405B-8E40-C3CA0B18574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19393</c:v>
                </c:pt>
                <c:pt idx="3">
                  <c:v>19237</c:v>
                </c:pt>
                <c:pt idx="6">
                  <c:v>18736</c:v>
                </c:pt>
                <c:pt idx="9">
                  <c:v>17385</c:v>
                </c:pt>
                <c:pt idx="12">
                  <c:v>16179</c:v>
                </c:pt>
              </c:numCache>
            </c:numRef>
          </c:val>
          <c:extLst>
            <c:ext xmlns:c16="http://schemas.microsoft.com/office/drawing/2014/chart" uri="{C3380CC4-5D6E-409C-BE32-E72D297353CC}">
              <c16:uniqueId val="{0000000A-E3AB-405B-8E40-C3CA0B18574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9051</c:v>
                </c:pt>
                <c:pt idx="2">
                  <c:v>#N/A</c:v>
                </c:pt>
                <c:pt idx="3">
                  <c:v>#N/A</c:v>
                </c:pt>
                <c:pt idx="4">
                  <c:v>8943</c:v>
                </c:pt>
                <c:pt idx="5">
                  <c:v>#N/A</c:v>
                </c:pt>
                <c:pt idx="6">
                  <c:v>#N/A</c:v>
                </c:pt>
                <c:pt idx="7">
                  <c:v>7246</c:v>
                </c:pt>
                <c:pt idx="8">
                  <c:v>#N/A</c:v>
                </c:pt>
                <c:pt idx="9">
                  <c:v>#N/A</c:v>
                </c:pt>
                <c:pt idx="10">
                  <c:v>5861</c:v>
                </c:pt>
                <c:pt idx="11">
                  <c:v>#N/A</c:v>
                </c:pt>
                <c:pt idx="12">
                  <c:v>#N/A</c:v>
                </c:pt>
                <c:pt idx="13">
                  <c:v>5668</c:v>
                </c:pt>
                <c:pt idx="14">
                  <c:v>#N/A</c:v>
                </c:pt>
              </c:numCache>
            </c:numRef>
          </c:val>
          <c:smooth val="0"/>
          <c:extLst>
            <c:ext xmlns:c16="http://schemas.microsoft.com/office/drawing/2014/chart" uri="{C3380CC4-5D6E-409C-BE32-E72D297353CC}">
              <c16:uniqueId val="{0000000B-E3AB-405B-8E40-C3CA0B18574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1545</c:v>
                </c:pt>
                <c:pt idx="1">
                  <c:v>1795</c:v>
                </c:pt>
                <c:pt idx="2">
                  <c:v>1605</c:v>
                </c:pt>
              </c:numCache>
            </c:numRef>
          </c:val>
          <c:extLst>
            <c:ext xmlns:c16="http://schemas.microsoft.com/office/drawing/2014/chart" uri="{C3380CC4-5D6E-409C-BE32-E72D297353CC}">
              <c16:uniqueId val="{00000000-241F-45CA-BF92-08490439E2C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684</c:v>
                </c:pt>
                <c:pt idx="1">
                  <c:v>684</c:v>
                </c:pt>
                <c:pt idx="2">
                  <c:v>755</c:v>
                </c:pt>
              </c:numCache>
            </c:numRef>
          </c:val>
          <c:extLst>
            <c:ext xmlns:c16="http://schemas.microsoft.com/office/drawing/2014/chart" uri="{C3380CC4-5D6E-409C-BE32-E72D297353CC}">
              <c16:uniqueId val="{00000001-241F-45CA-BF92-08490439E2C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545</c:v>
                </c:pt>
                <c:pt idx="1">
                  <c:v>579</c:v>
                </c:pt>
                <c:pt idx="2">
                  <c:v>679</c:v>
                </c:pt>
              </c:numCache>
            </c:numRef>
          </c:val>
          <c:extLst>
            <c:ext xmlns:c16="http://schemas.microsoft.com/office/drawing/2014/chart" uri="{C3380CC4-5D6E-409C-BE32-E72D297353CC}">
              <c16:uniqueId val="{00000002-241F-45CA-BF92-08490439E2C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62,700
61,604
8.89
25,995,883
25,961,804
15,187
14,917,416
16,179,013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年度は固定資産税等の増額により基準財政収入額は増額となったものの、社会福祉費等の増額により基準財政需要額においても増額となったため、前年度から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ポイント下落し、</a:t>
          </a:r>
          <a:r>
            <a:rPr kumimoji="1" lang="en-US" altLang="ja-JP" sz="1300">
              <a:latin typeface="ＭＳ Ｐゴシック" panose="020B0600070205080204" pitchFamily="50" charset="-128"/>
              <a:ea typeface="ＭＳ Ｐゴシック" panose="020B0600070205080204" pitchFamily="50" charset="-128"/>
            </a:rPr>
            <a:t>0.60</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依然として類似団体内平均値を下回っており、本市歳入においては依存財源が約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割を占める状況であることからも、今後依存財源の動向に左右されないような財政構造の確立に努める。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43</xdr:row>
      <xdr:rowOff>14817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670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42</xdr:row>
      <xdr:rowOff>166158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166158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30285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経常一般財源充当経費は人件費や扶助費、繰出金の増額により対前年度比で</a:t>
          </a:r>
          <a:r>
            <a:rPr kumimoji="1" lang="en-US" altLang="ja-JP" sz="1300">
              <a:latin typeface="ＭＳ Ｐゴシック" panose="020B0600070205080204" pitchFamily="50" charset="-128"/>
              <a:ea typeface="ＭＳ Ｐゴシック" panose="020B0600070205080204" pitchFamily="50" charset="-128"/>
            </a:rPr>
            <a:t>539</a:t>
          </a:r>
          <a:r>
            <a:rPr kumimoji="1" lang="ja-JP" altLang="en-US" sz="1300">
              <a:latin typeface="ＭＳ Ｐゴシック" panose="020B0600070205080204" pitchFamily="50" charset="-128"/>
              <a:ea typeface="ＭＳ Ｐゴシック" panose="020B0600070205080204" pitchFamily="50" charset="-128"/>
            </a:rPr>
            <a:t>百万円増加したのに対し、経常一般財源は地方税や臨時財政対策債の減額により対前年度比で</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百万円減少したため、経常収支比率が</a:t>
          </a:r>
          <a:r>
            <a:rPr kumimoji="1" lang="en-US" altLang="ja-JP" sz="1300">
              <a:latin typeface="ＭＳ Ｐゴシック" panose="020B0600070205080204" pitchFamily="50" charset="-128"/>
              <a:ea typeface="ＭＳ Ｐゴシック" panose="020B0600070205080204" pitchFamily="50" charset="-128"/>
            </a:rPr>
            <a:t>100.2%</a:t>
          </a:r>
          <a:r>
            <a:rPr kumimoji="1" lang="ja-JP" altLang="en-US" sz="1300">
              <a:latin typeface="ＭＳ Ｐゴシック" panose="020B0600070205080204" pitchFamily="50" charset="-128"/>
              <a:ea typeface="ＭＳ Ｐゴシック" panose="020B0600070205080204" pitchFamily="50" charset="-128"/>
            </a:rPr>
            <a:t>となり、前年度から</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年度は令和元年度以来、</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年ぶりに</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を上回ることとなった。依然として類似団体内平均値より高いため、今後も自主財源の確保及び経常的な経費の全体的な圧縮を進めていく必要がある。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70866</xdr:rowOff>
    </xdr:from>
    <xdr:to>
      <xdr:col>23</xdr:col>
      <xdr:colOff>133350</xdr:colOff>
      <xdr:row>64</xdr:row>
      <xdr:rowOff>73152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872216"/>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121666</xdr:rowOff>
    </xdr:from>
    <xdr:to>
      <xdr:col>19</xdr:col>
      <xdr:colOff>133350</xdr:colOff>
      <xdr:row>63</xdr:row>
      <xdr:rowOff>70866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7515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121666</xdr:rowOff>
    </xdr:from>
    <xdr:to>
      <xdr:col>15</xdr:col>
      <xdr:colOff>82550</xdr:colOff>
      <xdr:row>63</xdr:row>
      <xdr:rowOff>157734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751566"/>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157734</xdr:rowOff>
    </xdr:from>
    <xdr:to>
      <xdr:col>11</xdr:col>
      <xdr:colOff>31750</xdr:colOff>
      <xdr:row>64</xdr:row>
      <xdr:rowOff>73152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9590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89679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9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20066</xdr:rowOff>
    </xdr:from>
    <xdr:to>
      <xdr:col>19</xdr:col>
      <xdr:colOff>184150</xdr:colOff>
      <xdr:row>63</xdr:row>
      <xdr:rowOff>121666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106443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0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70866</xdr:rowOff>
    </xdr:from>
    <xdr:to>
      <xdr:col>15</xdr:col>
      <xdr:colOff>133350</xdr:colOff>
      <xdr:row>63</xdr:row>
      <xdr:rowOff>1016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157243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106934</xdr:rowOff>
    </xdr:from>
    <xdr:to>
      <xdr:col>11</xdr:col>
      <xdr:colOff>82550</xdr:colOff>
      <xdr:row>64</xdr:row>
      <xdr:rowOff>37084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21861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22352</xdr:rowOff>
    </xdr:from>
    <xdr:to>
      <xdr:col>7</xdr:col>
      <xdr:colOff>31750</xdr:colOff>
      <xdr:row>64</xdr:row>
      <xdr:rowOff>123952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108729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517</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124,111</a:t>
          </a:r>
          <a:r>
            <a:rPr kumimoji="1" lang="ja-JP" altLang="en-US" sz="1300">
              <a:latin typeface="ＭＳ Ｐゴシック" panose="020B0600070205080204" pitchFamily="50" charset="-128"/>
              <a:ea typeface="ＭＳ Ｐゴシック" panose="020B0600070205080204" pitchFamily="50" charset="-128"/>
            </a:rPr>
            <a:t>円となったが、類似団体内平均値を下回っている。これは学校給食、消防、ごみ処理業務をそれぞれ一部事務組合で実施しているためである。</a:t>
          </a:r>
        </a:p>
        <a:p>
          <a:r>
            <a:rPr kumimoji="1" lang="ja-JP" altLang="en-US" sz="1300">
              <a:latin typeface="ＭＳ Ｐゴシック" panose="020B0600070205080204" pitchFamily="50" charset="-128"/>
              <a:ea typeface="ＭＳ Ｐゴシック" panose="020B0600070205080204" pitchFamily="50" charset="-128"/>
            </a:rPr>
            <a:t>　しかし、維持補修費については、施設の老朽化が進行しており、今後増加することが予想されるため、人件費、物件費も含めた歳出経費の精査に努めていく必要がある。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49929</xdr:rowOff>
    </xdr:from>
    <xdr:to>
      <xdr:col>23</xdr:col>
      <xdr:colOff>133350</xdr:colOff>
      <xdr:row>82</xdr:row>
      <xdr:rowOff>54919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08829"/>
          <a:ext cx="838200" cy="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160466</xdr:rowOff>
    </xdr:from>
    <xdr:to>
      <xdr:col>19</xdr:col>
      <xdr:colOff>133350</xdr:colOff>
      <xdr:row>82</xdr:row>
      <xdr:rowOff>49929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47916"/>
          <a:ext cx="889000" cy="6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132040</xdr:rowOff>
    </xdr:from>
    <xdr:to>
      <xdr:col>15</xdr:col>
      <xdr:colOff>82550</xdr:colOff>
      <xdr:row>81</xdr:row>
      <xdr:rowOff>160466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19490"/>
          <a:ext cx="889000" cy="2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39661</xdr:rowOff>
    </xdr:from>
    <xdr:to>
      <xdr:col>11</xdr:col>
      <xdr:colOff>31750</xdr:colOff>
      <xdr:row>81</xdr:row>
      <xdr:rowOff>132040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27111"/>
          <a:ext cx="889000" cy="9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4119</xdr:rowOff>
    </xdr:from>
    <xdr:to>
      <xdr:col>23</xdr:col>
      <xdr:colOff>184150</xdr:colOff>
      <xdr:row>82</xdr:row>
      <xdr:rowOff>105719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6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20646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0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170579</xdr:rowOff>
    </xdr:from>
    <xdr:to>
      <xdr:col>19</xdr:col>
      <xdr:colOff>184150</xdr:colOff>
      <xdr:row>82</xdr:row>
      <xdr:rowOff>100729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5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110906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26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109666</xdr:rowOff>
    </xdr:from>
    <xdr:to>
      <xdr:col>15</xdr:col>
      <xdr:colOff>133350</xdr:colOff>
      <xdr:row>82</xdr:row>
      <xdr:rowOff>39816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49993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65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81240</xdr:rowOff>
    </xdr:from>
    <xdr:to>
      <xdr:col>11</xdr:col>
      <xdr:colOff>82550</xdr:colOff>
      <xdr:row>82</xdr:row>
      <xdr:rowOff>11390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6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21567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3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160311</xdr:rowOff>
    </xdr:from>
    <xdr:to>
      <xdr:col>7</xdr:col>
      <xdr:colOff>31750</xdr:colOff>
      <xdr:row>81</xdr:row>
      <xdr:rowOff>90461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7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100638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4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本市独自の措置として平成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年度から等級に応じた給料の削減を実施しており、近年は横ばいの数値で推移していたが、令和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年度は経験年数階層の変動等により減少した。</a:t>
          </a:r>
        </a:p>
        <a:p>
          <a:r>
            <a:rPr kumimoji="1" lang="ja-JP" altLang="en-US" sz="1300">
              <a:latin typeface="ＭＳ Ｐゴシック" panose="020B0600070205080204" pitchFamily="50" charset="-128"/>
              <a:ea typeface="ＭＳ Ｐゴシック" panose="020B0600070205080204" pitchFamily="50" charset="-128"/>
            </a:rPr>
            <a:t>　今後も引き続き上記取組を行う等人件費の抑制に努めていく。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74084</xdr:rowOff>
    </xdr:from>
    <xdr:to>
      <xdr:col>81</xdr:col>
      <xdr:colOff>44450</xdr:colOff>
      <xdr:row>83</xdr:row>
      <xdr:rowOff>73025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3961534"/>
          <a:ext cx="838200" cy="34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8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32809</xdr:rowOff>
    </xdr:from>
    <xdr:to>
      <xdr:col>77</xdr:col>
      <xdr:colOff>44450</xdr:colOff>
      <xdr:row>83</xdr:row>
      <xdr:rowOff>73025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26315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32809</xdr:rowOff>
    </xdr:from>
    <xdr:to>
      <xdr:col>72</xdr:col>
      <xdr:colOff>203200</xdr:colOff>
      <xdr:row>83</xdr:row>
      <xdr:rowOff>52916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26315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52916</xdr:rowOff>
    </xdr:from>
    <xdr:to>
      <xdr:col>68</xdr:col>
      <xdr:colOff>152400</xdr:colOff>
      <xdr:row>84</xdr:row>
      <xdr:rowOff>2116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2832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23284</xdr:rowOff>
    </xdr:from>
    <xdr:to>
      <xdr:col>81</xdr:col>
      <xdr:colOff>95250</xdr:colOff>
      <xdr:row>81</xdr:row>
      <xdr:rowOff>124884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39811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375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22225</xdr:rowOff>
    </xdr:from>
    <xdr:to>
      <xdr:col>77</xdr:col>
      <xdr:colOff>95250</xdr:colOff>
      <xdr:row>83</xdr:row>
      <xdr:rowOff>123825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134002</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02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153459</xdr:rowOff>
    </xdr:from>
    <xdr:to>
      <xdr:col>73</xdr:col>
      <xdr:colOff>44450</xdr:colOff>
      <xdr:row>83</xdr:row>
      <xdr:rowOff>83609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93786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98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2116</xdr:rowOff>
    </xdr:from>
    <xdr:to>
      <xdr:col>68</xdr:col>
      <xdr:colOff>203200</xdr:colOff>
      <xdr:row>83</xdr:row>
      <xdr:rowOff>103716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113893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63093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数値は、令和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年度においては微減に転じたが、令和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年度においては民生部門等の増加により微増となった。引き続き、事務の統廃合や民間委託の検討等の方策により業務効率化を高め、職員数の増加傾向を抑制していく必要がある。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4233</xdr:rowOff>
    </xdr:from>
    <xdr:to>
      <xdr:col>81</xdr:col>
      <xdr:colOff>44450</xdr:colOff>
      <xdr:row>62</xdr:row>
      <xdr:rowOff>82656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634133"/>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11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4233</xdr:rowOff>
    </xdr:from>
    <xdr:to>
      <xdr:col>77</xdr:col>
      <xdr:colOff>44450</xdr:colOff>
      <xdr:row>62</xdr:row>
      <xdr:rowOff>44450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63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103946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28363</xdr:rowOff>
    </xdr:from>
    <xdr:to>
      <xdr:col>72</xdr:col>
      <xdr:colOff>203200</xdr:colOff>
      <xdr:row>62</xdr:row>
      <xdr:rowOff>44450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6582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97913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6244</xdr:rowOff>
    </xdr:from>
    <xdr:to>
      <xdr:col>68</xdr:col>
      <xdr:colOff>152400</xdr:colOff>
      <xdr:row>62</xdr:row>
      <xdr:rowOff>28363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636144"/>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57696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66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3933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63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124883</xdr:rowOff>
    </xdr:from>
    <xdr:to>
      <xdr:col>77</xdr:col>
      <xdr:colOff>95250</xdr:colOff>
      <xdr:row>62</xdr:row>
      <xdr:rowOff>55033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39810</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66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165100</xdr:rowOff>
    </xdr:from>
    <xdr:to>
      <xdr:col>73</xdr:col>
      <xdr:colOff>44450</xdr:colOff>
      <xdr:row>62</xdr:row>
      <xdr:rowOff>95250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80027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149013</xdr:rowOff>
    </xdr:from>
    <xdr:to>
      <xdr:col>68</xdr:col>
      <xdr:colOff>203200</xdr:colOff>
      <xdr:row>62</xdr:row>
      <xdr:rowOff>79163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126894</xdr:rowOff>
    </xdr:from>
    <xdr:to>
      <xdr:col>64</xdr:col>
      <xdr:colOff>152400</xdr:colOff>
      <xdr:row>62</xdr:row>
      <xdr:rowOff>57044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5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41821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67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となったが、類似団体内平均値と比較しても低い数値となっている。増加の要因としては、令和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年度単年度であれば過去に借入した市債の償還が終了したことで減となっているものの、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か年平均による算出の際に数値の低い令和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年度の算入がされなくなったことが挙げられる。</a:t>
          </a:r>
        </a:p>
        <a:p>
          <a:r>
            <a:rPr kumimoji="1" lang="ja-JP" altLang="en-US" sz="1300">
              <a:latin typeface="ＭＳ Ｐゴシック" panose="020B0600070205080204" pitchFamily="50" charset="-128"/>
              <a:ea typeface="ＭＳ Ｐゴシック" panose="020B0600070205080204" pitchFamily="50" charset="-128"/>
            </a:rPr>
            <a:t>　投資的事業については、今後も公共施設等の改修事業が予想されており、各年度の事業費の平準化を図るとともに、後年度負担を考慮して慎重に検討していく必要がある。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97367</xdr:rowOff>
    </xdr:from>
    <xdr:to>
      <xdr:col>81</xdr:col>
      <xdr:colOff>44450</xdr:colOff>
      <xdr:row>39</xdr:row>
      <xdr:rowOff>153670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78391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49106</xdr:rowOff>
    </xdr:from>
    <xdr:to>
      <xdr:col>77</xdr:col>
      <xdr:colOff>44450</xdr:colOff>
      <xdr:row>39</xdr:row>
      <xdr:rowOff>97367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73565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846</xdr:rowOff>
    </xdr:from>
    <xdr:to>
      <xdr:col>72</xdr:col>
      <xdr:colOff>203200</xdr:colOff>
      <xdr:row>39</xdr:row>
      <xdr:rowOff>49106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6873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846</xdr:rowOff>
    </xdr:from>
    <xdr:to>
      <xdr:col>68</xdr:col>
      <xdr:colOff>152400</xdr:colOff>
      <xdr:row>39</xdr:row>
      <xdr:rowOff>16933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6873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119397</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46567</xdr:rowOff>
    </xdr:from>
    <xdr:to>
      <xdr:col>77</xdr:col>
      <xdr:colOff>95250</xdr:colOff>
      <xdr:row>39</xdr:row>
      <xdr:rowOff>148167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158344</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169756</xdr:rowOff>
    </xdr:from>
    <xdr:to>
      <xdr:col>73</xdr:col>
      <xdr:colOff>44450</xdr:colOff>
      <xdr:row>39</xdr:row>
      <xdr:rowOff>99906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110083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121496</xdr:rowOff>
    </xdr:from>
    <xdr:to>
      <xdr:col>68</xdr:col>
      <xdr:colOff>203200</xdr:colOff>
      <xdr:row>39</xdr:row>
      <xdr:rowOff>51646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61824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77910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43.0%</a:t>
          </a:r>
          <a:r>
            <a:rPr kumimoji="1" lang="ja-JP" altLang="en-US" sz="1300">
              <a:latin typeface="ＭＳ Ｐゴシック" panose="020B0600070205080204" pitchFamily="50" charset="-128"/>
              <a:ea typeface="ＭＳ Ｐゴシック" panose="020B0600070205080204" pitchFamily="50" charset="-128"/>
            </a:rPr>
            <a:t>となったが、類似団体内平均値を大きく上回っている。改善した要因としては、一般会計等の地方債現在高が減少したことなどが挙げられる。</a:t>
          </a:r>
        </a:p>
        <a:p>
          <a:r>
            <a:rPr kumimoji="1" lang="ja-JP" altLang="en-US" sz="1300">
              <a:latin typeface="ＭＳ Ｐゴシック" panose="020B0600070205080204" pitchFamily="50" charset="-128"/>
              <a:ea typeface="ＭＳ Ｐゴシック" panose="020B0600070205080204" pitchFamily="50" charset="-128"/>
            </a:rPr>
            <a:t>　しかし、今後も公共施設等の改修事業に係る地方債借入が予想されるため、指標の動向に注視し、将来的な事業の実施に当たっては、慎重に内容の精査等を行う必要がある。</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64105</xdr:rowOff>
    </xdr:from>
    <xdr:to>
      <xdr:col>81</xdr:col>
      <xdr:colOff>44450</xdr:colOff>
      <xdr:row>16</xdr:row>
      <xdr:rowOff>91682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807305"/>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91682</xdr:rowOff>
    </xdr:from>
    <xdr:to>
      <xdr:col>77</xdr:col>
      <xdr:colOff>44450</xdr:colOff>
      <xdr:row>17</xdr:row>
      <xdr:rowOff>29391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834882"/>
          <a:ext cx="889000" cy="10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29391</xdr:rowOff>
    </xdr:from>
    <xdr:to>
      <xdr:col>72</xdr:col>
      <xdr:colOff>203200</xdr:colOff>
      <xdr:row>18</xdr:row>
      <xdr:rowOff>53279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944041"/>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53279</xdr:rowOff>
    </xdr:from>
    <xdr:to>
      <xdr:col>68</xdr:col>
      <xdr:colOff>152400</xdr:colOff>
      <xdr:row>18</xdr:row>
      <xdr:rowOff>98092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139379"/>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96520</xdr:rowOff>
    </xdr:from>
    <xdr:to>
      <xdr:col>68</xdr:col>
      <xdr:colOff>203200</xdr:colOff>
      <xdr:row>15</xdr:row>
      <xdr:rowOff>26670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13305</xdr:rowOff>
    </xdr:from>
    <xdr:to>
      <xdr:col>81</xdr:col>
      <xdr:colOff>95250</xdr:colOff>
      <xdr:row>16</xdr:row>
      <xdr:rowOff>114905</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75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156832</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72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40882</xdr:rowOff>
    </xdr:from>
    <xdr:to>
      <xdr:col>77</xdr:col>
      <xdr:colOff>95250</xdr:colOff>
      <xdr:row>16</xdr:row>
      <xdr:rowOff>142482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78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127259</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870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150041</xdr:rowOff>
    </xdr:from>
    <xdr:to>
      <xdr:col>73</xdr:col>
      <xdr:colOff>44450</xdr:colOff>
      <xdr:row>17</xdr:row>
      <xdr:rowOff>80191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89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64968</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97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2479</xdr:rowOff>
    </xdr:from>
    <xdr:to>
      <xdr:col>68</xdr:col>
      <xdr:colOff>203200</xdr:colOff>
      <xdr:row>18</xdr:row>
      <xdr:rowOff>104079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08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88856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17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47292</xdr:rowOff>
    </xdr:from>
    <xdr:to>
      <xdr:col>64</xdr:col>
      <xdr:colOff>152400</xdr:colOff>
      <xdr:row>18</xdr:row>
      <xdr:rowOff>148892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13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133669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21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62,700
61,604
8.89
25,995,883
25,961,804
15,187
14,917,416
16,179,013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年度から職員人件費等が増額となったことにより、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ポイント下落して</a:t>
          </a:r>
          <a:r>
            <a:rPr kumimoji="1" lang="en-US" altLang="ja-JP" sz="1300">
              <a:latin typeface="ＭＳ Ｐゴシック" panose="020B0600070205080204" pitchFamily="50" charset="-128"/>
              <a:ea typeface="ＭＳ Ｐゴシック" panose="020B0600070205080204" pitchFamily="50" charset="-128"/>
            </a:rPr>
            <a:t>25.7%</a:t>
          </a:r>
          <a:r>
            <a:rPr kumimoji="1" lang="ja-JP" altLang="en-US" sz="1300">
              <a:latin typeface="ＭＳ Ｐゴシック" panose="020B0600070205080204" pitchFamily="50" charset="-128"/>
              <a:ea typeface="ＭＳ Ｐゴシック" panose="020B0600070205080204" pitchFamily="50" charset="-128"/>
            </a:rPr>
            <a:t>となったが、依然として類似団体内平均値を上回っている。これについては小規模な市でありながら、公立保育所が５か所、公立こども園が１か所、公立幼稚園が３か所あることが要因の一つである。</a:t>
          </a:r>
        </a:p>
        <a:p>
          <a:r>
            <a:rPr kumimoji="1" lang="ja-JP" altLang="en-US" sz="1300">
              <a:latin typeface="ＭＳ Ｐゴシック" panose="020B0600070205080204" pitchFamily="50" charset="-128"/>
              <a:ea typeface="ＭＳ Ｐゴシック" panose="020B0600070205080204" pitchFamily="50" charset="-128"/>
            </a:rPr>
            <a:t>　人件費は経常収支比率に占める割合が大きい部分であり、事務の効率化や民間委託の検討など、引き続き人件費の抑制を図っていく。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51889</xdr:rowOff>
    </xdr:from>
    <xdr:to>
      <xdr:col>24</xdr:col>
      <xdr:colOff>25400</xdr:colOff>
      <xdr:row>36</xdr:row>
      <xdr:rowOff>123734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224089"/>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51889</xdr:rowOff>
    </xdr:from>
    <xdr:to>
      <xdr:col>19</xdr:col>
      <xdr:colOff>187325</xdr:colOff>
      <xdr:row>36</xdr:row>
      <xdr:rowOff>64951</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22408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64951</xdr:rowOff>
    </xdr:from>
    <xdr:to>
      <xdr:col>15</xdr:col>
      <xdr:colOff>98425</xdr:colOff>
      <xdr:row>37</xdr:row>
      <xdr:rowOff>76381</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37151"/>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11067</xdr:rowOff>
    </xdr:from>
    <xdr:to>
      <xdr:col>11</xdr:col>
      <xdr:colOff>9525</xdr:colOff>
      <xdr:row>37</xdr:row>
      <xdr:rowOff>76381</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35471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41020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72934</xdr:rowOff>
    </xdr:from>
    <xdr:to>
      <xdr:col>24</xdr:col>
      <xdr:colOff>76200</xdr:colOff>
      <xdr:row>37</xdr:row>
      <xdr:rowOff>3084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45011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1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1089</xdr:rowOff>
    </xdr:from>
    <xdr:to>
      <xdr:col>20</xdr:col>
      <xdr:colOff>38100</xdr:colOff>
      <xdr:row>36</xdr:row>
      <xdr:rowOff>102689</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87466</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59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14151</xdr:rowOff>
    </xdr:from>
    <xdr:to>
      <xdr:col>15</xdr:col>
      <xdr:colOff>149225</xdr:colOff>
      <xdr:row>36</xdr:row>
      <xdr:rowOff>115751</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100528</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25581</xdr:rowOff>
    </xdr:from>
    <xdr:to>
      <xdr:col>11</xdr:col>
      <xdr:colOff>60325</xdr:colOff>
      <xdr:row>37</xdr:row>
      <xdr:rowOff>127181</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6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111958</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131717</xdr:rowOff>
    </xdr:from>
    <xdr:to>
      <xdr:col>6</xdr:col>
      <xdr:colOff>171450</xdr:colOff>
      <xdr:row>37</xdr:row>
      <xdr:rowOff>61867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46644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3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年度から数値の変動はなく</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類似団体内平均値を依然として下回っており、行財政改革の取り組み等により経費の抑制基調に努めてきたことが要因である。</a:t>
          </a:r>
        </a:p>
        <a:p>
          <a:r>
            <a:rPr kumimoji="1" lang="ja-JP" altLang="en-US" sz="1300">
              <a:latin typeface="ＭＳ Ｐゴシック" panose="020B0600070205080204" pitchFamily="50" charset="-128"/>
              <a:ea typeface="ＭＳ Ｐゴシック" panose="020B0600070205080204" pitchFamily="50" charset="-128"/>
            </a:rPr>
            <a:t>　今後も引き続き委託料の見直し等を行い、経費の抑制に努めていく。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28702</xdr:rowOff>
    </xdr:from>
    <xdr:to>
      <xdr:col>82</xdr:col>
      <xdr:colOff>107950</xdr:colOff>
      <xdr:row>15</xdr:row>
      <xdr:rowOff>28702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004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136144</xdr:rowOff>
    </xdr:from>
    <xdr:to>
      <xdr:col>78</xdr:col>
      <xdr:colOff>69850</xdr:colOff>
      <xdr:row>15</xdr:row>
      <xdr:rowOff>28702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364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136144</xdr:rowOff>
    </xdr:from>
    <xdr:to>
      <xdr:col>73</xdr:col>
      <xdr:colOff>180975</xdr:colOff>
      <xdr:row>14</xdr:row>
      <xdr:rowOff>136144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364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136144</xdr:rowOff>
    </xdr:from>
    <xdr:to>
      <xdr:col>69</xdr:col>
      <xdr:colOff>92075</xdr:colOff>
      <xdr:row>15</xdr:row>
      <xdr:rowOff>65278</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5364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149352</xdr:rowOff>
    </xdr:from>
    <xdr:to>
      <xdr:col>82</xdr:col>
      <xdr:colOff>158750</xdr:colOff>
      <xdr:row>15</xdr:row>
      <xdr:rowOff>79502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165879</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9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149352</xdr:rowOff>
    </xdr:from>
    <xdr:to>
      <xdr:col>78</xdr:col>
      <xdr:colOff>120650</xdr:colOff>
      <xdr:row>15</xdr:row>
      <xdr:rowOff>79502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89679</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18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85344</xdr:rowOff>
    </xdr:from>
    <xdr:to>
      <xdr:col>74</xdr:col>
      <xdr:colOff>31750</xdr:colOff>
      <xdr:row>15</xdr:row>
      <xdr:rowOff>15494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25671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5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85344</xdr:rowOff>
    </xdr:from>
    <xdr:to>
      <xdr:col>69</xdr:col>
      <xdr:colOff>142875</xdr:colOff>
      <xdr:row>15</xdr:row>
      <xdr:rowOff>15494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25671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5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14478</xdr:rowOff>
    </xdr:from>
    <xdr:to>
      <xdr:col>65</xdr:col>
      <xdr:colOff>53975</xdr:colOff>
      <xdr:row>15</xdr:row>
      <xdr:rowOff>116078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126255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ポイント上昇して</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となり、依然として類似団体内平均値と比較すると高い数値にある。児童手当給付費は減少しているものの、障害福祉サービス費や保育給付費は増加傾向にある。</a:t>
          </a:r>
        </a:p>
        <a:p>
          <a:r>
            <a:rPr kumimoji="1" lang="ja-JP" altLang="en-US" sz="1300">
              <a:latin typeface="ＭＳ Ｐゴシック" panose="020B0600070205080204" pitchFamily="50" charset="-128"/>
              <a:ea typeface="ＭＳ Ｐゴシック" panose="020B0600070205080204" pitchFamily="50" charset="-128"/>
            </a:rPr>
            <a:t>　扶助費は、義務的経費のため抑制は困難であるが、単独扶助費の見直しなど引き続き検討していく必要がある。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xdr:rowOff>
    </xdr:from>
    <xdr:to>
      <xdr:col>24</xdr:col>
      <xdr:colOff>25400</xdr:colOff>
      <xdr:row>57</xdr:row>
      <xdr:rowOff>123190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815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8890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28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1270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28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xdr:rowOff>
    </xdr:from>
    <xdr:to>
      <xdr:col>11</xdr:col>
      <xdr:colOff>9525</xdr:colOff>
      <xdr:row>57</xdr:row>
      <xdr:rowOff>85090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739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72390</xdr:rowOff>
    </xdr:from>
    <xdr:to>
      <xdr:col>24</xdr:col>
      <xdr:colOff>76200</xdr:colOff>
      <xdr:row>58</xdr:row>
      <xdr:rowOff>2540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44467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129540</xdr:rowOff>
    </xdr:from>
    <xdr:to>
      <xdr:col>20</xdr:col>
      <xdr:colOff>38100</xdr:colOff>
      <xdr:row>57</xdr:row>
      <xdr:rowOff>59690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121920</xdr:rowOff>
    </xdr:from>
    <xdr:to>
      <xdr:col>11</xdr:col>
      <xdr:colOff>60325</xdr:colOff>
      <xdr:row>57</xdr:row>
      <xdr:rowOff>52070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36847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34290</xdr:rowOff>
    </xdr:from>
    <xdr:to>
      <xdr:col>6</xdr:col>
      <xdr:colOff>171450</xdr:colOff>
      <xdr:row>57</xdr:row>
      <xdr:rowOff>135890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120667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ポイント上昇して</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となり、依然として類似団体内平均値を上回っており、繰出金において介護保険や後期高齢者医療への繰出の増加が要因となっている。</a:t>
          </a:r>
        </a:p>
        <a:p>
          <a:r>
            <a:rPr kumimoji="1" lang="ja-JP" altLang="en-US" sz="1300">
              <a:latin typeface="ＭＳ Ｐゴシック" panose="020B0600070205080204" pitchFamily="50" charset="-128"/>
              <a:ea typeface="ＭＳ Ｐゴシック" panose="020B0600070205080204" pitchFamily="50" charset="-128"/>
            </a:rPr>
            <a:t>　他会計への基準外繰出のあり方や、受益と負担の公平性などについて、引き続き検討していく必要がある。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113393</xdr:rowOff>
    </xdr:from>
    <xdr:to>
      <xdr:col>82</xdr:col>
      <xdr:colOff>107950</xdr:colOff>
      <xdr:row>58</xdr:row>
      <xdr:rowOff>61685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86043"/>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58965</xdr:rowOff>
    </xdr:from>
    <xdr:to>
      <xdr:col>78</xdr:col>
      <xdr:colOff>69850</xdr:colOff>
      <xdr:row>57</xdr:row>
      <xdr:rowOff>113393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316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58965</xdr:rowOff>
    </xdr:from>
    <xdr:to>
      <xdr:col>73</xdr:col>
      <xdr:colOff>180975</xdr:colOff>
      <xdr:row>57</xdr:row>
      <xdr:rowOff>124278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31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124278</xdr:rowOff>
    </xdr:from>
    <xdr:to>
      <xdr:col>69</xdr:col>
      <xdr:colOff>92075</xdr:colOff>
      <xdr:row>57</xdr:row>
      <xdr:rowOff>156935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96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154412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62593</xdr:rowOff>
    </xdr:from>
    <xdr:to>
      <xdr:col>78</xdr:col>
      <xdr:colOff>120650</xdr:colOff>
      <xdr:row>57</xdr:row>
      <xdr:rowOff>164193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148970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2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8165</xdr:rowOff>
    </xdr:from>
    <xdr:to>
      <xdr:col>74</xdr:col>
      <xdr:colOff>31750</xdr:colOff>
      <xdr:row>57</xdr:row>
      <xdr:rowOff>109765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73478</xdr:rowOff>
    </xdr:from>
    <xdr:to>
      <xdr:col>69</xdr:col>
      <xdr:colOff>142875</xdr:colOff>
      <xdr:row>58</xdr:row>
      <xdr:rowOff>3628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159855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ポイント上昇して</a:t>
          </a:r>
          <a:r>
            <a:rPr kumimoji="1" lang="en-US" altLang="ja-JP" sz="1300">
              <a:latin typeface="ＭＳ Ｐゴシック" panose="020B0600070205080204" pitchFamily="50" charset="-128"/>
              <a:ea typeface="ＭＳ Ｐゴシック" panose="020B0600070205080204" pitchFamily="50" charset="-128"/>
            </a:rPr>
            <a:t>19.8%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類似団体内平均値を依然として上回っており、これは学校給食、ごみ処理業務を一部事務組合で処理していることに伴う負担金や公共下水道事業への繰出金に係る経費が要因である。</a:t>
          </a:r>
        </a:p>
        <a:p>
          <a:r>
            <a:rPr kumimoji="1" lang="ja-JP" altLang="en-US" sz="1300">
              <a:latin typeface="ＭＳ Ｐゴシック" panose="020B0600070205080204" pitchFamily="50" charset="-128"/>
              <a:ea typeface="ＭＳ Ｐゴシック" panose="020B0600070205080204" pitchFamily="50" charset="-128"/>
            </a:rPr>
            <a:t>　引き続き、公営企業への基準外繰出や一部事務組合への負担金の精査を行い、経費の抑制に努める。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100330</xdr:rowOff>
    </xdr:from>
    <xdr:to>
      <xdr:col>82</xdr:col>
      <xdr:colOff>107950</xdr:colOff>
      <xdr:row>41</xdr:row>
      <xdr:rowOff>130810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71297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92710</xdr:rowOff>
    </xdr:from>
    <xdr:to>
      <xdr:col>78</xdr:col>
      <xdr:colOff>69850</xdr:colOff>
      <xdr:row>41</xdr:row>
      <xdr:rowOff>100330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7122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92710</xdr:rowOff>
    </xdr:from>
    <xdr:to>
      <xdr:col>73</xdr:col>
      <xdr:colOff>180975</xdr:colOff>
      <xdr:row>42</xdr:row>
      <xdr:rowOff>5080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71221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42</xdr:row>
      <xdr:rowOff>5080</xdr:rowOff>
    </xdr:from>
    <xdr:to>
      <xdr:col>69</xdr:col>
      <xdr:colOff>92075</xdr:colOff>
      <xdr:row>42</xdr:row>
      <xdr:rowOff>50800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7205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24147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80010</xdr:rowOff>
    </xdr:from>
    <xdr:to>
      <xdr:col>82</xdr:col>
      <xdr:colOff>158750</xdr:colOff>
      <xdr:row>42</xdr:row>
      <xdr:rowOff>10160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710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160037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49530</xdr:rowOff>
    </xdr:from>
    <xdr:to>
      <xdr:col>78</xdr:col>
      <xdr:colOff>120650</xdr:colOff>
      <xdr:row>41</xdr:row>
      <xdr:rowOff>151130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135907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41910</xdr:rowOff>
    </xdr:from>
    <xdr:to>
      <xdr:col>74</xdr:col>
      <xdr:colOff>31750</xdr:colOff>
      <xdr:row>41</xdr:row>
      <xdr:rowOff>143510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7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128287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715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125730</xdr:rowOff>
    </xdr:from>
    <xdr:to>
      <xdr:col>69</xdr:col>
      <xdr:colOff>142875</xdr:colOff>
      <xdr:row>42</xdr:row>
      <xdr:rowOff>55880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715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42</xdr:row>
      <xdr:rowOff>40657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724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42</xdr:row>
      <xdr:rowOff>0</xdr:rowOff>
    </xdr:from>
    <xdr:to>
      <xdr:col>65</xdr:col>
      <xdr:colOff>53975</xdr:colOff>
      <xdr:row>42</xdr:row>
      <xdr:rowOff>101600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72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42</xdr:row>
      <xdr:rowOff>86377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728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ポイント下落して</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となった。下落の要因としては、過去に借入した臨時財政対策債の償還が終了したことが挙げられる。</a:t>
          </a:r>
        </a:p>
        <a:p>
          <a:r>
            <a:rPr kumimoji="1" lang="ja-JP" altLang="en-US" sz="1300">
              <a:latin typeface="ＭＳ Ｐゴシック" panose="020B0600070205080204" pitchFamily="50" charset="-128"/>
              <a:ea typeface="ＭＳ Ｐゴシック" panose="020B0600070205080204" pitchFamily="50" charset="-128"/>
            </a:rPr>
            <a:t>　類似団体内平均値を下回っているが、今後も公共施設等の改修事業が予想されており、指標の動向に注視したうえ、慎重に内容の精査等を行い、新発債発行の抑制に努めていく。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85090</xdr:rowOff>
    </xdr:from>
    <xdr:to>
      <xdr:col>24</xdr:col>
      <xdr:colOff>25400</xdr:colOff>
      <xdr:row>75</xdr:row>
      <xdr:rowOff>123190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29438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69850</xdr:rowOff>
    </xdr:from>
    <xdr:to>
      <xdr:col>19</xdr:col>
      <xdr:colOff>187325</xdr:colOff>
      <xdr:row>75</xdr:row>
      <xdr:rowOff>123190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2928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8890</xdr:rowOff>
    </xdr:from>
    <xdr:to>
      <xdr:col>15</xdr:col>
      <xdr:colOff>98425</xdr:colOff>
      <xdr:row>75</xdr:row>
      <xdr:rowOff>69850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2867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157480</xdr:rowOff>
    </xdr:from>
    <xdr:to>
      <xdr:col>11</xdr:col>
      <xdr:colOff>9525</xdr:colOff>
      <xdr:row>75</xdr:row>
      <xdr:rowOff>8890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844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34290</xdr:rowOff>
    </xdr:from>
    <xdr:to>
      <xdr:col>24</xdr:col>
      <xdr:colOff>76200</xdr:colOff>
      <xdr:row>75</xdr:row>
      <xdr:rowOff>135890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50817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72390</xdr:rowOff>
    </xdr:from>
    <xdr:to>
      <xdr:col>20</xdr:col>
      <xdr:colOff>38100</xdr:colOff>
      <xdr:row>76</xdr:row>
      <xdr:rowOff>2539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12717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19050</xdr:rowOff>
    </xdr:from>
    <xdr:to>
      <xdr:col>15</xdr:col>
      <xdr:colOff>149225</xdr:colOff>
      <xdr:row>75</xdr:row>
      <xdr:rowOff>120650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129540</xdr:rowOff>
    </xdr:from>
    <xdr:to>
      <xdr:col>11</xdr:col>
      <xdr:colOff>60325</xdr:colOff>
      <xdr:row>75</xdr:row>
      <xdr:rowOff>59690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69867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106680</xdr:rowOff>
    </xdr:from>
    <xdr:to>
      <xdr:col>6</xdr:col>
      <xdr:colOff>171450</xdr:colOff>
      <xdr:row>75</xdr:row>
      <xdr:rowOff>36830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47007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ポイント上昇して</a:t>
          </a:r>
          <a:r>
            <a:rPr kumimoji="1" lang="en-US" altLang="ja-JP" sz="1300">
              <a:latin typeface="ＭＳ Ｐゴシック" panose="020B0600070205080204" pitchFamily="50" charset="-128"/>
              <a:ea typeface="ＭＳ Ｐゴシック" panose="020B0600070205080204" pitchFamily="50" charset="-128"/>
            </a:rPr>
            <a:t>89.5%</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類似団体内順位が低く、物件費以外で類似団体を大きく上回っていることが大きく影響している。</a:t>
          </a:r>
        </a:p>
        <a:p>
          <a:r>
            <a:rPr kumimoji="1" lang="ja-JP" altLang="en-US" sz="1300">
              <a:latin typeface="ＭＳ Ｐゴシック" panose="020B0600070205080204" pitchFamily="50" charset="-128"/>
              <a:ea typeface="ＭＳ Ｐゴシック" panose="020B0600070205080204" pitchFamily="50" charset="-128"/>
            </a:rPr>
            <a:t>　今後とも、行財政改革に粘り強く取り組み、経常的経費の全体的な圧縮を進め、安定的な運営が可能な財政構造の構築に取り組んでいく必要がある。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35561</xdr:rowOff>
    </xdr:from>
    <xdr:to>
      <xdr:col>82</xdr:col>
      <xdr:colOff>107950</xdr:colOff>
      <xdr:row>80</xdr:row>
      <xdr:rowOff>98425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580111"/>
          <a:ext cx="838200" cy="23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104139</xdr:rowOff>
    </xdr:from>
    <xdr:to>
      <xdr:col>78</xdr:col>
      <xdr:colOff>69850</xdr:colOff>
      <xdr:row>79</xdr:row>
      <xdr:rowOff>35561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47723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104139</xdr:rowOff>
    </xdr:from>
    <xdr:to>
      <xdr:col>73</xdr:col>
      <xdr:colOff>180975</xdr:colOff>
      <xdr:row>80</xdr:row>
      <xdr:rowOff>52705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477239"/>
          <a:ext cx="889000" cy="29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52705</xdr:rowOff>
    </xdr:from>
    <xdr:to>
      <xdr:col>69</xdr:col>
      <xdr:colOff>92075</xdr:colOff>
      <xdr:row>81</xdr:row>
      <xdr:rowOff>1270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76870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47625</xdr:rowOff>
    </xdr:from>
    <xdr:to>
      <xdr:col>82</xdr:col>
      <xdr:colOff>158750</xdr:colOff>
      <xdr:row>80</xdr:row>
      <xdr:rowOff>149225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76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127652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67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156211</xdr:rowOff>
    </xdr:from>
    <xdr:to>
      <xdr:col>78</xdr:col>
      <xdr:colOff>120650</xdr:colOff>
      <xdr:row>79</xdr:row>
      <xdr:rowOff>86361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71138</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615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1905</xdr:rowOff>
    </xdr:from>
    <xdr:to>
      <xdr:col>69</xdr:col>
      <xdr:colOff>142875</xdr:colOff>
      <xdr:row>80</xdr:row>
      <xdr:rowOff>103505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71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88282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8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121920</xdr:rowOff>
    </xdr:from>
    <xdr:to>
      <xdr:col>65</xdr:col>
      <xdr:colOff>53975</xdr:colOff>
      <xdr:row>81</xdr:row>
      <xdr:rowOff>52070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36847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9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132918</xdr:rowOff>
    </xdr:from>
    <xdr:to>
      <xdr:col>29</xdr:col>
      <xdr:colOff>127000</xdr:colOff>
      <xdr:row>16</xdr:row>
      <xdr:rowOff>9017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52293"/>
          <a:ext cx="647700" cy="47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113085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3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3975</xdr:rowOff>
    </xdr:from>
    <xdr:to>
      <xdr:col>26</xdr:col>
      <xdr:colOff>50800</xdr:colOff>
      <xdr:row>16</xdr:row>
      <xdr:rowOff>9017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794800"/>
          <a:ext cx="698500" cy="5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85869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3975</xdr:rowOff>
    </xdr:from>
    <xdr:to>
      <xdr:col>22</xdr:col>
      <xdr:colOff>114300</xdr:colOff>
      <xdr:row>16</xdr:row>
      <xdr:rowOff>12776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94800"/>
          <a:ext cx="6985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88091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12776</xdr:rowOff>
    </xdr:from>
    <xdr:to>
      <xdr:col>18</xdr:col>
      <xdr:colOff>177800</xdr:colOff>
      <xdr:row>16</xdr:row>
      <xdr:rowOff>57874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03601"/>
          <a:ext cx="698500" cy="45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106722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129024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9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82118</xdr:rowOff>
    </xdr:from>
    <xdr:to>
      <xdr:col>29</xdr:col>
      <xdr:colOff>177800</xdr:colOff>
      <xdr:row>16</xdr:row>
      <xdr:rowOff>12268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01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98645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4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129667</xdr:rowOff>
    </xdr:from>
    <xdr:to>
      <xdr:col>26</xdr:col>
      <xdr:colOff>101600</xdr:colOff>
      <xdr:row>16</xdr:row>
      <xdr:rowOff>59817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49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69994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17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124625</xdr:rowOff>
    </xdr:from>
    <xdr:to>
      <xdr:col>22</xdr:col>
      <xdr:colOff>165100</xdr:colOff>
      <xdr:row>16</xdr:row>
      <xdr:rowOff>54775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44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64952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133426</xdr:rowOff>
    </xdr:from>
    <xdr:to>
      <xdr:col>19</xdr:col>
      <xdr:colOff>38100</xdr:colOff>
      <xdr:row>16</xdr:row>
      <xdr:rowOff>63576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52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73753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21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7074</xdr:rowOff>
    </xdr:from>
    <xdr:to>
      <xdr:col>15</xdr:col>
      <xdr:colOff>101600</xdr:colOff>
      <xdr:row>16</xdr:row>
      <xdr:rowOff>108674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97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118851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66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88563</xdr:rowOff>
    </xdr:from>
    <xdr:to>
      <xdr:col>29</xdr:col>
      <xdr:colOff>127000</xdr:colOff>
      <xdr:row>36</xdr:row>
      <xdr:rowOff>111227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041813"/>
          <a:ext cx="647700" cy="22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88563</xdr:rowOff>
    </xdr:from>
    <xdr:to>
      <xdr:col>26</xdr:col>
      <xdr:colOff>50800</xdr:colOff>
      <xdr:row>36</xdr:row>
      <xdr:rowOff>139443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041813"/>
          <a:ext cx="698500" cy="50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139443</xdr:rowOff>
    </xdr:from>
    <xdr:to>
      <xdr:col>22</xdr:col>
      <xdr:colOff>114300</xdr:colOff>
      <xdr:row>37</xdr:row>
      <xdr:rowOff>80758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092693"/>
          <a:ext cx="698500" cy="112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47023</xdr:rowOff>
    </xdr:from>
    <xdr:to>
      <xdr:col>18</xdr:col>
      <xdr:colOff>177800</xdr:colOff>
      <xdr:row>37</xdr:row>
      <xdr:rowOff>80758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171723"/>
          <a:ext cx="698500" cy="33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60427</xdr:rowOff>
    </xdr:from>
    <xdr:to>
      <xdr:col>29</xdr:col>
      <xdr:colOff>177800</xdr:colOff>
      <xdr:row>36</xdr:row>
      <xdr:rowOff>162027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13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32504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85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37763</xdr:rowOff>
    </xdr:from>
    <xdr:to>
      <xdr:col>26</xdr:col>
      <xdr:colOff>101600</xdr:colOff>
      <xdr:row>36</xdr:row>
      <xdr:rowOff>139363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91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124140</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7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88643</xdr:rowOff>
    </xdr:from>
    <xdr:to>
      <xdr:col>22</xdr:col>
      <xdr:colOff>165100</xdr:colOff>
      <xdr:row>37</xdr:row>
      <xdr:rowOff>18793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41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3570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2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29958</xdr:rowOff>
    </xdr:from>
    <xdr:to>
      <xdr:col>19</xdr:col>
      <xdr:colOff>38100</xdr:colOff>
      <xdr:row>37</xdr:row>
      <xdr:rowOff>131558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54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116335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4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167673</xdr:rowOff>
    </xdr:from>
    <xdr:to>
      <xdr:col>15</xdr:col>
      <xdr:colOff>101600</xdr:colOff>
      <xdr:row>37</xdr:row>
      <xdr:rowOff>97823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120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82600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20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62,700
61,604
8.89
25,995,883
25,961,804
15,187
14,917,416
16,179,013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85789</xdr:rowOff>
    </xdr:from>
    <xdr:to>
      <xdr:col>24</xdr:col>
      <xdr:colOff>63500</xdr:colOff>
      <xdr:row>35</xdr:row>
      <xdr:rowOff>163722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86539"/>
          <a:ext cx="838200" cy="7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54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142634</xdr:rowOff>
    </xdr:from>
    <xdr:to>
      <xdr:col>19</xdr:col>
      <xdr:colOff>177800</xdr:colOff>
      <xdr:row>35</xdr:row>
      <xdr:rowOff>163722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43384"/>
          <a:ext cx="889000" cy="2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118457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139319</xdr:rowOff>
    </xdr:from>
    <xdr:to>
      <xdr:col>15</xdr:col>
      <xdr:colOff>50800</xdr:colOff>
      <xdr:row>35</xdr:row>
      <xdr:rowOff>142634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40069"/>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124001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139319</xdr:rowOff>
    </xdr:from>
    <xdr:to>
      <xdr:col>10</xdr:col>
      <xdr:colOff>114300</xdr:colOff>
      <xdr:row>36</xdr:row>
      <xdr:rowOff>102972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40069"/>
          <a:ext cx="889000" cy="13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156595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91063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34989</xdr:rowOff>
    </xdr:from>
    <xdr:to>
      <xdr:col>24</xdr:col>
      <xdr:colOff>114300</xdr:colOff>
      <xdr:row>35</xdr:row>
      <xdr:rowOff>136589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3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57866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8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112922</xdr:rowOff>
    </xdr:from>
    <xdr:to>
      <xdr:col>20</xdr:col>
      <xdr:colOff>38100</xdr:colOff>
      <xdr:row>36</xdr:row>
      <xdr:rowOff>43072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1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59599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8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91834</xdr:rowOff>
    </xdr:from>
    <xdr:to>
      <xdr:col>15</xdr:col>
      <xdr:colOff>101600</xdr:colOff>
      <xdr:row>36</xdr:row>
      <xdr:rowOff>21984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9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38511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6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88519</xdr:rowOff>
    </xdr:from>
    <xdr:to>
      <xdr:col>10</xdr:col>
      <xdr:colOff>165100</xdr:colOff>
      <xdr:row>36</xdr:row>
      <xdr:rowOff>18669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8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35196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86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52172</xdr:rowOff>
    </xdr:from>
    <xdr:to>
      <xdr:col>6</xdr:col>
      <xdr:colOff>38100</xdr:colOff>
      <xdr:row>36</xdr:row>
      <xdr:rowOff>153772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170299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9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81966</xdr:rowOff>
    </xdr:from>
    <xdr:to>
      <xdr:col>24</xdr:col>
      <xdr:colOff>63500</xdr:colOff>
      <xdr:row>57</xdr:row>
      <xdr:rowOff>129997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54616"/>
          <a:ext cx="838200" cy="4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81966</xdr:rowOff>
    </xdr:from>
    <xdr:to>
      <xdr:col>19</xdr:col>
      <xdr:colOff>177800</xdr:colOff>
      <xdr:row>57</xdr:row>
      <xdr:rowOff>165888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54616"/>
          <a:ext cx="889000" cy="8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165888</xdr:rowOff>
    </xdr:from>
    <xdr:to>
      <xdr:col>15</xdr:col>
      <xdr:colOff>50800</xdr:colOff>
      <xdr:row>58</xdr:row>
      <xdr:rowOff>20320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38538"/>
          <a:ext cx="889000" cy="2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20320</xdr:rowOff>
    </xdr:from>
    <xdr:to>
      <xdr:col>10</xdr:col>
      <xdr:colOff>114300</xdr:colOff>
      <xdr:row>58</xdr:row>
      <xdr:rowOff>51574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64420"/>
          <a:ext cx="889000" cy="3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79197</xdr:rowOff>
    </xdr:from>
    <xdr:to>
      <xdr:col>24</xdr:col>
      <xdr:colOff>114300</xdr:colOff>
      <xdr:row>58</xdr:row>
      <xdr:rowOff>9347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5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165574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6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31166</xdr:rowOff>
    </xdr:from>
    <xdr:to>
      <xdr:col>20</xdr:col>
      <xdr:colOff>38100</xdr:colOff>
      <xdr:row>57</xdr:row>
      <xdr:rowOff>132766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0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123893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115088</xdr:rowOff>
    </xdr:from>
    <xdr:to>
      <xdr:col>15</xdr:col>
      <xdr:colOff>101600</xdr:colOff>
      <xdr:row>58</xdr:row>
      <xdr:rowOff>45238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8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36365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8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140970</xdr:rowOff>
    </xdr:from>
    <xdr:to>
      <xdr:col>10</xdr:col>
      <xdr:colOff>165100</xdr:colOff>
      <xdr:row>58</xdr:row>
      <xdr:rowOff>71120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62247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0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774</xdr:rowOff>
    </xdr:from>
    <xdr:to>
      <xdr:col>6</xdr:col>
      <xdr:colOff>38100</xdr:colOff>
      <xdr:row>58</xdr:row>
      <xdr:rowOff>102374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4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93501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3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157759</xdr:rowOff>
    </xdr:from>
    <xdr:to>
      <xdr:col>24</xdr:col>
      <xdr:colOff>63500</xdr:colOff>
      <xdr:row>78</xdr:row>
      <xdr:rowOff>165036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530859"/>
          <a:ext cx="8382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163664</xdr:rowOff>
    </xdr:from>
    <xdr:to>
      <xdr:col>19</xdr:col>
      <xdr:colOff>177800</xdr:colOff>
      <xdr:row>78</xdr:row>
      <xdr:rowOff>165036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53676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152997</xdr:rowOff>
    </xdr:from>
    <xdr:to>
      <xdr:col>15</xdr:col>
      <xdr:colOff>50800</xdr:colOff>
      <xdr:row>78</xdr:row>
      <xdr:rowOff>163664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526097"/>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135243</xdr:rowOff>
    </xdr:from>
    <xdr:to>
      <xdr:col>10</xdr:col>
      <xdr:colOff>114300</xdr:colOff>
      <xdr:row>78</xdr:row>
      <xdr:rowOff>152997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508343"/>
          <a:ext cx="8890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106959</xdr:rowOff>
    </xdr:from>
    <xdr:to>
      <xdr:col>24</xdr:col>
      <xdr:colOff>114300</xdr:colOff>
      <xdr:row>79</xdr:row>
      <xdr:rowOff>37109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8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21886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9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114236</xdr:rowOff>
    </xdr:from>
    <xdr:to>
      <xdr:col>20</xdr:col>
      <xdr:colOff>38100</xdr:colOff>
      <xdr:row>79</xdr:row>
      <xdr:rowOff>44386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8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35513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8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112864</xdr:rowOff>
    </xdr:from>
    <xdr:to>
      <xdr:col>15</xdr:col>
      <xdr:colOff>101600</xdr:colOff>
      <xdr:row>79</xdr:row>
      <xdr:rowOff>43014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8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34141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7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102197</xdr:rowOff>
    </xdr:from>
    <xdr:to>
      <xdr:col>10</xdr:col>
      <xdr:colOff>165100</xdr:colOff>
      <xdr:row>79</xdr:row>
      <xdr:rowOff>32347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7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23474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6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84443</xdr:rowOff>
    </xdr:from>
    <xdr:to>
      <xdr:col>6</xdr:col>
      <xdr:colOff>38100</xdr:colOff>
      <xdr:row>79</xdr:row>
      <xdr:rowOff>14593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5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5720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5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124340</xdr:rowOff>
    </xdr:from>
    <xdr:to>
      <xdr:col>24</xdr:col>
      <xdr:colOff>63500</xdr:colOff>
      <xdr:row>95</xdr:row>
      <xdr:rowOff>83595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240640"/>
          <a:ext cx="838200" cy="13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115719</xdr:rowOff>
    </xdr:from>
    <xdr:to>
      <xdr:col>19</xdr:col>
      <xdr:colOff>177800</xdr:colOff>
      <xdr:row>95</xdr:row>
      <xdr:rowOff>83595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232019"/>
          <a:ext cx="889000" cy="13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68350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115719</xdr:rowOff>
    </xdr:from>
    <xdr:to>
      <xdr:col>15</xdr:col>
      <xdr:colOff>50800</xdr:colOff>
      <xdr:row>96</xdr:row>
      <xdr:rowOff>37592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232019"/>
          <a:ext cx="889000" cy="26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102412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37592</xdr:rowOff>
    </xdr:from>
    <xdr:to>
      <xdr:col>10</xdr:col>
      <xdr:colOff>114300</xdr:colOff>
      <xdr:row>96</xdr:row>
      <xdr:rowOff>110134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496792"/>
          <a:ext cx="889000" cy="7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42246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93049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73540</xdr:rowOff>
    </xdr:from>
    <xdr:to>
      <xdr:col>24</xdr:col>
      <xdr:colOff>114300</xdr:colOff>
      <xdr:row>95</xdr:row>
      <xdr:rowOff>3690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18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96417</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041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32795</xdr:rowOff>
    </xdr:from>
    <xdr:to>
      <xdr:col>20</xdr:col>
      <xdr:colOff>38100</xdr:colOff>
      <xdr:row>95</xdr:row>
      <xdr:rowOff>134395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150922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095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64919</xdr:rowOff>
    </xdr:from>
    <xdr:to>
      <xdr:col>15</xdr:col>
      <xdr:colOff>101600</xdr:colOff>
      <xdr:row>94</xdr:row>
      <xdr:rowOff>166519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18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11596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95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158242</xdr:rowOff>
    </xdr:from>
    <xdr:to>
      <xdr:col>10</xdr:col>
      <xdr:colOff>165100</xdr:colOff>
      <xdr:row>96</xdr:row>
      <xdr:rowOff>88392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104919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22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59334</xdr:rowOff>
    </xdr:from>
    <xdr:to>
      <xdr:col>6</xdr:col>
      <xdr:colOff>38100</xdr:colOff>
      <xdr:row>96</xdr:row>
      <xdr:rowOff>160934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1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6011</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29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32631</xdr:rowOff>
    </xdr:from>
    <xdr:to>
      <xdr:col>55</xdr:col>
      <xdr:colOff>0</xdr:colOff>
      <xdr:row>36</xdr:row>
      <xdr:rowOff>41471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204831"/>
          <a:ext cx="8382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62778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34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32631</xdr:rowOff>
    </xdr:from>
    <xdr:to>
      <xdr:col>50</xdr:col>
      <xdr:colOff>114300</xdr:colOff>
      <xdr:row>36</xdr:row>
      <xdr:rowOff>54653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204831"/>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166357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150780</xdr:rowOff>
    </xdr:from>
    <xdr:to>
      <xdr:col>45</xdr:col>
      <xdr:colOff>177800</xdr:colOff>
      <xdr:row>36</xdr:row>
      <xdr:rowOff>54653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465730"/>
          <a:ext cx="889000" cy="76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34668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150780</xdr:rowOff>
    </xdr:from>
    <xdr:to>
      <xdr:col>41</xdr:col>
      <xdr:colOff>50800</xdr:colOff>
      <xdr:row>36</xdr:row>
      <xdr:rowOff>72926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465730"/>
          <a:ext cx="889000" cy="77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108780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93265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162121</xdr:rowOff>
    </xdr:from>
    <xdr:to>
      <xdr:col>55</xdr:col>
      <xdr:colOff>50800</xdr:colOff>
      <xdr:row>36</xdr:row>
      <xdr:rowOff>92271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16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13548</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1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153281</xdr:rowOff>
    </xdr:from>
    <xdr:to>
      <xdr:col>50</xdr:col>
      <xdr:colOff>165100</xdr:colOff>
      <xdr:row>36</xdr:row>
      <xdr:rowOff>83431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15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99958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92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3853</xdr:rowOff>
    </xdr:from>
    <xdr:to>
      <xdr:col>46</xdr:col>
      <xdr:colOff>38100</xdr:colOff>
      <xdr:row>36</xdr:row>
      <xdr:rowOff>105453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17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121980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95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99980</xdr:rowOff>
    </xdr:from>
    <xdr:to>
      <xdr:col>41</xdr:col>
      <xdr:colOff>101600</xdr:colOff>
      <xdr:row>32</xdr:row>
      <xdr:rowOff>30130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41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46657</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19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22126</xdr:rowOff>
    </xdr:from>
    <xdr:to>
      <xdr:col>36</xdr:col>
      <xdr:colOff>165100</xdr:colOff>
      <xdr:row>36</xdr:row>
      <xdr:rowOff>123726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19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140253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96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139433</xdr:rowOff>
    </xdr:from>
    <xdr:to>
      <xdr:col>55</xdr:col>
      <xdr:colOff>0</xdr:colOff>
      <xdr:row>58</xdr:row>
      <xdr:rowOff>166700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10083533"/>
          <a:ext cx="838200" cy="2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150279</xdr:rowOff>
    </xdr:from>
    <xdr:to>
      <xdr:col>50</xdr:col>
      <xdr:colOff>114300</xdr:colOff>
      <xdr:row>58</xdr:row>
      <xdr:rowOff>166700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10094379"/>
          <a:ext cx="8890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68720</xdr:rowOff>
    </xdr:from>
    <xdr:to>
      <xdr:col>45</xdr:col>
      <xdr:colOff>177800</xdr:colOff>
      <xdr:row>58</xdr:row>
      <xdr:rowOff>150279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10012820"/>
          <a:ext cx="889000" cy="8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25540</xdr:rowOff>
    </xdr:from>
    <xdr:to>
      <xdr:col>41</xdr:col>
      <xdr:colOff>50800</xdr:colOff>
      <xdr:row>58</xdr:row>
      <xdr:rowOff>68720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798190"/>
          <a:ext cx="889000" cy="2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88633</xdr:rowOff>
    </xdr:from>
    <xdr:to>
      <xdr:col>55</xdr:col>
      <xdr:colOff>50800</xdr:colOff>
      <xdr:row>59</xdr:row>
      <xdr:rowOff>18783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1003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3560</xdr:rowOff>
    </xdr:from>
    <xdr:ext cx="469744"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94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115900</xdr:rowOff>
    </xdr:from>
    <xdr:to>
      <xdr:col>50</xdr:col>
      <xdr:colOff>165100</xdr:colOff>
      <xdr:row>59</xdr:row>
      <xdr:rowOff>46050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100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37177</xdr:rowOff>
    </xdr:from>
    <xdr:ext cx="469744"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04428" y="101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99479</xdr:rowOff>
    </xdr:from>
    <xdr:to>
      <xdr:col>46</xdr:col>
      <xdr:colOff>38100</xdr:colOff>
      <xdr:row>59</xdr:row>
      <xdr:rowOff>29629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1004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20756</xdr:rowOff>
    </xdr:from>
    <xdr:ext cx="469744"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515428" y="101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17920</xdr:rowOff>
    </xdr:from>
    <xdr:to>
      <xdr:col>41</xdr:col>
      <xdr:colOff>101600</xdr:colOff>
      <xdr:row>58</xdr:row>
      <xdr:rowOff>119520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9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110647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05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146190</xdr:rowOff>
    </xdr:from>
    <xdr:to>
      <xdr:col>36</xdr:col>
      <xdr:colOff>165100</xdr:colOff>
      <xdr:row>57</xdr:row>
      <xdr:rowOff>76340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4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67467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4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43707</xdr:rowOff>
    </xdr:from>
    <xdr:to>
      <xdr:col>55</xdr:col>
      <xdr:colOff>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588257"/>
          <a:ext cx="8382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41478</xdr:rowOff>
    </xdr:from>
    <xdr:to>
      <xdr:col>50</xdr:col>
      <xdr:colOff>114300</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8602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41478</xdr:rowOff>
    </xdr:from>
    <xdr:to>
      <xdr:col>45</xdr:col>
      <xdr:colOff>177800</xdr:colOff>
      <xdr:row>79</xdr:row>
      <xdr:rowOff>41859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58602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141415</xdr:rowOff>
    </xdr:from>
    <xdr:to>
      <xdr:col>41</xdr:col>
      <xdr:colOff>50800</xdr:colOff>
      <xdr:row>79</xdr:row>
      <xdr:rowOff>41859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514515"/>
          <a:ext cx="889000" cy="7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164357</xdr:rowOff>
    </xdr:from>
    <xdr:to>
      <xdr:col>55</xdr:col>
      <xdr:colOff>50800</xdr:colOff>
      <xdr:row>79</xdr:row>
      <xdr:rowOff>94507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3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79284</xdr:rowOff>
    </xdr:from>
    <xdr:ext cx="313932"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52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162128</xdr:rowOff>
    </xdr:from>
    <xdr:to>
      <xdr:col>46</xdr:col>
      <xdr:colOff>38100</xdr:colOff>
      <xdr:row>79</xdr:row>
      <xdr:rowOff>92278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3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83405</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61017" y="13627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162509</xdr:rowOff>
    </xdr:from>
    <xdr:to>
      <xdr:col>41</xdr:col>
      <xdr:colOff>101600</xdr:colOff>
      <xdr:row>79</xdr:row>
      <xdr:rowOff>92659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3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83786</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2017" y="13628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90615</xdr:rowOff>
    </xdr:from>
    <xdr:to>
      <xdr:col>36</xdr:col>
      <xdr:colOff>165100</xdr:colOff>
      <xdr:row>79</xdr:row>
      <xdr:rowOff>20765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6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11892</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5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36471</xdr:rowOff>
    </xdr:from>
    <xdr:to>
      <xdr:col>55</xdr:col>
      <xdr:colOff>0</xdr:colOff>
      <xdr:row>99</xdr:row>
      <xdr:rowOff>58694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7010021"/>
          <a:ext cx="838200" cy="2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24225</xdr:rowOff>
    </xdr:from>
    <xdr:to>
      <xdr:col>50</xdr:col>
      <xdr:colOff>114300</xdr:colOff>
      <xdr:row>99</xdr:row>
      <xdr:rowOff>58694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997775"/>
          <a:ext cx="889000" cy="3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103631</xdr:rowOff>
    </xdr:from>
    <xdr:to>
      <xdr:col>45</xdr:col>
      <xdr:colOff>177800</xdr:colOff>
      <xdr:row>99</xdr:row>
      <xdr:rowOff>24225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905731"/>
          <a:ext cx="889000" cy="9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14100</xdr:rowOff>
    </xdr:from>
    <xdr:to>
      <xdr:col>41</xdr:col>
      <xdr:colOff>50800</xdr:colOff>
      <xdr:row>98</xdr:row>
      <xdr:rowOff>103631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816200"/>
          <a:ext cx="889000" cy="8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157121</xdr:rowOff>
    </xdr:from>
    <xdr:to>
      <xdr:col>55</xdr:col>
      <xdr:colOff>50800</xdr:colOff>
      <xdr:row>99</xdr:row>
      <xdr:rowOff>87271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95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72048</xdr:rowOff>
    </xdr:from>
    <xdr:ext cx="469744"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87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7894</xdr:rowOff>
    </xdr:from>
    <xdr:to>
      <xdr:col>50</xdr:col>
      <xdr:colOff>165100</xdr:colOff>
      <xdr:row>99</xdr:row>
      <xdr:rowOff>109494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98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100621</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404428" y="1707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144875</xdr:rowOff>
    </xdr:from>
    <xdr:to>
      <xdr:col>46</xdr:col>
      <xdr:colOff>38100</xdr:colOff>
      <xdr:row>99</xdr:row>
      <xdr:rowOff>75025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94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66152</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515428" y="1703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52831</xdr:rowOff>
    </xdr:from>
    <xdr:to>
      <xdr:col>41</xdr:col>
      <xdr:colOff>101600</xdr:colOff>
      <xdr:row>98</xdr:row>
      <xdr:rowOff>154431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5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145558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94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134750</xdr:rowOff>
    </xdr:from>
    <xdr:to>
      <xdr:col>36</xdr:col>
      <xdr:colOff>165100</xdr:colOff>
      <xdr:row>98</xdr:row>
      <xdr:rowOff>64900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56027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31572</xdr:rowOff>
    </xdr:from>
    <xdr:to>
      <xdr:col>85</xdr:col>
      <xdr:colOff>127000</xdr:colOff>
      <xdr:row>77</xdr:row>
      <xdr:rowOff>44856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233222"/>
          <a:ext cx="838200" cy="1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31572</xdr:rowOff>
    </xdr:from>
    <xdr:to>
      <xdr:col>81</xdr:col>
      <xdr:colOff>50800</xdr:colOff>
      <xdr:row>77</xdr:row>
      <xdr:rowOff>50367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233222"/>
          <a:ext cx="889000" cy="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50367</xdr:rowOff>
    </xdr:from>
    <xdr:to>
      <xdr:col>76</xdr:col>
      <xdr:colOff>114300</xdr:colOff>
      <xdr:row>77</xdr:row>
      <xdr:rowOff>97168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252017"/>
          <a:ext cx="889000" cy="4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97168</xdr:rowOff>
    </xdr:from>
    <xdr:to>
      <xdr:col>71</xdr:col>
      <xdr:colOff>177800</xdr:colOff>
      <xdr:row>77</xdr:row>
      <xdr:rowOff>118414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298818"/>
          <a:ext cx="889000" cy="2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165506</xdr:rowOff>
    </xdr:from>
    <xdr:to>
      <xdr:col>85</xdr:col>
      <xdr:colOff>177800</xdr:colOff>
      <xdr:row>77</xdr:row>
      <xdr:rowOff>95656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9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143933</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152222</xdr:rowOff>
    </xdr:from>
    <xdr:to>
      <xdr:col>81</xdr:col>
      <xdr:colOff>101600</xdr:colOff>
      <xdr:row>77</xdr:row>
      <xdr:rowOff>82372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8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73499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7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171017</xdr:rowOff>
    </xdr:from>
    <xdr:to>
      <xdr:col>76</xdr:col>
      <xdr:colOff>165100</xdr:colOff>
      <xdr:row>77</xdr:row>
      <xdr:rowOff>101167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0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92294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29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46368</xdr:rowOff>
    </xdr:from>
    <xdr:to>
      <xdr:col>72</xdr:col>
      <xdr:colOff>38100</xdr:colOff>
      <xdr:row>77</xdr:row>
      <xdr:rowOff>147968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4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139095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4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67614</xdr:rowOff>
    </xdr:from>
    <xdr:to>
      <xdr:col>67</xdr:col>
      <xdr:colOff>101600</xdr:colOff>
      <xdr:row>77</xdr:row>
      <xdr:rowOff>169214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160341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6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99310</xdr:rowOff>
    </xdr:from>
    <xdr:to>
      <xdr:col>85</xdr:col>
      <xdr:colOff>127000</xdr:colOff>
      <xdr:row>98</xdr:row>
      <xdr:rowOff>125572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901410"/>
          <a:ext cx="838200" cy="2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31801</xdr:rowOff>
    </xdr:from>
    <xdr:to>
      <xdr:col>81</xdr:col>
      <xdr:colOff>50800</xdr:colOff>
      <xdr:row>98</xdr:row>
      <xdr:rowOff>125572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833901"/>
          <a:ext cx="889000" cy="9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31801</xdr:rowOff>
    </xdr:from>
    <xdr:to>
      <xdr:col>76</xdr:col>
      <xdr:colOff>114300</xdr:colOff>
      <xdr:row>98</xdr:row>
      <xdr:rowOff>129660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33901"/>
          <a:ext cx="889000" cy="9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129660</xdr:rowOff>
    </xdr:from>
    <xdr:to>
      <xdr:col>71</xdr:col>
      <xdr:colOff>177800</xdr:colOff>
      <xdr:row>98</xdr:row>
      <xdr:rowOff>131096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931760"/>
          <a:ext cx="8890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104029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48510</xdr:rowOff>
    </xdr:from>
    <xdr:to>
      <xdr:col>85</xdr:col>
      <xdr:colOff>177800</xdr:colOff>
      <xdr:row>98</xdr:row>
      <xdr:rowOff>150110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134887</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6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74772</xdr:rowOff>
    </xdr:from>
    <xdr:to>
      <xdr:col>81</xdr:col>
      <xdr:colOff>101600</xdr:colOff>
      <xdr:row>99</xdr:row>
      <xdr:rowOff>4922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7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167499</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96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152451</xdr:rowOff>
    </xdr:from>
    <xdr:to>
      <xdr:col>76</xdr:col>
      <xdr:colOff>165100</xdr:colOff>
      <xdr:row>98</xdr:row>
      <xdr:rowOff>82601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8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73728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8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78860</xdr:rowOff>
    </xdr:from>
    <xdr:to>
      <xdr:col>72</xdr:col>
      <xdr:colOff>38100</xdr:colOff>
      <xdr:row>99</xdr:row>
      <xdr:rowOff>9010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8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137</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97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80296</xdr:rowOff>
    </xdr:from>
    <xdr:to>
      <xdr:col>67</xdr:col>
      <xdr:colOff>101600</xdr:colOff>
      <xdr:row>99</xdr:row>
      <xdr:rowOff>10446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8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1573</xdr:rowOff>
    </xdr:from>
    <xdr:ext cx="378565"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5017" y="16975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153543</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668643"/>
          <a:ext cx="889000" cy="6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102743</xdr:rowOff>
    </xdr:from>
    <xdr:to>
      <xdr:col>98</xdr:col>
      <xdr:colOff>38100</xdr:colOff>
      <xdr:row>39</xdr:row>
      <xdr:rowOff>32893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24020</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7017" y="6710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82975</xdr:rowOff>
    </xdr:from>
    <xdr:to>
      <xdr:col>116</xdr:col>
      <xdr:colOff>63500</xdr:colOff>
      <xdr:row>75</xdr:row>
      <xdr:rowOff>17660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770275"/>
          <a:ext cx="838200" cy="1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101650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6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17660</xdr:rowOff>
    </xdr:from>
    <xdr:to>
      <xdr:col>111</xdr:col>
      <xdr:colOff>177800</xdr:colOff>
      <xdr:row>75</xdr:row>
      <xdr:rowOff>39312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876410"/>
          <a:ext cx="889000" cy="2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39312</xdr:rowOff>
    </xdr:from>
    <xdr:to>
      <xdr:col>107</xdr:col>
      <xdr:colOff>50800</xdr:colOff>
      <xdr:row>75</xdr:row>
      <xdr:rowOff>77162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898062"/>
          <a:ext cx="889000" cy="3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141426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77162</xdr:rowOff>
    </xdr:from>
    <xdr:to>
      <xdr:col>102</xdr:col>
      <xdr:colOff>114300</xdr:colOff>
      <xdr:row>75</xdr:row>
      <xdr:rowOff>102699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935912"/>
          <a:ext cx="889000" cy="2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171046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102271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32175</xdr:rowOff>
    </xdr:from>
    <xdr:to>
      <xdr:col>116</xdr:col>
      <xdr:colOff>114300</xdr:colOff>
      <xdr:row>74</xdr:row>
      <xdr:rowOff>133775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71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55052</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57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138310</xdr:rowOff>
    </xdr:from>
    <xdr:to>
      <xdr:col>112</xdr:col>
      <xdr:colOff>38100</xdr:colOff>
      <xdr:row>75</xdr:row>
      <xdr:rowOff>68460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82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84987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60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159962</xdr:rowOff>
    </xdr:from>
    <xdr:to>
      <xdr:col>107</xdr:col>
      <xdr:colOff>101600</xdr:colOff>
      <xdr:row>75</xdr:row>
      <xdr:rowOff>90112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84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106639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62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26362</xdr:rowOff>
    </xdr:from>
    <xdr:to>
      <xdr:col>102</xdr:col>
      <xdr:colOff>165100</xdr:colOff>
      <xdr:row>75</xdr:row>
      <xdr:rowOff>127962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88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144489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66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51899</xdr:rowOff>
    </xdr:from>
    <xdr:to>
      <xdr:col>98</xdr:col>
      <xdr:colOff>38100</xdr:colOff>
      <xdr:row>75</xdr:row>
      <xdr:rowOff>153499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91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170026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8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414,065</a:t>
          </a:r>
          <a:r>
            <a:rPr kumimoji="1" lang="ja-JP" altLang="en-US" sz="1300">
              <a:latin typeface="ＭＳ Ｐゴシック" panose="020B0600070205080204" pitchFamily="50" charset="-128"/>
              <a:ea typeface="ＭＳ Ｐゴシック" panose="020B0600070205080204" pitchFamily="50" charset="-128"/>
            </a:rPr>
            <a:t>円となっており、主な構成項目は扶助費（</a:t>
          </a:r>
          <a:r>
            <a:rPr kumimoji="1" lang="en-US" altLang="ja-JP" sz="1300">
              <a:latin typeface="ＭＳ Ｐゴシック" panose="020B0600070205080204" pitchFamily="50" charset="-128"/>
              <a:ea typeface="ＭＳ Ｐゴシック" panose="020B0600070205080204" pitchFamily="50" charset="-128"/>
            </a:rPr>
            <a:t>136,411</a:t>
          </a:r>
          <a:r>
            <a:rPr kumimoji="1" lang="ja-JP" altLang="en-US" sz="1300">
              <a:latin typeface="ＭＳ Ｐゴシック" panose="020B0600070205080204" pitchFamily="50" charset="-128"/>
              <a:ea typeface="ＭＳ Ｐゴシック" panose="020B0600070205080204" pitchFamily="50" charset="-128"/>
            </a:rPr>
            <a:t>円）、人件費（</a:t>
          </a:r>
          <a:r>
            <a:rPr kumimoji="1" lang="en-US" altLang="ja-JP" sz="1300">
              <a:latin typeface="ＭＳ Ｐゴシック" panose="020B0600070205080204" pitchFamily="50" charset="-128"/>
              <a:ea typeface="ＭＳ Ｐゴシック" panose="020B0600070205080204" pitchFamily="50" charset="-128"/>
            </a:rPr>
            <a:t>73,830</a:t>
          </a:r>
          <a:r>
            <a:rPr kumimoji="1" lang="ja-JP" altLang="en-US" sz="1300">
              <a:latin typeface="ＭＳ Ｐゴシック" panose="020B0600070205080204" pitchFamily="50" charset="-128"/>
              <a:ea typeface="ＭＳ Ｐゴシック" panose="020B0600070205080204" pitchFamily="50" charset="-128"/>
            </a:rPr>
            <a:t>円）、補助費等（</a:t>
          </a:r>
          <a:r>
            <a:rPr kumimoji="1" lang="en-US" altLang="ja-JP" sz="1300">
              <a:latin typeface="ＭＳ Ｐゴシック" panose="020B0600070205080204" pitchFamily="50" charset="-128"/>
              <a:ea typeface="ＭＳ Ｐゴシック" panose="020B0600070205080204" pitchFamily="50" charset="-128"/>
            </a:rPr>
            <a:t>67,891</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扶助費については、国施策である臨時的な給付金事業が前年度よりも多かったことから増加している。しかしながら、障害福祉サービス費は増加傾向にあるため、類似団体内平均値を上回っており、今後もこの傾向は続くと見込まれる。</a:t>
          </a:r>
        </a:p>
        <a:p>
          <a:r>
            <a:rPr kumimoji="1" lang="ja-JP" altLang="en-US" sz="1300">
              <a:latin typeface="ＭＳ Ｐゴシック" panose="020B0600070205080204" pitchFamily="50" charset="-128"/>
              <a:ea typeface="ＭＳ Ｐゴシック" panose="020B0600070205080204" pitchFamily="50" charset="-128"/>
            </a:rPr>
            <a:t>　人件費については、人事院勧告に基づく給与水準の変動等により前年度より増加し、依然として類似団体内平均値を上回っている。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公立保育所が５か所、公立こども園が１か所、公立幼稚園が３か所あることがコスト増の要因と考えられるが、事務の効率化や民間委託の検討など今後も引き続き人件費の抑制に努めていく。</a:t>
          </a:r>
        </a:p>
        <a:p>
          <a:r>
            <a:rPr kumimoji="1" lang="ja-JP" altLang="en-US" sz="1300">
              <a:latin typeface="ＭＳ Ｐゴシック" panose="020B0600070205080204" pitchFamily="50" charset="-128"/>
              <a:ea typeface="ＭＳ Ｐゴシック" panose="020B0600070205080204" pitchFamily="50" charset="-128"/>
            </a:rPr>
            <a:t>　補助費等については、整備途上である公共下水道事業会計への繰出しが大きな要因となり、類似団体内平均値を上回っている。今後、一部事務組合への負担金も含めて経費の抑制に努めていく。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大阪府藤井寺市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62,700
61,604
8.89
25,995,883
25,961,804
15,187
14,917,416
16,179,013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121869</xdr:rowOff>
    </xdr:from>
    <xdr:to>
      <xdr:col>24</xdr:col>
      <xdr:colOff>63500</xdr:colOff>
      <xdr:row>36</xdr:row>
      <xdr:rowOff>4826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22619"/>
          <a:ext cx="8382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83922</xdr:rowOff>
    </xdr:from>
    <xdr:to>
      <xdr:col>19</xdr:col>
      <xdr:colOff>177800</xdr:colOff>
      <xdr:row>36</xdr:row>
      <xdr:rowOff>4826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84672"/>
          <a:ext cx="8890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83922</xdr:rowOff>
    </xdr:from>
    <xdr:to>
      <xdr:col>15</xdr:col>
      <xdr:colOff>50800</xdr:colOff>
      <xdr:row>35</xdr:row>
      <xdr:rowOff>154331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84672"/>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87122</xdr:rowOff>
    </xdr:from>
    <xdr:to>
      <xdr:col>10</xdr:col>
      <xdr:colOff>114300</xdr:colOff>
      <xdr:row>35</xdr:row>
      <xdr:rowOff>154331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87872"/>
          <a:ext cx="889000" cy="6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154906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145762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71069</xdr:rowOff>
    </xdr:from>
    <xdr:to>
      <xdr:col>24</xdr:col>
      <xdr:colOff>114300</xdr:colOff>
      <xdr:row>36</xdr:row>
      <xdr:rowOff>1219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7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49496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5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125476</xdr:rowOff>
    </xdr:from>
    <xdr:to>
      <xdr:col>20</xdr:col>
      <xdr:colOff>38100</xdr:colOff>
      <xdr:row>36</xdr:row>
      <xdr:rowOff>55626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46753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1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33122</xdr:rowOff>
    </xdr:from>
    <xdr:to>
      <xdr:col>15</xdr:col>
      <xdr:colOff>101600</xdr:colOff>
      <xdr:row>35</xdr:row>
      <xdr:rowOff>134722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3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125849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2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103531</xdr:rowOff>
    </xdr:from>
    <xdr:to>
      <xdr:col>10</xdr:col>
      <xdr:colOff>165100</xdr:colOff>
      <xdr:row>36</xdr:row>
      <xdr:rowOff>33681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0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24808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9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36322</xdr:rowOff>
    </xdr:from>
    <xdr:to>
      <xdr:col>6</xdr:col>
      <xdr:colOff>38100</xdr:colOff>
      <xdr:row>35</xdr:row>
      <xdr:rowOff>137922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3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129049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2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76371</xdr:rowOff>
    </xdr:from>
    <xdr:to>
      <xdr:col>24</xdr:col>
      <xdr:colOff>63500</xdr:colOff>
      <xdr:row>57</xdr:row>
      <xdr:rowOff>124841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49021"/>
          <a:ext cx="838200" cy="4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62936</xdr:rowOff>
    </xdr:from>
    <xdr:to>
      <xdr:col>19</xdr:col>
      <xdr:colOff>177800</xdr:colOff>
      <xdr:row>57</xdr:row>
      <xdr:rowOff>124841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35586"/>
          <a:ext cx="889000" cy="6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26009</xdr:rowOff>
    </xdr:from>
    <xdr:to>
      <xdr:col>15</xdr:col>
      <xdr:colOff>50800</xdr:colOff>
      <xdr:row>57</xdr:row>
      <xdr:rowOff>62936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112859"/>
          <a:ext cx="889000" cy="72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26009</xdr:rowOff>
    </xdr:from>
    <xdr:to>
      <xdr:col>10</xdr:col>
      <xdr:colOff>114300</xdr:colOff>
      <xdr:row>57</xdr:row>
      <xdr:rowOff>94468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112859"/>
          <a:ext cx="889000" cy="75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25571</xdr:rowOff>
    </xdr:from>
    <xdr:to>
      <xdr:col>24</xdr:col>
      <xdr:colOff>114300</xdr:colOff>
      <xdr:row>57</xdr:row>
      <xdr:rowOff>127171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9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111948</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1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74041</xdr:rowOff>
    </xdr:from>
    <xdr:to>
      <xdr:col>20</xdr:col>
      <xdr:colOff>38100</xdr:colOff>
      <xdr:row>58</xdr:row>
      <xdr:rowOff>4191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4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166768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3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12136</xdr:rowOff>
    </xdr:from>
    <xdr:to>
      <xdr:col>15</xdr:col>
      <xdr:colOff>101600</xdr:colOff>
      <xdr:row>57</xdr:row>
      <xdr:rowOff>113736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8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104863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7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146659</xdr:rowOff>
    </xdr:from>
    <xdr:to>
      <xdr:col>10</xdr:col>
      <xdr:colOff>165100</xdr:colOff>
      <xdr:row>53</xdr:row>
      <xdr:rowOff>76809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06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67936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5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43668</xdr:rowOff>
    </xdr:from>
    <xdr:to>
      <xdr:col>6</xdr:col>
      <xdr:colOff>38100</xdr:colOff>
      <xdr:row>57</xdr:row>
      <xdr:rowOff>145268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1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136395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0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21942</xdr:rowOff>
    </xdr:from>
    <xdr:to>
      <xdr:col>24</xdr:col>
      <xdr:colOff>63500</xdr:colOff>
      <xdr:row>75</xdr:row>
      <xdr:rowOff>14256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709242"/>
          <a:ext cx="838200" cy="16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90311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9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116773</xdr:rowOff>
    </xdr:from>
    <xdr:to>
      <xdr:col>19</xdr:col>
      <xdr:colOff>177800</xdr:colOff>
      <xdr:row>75</xdr:row>
      <xdr:rowOff>14256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804073"/>
          <a:ext cx="889000" cy="6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130363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6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116773</xdr:rowOff>
    </xdr:from>
    <xdr:to>
      <xdr:col>15</xdr:col>
      <xdr:colOff>50800</xdr:colOff>
      <xdr:row>76</xdr:row>
      <xdr:rowOff>6998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04073"/>
          <a:ext cx="889000" cy="23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50029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8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6998</xdr:rowOff>
    </xdr:from>
    <xdr:to>
      <xdr:col>10</xdr:col>
      <xdr:colOff>114300</xdr:colOff>
      <xdr:row>76</xdr:row>
      <xdr:rowOff>51546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37198"/>
          <a:ext cx="889000" cy="4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138679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38609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142592</xdr:rowOff>
    </xdr:from>
    <xdr:to>
      <xdr:col>24</xdr:col>
      <xdr:colOff>114300</xdr:colOff>
      <xdr:row>74</xdr:row>
      <xdr:rowOff>72742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5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165469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134906</xdr:rowOff>
    </xdr:from>
    <xdr:to>
      <xdr:col>20</xdr:col>
      <xdr:colOff>38100</xdr:colOff>
      <xdr:row>75</xdr:row>
      <xdr:rowOff>65056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2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81583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9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65973</xdr:rowOff>
    </xdr:from>
    <xdr:to>
      <xdr:col>15</xdr:col>
      <xdr:colOff>101600</xdr:colOff>
      <xdr:row>74</xdr:row>
      <xdr:rowOff>167573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12650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28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127648</xdr:rowOff>
    </xdr:from>
    <xdr:to>
      <xdr:col>10</xdr:col>
      <xdr:colOff>165100</xdr:colOff>
      <xdr:row>76</xdr:row>
      <xdr:rowOff>57798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8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74325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6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746</xdr:rowOff>
    </xdr:from>
    <xdr:to>
      <xdr:col>6</xdr:col>
      <xdr:colOff>38100</xdr:colOff>
      <xdr:row>76</xdr:row>
      <xdr:rowOff>102346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3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118873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0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2225</xdr:rowOff>
    </xdr:from>
    <xdr:to>
      <xdr:col>24</xdr:col>
      <xdr:colOff>63500</xdr:colOff>
      <xdr:row>99</xdr:row>
      <xdr:rowOff>25422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975775"/>
          <a:ext cx="838200" cy="2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2225</xdr:rowOff>
    </xdr:from>
    <xdr:to>
      <xdr:col>19</xdr:col>
      <xdr:colOff>177800</xdr:colOff>
      <xdr:row>99</xdr:row>
      <xdr:rowOff>7427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975775"/>
          <a:ext cx="889000" cy="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7427</xdr:rowOff>
    </xdr:from>
    <xdr:to>
      <xdr:col>15</xdr:col>
      <xdr:colOff>50800</xdr:colOff>
      <xdr:row>99</xdr:row>
      <xdr:rowOff>89049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80977"/>
          <a:ext cx="889000" cy="8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89049</xdr:rowOff>
    </xdr:from>
    <xdr:to>
      <xdr:col>10</xdr:col>
      <xdr:colOff>114300</xdr:colOff>
      <xdr:row>99</xdr:row>
      <xdr:rowOff>109972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62599"/>
          <a:ext cx="889000" cy="2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139754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146072</xdr:rowOff>
    </xdr:from>
    <xdr:to>
      <xdr:col>24</xdr:col>
      <xdr:colOff>114300</xdr:colOff>
      <xdr:row>99</xdr:row>
      <xdr:rowOff>76222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4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124499</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92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122875</xdr:rowOff>
    </xdr:from>
    <xdr:to>
      <xdr:col>20</xdr:col>
      <xdr:colOff>38100</xdr:colOff>
      <xdr:row>99</xdr:row>
      <xdr:rowOff>53025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2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44152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1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128077</xdr:rowOff>
    </xdr:from>
    <xdr:to>
      <xdr:col>15</xdr:col>
      <xdr:colOff>101600</xdr:colOff>
      <xdr:row>99</xdr:row>
      <xdr:rowOff>58227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3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49354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2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38249</xdr:rowOff>
    </xdr:from>
    <xdr:to>
      <xdr:col>10</xdr:col>
      <xdr:colOff>165100</xdr:colOff>
      <xdr:row>99</xdr:row>
      <xdr:rowOff>139849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701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130976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10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59172</xdr:rowOff>
    </xdr:from>
    <xdr:to>
      <xdr:col>6</xdr:col>
      <xdr:colOff>38100</xdr:colOff>
      <xdr:row>99</xdr:row>
      <xdr:rowOff>160772</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3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151899</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12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145578</xdr:rowOff>
    </xdr:from>
    <xdr:to>
      <xdr:col>55</xdr:col>
      <xdr:colOff>0</xdr:colOff>
      <xdr:row>38</xdr:row>
      <xdr:rowOff>152763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660678"/>
          <a:ext cx="8382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126311</xdr:rowOff>
    </xdr:from>
    <xdr:to>
      <xdr:col>50</xdr:col>
      <xdr:colOff>114300</xdr:colOff>
      <xdr:row>38</xdr:row>
      <xdr:rowOff>152763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8750300" y="6641411"/>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125004</xdr:rowOff>
    </xdr:from>
    <xdr:to>
      <xdr:col>45</xdr:col>
      <xdr:colOff>177800</xdr:colOff>
      <xdr:row>38</xdr:row>
      <xdr:rowOff>126311</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7861300" y="6640104"/>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124351</xdr:rowOff>
    </xdr:from>
    <xdr:to>
      <xdr:col>41</xdr:col>
      <xdr:colOff>50800</xdr:colOff>
      <xdr:row>38</xdr:row>
      <xdr:rowOff>125004</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6639451"/>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94778</xdr:rowOff>
    </xdr:from>
    <xdr:to>
      <xdr:col>55</xdr:col>
      <xdr:colOff>50800</xdr:colOff>
      <xdr:row>39</xdr:row>
      <xdr:rowOff>24928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60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9705</xdr:rowOff>
    </xdr:from>
    <xdr:ext cx="378565"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524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101963</xdr:rowOff>
    </xdr:from>
    <xdr:to>
      <xdr:col>50</xdr:col>
      <xdr:colOff>165100</xdr:colOff>
      <xdr:row>39</xdr:row>
      <xdr:rowOff>32113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23240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50017" y="6709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75511</xdr:rowOff>
    </xdr:from>
    <xdr:to>
      <xdr:col>46</xdr:col>
      <xdr:colOff>38100</xdr:colOff>
      <xdr:row>39</xdr:row>
      <xdr:rowOff>5661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59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168238</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6683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74204</xdr:rowOff>
    </xdr:from>
    <xdr:to>
      <xdr:col>41</xdr:col>
      <xdr:colOff>101600</xdr:colOff>
      <xdr:row>39</xdr:row>
      <xdr:rowOff>4354</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58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166931</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682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73551</xdr:rowOff>
    </xdr:from>
    <xdr:to>
      <xdr:col>36</xdr:col>
      <xdr:colOff>165100</xdr:colOff>
      <xdr:row>39</xdr:row>
      <xdr:rowOff>3701</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58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166278</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668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26505</xdr:rowOff>
    </xdr:from>
    <xdr:to>
      <xdr:col>55</xdr:col>
      <xdr:colOff>0</xdr:colOff>
      <xdr:row>59</xdr:row>
      <xdr:rowOff>30696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142055"/>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18847</xdr:rowOff>
    </xdr:from>
    <xdr:to>
      <xdr:col>50</xdr:col>
      <xdr:colOff>114300</xdr:colOff>
      <xdr:row>59</xdr:row>
      <xdr:rowOff>26505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134397"/>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18847</xdr:rowOff>
    </xdr:from>
    <xdr:to>
      <xdr:col>45</xdr:col>
      <xdr:colOff>177800</xdr:colOff>
      <xdr:row>59</xdr:row>
      <xdr:rowOff>20562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134397"/>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20562</xdr:rowOff>
    </xdr:from>
    <xdr:to>
      <xdr:col>41</xdr:col>
      <xdr:colOff>50800</xdr:colOff>
      <xdr:row>59</xdr:row>
      <xdr:rowOff>20713</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36112"/>
          <a:ext cx="8890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151346</xdr:rowOff>
    </xdr:from>
    <xdr:to>
      <xdr:col>55</xdr:col>
      <xdr:colOff>50800</xdr:colOff>
      <xdr:row>59</xdr:row>
      <xdr:rowOff>81496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9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66273</xdr:rowOff>
    </xdr:from>
    <xdr:ext cx="378565"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10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147155</xdr:rowOff>
    </xdr:from>
    <xdr:to>
      <xdr:col>50</xdr:col>
      <xdr:colOff>165100</xdr:colOff>
      <xdr:row>59</xdr:row>
      <xdr:rowOff>77305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9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68432</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50017" y="10183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139497</xdr:rowOff>
    </xdr:from>
    <xdr:to>
      <xdr:col>46</xdr:col>
      <xdr:colOff>38100</xdr:colOff>
      <xdr:row>59</xdr:row>
      <xdr:rowOff>69647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8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60774</xdr:rowOff>
    </xdr:from>
    <xdr:ext cx="378565"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61017" y="10176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141212</xdr:rowOff>
    </xdr:from>
    <xdr:to>
      <xdr:col>41</xdr:col>
      <xdr:colOff>101600</xdr:colOff>
      <xdr:row>59</xdr:row>
      <xdr:rowOff>71362</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8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62489</xdr:rowOff>
    </xdr:from>
    <xdr:ext cx="378565"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72017" y="10178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141363</xdr:rowOff>
    </xdr:from>
    <xdr:to>
      <xdr:col>36</xdr:col>
      <xdr:colOff>165100</xdr:colOff>
      <xdr:row>59</xdr:row>
      <xdr:rowOff>71513</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8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62640</xdr:rowOff>
    </xdr:from>
    <xdr:ext cx="378565"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83017" y="10178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159229</xdr:rowOff>
    </xdr:from>
    <xdr:to>
      <xdr:col>55</xdr:col>
      <xdr:colOff>0</xdr:colOff>
      <xdr:row>78</xdr:row>
      <xdr:rowOff>57764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360879"/>
          <a:ext cx="838200" cy="6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159229</xdr:rowOff>
    </xdr:from>
    <xdr:to>
      <xdr:col>50</xdr:col>
      <xdr:colOff>114300</xdr:colOff>
      <xdr:row>78</xdr:row>
      <xdr:rowOff>113640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3360879"/>
          <a:ext cx="889000" cy="12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78271</xdr:rowOff>
    </xdr:from>
    <xdr:to>
      <xdr:col>45</xdr:col>
      <xdr:colOff>177800</xdr:colOff>
      <xdr:row>78</xdr:row>
      <xdr:rowOff>113640</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451371"/>
          <a:ext cx="889000" cy="3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78271</xdr:rowOff>
    </xdr:from>
    <xdr:to>
      <xdr:col>41</xdr:col>
      <xdr:colOff>50800</xdr:colOff>
      <xdr:row>79</xdr:row>
      <xdr:rowOff>33107</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451371"/>
          <a:ext cx="889000" cy="12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6964</xdr:rowOff>
    </xdr:from>
    <xdr:to>
      <xdr:col>55</xdr:col>
      <xdr:colOff>50800</xdr:colOff>
      <xdr:row>78</xdr:row>
      <xdr:rowOff>108564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38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156841</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35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108429</xdr:rowOff>
    </xdr:from>
    <xdr:to>
      <xdr:col>50</xdr:col>
      <xdr:colOff>165100</xdr:colOff>
      <xdr:row>78</xdr:row>
      <xdr:rowOff>38579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31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29706</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402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62840</xdr:rowOff>
    </xdr:from>
    <xdr:to>
      <xdr:col>46</xdr:col>
      <xdr:colOff>38100</xdr:colOff>
      <xdr:row>78</xdr:row>
      <xdr:rowOff>164440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4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155567</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52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27471</xdr:rowOff>
    </xdr:from>
    <xdr:to>
      <xdr:col>41</xdr:col>
      <xdr:colOff>101600</xdr:colOff>
      <xdr:row>78</xdr:row>
      <xdr:rowOff>129071</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4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120198</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49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153757</xdr:rowOff>
    </xdr:from>
    <xdr:to>
      <xdr:col>36</xdr:col>
      <xdr:colOff>165100</xdr:colOff>
      <xdr:row>79</xdr:row>
      <xdr:rowOff>83907</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52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75034</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61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112702</xdr:rowOff>
    </xdr:from>
    <xdr:to>
      <xdr:col>55</xdr:col>
      <xdr:colOff>0</xdr:colOff>
      <xdr:row>97</xdr:row>
      <xdr:rowOff>116086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743352"/>
          <a:ext cx="8382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101409</xdr:rowOff>
    </xdr:from>
    <xdr:to>
      <xdr:col>50</xdr:col>
      <xdr:colOff>114300</xdr:colOff>
      <xdr:row>97</xdr:row>
      <xdr:rowOff>112702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732059"/>
          <a:ext cx="889000"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101409</xdr:rowOff>
    </xdr:from>
    <xdr:to>
      <xdr:col>45</xdr:col>
      <xdr:colOff>177800</xdr:colOff>
      <xdr:row>97</xdr:row>
      <xdr:rowOff>134054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732059"/>
          <a:ext cx="889000" cy="3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87556</xdr:rowOff>
    </xdr:from>
    <xdr:to>
      <xdr:col>41</xdr:col>
      <xdr:colOff>50800</xdr:colOff>
      <xdr:row>97</xdr:row>
      <xdr:rowOff>134054</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718206"/>
          <a:ext cx="889000" cy="4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65286</xdr:rowOff>
    </xdr:from>
    <xdr:to>
      <xdr:col>55</xdr:col>
      <xdr:colOff>50800</xdr:colOff>
      <xdr:row>97</xdr:row>
      <xdr:rowOff>166886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69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43713</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67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61902</xdr:rowOff>
    </xdr:from>
    <xdr:to>
      <xdr:col>50</xdr:col>
      <xdr:colOff>165100</xdr:colOff>
      <xdr:row>97</xdr:row>
      <xdr:rowOff>163502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6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154629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78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50609</xdr:rowOff>
    </xdr:from>
    <xdr:to>
      <xdr:col>46</xdr:col>
      <xdr:colOff>38100</xdr:colOff>
      <xdr:row>97</xdr:row>
      <xdr:rowOff>152209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68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143336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77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83254</xdr:rowOff>
    </xdr:from>
    <xdr:to>
      <xdr:col>41</xdr:col>
      <xdr:colOff>101600</xdr:colOff>
      <xdr:row>98</xdr:row>
      <xdr:rowOff>13404</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71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4531</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80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36756</xdr:rowOff>
    </xdr:from>
    <xdr:to>
      <xdr:col>36</xdr:col>
      <xdr:colOff>165100</xdr:colOff>
      <xdr:row>97</xdr:row>
      <xdr:rowOff>138356</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66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129483</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76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71006</xdr:rowOff>
    </xdr:from>
    <xdr:to>
      <xdr:col>85</xdr:col>
      <xdr:colOff>127000</xdr:colOff>
      <xdr:row>38</xdr:row>
      <xdr:rowOff>86131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586106"/>
          <a:ext cx="838200" cy="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86131</xdr:rowOff>
    </xdr:from>
    <xdr:to>
      <xdr:col>81</xdr:col>
      <xdr:colOff>50800</xdr:colOff>
      <xdr:row>38</xdr:row>
      <xdr:rowOff>88150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601231"/>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48526</xdr:rowOff>
    </xdr:from>
    <xdr:to>
      <xdr:col>76</xdr:col>
      <xdr:colOff>114300</xdr:colOff>
      <xdr:row>38</xdr:row>
      <xdr:rowOff>88150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563626"/>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48526</xdr:rowOff>
    </xdr:from>
    <xdr:to>
      <xdr:col>71</xdr:col>
      <xdr:colOff>177800</xdr:colOff>
      <xdr:row>38</xdr:row>
      <xdr:rowOff>83731</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563626"/>
          <a:ext cx="8890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20206</xdr:rowOff>
    </xdr:from>
    <xdr:to>
      <xdr:col>85</xdr:col>
      <xdr:colOff>177800</xdr:colOff>
      <xdr:row>38</xdr:row>
      <xdr:rowOff>121806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53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170083</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51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35331</xdr:rowOff>
    </xdr:from>
    <xdr:to>
      <xdr:col>81</xdr:col>
      <xdr:colOff>101600</xdr:colOff>
      <xdr:row>38</xdr:row>
      <xdr:rowOff>136931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55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128058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64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37350</xdr:rowOff>
    </xdr:from>
    <xdr:to>
      <xdr:col>76</xdr:col>
      <xdr:colOff>165100</xdr:colOff>
      <xdr:row>38</xdr:row>
      <xdr:rowOff>138950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5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130077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64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169176</xdr:rowOff>
    </xdr:from>
    <xdr:to>
      <xdr:col>72</xdr:col>
      <xdr:colOff>38100</xdr:colOff>
      <xdr:row>38</xdr:row>
      <xdr:rowOff>99326</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51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90453</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60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32931</xdr:rowOff>
    </xdr:from>
    <xdr:to>
      <xdr:col>67</xdr:col>
      <xdr:colOff>101600</xdr:colOff>
      <xdr:row>38</xdr:row>
      <xdr:rowOff>134531</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54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125658</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64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34838</xdr:rowOff>
    </xdr:from>
    <xdr:to>
      <xdr:col>85</xdr:col>
      <xdr:colOff>127000</xdr:colOff>
      <xdr:row>58</xdr:row>
      <xdr:rowOff>35736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978938"/>
          <a:ext cx="838200" cy="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152110</xdr:rowOff>
    </xdr:from>
    <xdr:to>
      <xdr:col>81</xdr:col>
      <xdr:colOff>50800</xdr:colOff>
      <xdr:row>58</xdr:row>
      <xdr:rowOff>35736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9924760"/>
          <a:ext cx="889000" cy="5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67691</xdr:rowOff>
    </xdr:from>
    <xdr:to>
      <xdr:col>76</xdr:col>
      <xdr:colOff>114300</xdr:colOff>
      <xdr:row>57</xdr:row>
      <xdr:rowOff>152110</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840341"/>
          <a:ext cx="889000" cy="8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131209</xdr:rowOff>
    </xdr:from>
    <xdr:to>
      <xdr:col>71</xdr:col>
      <xdr:colOff>177800</xdr:colOff>
      <xdr:row>57</xdr:row>
      <xdr:rowOff>67691</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732409"/>
          <a:ext cx="889000" cy="10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49806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155488</xdr:rowOff>
    </xdr:from>
    <xdr:to>
      <xdr:col>85</xdr:col>
      <xdr:colOff>177800</xdr:colOff>
      <xdr:row>58</xdr:row>
      <xdr:rowOff>85638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92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70415</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84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156386</xdr:rowOff>
    </xdr:from>
    <xdr:to>
      <xdr:col>81</xdr:col>
      <xdr:colOff>101600</xdr:colOff>
      <xdr:row>58</xdr:row>
      <xdr:rowOff>86536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92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77663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1002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101310</xdr:rowOff>
    </xdr:from>
    <xdr:to>
      <xdr:col>76</xdr:col>
      <xdr:colOff>165100</xdr:colOff>
      <xdr:row>58</xdr:row>
      <xdr:rowOff>31460</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87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22587</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9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16891</xdr:rowOff>
    </xdr:from>
    <xdr:to>
      <xdr:col>72</xdr:col>
      <xdr:colOff>38100</xdr:colOff>
      <xdr:row>57</xdr:row>
      <xdr:rowOff>118491</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7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109618</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88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80409</xdr:rowOff>
    </xdr:from>
    <xdr:to>
      <xdr:col>67</xdr:col>
      <xdr:colOff>101600</xdr:colOff>
      <xdr:row>57</xdr:row>
      <xdr:rowOff>10559</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68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27086</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45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31572</xdr:rowOff>
    </xdr:from>
    <xdr:to>
      <xdr:col>85</xdr:col>
      <xdr:colOff>127000</xdr:colOff>
      <xdr:row>97</xdr:row>
      <xdr:rowOff>44856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662222"/>
          <a:ext cx="838200" cy="1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31572</xdr:rowOff>
    </xdr:from>
    <xdr:to>
      <xdr:col>81</xdr:col>
      <xdr:colOff>50800</xdr:colOff>
      <xdr:row>97</xdr:row>
      <xdr:rowOff>50367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662222"/>
          <a:ext cx="889000" cy="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50367</xdr:rowOff>
    </xdr:from>
    <xdr:to>
      <xdr:col>76</xdr:col>
      <xdr:colOff>114300</xdr:colOff>
      <xdr:row>97</xdr:row>
      <xdr:rowOff>97168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681017"/>
          <a:ext cx="889000" cy="4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97168</xdr:rowOff>
    </xdr:from>
    <xdr:to>
      <xdr:col>71</xdr:col>
      <xdr:colOff>177800</xdr:colOff>
      <xdr:row>97</xdr:row>
      <xdr:rowOff>118414</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727818"/>
          <a:ext cx="889000" cy="2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165506</xdr:rowOff>
    </xdr:from>
    <xdr:to>
      <xdr:col>85</xdr:col>
      <xdr:colOff>177800</xdr:colOff>
      <xdr:row>97</xdr:row>
      <xdr:rowOff>95656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2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143933</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152222</xdr:rowOff>
    </xdr:from>
    <xdr:to>
      <xdr:col>81</xdr:col>
      <xdr:colOff>101600</xdr:colOff>
      <xdr:row>97</xdr:row>
      <xdr:rowOff>82372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1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73499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70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171017</xdr:rowOff>
    </xdr:from>
    <xdr:to>
      <xdr:col>76</xdr:col>
      <xdr:colOff>165100</xdr:colOff>
      <xdr:row>97</xdr:row>
      <xdr:rowOff>101167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63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92294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72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46368</xdr:rowOff>
    </xdr:from>
    <xdr:to>
      <xdr:col>72</xdr:col>
      <xdr:colOff>38100</xdr:colOff>
      <xdr:row>97</xdr:row>
      <xdr:rowOff>147968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7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139095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76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67614</xdr:rowOff>
    </xdr:from>
    <xdr:to>
      <xdr:col>67</xdr:col>
      <xdr:colOff>101600</xdr:colOff>
      <xdr:row>97</xdr:row>
      <xdr:rowOff>169214</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9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160341</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9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総務費については、住民一人当たり</a:t>
          </a:r>
          <a:r>
            <a:rPr kumimoji="1" lang="en-US" altLang="ja-JP" sz="1300">
              <a:latin typeface="ＭＳ Ｐゴシック" panose="020B0600070205080204" pitchFamily="50" charset="-128"/>
              <a:ea typeface="ＭＳ Ｐゴシック" panose="020B0600070205080204" pitchFamily="50" charset="-128"/>
            </a:rPr>
            <a:t>40,811</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18.5%</a:t>
          </a:r>
          <a:r>
            <a:rPr kumimoji="1" lang="ja-JP" altLang="en-US" sz="1300">
              <a:latin typeface="ＭＳ Ｐゴシック" panose="020B0600070205080204" pitchFamily="50" charset="-128"/>
              <a:ea typeface="ＭＳ Ｐゴシック" panose="020B0600070205080204" pitchFamily="50" charset="-128"/>
            </a:rPr>
            <a:t>の増となった。これは人事院勧告に基づく給与水準の変動等により職員人件費が増加したことが要因である。</a:t>
          </a:r>
        </a:p>
        <a:p>
          <a:r>
            <a:rPr kumimoji="1" lang="ja-JP" altLang="en-US" sz="1300">
              <a:latin typeface="ＭＳ Ｐゴシック" panose="020B0600070205080204" pitchFamily="50" charset="-128"/>
              <a:ea typeface="ＭＳ Ｐゴシック" panose="020B0600070205080204" pitchFamily="50" charset="-128"/>
            </a:rPr>
            <a:t>　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222,363</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の増となった。これは国施策である臨時的な給付金事業が前年度よりも多かったことや障害福祉サービス費が増加傾向にあることが要因である。</a:t>
          </a:r>
        </a:p>
        <a:p>
          <a:r>
            <a:rPr kumimoji="1" lang="ja-JP" altLang="en-US" sz="1300">
              <a:latin typeface="ＭＳ Ｐゴシック" panose="020B0600070205080204" pitchFamily="50" charset="-128"/>
              <a:ea typeface="ＭＳ Ｐゴシック" panose="020B0600070205080204" pitchFamily="50" charset="-128"/>
            </a:rPr>
            <a:t>　公債費については、住民一人当たり</a:t>
          </a:r>
          <a:r>
            <a:rPr kumimoji="1" lang="en-US" altLang="ja-JP" sz="1300">
              <a:latin typeface="ＭＳ Ｐゴシック" panose="020B0600070205080204" pitchFamily="50" charset="-128"/>
              <a:ea typeface="ＭＳ Ｐゴシック" panose="020B0600070205080204" pitchFamily="50" charset="-128"/>
            </a:rPr>
            <a:t>26,968</a:t>
          </a:r>
          <a:r>
            <a:rPr kumimoji="1" lang="ja-JP" altLang="en-US" sz="1300">
              <a:latin typeface="ＭＳ Ｐゴシック" panose="020B0600070205080204" pitchFamily="50" charset="-128"/>
              <a:ea typeface="ＭＳ Ｐゴシック" panose="020B0600070205080204" pitchFamily="50" charset="-128"/>
            </a:rPr>
            <a:t>円であり、過去に借入した市債の償還が終了したことで前年度より減少した。類似団体内平均値を下回っているが、今後の公債費の動向に注視していく必要がある。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大阪府藤井寺市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一般会計において、令和元年度では基金を取り崩しての決算となったが、令和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年度以降は基金を取り崩すことなく実質収支黒字の確保ができた。しかしながら、令和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年度決算では再び財政調整基金を取り崩しての決算となった。</a:t>
          </a:r>
        </a:p>
        <a:p>
          <a:r>
            <a:rPr kumimoji="1" lang="ja-JP" altLang="en-US" sz="1400">
              <a:latin typeface="ＭＳ ゴシック" pitchFamily="49" charset="-128"/>
              <a:ea typeface="ＭＳ ゴシック" pitchFamily="49" charset="-128"/>
            </a:rPr>
            <a:t>　依然として地方交付税などの依存財源に頼る脆弱な財政構造は続いており、安定的な財政運営に向けて引き続き行財政改革の推進が必要である。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大阪府藤井寺市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年度決算は病院事業会計を除き、黒字となっている。</a:t>
          </a:r>
        </a:p>
        <a:p>
          <a:r>
            <a:rPr kumimoji="1" lang="ja-JP" altLang="en-US" sz="1400">
              <a:latin typeface="ＭＳ ゴシック" pitchFamily="49" charset="-128"/>
              <a:ea typeface="ＭＳ ゴシック" pitchFamily="49" charset="-128"/>
            </a:rPr>
            <a:t>　なお、病院事業会計は令和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年度末での事業終了に伴う影響もあり、赤字となった。</a:t>
          </a:r>
        </a:p>
        <a:p>
          <a:r>
            <a:rPr kumimoji="1" lang="ja-JP" altLang="en-US" sz="1400">
              <a:latin typeface="ＭＳ ゴシック" pitchFamily="49" charset="-128"/>
              <a:ea typeface="ＭＳ ゴシック" pitchFamily="49" charset="-128"/>
            </a:rPr>
            <a:t>　一般会計においては、令和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年度は財政調整基金を取り崩すことなく黒字を確保できたが、令和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年度は財政調整基金を取り崩しての黒字となったため、標準財政規模比で</a:t>
          </a:r>
          <a:r>
            <a:rPr kumimoji="1" lang="en-US" altLang="ja-JP" sz="1400">
              <a:latin typeface="ＭＳ ゴシック" pitchFamily="49" charset="-128"/>
              <a:ea typeface="ＭＳ ゴシック" pitchFamily="49" charset="-128"/>
            </a:rPr>
            <a:t>2.48</a:t>
          </a:r>
          <a:r>
            <a:rPr kumimoji="1" lang="ja-JP" altLang="en-US" sz="1400">
              <a:latin typeface="ＭＳ ゴシック" pitchFamily="49" charset="-128"/>
              <a:ea typeface="ＭＳ ゴシック" pitchFamily="49" charset="-128"/>
            </a:rPr>
            <a:t>ポイント減少し</a:t>
          </a:r>
          <a:r>
            <a:rPr kumimoji="1" lang="en-US" altLang="ja-JP" sz="1400">
              <a:latin typeface="ＭＳ ゴシック" pitchFamily="49" charset="-128"/>
              <a:ea typeface="ＭＳ ゴシック" pitchFamily="49" charset="-128"/>
            </a:rPr>
            <a:t>0.10%</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公共下水道事業会計や特別会計においても黒字は維持しているものの、厳しい経営状態であることは変わらず、今後も連結実質収支の黒字を維持していくため、引き続き健全な財政運営に努めていか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大阪府藤井寺市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一般会計の元利償還金については令和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年度まで増加傾向にあったが、臨時財政対策債に係る元利償還金が減になったことに伴い、令和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年度より減少に転じた。</a:t>
          </a:r>
        </a:p>
        <a:p>
          <a:r>
            <a:rPr kumimoji="1" lang="ja-JP" altLang="en-US" sz="1400">
              <a:latin typeface="ＭＳ ゴシック" pitchFamily="49" charset="-128"/>
              <a:ea typeface="ＭＳ ゴシック" pitchFamily="49" charset="-128"/>
            </a:rPr>
            <a:t>　また、公営企業について、元利償還金に対する繰入金は減少傾向にあり、令和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今後も引き続き、事業の精査や過度な後年度負担が生じないように考慮する必要がある。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大阪府藤井寺市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一般会計等の市債残高については、令和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1,206</a:t>
          </a:r>
          <a:r>
            <a:rPr kumimoji="1" lang="ja-JP" altLang="en-US" sz="1400">
              <a:latin typeface="ＭＳ ゴシック" pitchFamily="49" charset="-128"/>
              <a:ea typeface="ＭＳ ゴシック" pitchFamily="49" charset="-128"/>
            </a:rPr>
            <a:t>百万円減少し、</a:t>
          </a:r>
          <a:r>
            <a:rPr kumimoji="1" lang="en-US" altLang="ja-JP" sz="1400">
              <a:latin typeface="ＭＳ ゴシック" pitchFamily="49" charset="-128"/>
              <a:ea typeface="ＭＳ ゴシック" pitchFamily="49" charset="-128"/>
            </a:rPr>
            <a:t>16,179</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近年は減少傾向にあるが、今後も公共施設等の改修事業等において、起債発行が予想され、事業の実施に当たっては、慎重に内容の精査等を行う必要がある。</a:t>
          </a:r>
        </a:p>
        <a:p>
          <a:r>
            <a:rPr kumimoji="1" lang="ja-JP" altLang="en-US" sz="1400">
              <a:latin typeface="ＭＳ ゴシック" pitchFamily="49" charset="-128"/>
              <a:ea typeface="ＭＳ ゴシック" pitchFamily="49" charset="-128"/>
            </a:rPr>
            <a:t>　また、本市においては公営企業債等繰入見込額が多くを占めているが、その大部分は下水道事業債となっており、減少傾向にある。</a:t>
          </a:r>
        </a:p>
        <a:p>
          <a:r>
            <a:rPr kumimoji="1" lang="ja-JP" altLang="en-US" sz="1400">
              <a:latin typeface="ＭＳ ゴシック" pitchFamily="49" charset="-128"/>
              <a:ea typeface="ＭＳ ゴシック" pitchFamily="49" charset="-128"/>
            </a:rPr>
            <a:t>　今後も指標の推移に注視しつつ、安定した財政運営に努めていく必要がある。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大阪府藤井寺市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年度決算は財政調整基金を取り崩しての黒字であったため、基金残高が減少となった。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・公共施設の老朽化による改修が今後も想定され、財源となる基金を確保するため、公共施設整備基金に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百万円積み立てたことなどに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よって、その他特定目的基金が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・歳出の抑制と財源の確保により、基金を取り崩さない財政運営をめざす。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・公共施設整備基金：公共施設の整備に係る財源を確保する。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・ふるさとまちづくり応援基金：ふるさと納税等による寄附金を積み立て、各事業の財源として充当する。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・古代史料整備基金：市立図書館における古代史料の整備を図る資金に充てる。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・森林環境譲与税基金：森林の整備及びその促進に関する施策の資金に充てる。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・福祉基金：福祉事業の推進を図る資金に充てる。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・公共施設整備基金：一般財源を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・ふるさとまちづくり応援基金：寄附対象事業へ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・森林環境譲与税基金：一般財源を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百万円積み立てた一方、対象事業に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・公共施設整備基金：公共施設の老朽化による改修が今後も想定されることから、財源となる基金を確保する。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・ふるさとまちづくり応援基金：ふるさと納税の受入れを増加させ、積み立てを行うことで財源確保をめざす。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百万円積み立てたが、決算の黒字を確保するため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・自主財源の確保や新規事業の抑制に努め、計画的に財政調整基金への積み立てがが可能な運営をめざす。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・一般財源を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・老朽化した公共施設の改修に係る市債残高の増に備え、積み立てと運用の検討が必要である。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25995883</v>
      </c>
      <c r="BO4" s="449"/>
      <c r="BP4" s="449"/>
      <c r="BQ4" s="449"/>
      <c r="BR4" s="449"/>
      <c r="BS4" s="449"/>
      <c r="BT4" s="449"/>
      <c r="BU4" s="450"/>
      <c r="BV4" s="448">
        <v>25444441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0.1</v>
      </c>
      <c r="CU4" s="589"/>
      <c r="CV4" s="589"/>
      <c r="CW4" s="589"/>
      <c r="CX4" s="589"/>
      <c r="CY4" s="589"/>
      <c r="CZ4" s="589"/>
      <c r="DA4" s="590"/>
      <c r="DB4" s="588">
        <v>2.6</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25961804</v>
      </c>
      <c r="BO5" s="420"/>
      <c r="BP5" s="420"/>
      <c r="BQ5" s="420"/>
      <c r="BR5" s="420"/>
      <c r="BS5" s="420"/>
      <c r="BT5" s="420"/>
      <c r="BU5" s="421"/>
      <c r="BV5" s="419">
        <v>25049099</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100.2</v>
      </c>
      <c r="CU5" s="417"/>
      <c r="CV5" s="417"/>
      <c r="CW5" s="417"/>
      <c r="CX5" s="417"/>
      <c r="CY5" s="417"/>
      <c r="CZ5" s="417"/>
      <c r="DA5" s="418"/>
      <c r="DB5" s="416">
        <v>96.6</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34079</v>
      </c>
      <c r="BO6" s="420"/>
      <c r="BP6" s="420"/>
      <c r="BQ6" s="420"/>
      <c r="BR6" s="420"/>
      <c r="BS6" s="420"/>
      <c r="BT6" s="420"/>
      <c r="BU6" s="421"/>
      <c r="BV6" s="419">
        <v>395342</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101.3</v>
      </c>
      <c r="CU6" s="563"/>
      <c r="CV6" s="563"/>
      <c r="CW6" s="563"/>
      <c r="CX6" s="563"/>
      <c r="CY6" s="563"/>
      <c r="CZ6" s="563"/>
      <c r="DA6" s="564"/>
      <c r="DB6" s="562">
        <v>98.4</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18892</v>
      </c>
      <c r="BO7" s="420"/>
      <c r="BP7" s="420"/>
      <c r="BQ7" s="420"/>
      <c r="BR7" s="420"/>
      <c r="BS7" s="420"/>
      <c r="BT7" s="420"/>
      <c r="BU7" s="421"/>
      <c r="BV7" s="419">
        <v>16388</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14917416</v>
      </c>
      <c r="CU7" s="420"/>
      <c r="CV7" s="420"/>
      <c r="CW7" s="420"/>
      <c r="CX7" s="420"/>
      <c r="CY7" s="420"/>
      <c r="CZ7" s="420"/>
      <c r="DA7" s="421"/>
      <c r="DB7" s="419">
        <v>14684339</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15187</v>
      </c>
      <c r="BO8" s="420"/>
      <c r="BP8" s="420"/>
      <c r="BQ8" s="420"/>
      <c r="BR8" s="420"/>
      <c r="BS8" s="420"/>
      <c r="BT8" s="420"/>
      <c r="BU8" s="421"/>
      <c r="BV8" s="419">
        <v>378954</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0.6</v>
      </c>
      <c r="CU8" s="523"/>
      <c r="CV8" s="523"/>
      <c r="CW8" s="523"/>
      <c r="CX8" s="523"/>
      <c r="CY8" s="523"/>
      <c r="CZ8" s="523"/>
      <c r="DA8" s="524"/>
      <c r="DB8" s="522">
        <v>0.61</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0"/>
      <c r="L9" s="553" t="s">
        <v>108</v>
      </c>
      <c r="M9" s="554"/>
      <c r="N9" s="554"/>
      <c r="O9" s="554"/>
      <c r="P9" s="554"/>
      <c r="Q9" s="555"/>
      <c r="R9" s="556">
        <v>63688</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-363767</v>
      </c>
      <c r="BO9" s="420"/>
      <c r="BP9" s="420"/>
      <c r="BQ9" s="420"/>
      <c r="BR9" s="420"/>
      <c r="BS9" s="420"/>
      <c r="BT9" s="420"/>
      <c r="BU9" s="421"/>
      <c r="BV9" s="419">
        <v>-38185</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8.9</v>
      </c>
      <c r="CU9" s="417"/>
      <c r="CV9" s="417"/>
      <c r="CW9" s="417"/>
      <c r="CX9" s="417"/>
      <c r="CY9" s="417"/>
      <c r="CZ9" s="417"/>
      <c r="DA9" s="418"/>
      <c r="DB9" s="416">
        <v>9.8000000000000007</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65438</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100</v>
      </c>
      <c r="BO10" s="420"/>
      <c r="BP10" s="420"/>
      <c r="BQ10" s="420"/>
      <c r="BR10" s="420"/>
      <c r="BS10" s="420"/>
      <c r="BT10" s="420"/>
      <c r="BU10" s="421"/>
      <c r="BV10" s="419">
        <v>18</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38</v>
      </c>
      <c r="BO11" s="420"/>
      <c r="BP11" s="420"/>
      <c r="BQ11" s="420"/>
      <c r="BR11" s="420"/>
      <c r="BS11" s="420"/>
      <c r="BT11" s="420"/>
      <c r="BU11" s="421"/>
      <c r="BV11" s="419">
        <v>2379</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62700</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380000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61604</v>
      </c>
      <c r="S13" s="507"/>
      <c r="T13" s="507"/>
      <c r="U13" s="507"/>
      <c r="V13" s="508"/>
      <c r="W13" s="509" t="s">
        <v>131</v>
      </c>
      <c r="X13" s="405"/>
      <c r="Y13" s="405"/>
      <c r="Z13" s="405"/>
      <c r="AA13" s="405"/>
      <c r="AB13" s="406"/>
      <c r="AC13" s="372">
        <v>133</v>
      </c>
      <c r="AD13" s="373"/>
      <c r="AE13" s="373"/>
      <c r="AF13" s="373"/>
      <c r="AG13" s="374"/>
      <c r="AH13" s="372">
        <v>137</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-743629</v>
      </c>
      <c r="BO13" s="420"/>
      <c r="BP13" s="420"/>
      <c r="BQ13" s="420"/>
      <c r="BR13" s="420"/>
      <c r="BS13" s="420"/>
      <c r="BT13" s="420"/>
      <c r="BU13" s="421"/>
      <c r="BV13" s="419">
        <v>-35788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3.2</v>
      </c>
      <c r="CU13" s="417"/>
      <c r="CV13" s="417"/>
      <c r="CW13" s="417"/>
      <c r="CX13" s="417"/>
      <c r="CY13" s="417"/>
      <c r="CZ13" s="417"/>
      <c r="DA13" s="418"/>
      <c r="DB13" s="416">
        <v>2.5</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63336</v>
      </c>
      <c r="S14" s="507"/>
      <c r="T14" s="507"/>
      <c r="U14" s="507"/>
      <c r="V14" s="508"/>
      <c r="W14" s="510"/>
      <c r="X14" s="408"/>
      <c r="Y14" s="408"/>
      <c r="Z14" s="408"/>
      <c r="AA14" s="408"/>
      <c r="AB14" s="409"/>
      <c r="AC14" s="499">
        <v>0.5</v>
      </c>
      <c r="AD14" s="500"/>
      <c r="AE14" s="500"/>
      <c r="AF14" s="500"/>
      <c r="AG14" s="501"/>
      <c r="AH14" s="499">
        <v>0.5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43</v>
      </c>
      <c r="CU14" s="517"/>
      <c r="CV14" s="517"/>
      <c r="CW14" s="517"/>
      <c r="CX14" s="517"/>
      <c r="CY14" s="517"/>
      <c r="CZ14" s="517"/>
      <c r="DA14" s="518"/>
      <c r="DB14" s="516">
        <v>45.4</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62407</v>
      </c>
      <c r="S15" s="507"/>
      <c r="T15" s="507"/>
      <c r="U15" s="507"/>
      <c r="V15" s="508"/>
      <c r="W15" s="509" t="s">
        <v>137</v>
      </c>
      <c r="X15" s="405"/>
      <c r="Y15" s="405"/>
      <c r="Z15" s="405"/>
      <c r="AA15" s="405"/>
      <c r="AB15" s="406"/>
      <c r="AC15" s="372">
        <v>6934</v>
      </c>
      <c r="AD15" s="373"/>
      <c r="AE15" s="373"/>
      <c r="AF15" s="373"/>
      <c r="AG15" s="374"/>
      <c r="AH15" s="372">
        <v>7377</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7605288</v>
      </c>
      <c r="BO15" s="449"/>
      <c r="BP15" s="449"/>
      <c r="BQ15" s="449"/>
      <c r="BR15" s="449"/>
      <c r="BS15" s="449"/>
      <c r="BT15" s="449"/>
      <c r="BU15" s="450"/>
      <c r="BV15" s="448">
        <v>7395390</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25.5</v>
      </c>
      <c r="AD16" s="500"/>
      <c r="AE16" s="500"/>
      <c r="AF16" s="500"/>
      <c r="AG16" s="501"/>
      <c r="AH16" s="499">
        <v>27.5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12698448</v>
      </c>
      <c r="BO16" s="420"/>
      <c r="BP16" s="420"/>
      <c r="BQ16" s="420"/>
      <c r="BR16" s="420"/>
      <c r="BS16" s="420"/>
      <c r="BT16" s="420"/>
      <c r="BU16" s="421"/>
      <c r="BV16" s="419">
        <v>12387343</v>
      </c>
      <c r="BW16" s="420"/>
      <c r="BX16" s="420"/>
      <c r="BY16" s="420"/>
      <c r="BZ16" s="420"/>
      <c r="CA16" s="420"/>
      <c r="CB16" s="420"/>
      <c r="CC16" s="421"/>
      <c r="CD16" s="194"/>
      <c r="CE16" s="451" t="s">
        <v>143</v>
      </c>
      <c r="CF16" s="451"/>
      <c r="CG16" s="451"/>
      <c r="CH16" s="451"/>
      <c r="CI16" s="451"/>
      <c r="CJ16" s="451"/>
      <c r="CK16" s="451"/>
      <c r="CL16" s="451"/>
      <c r="CM16" s="451"/>
      <c r="CN16" s="451"/>
      <c r="CO16" s="451"/>
      <c r="CP16" s="451"/>
      <c r="CQ16" s="451"/>
      <c r="CR16" s="451"/>
      <c r="CS16" s="452"/>
      <c r="CT16" s="416">
        <v>0.5</v>
      </c>
      <c r="CU16" s="417"/>
      <c r="CV16" s="417"/>
      <c r="CW16" s="417"/>
      <c r="CX16" s="417"/>
      <c r="CY16" s="417"/>
      <c r="CZ16" s="417"/>
      <c r="DA16" s="418"/>
      <c r="DB16" s="416" t="s">
        <v>122</v>
      </c>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144</v>
      </c>
      <c r="N17" s="513"/>
      <c r="O17" s="513"/>
      <c r="P17" s="513"/>
      <c r="Q17" s="514"/>
      <c r="R17" s="496" t="s">
        <v>145</v>
      </c>
      <c r="S17" s="497"/>
      <c r="T17" s="497"/>
      <c r="U17" s="497"/>
      <c r="V17" s="498"/>
      <c r="W17" s="509" t="s">
        <v>146</v>
      </c>
      <c r="X17" s="405"/>
      <c r="Y17" s="405"/>
      <c r="Z17" s="405"/>
      <c r="AA17" s="405"/>
      <c r="AB17" s="406"/>
      <c r="AC17" s="372">
        <v>20076</v>
      </c>
      <c r="AD17" s="373"/>
      <c r="AE17" s="373"/>
      <c r="AF17" s="373"/>
      <c r="AG17" s="374"/>
      <c r="AH17" s="372">
        <v>19348</v>
      </c>
      <c r="AI17" s="373"/>
      <c r="AJ17" s="373"/>
      <c r="AK17" s="373"/>
      <c r="AL17" s="432"/>
      <c r="AM17" s="476"/>
      <c r="AN17" s="376"/>
      <c r="AO17" s="376"/>
      <c r="AP17" s="376"/>
      <c r="AQ17" s="376"/>
      <c r="AR17" s="376"/>
      <c r="AS17" s="376"/>
      <c r="AT17" s="377"/>
      <c r="AU17" s="477"/>
      <c r="AV17" s="478"/>
      <c r="AW17" s="478"/>
      <c r="AX17" s="478"/>
      <c r="AY17" s="433" t="s">
        <v>147</v>
      </c>
      <c r="AZ17" s="434"/>
      <c r="BA17" s="434"/>
      <c r="BB17" s="434"/>
      <c r="BC17" s="434"/>
      <c r="BD17" s="434"/>
      <c r="BE17" s="434"/>
      <c r="BF17" s="434"/>
      <c r="BG17" s="434"/>
      <c r="BH17" s="434"/>
      <c r="BI17" s="434"/>
      <c r="BJ17" s="434"/>
      <c r="BK17" s="434"/>
      <c r="BL17" s="434"/>
      <c r="BM17" s="435"/>
      <c r="BN17" s="419">
        <v>9678896</v>
      </c>
      <c r="BO17" s="420"/>
      <c r="BP17" s="420"/>
      <c r="BQ17" s="420"/>
      <c r="BR17" s="420"/>
      <c r="BS17" s="420"/>
      <c r="BT17" s="420"/>
      <c r="BU17" s="421"/>
      <c r="BV17" s="419">
        <v>9419772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148</v>
      </c>
      <c r="C18" s="470"/>
      <c r="D18" s="470"/>
      <c r="E18" s="471"/>
      <c r="F18" s="471"/>
      <c r="G18" s="471"/>
      <c r="H18" s="471"/>
      <c r="I18" s="471"/>
      <c r="J18" s="471"/>
      <c r="K18" s="471"/>
      <c r="L18" s="472">
        <v>8.89</v>
      </c>
      <c r="M18" s="472"/>
      <c r="N18" s="472"/>
      <c r="O18" s="472"/>
      <c r="P18" s="472"/>
      <c r="Q18" s="472"/>
      <c r="R18" s="473"/>
      <c r="S18" s="473"/>
      <c r="T18" s="473"/>
      <c r="U18" s="473"/>
      <c r="V18" s="474"/>
      <c r="W18" s="490"/>
      <c r="X18" s="491"/>
      <c r="Y18" s="491"/>
      <c r="Z18" s="491"/>
      <c r="AA18" s="491"/>
      <c r="AB18" s="515"/>
      <c r="AC18" s="389">
        <v>74</v>
      </c>
      <c r="AD18" s="390"/>
      <c r="AE18" s="390"/>
      <c r="AF18" s="390"/>
      <c r="AG18" s="475"/>
      <c r="AH18" s="389">
        <v>72</v>
      </c>
      <c r="AI18" s="390"/>
      <c r="AJ18" s="390"/>
      <c r="AK18" s="390"/>
      <c r="AL18" s="391"/>
      <c r="AM18" s="476"/>
      <c r="AN18" s="376"/>
      <c r="AO18" s="376"/>
      <c r="AP18" s="376"/>
      <c r="AQ18" s="376"/>
      <c r="AR18" s="376"/>
      <c r="AS18" s="376"/>
      <c r="AT18" s="377"/>
      <c r="AU18" s="477"/>
      <c r="AV18" s="478"/>
      <c r="AW18" s="478"/>
      <c r="AX18" s="478"/>
      <c r="AY18" s="433" t="s">
        <v>149</v>
      </c>
      <c r="AZ18" s="434"/>
      <c r="BA18" s="434"/>
      <c r="BB18" s="434"/>
      <c r="BC18" s="434"/>
      <c r="BD18" s="434"/>
      <c r="BE18" s="434"/>
      <c r="BF18" s="434"/>
      <c r="BG18" s="434"/>
      <c r="BH18" s="434"/>
      <c r="BI18" s="434"/>
      <c r="BJ18" s="434"/>
      <c r="BK18" s="434"/>
      <c r="BL18" s="434"/>
      <c r="BM18" s="435"/>
      <c r="BN18" s="419">
        <v>15159600</v>
      </c>
      <c r="BO18" s="420"/>
      <c r="BP18" s="420"/>
      <c r="BQ18" s="420"/>
      <c r="BR18" s="420"/>
      <c r="BS18" s="420"/>
      <c r="BT18" s="420"/>
      <c r="BU18" s="421"/>
      <c r="BV18" s="419">
        <v>14621029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150</v>
      </c>
      <c r="C19" s="470"/>
      <c r="D19" s="470"/>
      <c r="E19" s="471"/>
      <c r="F19" s="471"/>
      <c r="G19" s="471"/>
      <c r="H19" s="471"/>
      <c r="I19" s="471"/>
      <c r="J19" s="471"/>
      <c r="K19" s="471"/>
      <c r="L19" s="479">
        <v>7164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151</v>
      </c>
      <c r="AZ19" s="434"/>
      <c r="BA19" s="434"/>
      <c r="BB19" s="434"/>
      <c r="BC19" s="434"/>
      <c r="BD19" s="434"/>
      <c r="BE19" s="434"/>
      <c r="BF19" s="434"/>
      <c r="BG19" s="434"/>
      <c r="BH19" s="434"/>
      <c r="BI19" s="434"/>
      <c r="BJ19" s="434"/>
      <c r="BK19" s="434"/>
      <c r="BL19" s="434"/>
      <c r="BM19" s="435"/>
      <c r="BN19" s="419">
        <v>18095194</v>
      </c>
      <c r="BO19" s="420"/>
      <c r="BP19" s="420"/>
      <c r="BQ19" s="420"/>
      <c r="BR19" s="420"/>
      <c r="BS19" s="420"/>
      <c r="BT19" s="420"/>
      <c r="BU19" s="421"/>
      <c r="BV19" s="419">
        <v>17260377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152</v>
      </c>
      <c r="C20" s="470"/>
      <c r="D20" s="470"/>
      <c r="E20" s="471"/>
      <c r="F20" s="471"/>
      <c r="G20" s="471"/>
      <c r="H20" s="471"/>
      <c r="I20" s="471"/>
      <c r="J20" s="471"/>
      <c r="K20" s="471"/>
      <c r="L20" s="479">
        <v>27814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154</v>
      </c>
      <c r="C22" s="396"/>
      <c r="D22" s="397"/>
      <c r="E22" s="404" t="s">
        <v>1</v>
      </c>
      <c r="F22" s="405"/>
      <c r="G22" s="405"/>
      <c r="H22" s="405"/>
      <c r="I22" s="405"/>
      <c r="J22" s="405"/>
      <c r="K22" s="406"/>
      <c r="L22" s="404" t="s">
        <v>155</v>
      </c>
      <c r="M22" s="405"/>
      <c r="N22" s="405"/>
      <c r="O22" s="405"/>
      <c r="P22" s="406"/>
      <c r="Q22" s="410" t="s">
        <v>156</v>
      </c>
      <c r="R22" s="411"/>
      <c r="S22" s="411"/>
      <c r="T22" s="411"/>
      <c r="U22" s="411"/>
      <c r="V22" s="412"/>
      <c r="W22" s="461" t="s">
        <v>157</v>
      </c>
      <c r="X22" s="396"/>
      <c r="Y22" s="397"/>
      <c r="Z22" s="404" t="s">
        <v>1</v>
      </c>
      <c r="AA22" s="405"/>
      <c r="AB22" s="405"/>
      <c r="AC22" s="405"/>
      <c r="AD22" s="405"/>
      <c r="AE22" s="405"/>
      <c r="AF22" s="405"/>
      <c r="AG22" s="406"/>
      <c r="AH22" s="422" t="s">
        <v>158</v>
      </c>
      <c r="AI22" s="405"/>
      <c r="AJ22" s="405"/>
      <c r="AK22" s="405"/>
      <c r="AL22" s="406"/>
      <c r="AM22" s="422" t="s">
        <v>159</v>
      </c>
      <c r="AN22" s="423"/>
      <c r="AO22" s="423"/>
      <c r="AP22" s="423"/>
      <c r="AQ22" s="423"/>
      <c r="AR22" s="424"/>
      <c r="AS22" s="410" t="s">
        <v>156</v>
      </c>
      <c r="AT22" s="411"/>
      <c r="AU22" s="411"/>
      <c r="AV22" s="411"/>
      <c r="AW22" s="411"/>
      <c r="AX22" s="428"/>
      <c r="AY22" s="445" t="s">
        <v>160</v>
      </c>
      <c r="AZ22" s="446"/>
      <c r="BA22" s="446"/>
      <c r="BB22" s="446"/>
      <c r="BC22" s="446"/>
      <c r="BD22" s="446"/>
      <c r="BE22" s="446"/>
      <c r="BF22" s="446"/>
      <c r="BG22" s="446"/>
      <c r="BH22" s="446"/>
      <c r="BI22" s="446"/>
      <c r="BJ22" s="446"/>
      <c r="BK22" s="446"/>
      <c r="BL22" s="446"/>
      <c r="BM22" s="447"/>
      <c r="BN22" s="448">
        <v>16179013</v>
      </c>
      <c r="BO22" s="449"/>
      <c r="BP22" s="449"/>
      <c r="BQ22" s="449"/>
      <c r="BR22" s="449"/>
      <c r="BS22" s="449"/>
      <c r="BT22" s="449"/>
      <c r="BU22" s="450"/>
      <c r="BV22" s="448">
        <v>17385493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161</v>
      </c>
      <c r="AZ23" s="434"/>
      <c r="BA23" s="434"/>
      <c r="BB23" s="434"/>
      <c r="BC23" s="434"/>
      <c r="BD23" s="434"/>
      <c r="BE23" s="434"/>
      <c r="BF23" s="434"/>
      <c r="BG23" s="434"/>
      <c r="BH23" s="434"/>
      <c r="BI23" s="434"/>
      <c r="BJ23" s="434"/>
      <c r="BK23" s="434"/>
      <c r="BL23" s="434"/>
      <c r="BM23" s="435"/>
      <c r="BN23" s="419">
        <v>13688504</v>
      </c>
      <c r="BO23" s="420"/>
      <c r="BP23" s="420"/>
      <c r="BQ23" s="420"/>
      <c r="BR23" s="420"/>
      <c r="BS23" s="420"/>
      <c r="BT23" s="420"/>
      <c r="BU23" s="421"/>
      <c r="BV23" s="419">
        <v>14508946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162</v>
      </c>
      <c r="F24" s="376"/>
      <c r="G24" s="376"/>
      <c r="H24" s="376"/>
      <c r="I24" s="376"/>
      <c r="J24" s="376"/>
      <c r="K24" s="377"/>
      <c r="L24" s="372">
        <v>1</v>
      </c>
      <c r="M24" s="373"/>
      <c r="N24" s="373"/>
      <c r="O24" s="373"/>
      <c r="P24" s="374"/>
      <c r="Q24" s="372">
        <v>7520</v>
      </c>
      <c r="R24" s="373"/>
      <c r="S24" s="373"/>
      <c r="T24" s="373"/>
      <c r="U24" s="373"/>
      <c r="V24" s="374"/>
      <c r="W24" s="462"/>
      <c r="X24" s="399"/>
      <c r="Y24" s="400"/>
      <c r="Z24" s="375" t="s">
        <v>163</v>
      </c>
      <c r="AA24" s="376"/>
      <c r="AB24" s="376"/>
      <c r="AC24" s="376"/>
      <c r="AD24" s="376"/>
      <c r="AE24" s="376"/>
      <c r="AF24" s="376"/>
      <c r="AG24" s="377"/>
      <c r="AH24" s="372">
        <v>445</v>
      </c>
      <c r="AI24" s="373"/>
      <c r="AJ24" s="373"/>
      <c r="AK24" s="373"/>
      <c r="AL24" s="374"/>
      <c r="AM24" s="372">
        <v>1299400</v>
      </c>
      <c r="AN24" s="373"/>
      <c r="AO24" s="373"/>
      <c r="AP24" s="373"/>
      <c r="AQ24" s="373"/>
      <c r="AR24" s="374"/>
      <c r="AS24" s="372">
        <v>2920</v>
      </c>
      <c r="AT24" s="373"/>
      <c r="AU24" s="373"/>
      <c r="AV24" s="373"/>
      <c r="AW24" s="373"/>
      <c r="AX24" s="432"/>
      <c r="AY24" s="392" t="s">
        <v>164</v>
      </c>
      <c r="AZ24" s="393"/>
      <c r="BA24" s="393"/>
      <c r="BB24" s="393"/>
      <c r="BC24" s="393"/>
      <c r="BD24" s="393"/>
      <c r="BE24" s="393"/>
      <c r="BF24" s="393"/>
      <c r="BG24" s="393"/>
      <c r="BH24" s="393"/>
      <c r="BI24" s="393"/>
      <c r="BJ24" s="393"/>
      <c r="BK24" s="393"/>
      <c r="BL24" s="393"/>
      <c r="BM24" s="394"/>
      <c r="BN24" s="419">
        <v>6879703</v>
      </c>
      <c r="BO24" s="420"/>
      <c r="BP24" s="420"/>
      <c r="BQ24" s="420"/>
      <c r="BR24" s="420"/>
      <c r="BS24" s="420"/>
      <c r="BT24" s="420"/>
      <c r="BU24" s="421"/>
      <c r="BV24" s="419">
        <v>7307868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165</v>
      </c>
      <c r="F25" s="376"/>
      <c r="G25" s="376"/>
      <c r="H25" s="376"/>
      <c r="I25" s="376"/>
      <c r="J25" s="376"/>
      <c r="K25" s="377"/>
      <c r="L25" s="372">
        <v>2</v>
      </c>
      <c r="M25" s="373"/>
      <c r="N25" s="373"/>
      <c r="O25" s="373"/>
      <c r="P25" s="374"/>
      <c r="Q25" s="372">
        <v>6560</v>
      </c>
      <c r="R25" s="373"/>
      <c r="S25" s="373"/>
      <c r="T25" s="373"/>
      <c r="U25" s="373"/>
      <c r="V25" s="374"/>
      <c r="W25" s="462"/>
      <c r="X25" s="399"/>
      <c r="Y25" s="400"/>
      <c r="Z25" s="375" t="s">
        <v>166</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167</v>
      </c>
      <c r="AZ25" s="446"/>
      <c r="BA25" s="446"/>
      <c r="BB25" s="446"/>
      <c r="BC25" s="446"/>
      <c r="BD25" s="446"/>
      <c r="BE25" s="446"/>
      <c r="BF25" s="446"/>
      <c r="BG25" s="446"/>
      <c r="BH25" s="446"/>
      <c r="BI25" s="446"/>
      <c r="BJ25" s="446"/>
      <c r="BK25" s="446"/>
      <c r="BL25" s="446"/>
      <c r="BM25" s="447"/>
      <c r="BN25" s="448">
        <v>2423673</v>
      </c>
      <c r="BO25" s="449"/>
      <c r="BP25" s="449"/>
      <c r="BQ25" s="449"/>
      <c r="BR25" s="449"/>
      <c r="BS25" s="449"/>
      <c r="BT25" s="449"/>
      <c r="BU25" s="450"/>
      <c r="BV25" s="448">
        <v>2752329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168</v>
      </c>
      <c r="F26" s="376"/>
      <c r="G26" s="376"/>
      <c r="H26" s="376"/>
      <c r="I26" s="376"/>
      <c r="J26" s="376"/>
      <c r="K26" s="377"/>
      <c r="L26" s="372">
        <v>1</v>
      </c>
      <c r="M26" s="373"/>
      <c r="N26" s="373"/>
      <c r="O26" s="373"/>
      <c r="P26" s="374"/>
      <c r="Q26" s="372">
        <v>5840</v>
      </c>
      <c r="R26" s="373"/>
      <c r="S26" s="373"/>
      <c r="T26" s="373"/>
      <c r="U26" s="373"/>
      <c r="V26" s="374"/>
      <c r="W26" s="462"/>
      <c r="X26" s="399"/>
      <c r="Y26" s="400"/>
      <c r="Z26" s="375" t="s">
        <v>169</v>
      </c>
      <c r="AA26" s="430"/>
      <c r="AB26" s="430"/>
      <c r="AC26" s="430"/>
      <c r="AD26" s="430"/>
      <c r="AE26" s="430"/>
      <c r="AF26" s="430"/>
      <c r="AG26" s="431"/>
      <c r="AH26" s="372">
        <v>43</v>
      </c>
      <c r="AI26" s="373"/>
      <c r="AJ26" s="373"/>
      <c r="AK26" s="373"/>
      <c r="AL26" s="374"/>
      <c r="AM26" s="372">
        <v>138374</v>
      </c>
      <c r="AN26" s="373"/>
      <c r="AO26" s="373"/>
      <c r="AP26" s="373"/>
      <c r="AQ26" s="373"/>
      <c r="AR26" s="374"/>
      <c r="AS26" s="372">
        <v>3218</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171</v>
      </c>
      <c r="F27" s="376"/>
      <c r="G27" s="376"/>
      <c r="H27" s="376"/>
      <c r="I27" s="376"/>
      <c r="J27" s="376"/>
      <c r="K27" s="377"/>
      <c r="L27" s="372">
        <v>1</v>
      </c>
      <c r="M27" s="373"/>
      <c r="N27" s="373"/>
      <c r="O27" s="373"/>
      <c r="P27" s="374"/>
      <c r="Q27" s="372">
        <v>5800</v>
      </c>
      <c r="R27" s="373"/>
      <c r="S27" s="373"/>
      <c r="T27" s="373"/>
      <c r="U27" s="373"/>
      <c r="V27" s="374"/>
      <c r="W27" s="462"/>
      <c r="X27" s="399"/>
      <c r="Y27" s="400"/>
      <c r="Z27" s="375" t="s">
        <v>172</v>
      </c>
      <c r="AA27" s="376"/>
      <c r="AB27" s="376"/>
      <c r="AC27" s="376"/>
      <c r="AD27" s="376"/>
      <c r="AE27" s="376"/>
      <c r="AF27" s="376"/>
      <c r="AG27" s="377"/>
      <c r="AH27" s="372">
        <v>31</v>
      </c>
      <c r="AI27" s="373"/>
      <c r="AJ27" s="373"/>
      <c r="AK27" s="373"/>
      <c r="AL27" s="374"/>
      <c r="AM27" s="372">
        <v>110673</v>
      </c>
      <c r="AN27" s="373"/>
      <c r="AO27" s="373"/>
      <c r="AP27" s="373"/>
      <c r="AQ27" s="373"/>
      <c r="AR27" s="374"/>
      <c r="AS27" s="372">
        <v>3570</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174</v>
      </c>
      <c r="F28" s="376"/>
      <c r="G28" s="376"/>
      <c r="H28" s="376"/>
      <c r="I28" s="376"/>
      <c r="J28" s="376"/>
      <c r="K28" s="377"/>
      <c r="L28" s="372">
        <v>1</v>
      </c>
      <c r="M28" s="373"/>
      <c r="N28" s="373"/>
      <c r="O28" s="373"/>
      <c r="P28" s="374"/>
      <c r="Q28" s="372">
        <v>5400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1605065</v>
      </c>
      <c r="BO28" s="449"/>
      <c r="BP28" s="449"/>
      <c r="BQ28" s="449"/>
      <c r="BR28" s="449"/>
      <c r="BS28" s="449"/>
      <c r="BT28" s="449"/>
      <c r="BU28" s="450"/>
      <c r="BV28" s="448">
        <v>1794965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177</v>
      </c>
      <c r="F29" s="376"/>
      <c r="G29" s="376"/>
      <c r="H29" s="376"/>
      <c r="I29" s="376"/>
      <c r="J29" s="376"/>
      <c r="K29" s="377"/>
      <c r="L29" s="372">
        <v>12</v>
      </c>
      <c r="M29" s="373"/>
      <c r="N29" s="373"/>
      <c r="O29" s="373"/>
      <c r="P29" s="374"/>
      <c r="Q29" s="372">
        <v>5200</v>
      </c>
      <c r="R29" s="373"/>
      <c r="S29" s="373"/>
      <c r="T29" s="373"/>
      <c r="U29" s="373"/>
      <c r="V29" s="374"/>
      <c r="W29" s="463"/>
      <c r="X29" s="464"/>
      <c r="Y29" s="465"/>
      <c r="Z29" s="375" t="s">
        <v>178</v>
      </c>
      <c r="AA29" s="376"/>
      <c r="AB29" s="376"/>
      <c r="AC29" s="376"/>
      <c r="AD29" s="376"/>
      <c r="AE29" s="376"/>
      <c r="AF29" s="376"/>
      <c r="AG29" s="377"/>
      <c r="AH29" s="372">
        <v>476</v>
      </c>
      <c r="AI29" s="373"/>
      <c r="AJ29" s="373"/>
      <c r="AK29" s="373"/>
      <c r="AL29" s="374"/>
      <c r="AM29" s="372">
        <v>1410073</v>
      </c>
      <c r="AN29" s="373"/>
      <c r="AO29" s="373"/>
      <c r="AP29" s="373"/>
      <c r="AQ29" s="373"/>
      <c r="AR29" s="374"/>
      <c r="AS29" s="372">
        <v>2962</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755328</v>
      </c>
      <c r="BO29" s="420"/>
      <c r="BP29" s="420"/>
      <c r="BQ29" s="420"/>
      <c r="BR29" s="420"/>
      <c r="BS29" s="420"/>
      <c r="BT29" s="420"/>
      <c r="BU29" s="421"/>
      <c r="BV29" s="419">
        <v>684235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94.8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679020</v>
      </c>
      <c r="BO30" s="454"/>
      <c r="BP30" s="454"/>
      <c r="BQ30" s="454"/>
      <c r="BR30" s="454"/>
      <c r="BS30" s="454"/>
      <c r="BT30" s="454"/>
      <c r="BU30" s="455"/>
      <c r="BV30" s="453">
        <v>578863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病院事業会計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藤井寺市柏原市学校給食組合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藤井寺市地域サービス公社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公共下水道事業会計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柏原羽曳野藤井寺消防組合</v>
      </c>
      <c r="BZ35" s="368"/>
      <c r="CA35" s="368"/>
      <c r="CB35" s="368"/>
      <c r="CC35" s="368"/>
      <c r="CD35" s="368"/>
      <c r="CE35" s="368"/>
      <c r="CF35" s="368"/>
      <c r="CG35" s="368"/>
      <c r="CH35" s="368"/>
      <c r="CI35" s="368"/>
      <c r="CJ35" s="368"/>
      <c r="CK35" s="368"/>
      <c r="CL35" s="368"/>
      <c r="CM35" s="368"/>
      <c r="CN35" s="181"/>
      <c r="CO35" s="367">
        <f t="shared" ref="CO35:CO43" si="3">IF(CQ35="","",CO34+1)</f>
        <v>17</v>
      </c>
      <c r="CP35" s="367"/>
      <c r="CQ35" s="368" t="str">
        <f>IF('各会計、関係団体の財政状況及び健全化判断比率'!BS8="","",'各会計、関係団体の財政状況及び健全化判断比率'!BS8)</f>
        <v>藤井寺市勤労者互助会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柏羽藤環境事業組合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大和川右岸水防事務組合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大阪府後期高齢者医療広域連合（一般会計）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大阪府後期高齢者医療広域連合（後期高齢者医療特別会計）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大阪広域水道企業団（水道事業会計）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大阪広域水道企業団（工業用水道事業会計）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藤井寺水道事業会計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SFTE6WcdQxRBKvaKZEoke/T8QYVDskXSxJZE9QUj0/oqrGKfk2Q8Mwtn5EfKDCrf9z/v/BIvmMkonoyC51n8A==" saltValue="gme/aLAkPJV1ZndISdpTC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216</v>
      </c>
      <c r="C5" s="680"/>
      <c r="D5" s="680"/>
      <c r="E5" s="680"/>
      <c r="F5" s="680"/>
      <c r="G5" s="680"/>
      <c r="H5" s="680"/>
      <c r="I5" s="680"/>
      <c r="J5" s="680"/>
      <c r="K5" s="680"/>
      <c r="L5" s="680"/>
      <c r="M5" s="680"/>
      <c r="N5" s="680"/>
      <c r="O5" s="680"/>
      <c r="P5" s="680"/>
      <c r="Q5" s="681"/>
      <c r="R5" s="676">
        <v>8515060</v>
      </c>
      <c r="S5" s="677"/>
      <c r="T5" s="677"/>
      <c r="U5" s="677"/>
      <c r="V5" s="677"/>
      <c r="W5" s="677"/>
      <c r="X5" s="677"/>
      <c r="Y5" s="702"/>
      <c r="Z5" s="715">
        <v>32.799999999999997</v>
      </c>
      <c r="AA5" s="715"/>
      <c r="AB5" s="715"/>
      <c r="AC5" s="715"/>
      <c r="AD5" s="716">
        <v>7788196</v>
      </c>
      <c r="AE5" s="716"/>
      <c r="AF5" s="716"/>
      <c r="AG5" s="716"/>
      <c r="AH5" s="716"/>
      <c r="AI5" s="716"/>
      <c r="AJ5" s="716"/>
      <c r="AK5" s="716"/>
      <c r="AL5" s="703">
        <v>52.1</v>
      </c>
      <c r="AM5" s="685"/>
      <c r="AN5" s="685"/>
      <c r="AO5" s="704"/>
      <c r="AP5" s="679" t="s">
        <v>217</v>
      </c>
      <c r="AQ5" s="680"/>
      <c r="AR5" s="680"/>
      <c r="AS5" s="680"/>
      <c r="AT5" s="680"/>
      <c r="AU5" s="680"/>
      <c r="AV5" s="680"/>
      <c r="AW5" s="680"/>
      <c r="AX5" s="680"/>
      <c r="AY5" s="680"/>
      <c r="AZ5" s="680"/>
      <c r="BA5" s="680"/>
      <c r="BB5" s="680"/>
      <c r="BC5" s="680"/>
      <c r="BD5" s="680"/>
      <c r="BE5" s="680"/>
      <c r="BF5" s="681"/>
      <c r="BG5" s="621">
        <v>7788196</v>
      </c>
      <c r="BH5" s="622"/>
      <c r="BI5" s="622"/>
      <c r="BJ5" s="622"/>
      <c r="BK5" s="622"/>
      <c r="BL5" s="622"/>
      <c r="BM5" s="622"/>
      <c r="BN5" s="623"/>
      <c r="BO5" s="659">
        <v>91.5</v>
      </c>
      <c r="BP5" s="659"/>
      <c r="BQ5" s="659"/>
      <c r="BR5" s="659"/>
      <c r="BS5" s="660">
        <v>64981</v>
      </c>
      <c r="BT5" s="660"/>
      <c r="BU5" s="660"/>
      <c r="BV5" s="660"/>
      <c r="BW5" s="660"/>
      <c r="BX5" s="660"/>
      <c r="BY5" s="660"/>
      <c r="BZ5" s="660"/>
      <c r="CA5" s="660"/>
      <c r="CB5" s="698"/>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2">
      <c r="B6" s="618" t="s">
        <v>221</v>
      </c>
      <c r="C6" s="619"/>
      <c r="D6" s="619"/>
      <c r="E6" s="619"/>
      <c r="F6" s="619"/>
      <c r="G6" s="619"/>
      <c r="H6" s="619"/>
      <c r="I6" s="619"/>
      <c r="J6" s="619"/>
      <c r="K6" s="619"/>
      <c r="L6" s="619"/>
      <c r="M6" s="619"/>
      <c r="N6" s="619"/>
      <c r="O6" s="619"/>
      <c r="P6" s="619"/>
      <c r="Q6" s="620"/>
      <c r="R6" s="621">
        <v>107119</v>
      </c>
      <c r="S6" s="622"/>
      <c r="T6" s="622"/>
      <c r="U6" s="622"/>
      <c r="V6" s="622"/>
      <c r="W6" s="622"/>
      <c r="X6" s="622"/>
      <c r="Y6" s="623"/>
      <c r="Z6" s="659">
        <v>0.4</v>
      </c>
      <c r="AA6" s="659"/>
      <c r="AB6" s="659"/>
      <c r="AC6" s="659"/>
      <c r="AD6" s="660">
        <v>107119</v>
      </c>
      <c r="AE6" s="660"/>
      <c r="AF6" s="660"/>
      <c r="AG6" s="660"/>
      <c r="AH6" s="660"/>
      <c r="AI6" s="660"/>
      <c r="AJ6" s="660"/>
      <c r="AK6" s="660"/>
      <c r="AL6" s="624">
        <v>0.7</v>
      </c>
      <c r="AM6" s="625"/>
      <c r="AN6" s="625"/>
      <c r="AO6" s="661"/>
      <c r="AP6" s="618" t="s">
        <v>222</v>
      </c>
      <c r="AQ6" s="619"/>
      <c r="AR6" s="619"/>
      <c r="AS6" s="619"/>
      <c r="AT6" s="619"/>
      <c r="AU6" s="619"/>
      <c r="AV6" s="619"/>
      <c r="AW6" s="619"/>
      <c r="AX6" s="619"/>
      <c r="AY6" s="619"/>
      <c r="AZ6" s="619"/>
      <c r="BA6" s="619"/>
      <c r="BB6" s="619"/>
      <c r="BC6" s="619"/>
      <c r="BD6" s="619"/>
      <c r="BE6" s="619"/>
      <c r="BF6" s="620"/>
      <c r="BG6" s="621">
        <v>7788196</v>
      </c>
      <c r="BH6" s="622"/>
      <c r="BI6" s="622"/>
      <c r="BJ6" s="622"/>
      <c r="BK6" s="622"/>
      <c r="BL6" s="622"/>
      <c r="BM6" s="622"/>
      <c r="BN6" s="623"/>
      <c r="BO6" s="659">
        <v>91.5</v>
      </c>
      <c r="BP6" s="659"/>
      <c r="BQ6" s="659"/>
      <c r="BR6" s="659"/>
      <c r="BS6" s="660">
        <v>64981</v>
      </c>
      <c r="BT6" s="660"/>
      <c r="BU6" s="660"/>
      <c r="BV6" s="660"/>
      <c r="BW6" s="660"/>
      <c r="BX6" s="660"/>
      <c r="BY6" s="660"/>
      <c r="BZ6" s="660"/>
      <c r="CA6" s="660"/>
      <c r="CB6" s="698"/>
      <c r="CD6" s="679" t="s">
        <v>223</v>
      </c>
      <c r="CE6" s="680"/>
      <c r="CF6" s="680"/>
      <c r="CG6" s="680"/>
      <c r="CH6" s="680"/>
      <c r="CI6" s="680"/>
      <c r="CJ6" s="680"/>
      <c r="CK6" s="680"/>
      <c r="CL6" s="680"/>
      <c r="CM6" s="680"/>
      <c r="CN6" s="680"/>
      <c r="CO6" s="680"/>
      <c r="CP6" s="680"/>
      <c r="CQ6" s="681"/>
      <c r="CR6" s="621">
        <v>198375</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198375</v>
      </c>
      <c r="DR6" s="622"/>
      <c r="DS6" s="622"/>
      <c r="DT6" s="622"/>
      <c r="DU6" s="622"/>
      <c r="DV6" s="622"/>
      <c r="DW6" s="622"/>
      <c r="DX6" s="622"/>
      <c r="DY6" s="622"/>
      <c r="DZ6" s="622"/>
      <c r="EA6" s="622"/>
      <c r="EB6" s="622"/>
      <c r="EC6" s="658"/>
    </row>
    <row r="7" spans="2:143" ht="11.25" customHeight="1" x14ac:dyDescent="0.2">
      <c r="B7" s="618" t="s">
        <v>224</v>
      </c>
      <c r="C7" s="619"/>
      <c r="D7" s="619"/>
      <c r="E7" s="619"/>
      <c r="F7" s="619"/>
      <c r="G7" s="619"/>
      <c r="H7" s="619"/>
      <c r="I7" s="619"/>
      <c r="J7" s="619"/>
      <c r="K7" s="619"/>
      <c r="L7" s="619"/>
      <c r="M7" s="619"/>
      <c r="N7" s="619"/>
      <c r="O7" s="619"/>
      <c r="P7" s="619"/>
      <c r="Q7" s="620"/>
      <c r="R7" s="621">
        <v>8166</v>
      </c>
      <c r="S7" s="622"/>
      <c r="T7" s="622"/>
      <c r="U7" s="622"/>
      <c r="V7" s="622"/>
      <c r="W7" s="622"/>
      <c r="X7" s="622"/>
      <c r="Y7" s="623"/>
      <c r="Z7" s="659">
        <v>0</v>
      </c>
      <c r="AA7" s="659"/>
      <c r="AB7" s="659"/>
      <c r="AC7" s="659"/>
      <c r="AD7" s="660">
        <v>8166</v>
      </c>
      <c r="AE7" s="660"/>
      <c r="AF7" s="660"/>
      <c r="AG7" s="660"/>
      <c r="AH7" s="660"/>
      <c r="AI7" s="660"/>
      <c r="AJ7" s="660"/>
      <c r="AK7" s="660"/>
      <c r="AL7" s="624">
        <v>0.1</v>
      </c>
      <c r="AM7" s="625"/>
      <c r="AN7" s="625"/>
      <c r="AO7" s="661"/>
      <c r="AP7" s="618" t="s">
        <v>225</v>
      </c>
      <c r="AQ7" s="619"/>
      <c r="AR7" s="619"/>
      <c r="AS7" s="619"/>
      <c r="AT7" s="619"/>
      <c r="AU7" s="619"/>
      <c r="AV7" s="619"/>
      <c r="AW7" s="619"/>
      <c r="AX7" s="619"/>
      <c r="AY7" s="619"/>
      <c r="AZ7" s="619"/>
      <c r="BA7" s="619"/>
      <c r="BB7" s="619"/>
      <c r="BC7" s="619"/>
      <c r="BD7" s="619"/>
      <c r="BE7" s="619"/>
      <c r="BF7" s="620"/>
      <c r="BG7" s="621">
        <v>3973380</v>
      </c>
      <c r="BH7" s="622"/>
      <c r="BI7" s="622"/>
      <c r="BJ7" s="622"/>
      <c r="BK7" s="622"/>
      <c r="BL7" s="622"/>
      <c r="BM7" s="622"/>
      <c r="BN7" s="623"/>
      <c r="BO7" s="659">
        <v>46.7</v>
      </c>
      <c r="BP7" s="659"/>
      <c r="BQ7" s="659"/>
      <c r="BR7" s="659"/>
      <c r="BS7" s="660">
        <v>64981</v>
      </c>
      <c r="BT7" s="660"/>
      <c r="BU7" s="660"/>
      <c r="BV7" s="660"/>
      <c r="BW7" s="660"/>
      <c r="BX7" s="660"/>
      <c r="BY7" s="660"/>
      <c r="BZ7" s="660"/>
      <c r="CA7" s="660"/>
      <c r="CB7" s="698"/>
      <c r="CD7" s="618" t="s">
        <v>226</v>
      </c>
      <c r="CE7" s="619"/>
      <c r="CF7" s="619"/>
      <c r="CG7" s="619"/>
      <c r="CH7" s="619"/>
      <c r="CI7" s="619"/>
      <c r="CJ7" s="619"/>
      <c r="CK7" s="619"/>
      <c r="CL7" s="619"/>
      <c r="CM7" s="619"/>
      <c r="CN7" s="619"/>
      <c r="CO7" s="619"/>
      <c r="CP7" s="619"/>
      <c r="CQ7" s="620"/>
      <c r="CR7" s="621">
        <v>2558856</v>
      </c>
      <c r="CS7" s="622"/>
      <c r="CT7" s="622"/>
      <c r="CU7" s="622"/>
      <c r="CV7" s="622"/>
      <c r="CW7" s="622"/>
      <c r="CX7" s="622"/>
      <c r="CY7" s="623"/>
      <c r="CZ7" s="659">
        <v>9.9</v>
      </c>
      <c r="DA7" s="659"/>
      <c r="DB7" s="659"/>
      <c r="DC7" s="659"/>
      <c r="DD7" s="627">
        <v>44649</v>
      </c>
      <c r="DE7" s="622"/>
      <c r="DF7" s="622"/>
      <c r="DG7" s="622"/>
      <c r="DH7" s="622"/>
      <c r="DI7" s="622"/>
      <c r="DJ7" s="622"/>
      <c r="DK7" s="622"/>
      <c r="DL7" s="622"/>
      <c r="DM7" s="622"/>
      <c r="DN7" s="622"/>
      <c r="DO7" s="622"/>
      <c r="DP7" s="623"/>
      <c r="DQ7" s="627">
        <v>2025626</v>
      </c>
      <c r="DR7" s="622"/>
      <c r="DS7" s="622"/>
      <c r="DT7" s="622"/>
      <c r="DU7" s="622"/>
      <c r="DV7" s="622"/>
      <c r="DW7" s="622"/>
      <c r="DX7" s="622"/>
      <c r="DY7" s="622"/>
      <c r="DZ7" s="622"/>
      <c r="EA7" s="622"/>
      <c r="EB7" s="622"/>
      <c r="EC7" s="658"/>
    </row>
    <row r="8" spans="2:143" ht="11.25" customHeight="1" x14ac:dyDescent="0.2">
      <c r="B8" s="618" t="s">
        <v>227</v>
      </c>
      <c r="C8" s="619"/>
      <c r="D8" s="619"/>
      <c r="E8" s="619"/>
      <c r="F8" s="619"/>
      <c r="G8" s="619"/>
      <c r="H8" s="619"/>
      <c r="I8" s="619"/>
      <c r="J8" s="619"/>
      <c r="K8" s="619"/>
      <c r="L8" s="619"/>
      <c r="M8" s="619"/>
      <c r="N8" s="619"/>
      <c r="O8" s="619"/>
      <c r="P8" s="619"/>
      <c r="Q8" s="620"/>
      <c r="R8" s="621">
        <v>81623</v>
      </c>
      <c r="S8" s="622"/>
      <c r="T8" s="622"/>
      <c r="U8" s="622"/>
      <c r="V8" s="622"/>
      <c r="W8" s="622"/>
      <c r="X8" s="622"/>
      <c r="Y8" s="623"/>
      <c r="Z8" s="659">
        <v>0.3</v>
      </c>
      <c r="AA8" s="659"/>
      <c r="AB8" s="659"/>
      <c r="AC8" s="659"/>
      <c r="AD8" s="660">
        <v>81623</v>
      </c>
      <c r="AE8" s="660"/>
      <c r="AF8" s="660"/>
      <c r="AG8" s="660"/>
      <c r="AH8" s="660"/>
      <c r="AI8" s="660"/>
      <c r="AJ8" s="660"/>
      <c r="AK8" s="660"/>
      <c r="AL8" s="624">
        <v>0.5</v>
      </c>
      <c r="AM8" s="625"/>
      <c r="AN8" s="625"/>
      <c r="AO8" s="661"/>
      <c r="AP8" s="618" t="s">
        <v>228</v>
      </c>
      <c r="AQ8" s="619"/>
      <c r="AR8" s="619"/>
      <c r="AS8" s="619"/>
      <c r="AT8" s="619"/>
      <c r="AU8" s="619"/>
      <c r="AV8" s="619"/>
      <c r="AW8" s="619"/>
      <c r="AX8" s="619"/>
      <c r="AY8" s="619"/>
      <c r="AZ8" s="619"/>
      <c r="BA8" s="619"/>
      <c r="BB8" s="619"/>
      <c r="BC8" s="619"/>
      <c r="BD8" s="619"/>
      <c r="BE8" s="619"/>
      <c r="BF8" s="620"/>
      <c r="BG8" s="621">
        <v>97893</v>
      </c>
      <c r="BH8" s="622"/>
      <c r="BI8" s="622"/>
      <c r="BJ8" s="622"/>
      <c r="BK8" s="622"/>
      <c r="BL8" s="622"/>
      <c r="BM8" s="622"/>
      <c r="BN8" s="623"/>
      <c r="BO8" s="659">
        <v>1.1000000000000001</v>
      </c>
      <c r="BP8" s="659"/>
      <c r="BQ8" s="659"/>
      <c r="BR8" s="659"/>
      <c r="BS8" s="660" t="s">
        <v>122</v>
      </c>
      <c r="BT8" s="660"/>
      <c r="BU8" s="660"/>
      <c r="BV8" s="660"/>
      <c r="BW8" s="660"/>
      <c r="BX8" s="660"/>
      <c r="BY8" s="660"/>
      <c r="BZ8" s="660"/>
      <c r="CA8" s="660"/>
      <c r="CB8" s="698"/>
      <c r="CD8" s="618" t="s">
        <v>229</v>
      </c>
      <c r="CE8" s="619"/>
      <c r="CF8" s="619"/>
      <c r="CG8" s="619"/>
      <c r="CH8" s="619"/>
      <c r="CI8" s="619"/>
      <c r="CJ8" s="619"/>
      <c r="CK8" s="619"/>
      <c r="CL8" s="619"/>
      <c r="CM8" s="619"/>
      <c r="CN8" s="619"/>
      <c r="CO8" s="619"/>
      <c r="CP8" s="619"/>
      <c r="CQ8" s="620"/>
      <c r="CR8" s="621">
        <v>13942131</v>
      </c>
      <c r="CS8" s="622"/>
      <c r="CT8" s="622"/>
      <c r="CU8" s="622"/>
      <c r="CV8" s="622"/>
      <c r="CW8" s="622"/>
      <c r="CX8" s="622"/>
      <c r="CY8" s="623"/>
      <c r="CZ8" s="659">
        <v>53.7</v>
      </c>
      <c r="DA8" s="659"/>
      <c r="DB8" s="659"/>
      <c r="DC8" s="659"/>
      <c r="DD8" s="627">
        <v>111292</v>
      </c>
      <c r="DE8" s="622"/>
      <c r="DF8" s="622"/>
      <c r="DG8" s="622"/>
      <c r="DH8" s="622"/>
      <c r="DI8" s="622"/>
      <c r="DJ8" s="622"/>
      <c r="DK8" s="622"/>
      <c r="DL8" s="622"/>
      <c r="DM8" s="622"/>
      <c r="DN8" s="622"/>
      <c r="DO8" s="622"/>
      <c r="DP8" s="623"/>
      <c r="DQ8" s="627">
        <v>7499121</v>
      </c>
      <c r="DR8" s="622"/>
      <c r="DS8" s="622"/>
      <c r="DT8" s="622"/>
      <c r="DU8" s="622"/>
      <c r="DV8" s="622"/>
      <c r="DW8" s="622"/>
      <c r="DX8" s="622"/>
      <c r="DY8" s="622"/>
      <c r="DZ8" s="622"/>
      <c r="EA8" s="622"/>
      <c r="EB8" s="622"/>
      <c r="EC8" s="658"/>
    </row>
    <row r="9" spans="2:143" ht="11.25" customHeight="1" x14ac:dyDescent="0.2">
      <c r="B9" s="618" t="s">
        <v>230</v>
      </c>
      <c r="C9" s="619"/>
      <c r="D9" s="619"/>
      <c r="E9" s="619"/>
      <c r="F9" s="619"/>
      <c r="G9" s="619"/>
      <c r="H9" s="619"/>
      <c r="I9" s="619"/>
      <c r="J9" s="619"/>
      <c r="K9" s="619"/>
      <c r="L9" s="619"/>
      <c r="M9" s="619"/>
      <c r="N9" s="619"/>
      <c r="O9" s="619"/>
      <c r="P9" s="619"/>
      <c r="Q9" s="620"/>
      <c r="R9" s="621">
        <v>87792</v>
      </c>
      <c r="S9" s="622"/>
      <c r="T9" s="622"/>
      <c r="U9" s="622"/>
      <c r="V9" s="622"/>
      <c r="W9" s="622"/>
      <c r="X9" s="622"/>
      <c r="Y9" s="623"/>
      <c r="Z9" s="659">
        <v>0.3</v>
      </c>
      <c r="AA9" s="659"/>
      <c r="AB9" s="659"/>
      <c r="AC9" s="659"/>
      <c r="AD9" s="660">
        <v>87792</v>
      </c>
      <c r="AE9" s="660"/>
      <c r="AF9" s="660"/>
      <c r="AG9" s="660"/>
      <c r="AH9" s="660"/>
      <c r="AI9" s="660"/>
      <c r="AJ9" s="660"/>
      <c r="AK9" s="660"/>
      <c r="AL9" s="624">
        <v>0.6</v>
      </c>
      <c r="AM9" s="625"/>
      <c r="AN9" s="625"/>
      <c r="AO9" s="661"/>
      <c r="AP9" s="618" t="s">
        <v>231</v>
      </c>
      <c r="AQ9" s="619"/>
      <c r="AR9" s="619"/>
      <c r="AS9" s="619"/>
      <c r="AT9" s="619"/>
      <c r="AU9" s="619"/>
      <c r="AV9" s="619"/>
      <c r="AW9" s="619"/>
      <c r="AX9" s="619"/>
      <c r="AY9" s="619"/>
      <c r="AZ9" s="619"/>
      <c r="BA9" s="619"/>
      <c r="BB9" s="619"/>
      <c r="BC9" s="619"/>
      <c r="BD9" s="619"/>
      <c r="BE9" s="619"/>
      <c r="BF9" s="620"/>
      <c r="BG9" s="621">
        <v>3478959</v>
      </c>
      <c r="BH9" s="622"/>
      <c r="BI9" s="622"/>
      <c r="BJ9" s="622"/>
      <c r="BK9" s="622"/>
      <c r="BL9" s="622"/>
      <c r="BM9" s="622"/>
      <c r="BN9" s="623"/>
      <c r="BO9" s="659">
        <v>40.9</v>
      </c>
      <c r="BP9" s="659"/>
      <c r="BQ9" s="659"/>
      <c r="BR9" s="659"/>
      <c r="BS9" s="660" t="s">
        <v>122</v>
      </c>
      <c r="BT9" s="660"/>
      <c r="BU9" s="660"/>
      <c r="BV9" s="660"/>
      <c r="BW9" s="660"/>
      <c r="BX9" s="660"/>
      <c r="BY9" s="660"/>
      <c r="BZ9" s="660"/>
      <c r="CA9" s="660"/>
      <c r="CB9" s="698"/>
      <c r="CD9" s="618" t="s">
        <v>232</v>
      </c>
      <c r="CE9" s="619"/>
      <c r="CF9" s="619"/>
      <c r="CG9" s="619"/>
      <c r="CH9" s="619"/>
      <c r="CI9" s="619"/>
      <c r="CJ9" s="619"/>
      <c r="CK9" s="619"/>
      <c r="CL9" s="619"/>
      <c r="CM9" s="619"/>
      <c r="CN9" s="619"/>
      <c r="CO9" s="619"/>
      <c r="CP9" s="619"/>
      <c r="CQ9" s="620"/>
      <c r="CR9" s="621">
        <v>2304123</v>
      </c>
      <c r="CS9" s="622"/>
      <c r="CT9" s="622"/>
      <c r="CU9" s="622"/>
      <c r="CV9" s="622"/>
      <c r="CW9" s="622"/>
      <c r="CX9" s="622"/>
      <c r="CY9" s="623"/>
      <c r="CZ9" s="659">
        <v>8.9</v>
      </c>
      <c r="DA9" s="659"/>
      <c r="DB9" s="659"/>
      <c r="DC9" s="659"/>
      <c r="DD9" s="627" t="s">
        <v>122</v>
      </c>
      <c r="DE9" s="622"/>
      <c r="DF9" s="622"/>
      <c r="DG9" s="622"/>
      <c r="DH9" s="622"/>
      <c r="DI9" s="622"/>
      <c r="DJ9" s="622"/>
      <c r="DK9" s="622"/>
      <c r="DL9" s="622"/>
      <c r="DM9" s="622"/>
      <c r="DN9" s="622"/>
      <c r="DO9" s="622"/>
      <c r="DP9" s="623"/>
      <c r="DQ9" s="627">
        <v>1906016</v>
      </c>
      <c r="DR9" s="622"/>
      <c r="DS9" s="622"/>
      <c r="DT9" s="622"/>
      <c r="DU9" s="622"/>
      <c r="DV9" s="622"/>
      <c r="DW9" s="622"/>
      <c r="DX9" s="622"/>
      <c r="DY9" s="622"/>
      <c r="DZ9" s="622"/>
      <c r="EA9" s="622"/>
      <c r="EB9" s="622"/>
      <c r="EC9" s="658"/>
    </row>
    <row r="10" spans="2:143" ht="11.25" customHeight="1" x14ac:dyDescent="0.2">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155661</v>
      </c>
      <c r="BH10" s="622"/>
      <c r="BI10" s="622"/>
      <c r="BJ10" s="622"/>
      <c r="BK10" s="622"/>
      <c r="BL10" s="622"/>
      <c r="BM10" s="622"/>
      <c r="BN10" s="623"/>
      <c r="BO10" s="659">
        <v>1.8</v>
      </c>
      <c r="BP10" s="659"/>
      <c r="BQ10" s="659"/>
      <c r="BR10" s="659"/>
      <c r="BS10" s="660" t="s">
        <v>122</v>
      </c>
      <c r="BT10" s="660"/>
      <c r="BU10" s="660"/>
      <c r="BV10" s="660"/>
      <c r="BW10" s="660"/>
      <c r="BX10" s="660"/>
      <c r="BY10" s="660"/>
      <c r="BZ10" s="660"/>
      <c r="CA10" s="660"/>
      <c r="CB10" s="698"/>
      <c r="CD10" s="618" t="s">
        <v>235</v>
      </c>
      <c r="CE10" s="619"/>
      <c r="CF10" s="619"/>
      <c r="CG10" s="619"/>
      <c r="CH10" s="619"/>
      <c r="CI10" s="619"/>
      <c r="CJ10" s="619"/>
      <c r="CK10" s="619"/>
      <c r="CL10" s="619"/>
      <c r="CM10" s="619"/>
      <c r="CN10" s="619"/>
      <c r="CO10" s="619"/>
      <c r="CP10" s="619"/>
      <c r="CQ10" s="620"/>
      <c r="CR10" s="621">
        <v>23967</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23967</v>
      </c>
      <c r="DR10" s="622"/>
      <c r="DS10" s="622"/>
      <c r="DT10" s="622"/>
      <c r="DU10" s="622"/>
      <c r="DV10" s="622"/>
      <c r="DW10" s="622"/>
      <c r="DX10" s="622"/>
      <c r="DY10" s="622"/>
      <c r="DZ10" s="622"/>
      <c r="EA10" s="622"/>
      <c r="EB10" s="622"/>
      <c r="EC10" s="658"/>
    </row>
    <row r="11" spans="2:143" ht="11.25" customHeight="1" x14ac:dyDescent="0.2">
      <c r="B11" s="618" t="s">
        <v>236</v>
      </c>
      <c r="C11" s="619"/>
      <c r="D11" s="619"/>
      <c r="E11" s="619"/>
      <c r="F11" s="619"/>
      <c r="G11" s="619"/>
      <c r="H11" s="619"/>
      <c r="I11" s="619"/>
      <c r="J11" s="619"/>
      <c r="K11" s="619"/>
      <c r="L11" s="619"/>
      <c r="M11" s="619"/>
      <c r="N11" s="619"/>
      <c r="O11" s="619"/>
      <c r="P11" s="619"/>
      <c r="Q11" s="620"/>
      <c r="R11" s="621">
        <v>1435037</v>
      </c>
      <c r="S11" s="622"/>
      <c r="T11" s="622"/>
      <c r="U11" s="622"/>
      <c r="V11" s="622"/>
      <c r="W11" s="622"/>
      <c r="X11" s="622"/>
      <c r="Y11" s="623"/>
      <c r="Z11" s="624">
        <v>5.5</v>
      </c>
      <c r="AA11" s="625"/>
      <c r="AB11" s="625"/>
      <c r="AC11" s="626"/>
      <c r="AD11" s="627">
        <v>1435037</v>
      </c>
      <c r="AE11" s="622"/>
      <c r="AF11" s="622"/>
      <c r="AG11" s="622"/>
      <c r="AH11" s="622"/>
      <c r="AI11" s="622"/>
      <c r="AJ11" s="622"/>
      <c r="AK11" s="623"/>
      <c r="AL11" s="624">
        <v>9.6</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240867</v>
      </c>
      <c r="BH11" s="622"/>
      <c r="BI11" s="622"/>
      <c r="BJ11" s="622"/>
      <c r="BK11" s="622"/>
      <c r="BL11" s="622"/>
      <c r="BM11" s="622"/>
      <c r="BN11" s="623"/>
      <c r="BO11" s="659">
        <v>2.8</v>
      </c>
      <c r="BP11" s="659"/>
      <c r="BQ11" s="659"/>
      <c r="BR11" s="659"/>
      <c r="BS11" s="660">
        <v>64981</v>
      </c>
      <c r="BT11" s="660"/>
      <c r="BU11" s="660"/>
      <c r="BV11" s="660"/>
      <c r="BW11" s="660"/>
      <c r="BX11" s="660"/>
      <c r="BY11" s="660"/>
      <c r="BZ11" s="660"/>
      <c r="CA11" s="660"/>
      <c r="CB11" s="698"/>
      <c r="CD11" s="618" t="s">
        <v>238</v>
      </c>
      <c r="CE11" s="619"/>
      <c r="CF11" s="619"/>
      <c r="CG11" s="619"/>
      <c r="CH11" s="619"/>
      <c r="CI11" s="619"/>
      <c r="CJ11" s="619"/>
      <c r="CK11" s="619"/>
      <c r="CL11" s="619"/>
      <c r="CM11" s="619"/>
      <c r="CN11" s="619"/>
      <c r="CO11" s="619"/>
      <c r="CP11" s="619"/>
      <c r="CQ11" s="620"/>
      <c r="CR11" s="621">
        <v>22640</v>
      </c>
      <c r="CS11" s="622"/>
      <c r="CT11" s="622"/>
      <c r="CU11" s="622"/>
      <c r="CV11" s="622"/>
      <c r="CW11" s="622"/>
      <c r="CX11" s="622"/>
      <c r="CY11" s="623"/>
      <c r="CZ11" s="659">
        <v>0.1</v>
      </c>
      <c r="DA11" s="659"/>
      <c r="DB11" s="659"/>
      <c r="DC11" s="659"/>
      <c r="DD11" s="627" t="s">
        <v>122</v>
      </c>
      <c r="DE11" s="622"/>
      <c r="DF11" s="622"/>
      <c r="DG11" s="622"/>
      <c r="DH11" s="622"/>
      <c r="DI11" s="622"/>
      <c r="DJ11" s="622"/>
      <c r="DK11" s="622"/>
      <c r="DL11" s="622"/>
      <c r="DM11" s="622"/>
      <c r="DN11" s="622"/>
      <c r="DO11" s="622"/>
      <c r="DP11" s="623"/>
      <c r="DQ11" s="627">
        <v>21760</v>
      </c>
      <c r="DR11" s="622"/>
      <c r="DS11" s="622"/>
      <c r="DT11" s="622"/>
      <c r="DU11" s="622"/>
      <c r="DV11" s="622"/>
      <c r="DW11" s="622"/>
      <c r="DX11" s="622"/>
      <c r="DY11" s="622"/>
      <c r="DZ11" s="622"/>
      <c r="EA11" s="622"/>
      <c r="EB11" s="622"/>
      <c r="EC11" s="658"/>
    </row>
    <row r="12" spans="2:143" ht="11.25" customHeight="1" x14ac:dyDescent="0.2">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3249344</v>
      </c>
      <c r="BH12" s="622"/>
      <c r="BI12" s="622"/>
      <c r="BJ12" s="622"/>
      <c r="BK12" s="622"/>
      <c r="BL12" s="622"/>
      <c r="BM12" s="622"/>
      <c r="BN12" s="623"/>
      <c r="BO12" s="659">
        <v>38.200000000000003</v>
      </c>
      <c r="BP12" s="659"/>
      <c r="BQ12" s="659"/>
      <c r="BR12" s="659"/>
      <c r="BS12" s="660" t="s">
        <v>122</v>
      </c>
      <c r="BT12" s="660"/>
      <c r="BU12" s="660"/>
      <c r="BV12" s="660"/>
      <c r="BW12" s="660"/>
      <c r="BX12" s="660"/>
      <c r="BY12" s="660"/>
      <c r="BZ12" s="660"/>
      <c r="CA12" s="660"/>
      <c r="CB12" s="698"/>
      <c r="CD12" s="618" t="s">
        <v>241</v>
      </c>
      <c r="CE12" s="619"/>
      <c r="CF12" s="619"/>
      <c r="CG12" s="619"/>
      <c r="CH12" s="619"/>
      <c r="CI12" s="619"/>
      <c r="CJ12" s="619"/>
      <c r="CK12" s="619"/>
      <c r="CL12" s="619"/>
      <c r="CM12" s="619"/>
      <c r="CN12" s="619"/>
      <c r="CO12" s="619"/>
      <c r="CP12" s="619"/>
      <c r="CQ12" s="620"/>
      <c r="CR12" s="621">
        <v>408118</v>
      </c>
      <c r="CS12" s="622"/>
      <c r="CT12" s="622"/>
      <c r="CU12" s="622"/>
      <c r="CV12" s="622"/>
      <c r="CW12" s="622"/>
      <c r="CX12" s="622"/>
      <c r="CY12" s="623"/>
      <c r="CZ12" s="659">
        <v>1.6</v>
      </c>
      <c r="DA12" s="659"/>
      <c r="DB12" s="659"/>
      <c r="DC12" s="659"/>
      <c r="DD12" s="627">
        <v>13200</v>
      </c>
      <c r="DE12" s="622"/>
      <c r="DF12" s="622"/>
      <c r="DG12" s="622"/>
      <c r="DH12" s="622"/>
      <c r="DI12" s="622"/>
      <c r="DJ12" s="622"/>
      <c r="DK12" s="622"/>
      <c r="DL12" s="622"/>
      <c r="DM12" s="622"/>
      <c r="DN12" s="622"/>
      <c r="DO12" s="622"/>
      <c r="DP12" s="623"/>
      <c r="DQ12" s="627">
        <v>390988</v>
      </c>
      <c r="DR12" s="622"/>
      <c r="DS12" s="622"/>
      <c r="DT12" s="622"/>
      <c r="DU12" s="622"/>
      <c r="DV12" s="622"/>
      <c r="DW12" s="622"/>
      <c r="DX12" s="622"/>
      <c r="DY12" s="622"/>
      <c r="DZ12" s="622"/>
      <c r="EA12" s="622"/>
      <c r="EB12" s="622"/>
      <c r="EC12" s="658"/>
    </row>
    <row r="13" spans="2:143" ht="11.25" customHeight="1" x14ac:dyDescent="0.2">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3216337</v>
      </c>
      <c r="BH13" s="622"/>
      <c r="BI13" s="622"/>
      <c r="BJ13" s="622"/>
      <c r="BK13" s="622"/>
      <c r="BL13" s="622"/>
      <c r="BM13" s="622"/>
      <c r="BN13" s="623"/>
      <c r="BO13" s="659">
        <v>37.799999999999997</v>
      </c>
      <c r="BP13" s="659"/>
      <c r="BQ13" s="659"/>
      <c r="BR13" s="659"/>
      <c r="BS13" s="660" t="s">
        <v>122</v>
      </c>
      <c r="BT13" s="660"/>
      <c r="BU13" s="660"/>
      <c r="BV13" s="660"/>
      <c r="BW13" s="660"/>
      <c r="BX13" s="660"/>
      <c r="BY13" s="660"/>
      <c r="BZ13" s="660"/>
      <c r="CA13" s="660"/>
      <c r="CB13" s="698"/>
      <c r="CD13" s="618" t="s">
        <v>244</v>
      </c>
      <c r="CE13" s="619"/>
      <c r="CF13" s="619"/>
      <c r="CG13" s="619"/>
      <c r="CH13" s="619"/>
      <c r="CI13" s="619"/>
      <c r="CJ13" s="619"/>
      <c r="CK13" s="619"/>
      <c r="CL13" s="619"/>
      <c r="CM13" s="619"/>
      <c r="CN13" s="619"/>
      <c r="CO13" s="619"/>
      <c r="CP13" s="619"/>
      <c r="CQ13" s="620"/>
      <c r="CR13" s="621">
        <v>1789022</v>
      </c>
      <c r="CS13" s="622"/>
      <c r="CT13" s="622"/>
      <c r="CU13" s="622"/>
      <c r="CV13" s="622"/>
      <c r="CW13" s="622"/>
      <c r="CX13" s="622"/>
      <c r="CY13" s="623"/>
      <c r="CZ13" s="659">
        <v>6.9</v>
      </c>
      <c r="DA13" s="659"/>
      <c r="DB13" s="659"/>
      <c r="DC13" s="659"/>
      <c r="DD13" s="627">
        <v>88638</v>
      </c>
      <c r="DE13" s="622"/>
      <c r="DF13" s="622"/>
      <c r="DG13" s="622"/>
      <c r="DH13" s="622"/>
      <c r="DI13" s="622"/>
      <c r="DJ13" s="622"/>
      <c r="DK13" s="622"/>
      <c r="DL13" s="622"/>
      <c r="DM13" s="622"/>
      <c r="DN13" s="622"/>
      <c r="DO13" s="622"/>
      <c r="DP13" s="623"/>
      <c r="DQ13" s="627">
        <v>1646271</v>
      </c>
      <c r="DR13" s="622"/>
      <c r="DS13" s="622"/>
      <c r="DT13" s="622"/>
      <c r="DU13" s="622"/>
      <c r="DV13" s="622"/>
      <c r="DW13" s="622"/>
      <c r="DX13" s="622"/>
      <c r="DY13" s="622"/>
      <c r="DZ13" s="622"/>
      <c r="EA13" s="622"/>
      <c r="EB13" s="622"/>
      <c r="EC13" s="658"/>
    </row>
    <row r="14" spans="2:143" ht="11.25" customHeight="1" x14ac:dyDescent="0.2">
      <c r="B14" s="618" t="s">
        <v>245</v>
      </c>
      <c r="C14" s="619"/>
      <c r="D14" s="619"/>
      <c r="E14" s="619"/>
      <c r="F14" s="619"/>
      <c r="G14" s="619"/>
      <c r="H14" s="619"/>
      <c r="I14" s="619"/>
      <c r="J14" s="619"/>
      <c r="K14" s="619"/>
      <c r="L14" s="619"/>
      <c r="M14" s="619"/>
      <c r="N14" s="619"/>
      <c r="O14" s="619"/>
      <c r="P14" s="619"/>
      <c r="Q14" s="620"/>
      <c r="R14" s="621">
        <v>1288</v>
      </c>
      <c r="S14" s="622"/>
      <c r="T14" s="622"/>
      <c r="U14" s="622"/>
      <c r="V14" s="622"/>
      <c r="W14" s="622"/>
      <c r="X14" s="622"/>
      <c r="Y14" s="623"/>
      <c r="Z14" s="659">
        <v>0</v>
      </c>
      <c r="AA14" s="659"/>
      <c r="AB14" s="659"/>
      <c r="AC14" s="659"/>
      <c r="AD14" s="660">
        <v>1288</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116210</v>
      </c>
      <c r="BH14" s="622"/>
      <c r="BI14" s="622"/>
      <c r="BJ14" s="622"/>
      <c r="BK14" s="622"/>
      <c r="BL14" s="622"/>
      <c r="BM14" s="622"/>
      <c r="BN14" s="623"/>
      <c r="BO14" s="659">
        <v>1.4</v>
      </c>
      <c r="BP14" s="659"/>
      <c r="BQ14" s="659"/>
      <c r="BR14" s="659"/>
      <c r="BS14" s="660" t="s">
        <v>122</v>
      </c>
      <c r="BT14" s="660"/>
      <c r="BU14" s="660"/>
      <c r="BV14" s="660"/>
      <c r="BW14" s="660"/>
      <c r="BX14" s="660"/>
      <c r="BY14" s="660"/>
      <c r="BZ14" s="660"/>
      <c r="CA14" s="660"/>
      <c r="CB14" s="698"/>
      <c r="CD14" s="618" t="s">
        <v>247</v>
      </c>
      <c r="CE14" s="619"/>
      <c r="CF14" s="619"/>
      <c r="CG14" s="619"/>
      <c r="CH14" s="619"/>
      <c r="CI14" s="619"/>
      <c r="CJ14" s="619"/>
      <c r="CK14" s="619"/>
      <c r="CL14" s="619"/>
      <c r="CM14" s="619"/>
      <c r="CN14" s="619"/>
      <c r="CO14" s="619"/>
      <c r="CP14" s="619"/>
      <c r="CQ14" s="620"/>
      <c r="CR14" s="621">
        <v>865425</v>
      </c>
      <c r="CS14" s="622"/>
      <c r="CT14" s="622"/>
      <c r="CU14" s="622"/>
      <c r="CV14" s="622"/>
      <c r="CW14" s="622"/>
      <c r="CX14" s="622"/>
      <c r="CY14" s="623"/>
      <c r="CZ14" s="659">
        <v>3.3</v>
      </c>
      <c r="DA14" s="659"/>
      <c r="DB14" s="659"/>
      <c r="DC14" s="659"/>
      <c r="DD14" s="627" t="s">
        <v>122</v>
      </c>
      <c r="DE14" s="622"/>
      <c r="DF14" s="622"/>
      <c r="DG14" s="622"/>
      <c r="DH14" s="622"/>
      <c r="DI14" s="622"/>
      <c r="DJ14" s="622"/>
      <c r="DK14" s="622"/>
      <c r="DL14" s="622"/>
      <c r="DM14" s="622"/>
      <c r="DN14" s="622"/>
      <c r="DO14" s="622"/>
      <c r="DP14" s="623"/>
      <c r="DQ14" s="627">
        <v>856528</v>
      </c>
      <c r="DR14" s="622"/>
      <c r="DS14" s="622"/>
      <c r="DT14" s="622"/>
      <c r="DU14" s="622"/>
      <c r="DV14" s="622"/>
      <c r="DW14" s="622"/>
      <c r="DX14" s="622"/>
      <c r="DY14" s="622"/>
      <c r="DZ14" s="622"/>
      <c r="EA14" s="622"/>
      <c r="EB14" s="622"/>
      <c r="EC14" s="658"/>
    </row>
    <row r="15" spans="2:143" ht="11.25" customHeight="1" x14ac:dyDescent="0.2">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449262</v>
      </c>
      <c r="BH15" s="622"/>
      <c r="BI15" s="622"/>
      <c r="BJ15" s="622"/>
      <c r="BK15" s="622"/>
      <c r="BL15" s="622"/>
      <c r="BM15" s="622"/>
      <c r="BN15" s="623"/>
      <c r="BO15" s="659">
        <v>5.3</v>
      </c>
      <c r="BP15" s="659"/>
      <c r="BQ15" s="659"/>
      <c r="BR15" s="659"/>
      <c r="BS15" s="660" t="s">
        <v>122</v>
      </c>
      <c r="BT15" s="660"/>
      <c r="BU15" s="660"/>
      <c r="BV15" s="660"/>
      <c r="BW15" s="660"/>
      <c r="BX15" s="660"/>
      <c r="BY15" s="660"/>
      <c r="BZ15" s="660"/>
      <c r="CA15" s="660"/>
      <c r="CB15" s="698"/>
      <c r="CD15" s="618" t="s">
        <v>250</v>
      </c>
      <c r="CE15" s="619"/>
      <c r="CF15" s="619"/>
      <c r="CG15" s="619"/>
      <c r="CH15" s="619"/>
      <c r="CI15" s="619"/>
      <c r="CJ15" s="619"/>
      <c r="CK15" s="619"/>
      <c r="CL15" s="619"/>
      <c r="CM15" s="619"/>
      <c r="CN15" s="619"/>
      <c r="CO15" s="619"/>
      <c r="CP15" s="619"/>
      <c r="CQ15" s="620"/>
      <c r="CR15" s="621">
        <v>2158272</v>
      </c>
      <c r="CS15" s="622"/>
      <c r="CT15" s="622"/>
      <c r="CU15" s="622"/>
      <c r="CV15" s="622"/>
      <c r="CW15" s="622"/>
      <c r="CX15" s="622"/>
      <c r="CY15" s="623"/>
      <c r="CZ15" s="659">
        <v>8.3000000000000007</v>
      </c>
      <c r="DA15" s="659"/>
      <c r="DB15" s="659"/>
      <c r="DC15" s="659"/>
      <c r="DD15" s="627">
        <v>119710</v>
      </c>
      <c r="DE15" s="622"/>
      <c r="DF15" s="622"/>
      <c r="DG15" s="622"/>
      <c r="DH15" s="622"/>
      <c r="DI15" s="622"/>
      <c r="DJ15" s="622"/>
      <c r="DK15" s="622"/>
      <c r="DL15" s="622"/>
      <c r="DM15" s="622"/>
      <c r="DN15" s="622"/>
      <c r="DO15" s="622"/>
      <c r="DP15" s="623"/>
      <c r="DQ15" s="627">
        <v>1878474</v>
      </c>
      <c r="DR15" s="622"/>
      <c r="DS15" s="622"/>
      <c r="DT15" s="622"/>
      <c r="DU15" s="622"/>
      <c r="DV15" s="622"/>
      <c r="DW15" s="622"/>
      <c r="DX15" s="622"/>
      <c r="DY15" s="622"/>
      <c r="DZ15" s="622"/>
      <c r="EA15" s="622"/>
      <c r="EB15" s="622"/>
      <c r="EC15" s="658"/>
    </row>
    <row r="16" spans="2:143" ht="11.25" customHeight="1" x14ac:dyDescent="0.2">
      <c r="B16" s="618" t="s">
        <v>251</v>
      </c>
      <c r="C16" s="619"/>
      <c r="D16" s="619"/>
      <c r="E16" s="619"/>
      <c r="F16" s="619"/>
      <c r="G16" s="619"/>
      <c r="H16" s="619"/>
      <c r="I16" s="619"/>
      <c r="J16" s="619"/>
      <c r="K16" s="619"/>
      <c r="L16" s="619"/>
      <c r="M16" s="619"/>
      <c r="N16" s="619"/>
      <c r="O16" s="619"/>
      <c r="P16" s="619"/>
      <c r="Q16" s="620"/>
      <c r="R16" s="621">
        <v>28298</v>
      </c>
      <c r="S16" s="622"/>
      <c r="T16" s="622"/>
      <c r="U16" s="622"/>
      <c r="V16" s="622"/>
      <c r="W16" s="622"/>
      <c r="X16" s="622"/>
      <c r="Y16" s="623"/>
      <c r="Z16" s="659">
        <v>0.1</v>
      </c>
      <c r="AA16" s="659"/>
      <c r="AB16" s="659"/>
      <c r="AC16" s="659"/>
      <c r="AD16" s="660">
        <v>28298</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253</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254</v>
      </c>
      <c r="C17" s="619"/>
      <c r="D17" s="619"/>
      <c r="E17" s="619"/>
      <c r="F17" s="619"/>
      <c r="G17" s="619"/>
      <c r="H17" s="619"/>
      <c r="I17" s="619"/>
      <c r="J17" s="619"/>
      <c r="K17" s="619"/>
      <c r="L17" s="619"/>
      <c r="M17" s="619"/>
      <c r="N17" s="619"/>
      <c r="O17" s="619"/>
      <c r="P17" s="619"/>
      <c r="Q17" s="620"/>
      <c r="R17" s="621">
        <v>150413</v>
      </c>
      <c r="S17" s="622"/>
      <c r="T17" s="622"/>
      <c r="U17" s="622"/>
      <c r="V17" s="622"/>
      <c r="W17" s="622"/>
      <c r="X17" s="622"/>
      <c r="Y17" s="623"/>
      <c r="Z17" s="659">
        <v>0.6</v>
      </c>
      <c r="AA17" s="659"/>
      <c r="AB17" s="659"/>
      <c r="AC17" s="659"/>
      <c r="AD17" s="660">
        <v>150413</v>
      </c>
      <c r="AE17" s="660"/>
      <c r="AF17" s="660"/>
      <c r="AG17" s="660"/>
      <c r="AH17" s="660"/>
      <c r="AI17" s="660"/>
      <c r="AJ17" s="660"/>
      <c r="AK17" s="660"/>
      <c r="AL17" s="624">
        <v>1</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256</v>
      </c>
      <c r="CE17" s="619"/>
      <c r="CF17" s="619"/>
      <c r="CG17" s="619"/>
      <c r="CH17" s="619"/>
      <c r="CI17" s="619"/>
      <c r="CJ17" s="619"/>
      <c r="CK17" s="619"/>
      <c r="CL17" s="619"/>
      <c r="CM17" s="619"/>
      <c r="CN17" s="619"/>
      <c r="CO17" s="619"/>
      <c r="CP17" s="619"/>
      <c r="CQ17" s="620"/>
      <c r="CR17" s="621">
        <v>1690875</v>
      </c>
      <c r="CS17" s="622"/>
      <c r="CT17" s="622"/>
      <c r="CU17" s="622"/>
      <c r="CV17" s="622"/>
      <c r="CW17" s="622"/>
      <c r="CX17" s="622"/>
      <c r="CY17" s="623"/>
      <c r="CZ17" s="659">
        <v>6.5</v>
      </c>
      <c r="DA17" s="659"/>
      <c r="DB17" s="659"/>
      <c r="DC17" s="659"/>
      <c r="DD17" s="627" t="s">
        <v>122</v>
      </c>
      <c r="DE17" s="622"/>
      <c r="DF17" s="622"/>
      <c r="DG17" s="622"/>
      <c r="DH17" s="622"/>
      <c r="DI17" s="622"/>
      <c r="DJ17" s="622"/>
      <c r="DK17" s="622"/>
      <c r="DL17" s="622"/>
      <c r="DM17" s="622"/>
      <c r="DN17" s="622"/>
      <c r="DO17" s="622"/>
      <c r="DP17" s="623"/>
      <c r="DQ17" s="627">
        <v>1613989</v>
      </c>
      <c r="DR17" s="622"/>
      <c r="DS17" s="622"/>
      <c r="DT17" s="622"/>
      <c r="DU17" s="622"/>
      <c r="DV17" s="622"/>
      <c r="DW17" s="622"/>
      <c r="DX17" s="622"/>
      <c r="DY17" s="622"/>
      <c r="DZ17" s="622"/>
      <c r="EA17" s="622"/>
      <c r="EB17" s="622"/>
      <c r="EC17" s="658"/>
    </row>
    <row r="18" spans="2:133" ht="11.25" customHeight="1" x14ac:dyDescent="0.2">
      <c r="B18" s="618" t="s">
        <v>257</v>
      </c>
      <c r="C18" s="619"/>
      <c r="D18" s="619"/>
      <c r="E18" s="619"/>
      <c r="F18" s="619"/>
      <c r="G18" s="619"/>
      <c r="H18" s="619"/>
      <c r="I18" s="619"/>
      <c r="J18" s="619"/>
      <c r="K18" s="619"/>
      <c r="L18" s="619"/>
      <c r="M18" s="619"/>
      <c r="N18" s="619"/>
      <c r="O18" s="619"/>
      <c r="P18" s="619"/>
      <c r="Q18" s="620"/>
      <c r="R18" s="621">
        <v>56303</v>
      </c>
      <c r="S18" s="622"/>
      <c r="T18" s="622"/>
      <c r="U18" s="622"/>
      <c r="V18" s="622"/>
      <c r="W18" s="622"/>
      <c r="X18" s="622"/>
      <c r="Y18" s="623"/>
      <c r="Z18" s="659">
        <v>0.2</v>
      </c>
      <c r="AA18" s="659"/>
      <c r="AB18" s="659"/>
      <c r="AC18" s="659"/>
      <c r="AD18" s="660">
        <v>56303</v>
      </c>
      <c r="AE18" s="660"/>
      <c r="AF18" s="660"/>
      <c r="AG18" s="660"/>
      <c r="AH18" s="660"/>
      <c r="AI18" s="660"/>
      <c r="AJ18" s="660"/>
      <c r="AK18" s="660"/>
      <c r="AL18" s="624">
        <v>0.4</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260</v>
      </c>
      <c r="C19" s="619"/>
      <c r="D19" s="619"/>
      <c r="E19" s="619"/>
      <c r="F19" s="619"/>
      <c r="G19" s="619"/>
      <c r="H19" s="619"/>
      <c r="I19" s="619"/>
      <c r="J19" s="619"/>
      <c r="K19" s="619"/>
      <c r="L19" s="619"/>
      <c r="M19" s="619"/>
      <c r="N19" s="619"/>
      <c r="O19" s="619"/>
      <c r="P19" s="619"/>
      <c r="Q19" s="620"/>
      <c r="R19" s="621">
        <v>55546</v>
      </c>
      <c r="S19" s="622"/>
      <c r="T19" s="622"/>
      <c r="U19" s="622"/>
      <c r="V19" s="622"/>
      <c r="W19" s="622"/>
      <c r="X19" s="622"/>
      <c r="Y19" s="623"/>
      <c r="Z19" s="659">
        <v>0.2</v>
      </c>
      <c r="AA19" s="659"/>
      <c r="AB19" s="659"/>
      <c r="AC19" s="659"/>
      <c r="AD19" s="660">
        <v>55546</v>
      </c>
      <c r="AE19" s="660"/>
      <c r="AF19" s="660"/>
      <c r="AG19" s="660"/>
      <c r="AH19" s="660"/>
      <c r="AI19" s="660"/>
      <c r="AJ19" s="660"/>
      <c r="AK19" s="660"/>
      <c r="AL19" s="624">
        <v>0.4</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726864</v>
      </c>
      <c r="BH19" s="622"/>
      <c r="BI19" s="622"/>
      <c r="BJ19" s="622"/>
      <c r="BK19" s="622"/>
      <c r="BL19" s="622"/>
      <c r="BM19" s="622"/>
      <c r="BN19" s="623"/>
      <c r="BO19" s="659">
        <v>8.5</v>
      </c>
      <c r="BP19" s="659"/>
      <c r="BQ19" s="659"/>
      <c r="BR19" s="659"/>
      <c r="BS19" s="660" t="s">
        <v>122</v>
      </c>
      <c r="BT19" s="660"/>
      <c r="BU19" s="660"/>
      <c r="BV19" s="660"/>
      <c r="BW19" s="660"/>
      <c r="BX19" s="660"/>
      <c r="BY19" s="660"/>
      <c r="BZ19" s="660"/>
      <c r="CA19" s="660"/>
      <c r="CB19" s="698"/>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263</v>
      </c>
      <c r="C20" s="689"/>
      <c r="D20" s="689"/>
      <c r="E20" s="689"/>
      <c r="F20" s="689"/>
      <c r="G20" s="689"/>
      <c r="H20" s="689"/>
      <c r="I20" s="689"/>
      <c r="J20" s="689"/>
      <c r="K20" s="689"/>
      <c r="L20" s="689"/>
      <c r="M20" s="689"/>
      <c r="N20" s="689"/>
      <c r="O20" s="689"/>
      <c r="P20" s="689"/>
      <c r="Q20" s="690"/>
      <c r="R20" s="621">
        <v>757</v>
      </c>
      <c r="S20" s="622"/>
      <c r="T20" s="622"/>
      <c r="U20" s="622"/>
      <c r="V20" s="622"/>
      <c r="W20" s="622"/>
      <c r="X20" s="622"/>
      <c r="Y20" s="623"/>
      <c r="Z20" s="659">
        <v>0</v>
      </c>
      <c r="AA20" s="659"/>
      <c r="AB20" s="659"/>
      <c r="AC20" s="659"/>
      <c r="AD20" s="660">
        <v>757</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726864</v>
      </c>
      <c r="BH20" s="622"/>
      <c r="BI20" s="622"/>
      <c r="BJ20" s="622"/>
      <c r="BK20" s="622"/>
      <c r="BL20" s="622"/>
      <c r="BM20" s="622"/>
      <c r="BN20" s="623"/>
      <c r="BO20" s="659">
        <v>8.5</v>
      </c>
      <c r="BP20" s="659"/>
      <c r="BQ20" s="659"/>
      <c r="BR20" s="659"/>
      <c r="BS20" s="660" t="s">
        <v>122</v>
      </c>
      <c r="BT20" s="660"/>
      <c r="BU20" s="660"/>
      <c r="BV20" s="660"/>
      <c r="BW20" s="660"/>
      <c r="BX20" s="660"/>
      <c r="BY20" s="660"/>
      <c r="BZ20" s="660"/>
      <c r="CA20" s="660"/>
      <c r="CB20" s="698"/>
      <c r="CD20" s="618" t="s">
        <v>265</v>
      </c>
      <c r="CE20" s="619"/>
      <c r="CF20" s="619"/>
      <c r="CG20" s="619"/>
      <c r="CH20" s="619"/>
      <c r="CI20" s="619"/>
      <c r="CJ20" s="619"/>
      <c r="CK20" s="619"/>
      <c r="CL20" s="619"/>
      <c r="CM20" s="619"/>
      <c r="CN20" s="619"/>
      <c r="CO20" s="619"/>
      <c r="CP20" s="619"/>
      <c r="CQ20" s="620"/>
      <c r="CR20" s="621">
        <v>25961804</v>
      </c>
      <c r="CS20" s="622"/>
      <c r="CT20" s="622"/>
      <c r="CU20" s="622"/>
      <c r="CV20" s="622"/>
      <c r="CW20" s="622"/>
      <c r="CX20" s="622"/>
      <c r="CY20" s="623"/>
      <c r="CZ20" s="659">
        <v>100</v>
      </c>
      <c r="DA20" s="659"/>
      <c r="DB20" s="659"/>
      <c r="DC20" s="659"/>
      <c r="DD20" s="627">
        <v>377489</v>
      </c>
      <c r="DE20" s="622"/>
      <c r="DF20" s="622"/>
      <c r="DG20" s="622"/>
      <c r="DH20" s="622"/>
      <c r="DI20" s="622"/>
      <c r="DJ20" s="622"/>
      <c r="DK20" s="622"/>
      <c r="DL20" s="622"/>
      <c r="DM20" s="622"/>
      <c r="DN20" s="622"/>
      <c r="DO20" s="622"/>
      <c r="DP20" s="623"/>
      <c r="DQ20" s="627">
        <v>18061115</v>
      </c>
      <c r="DR20" s="622"/>
      <c r="DS20" s="622"/>
      <c r="DT20" s="622"/>
      <c r="DU20" s="622"/>
      <c r="DV20" s="622"/>
      <c r="DW20" s="622"/>
      <c r="DX20" s="622"/>
      <c r="DY20" s="622"/>
      <c r="DZ20" s="622"/>
      <c r="EA20" s="622"/>
      <c r="EB20" s="622"/>
      <c r="EC20" s="658"/>
    </row>
    <row r="21" spans="2:133" ht="11.25" customHeight="1" x14ac:dyDescent="0.2">
      <c r="B21" s="618" t="s">
        <v>266</v>
      </c>
      <c r="C21" s="619"/>
      <c r="D21" s="619"/>
      <c r="E21" s="619"/>
      <c r="F21" s="619"/>
      <c r="G21" s="619"/>
      <c r="H21" s="619"/>
      <c r="I21" s="619"/>
      <c r="J21" s="619"/>
      <c r="K21" s="619"/>
      <c r="L21" s="619"/>
      <c r="M21" s="619"/>
      <c r="N21" s="619"/>
      <c r="O21" s="619"/>
      <c r="P21" s="619"/>
      <c r="Q21" s="620"/>
      <c r="R21" s="621">
        <v>5284768</v>
      </c>
      <c r="S21" s="622"/>
      <c r="T21" s="622"/>
      <c r="U21" s="622"/>
      <c r="V21" s="622"/>
      <c r="W21" s="622"/>
      <c r="X21" s="622"/>
      <c r="Y21" s="623"/>
      <c r="Z21" s="659">
        <v>20.3</v>
      </c>
      <c r="AA21" s="659"/>
      <c r="AB21" s="659"/>
      <c r="AC21" s="659"/>
      <c r="AD21" s="660">
        <v>5111083</v>
      </c>
      <c r="AE21" s="660"/>
      <c r="AF21" s="660"/>
      <c r="AG21" s="660"/>
      <c r="AH21" s="660"/>
      <c r="AI21" s="660"/>
      <c r="AJ21" s="660"/>
      <c r="AK21" s="660"/>
      <c r="AL21" s="624">
        <v>34.200000000000003</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268</v>
      </c>
      <c r="C22" s="619"/>
      <c r="D22" s="619"/>
      <c r="E22" s="619"/>
      <c r="F22" s="619"/>
      <c r="G22" s="619"/>
      <c r="H22" s="619"/>
      <c r="I22" s="619"/>
      <c r="J22" s="619"/>
      <c r="K22" s="619"/>
      <c r="L22" s="619"/>
      <c r="M22" s="619"/>
      <c r="N22" s="619"/>
      <c r="O22" s="619"/>
      <c r="P22" s="619"/>
      <c r="Q22" s="620"/>
      <c r="R22" s="621">
        <v>5111083</v>
      </c>
      <c r="S22" s="622"/>
      <c r="T22" s="622"/>
      <c r="U22" s="622"/>
      <c r="V22" s="622"/>
      <c r="W22" s="622"/>
      <c r="X22" s="622"/>
      <c r="Y22" s="623"/>
      <c r="Z22" s="659">
        <v>19.7</v>
      </c>
      <c r="AA22" s="659"/>
      <c r="AB22" s="659"/>
      <c r="AC22" s="659"/>
      <c r="AD22" s="660">
        <v>5111083</v>
      </c>
      <c r="AE22" s="660"/>
      <c r="AF22" s="660"/>
      <c r="AG22" s="660"/>
      <c r="AH22" s="660"/>
      <c r="AI22" s="660"/>
      <c r="AJ22" s="660"/>
      <c r="AK22" s="660"/>
      <c r="AL22" s="624">
        <v>34.200000000000003</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271</v>
      </c>
      <c r="C23" s="619"/>
      <c r="D23" s="619"/>
      <c r="E23" s="619"/>
      <c r="F23" s="619"/>
      <c r="G23" s="619"/>
      <c r="H23" s="619"/>
      <c r="I23" s="619"/>
      <c r="J23" s="619"/>
      <c r="K23" s="619"/>
      <c r="L23" s="619"/>
      <c r="M23" s="619"/>
      <c r="N23" s="619"/>
      <c r="O23" s="619"/>
      <c r="P23" s="619"/>
      <c r="Q23" s="620"/>
      <c r="R23" s="621">
        <v>173685</v>
      </c>
      <c r="S23" s="622"/>
      <c r="T23" s="622"/>
      <c r="U23" s="622"/>
      <c r="V23" s="622"/>
      <c r="W23" s="622"/>
      <c r="X23" s="622"/>
      <c r="Y23" s="623"/>
      <c r="Z23" s="659">
        <v>0.7</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v>726864</v>
      </c>
      <c r="BH23" s="622"/>
      <c r="BI23" s="622"/>
      <c r="BJ23" s="622"/>
      <c r="BK23" s="622"/>
      <c r="BL23" s="622"/>
      <c r="BM23" s="622"/>
      <c r="BN23" s="623"/>
      <c r="BO23" s="659">
        <v>8.5</v>
      </c>
      <c r="BP23" s="659"/>
      <c r="BQ23" s="659"/>
      <c r="BR23" s="659"/>
      <c r="BS23" s="660" t="s">
        <v>122</v>
      </c>
      <c r="BT23" s="660"/>
      <c r="BU23" s="660"/>
      <c r="BV23" s="660"/>
      <c r="BW23" s="660"/>
      <c r="BX23" s="660"/>
      <c r="BY23" s="660"/>
      <c r="BZ23" s="660"/>
      <c r="CA23" s="660"/>
      <c r="CB23" s="698"/>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2">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280</v>
      </c>
      <c r="CE24" s="680"/>
      <c r="CF24" s="680"/>
      <c r="CG24" s="680"/>
      <c r="CH24" s="680"/>
      <c r="CI24" s="680"/>
      <c r="CJ24" s="680"/>
      <c r="CK24" s="680"/>
      <c r="CL24" s="680"/>
      <c r="CM24" s="680"/>
      <c r="CN24" s="680"/>
      <c r="CO24" s="680"/>
      <c r="CP24" s="680"/>
      <c r="CQ24" s="681"/>
      <c r="CR24" s="676">
        <v>14873000</v>
      </c>
      <c r="CS24" s="677"/>
      <c r="CT24" s="677"/>
      <c r="CU24" s="677"/>
      <c r="CV24" s="677"/>
      <c r="CW24" s="677"/>
      <c r="CX24" s="677"/>
      <c r="CY24" s="702"/>
      <c r="CZ24" s="703">
        <v>57.3</v>
      </c>
      <c r="DA24" s="685"/>
      <c r="DB24" s="685"/>
      <c r="DC24" s="705"/>
      <c r="DD24" s="701">
        <v>8965425</v>
      </c>
      <c r="DE24" s="677"/>
      <c r="DF24" s="677"/>
      <c r="DG24" s="677"/>
      <c r="DH24" s="677"/>
      <c r="DI24" s="677"/>
      <c r="DJ24" s="677"/>
      <c r="DK24" s="702"/>
      <c r="DL24" s="701">
        <v>7882190</v>
      </c>
      <c r="DM24" s="677"/>
      <c r="DN24" s="677"/>
      <c r="DO24" s="677"/>
      <c r="DP24" s="677"/>
      <c r="DQ24" s="677"/>
      <c r="DR24" s="677"/>
      <c r="DS24" s="677"/>
      <c r="DT24" s="677"/>
      <c r="DU24" s="677"/>
      <c r="DV24" s="702"/>
      <c r="DW24" s="703">
        <v>52.1</v>
      </c>
      <c r="DX24" s="685"/>
      <c r="DY24" s="685"/>
      <c r="DZ24" s="685"/>
      <c r="EA24" s="685"/>
      <c r="EB24" s="685"/>
      <c r="EC24" s="704"/>
    </row>
    <row r="25" spans="2:133" ht="11.25" customHeight="1" x14ac:dyDescent="0.2">
      <c r="B25" s="618" t="s">
        <v>281</v>
      </c>
      <c r="C25" s="619"/>
      <c r="D25" s="619"/>
      <c r="E25" s="619"/>
      <c r="F25" s="619"/>
      <c r="G25" s="619"/>
      <c r="H25" s="619"/>
      <c r="I25" s="619"/>
      <c r="J25" s="619"/>
      <c r="K25" s="619"/>
      <c r="L25" s="619"/>
      <c r="M25" s="619"/>
      <c r="N25" s="619"/>
      <c r="O25" s="619"/>
      <c r="P25" s="619"/>
      <c r="Q25" s="620"/>
      <c r="R25" s="621">
        <v>15755867</v>
      </c>
      <c r="S25" s="622"/>
      <c r="T25" s="622"/>
      <c r="U25" s="622"/>
      <c r="V25" s="622"/>
      <c r="W25" s="622"/>
      <c r="X25" s="622"/>
      <c r="Y25" s="623"/>
      <c r="Z25" s="659">
        <v>60.6</v>
      </c>
      <c r="AA25" s="659"/>
      <c r="AB25" s="659"/>
      <c r="AC25" s="659"/>
      <c r="AD25" s="660">
        <v>14855318</v>
      </c>
      <c r="AE25" s="660"/>
      <c r="AF25" s="660"/>
      <c r="AG25" s="660"/>
      <c r="AH25" s="660"/>
      <c r="AI25" s="660"/>
      <c r="AJ25" s="660"/>
      <c r="AK25" s="660"/>
      <c r="AL25" s="624">
        <v>99.3</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283</v>
      </c>
      <c r="CE25" s="619"/>
      <c r="CF25" s="619"/>
      <c r="CG25" s="619"/>
      <c r="CH25" s="619"/>
      <c r="CI25" s="619"/>
      <c r="CJ25" s="619"/>
      <c r="CK25" s="619"/>
      <c r="CL25" s="619"/>
      <c r="CM25" s="619"/>
      <c r="CN25" s="619"/>
      <c r="CO25" s="619"/>
      <c r="CP25" s="619"/>
      <c r="CQ25" s="620"/>
      <c r="CR25" s="621">
        <v>4629142</v>
      </c>
      <c r="CS25" s="634"/>
      <c r="CT25" s="634"/>
      <c r="CU25" s="634"/>
      <c r="CV25" s="634"/>
      <c r="CW25" s="634"/>
      <c r="CX25" s="634"/>
      <c r="CY25" s="635"/>
      <c r="CZ25" s="624">
        <v>17.8</v>
      </c>
      <c r="DA25" s="636"/>
      <c r="DB25" s="636"/>
      <c r="DC25" s="637"/>
      <c r="DD25" s="627">
        <v>4101738</v>
      </c>
      <c r="DE25" s="634"/>
      <c r="DF25" s="634"/>
      <c r="DG25" s="634"/>
      <c r="DH25" s="634"/>
      <c r="DI25" s="634"/>
      <c r="DJ25" s="634"/>
      <c r="DK25" s="635"/>
      <c r="DL25" s="627">
        <v>3893073</v>
      </c>
      <c r="DM25" s="634"/>
      <c r="DN25" s="634"/>
      <c r="DO25" s="634"/>
      <c r="DP25" s="634"/>
      <c r="DQ25" s="634"/>
      <c r="DR25" s="634"/>
      <c r="DS25" s="634"/>
      <c r="DT25" s="634"/>
      <c r="DU25" s="634"/>
      <c r="DV25" s="635"/>
      <c r="DW25" s="624">
        <v>25.7</v>
      </c>
      <c r="DX25" s="636"/>
      <c r="DY25" s="636"/>
      <c r="DZ25" s="636"/>
      <c r="EA25" s="636"/>
      <c r="EB25" s="636"/>
      <c r="EC25" s="648"/>
    </row>
    <row r="26" spans="2:133" ht="11.25" customHeight="1" x14ac:dyDescent="0.2">
      <c r="B26" s="618" t="s">
        <v>284</v>
      </c>
      <c r="C26" s="619"/>
      <c r="D26" s="619"/>
      <c r="E26" s="619"/>
      <c r="F26" s="619"/>
      <c r="G26" s="619"/>
      <c r="H26" s="619"/>
      <c r="I26" s="619"/>
      <c r="J26" s="619"/>
      <c r="K26" s="619"/>
      <c r="L26" s="619"/>
      <c r="M26" s="619"/>
      <c r="N26" s="619"/>
      <c r="O26" s="619"/>
      <c r="P26" s="619"/>
      <c r="Q26" s="620"/>
      <c r="R26" s="621">
        <v>7083</v>
      </c>
      <c r="S26" s="622"/>
      <c r="T26" s="622"/>
      <c r="U26" s="622"/>
      <c r="V26" s="622"/>
      <c r="W26" s="622"/>
      <c r="X26" s="622"/>
      <c r="Y26" s="623"/>
      <c r="Z26" s="659">
        <v>0</v>
      </c>
      <c r="AA26" s="659"/>
      <c r="AB26" s="659"/>
      <c r="AC26" s="659"/>
      <c r="AD26" s="660">
        <v>7083</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286</v>
      </c>
      <c r="CE26" s="619"/>
      <c r="CF26" s="619"/>
      <c r="CG26" s="619"/>
      <c r="CH26" s="619"/>
      <c r="CI26" s="619"/>
      <c r="CJ26" s="619"/>
      <c r="CK26" s="619"/>
      <c r="CL26" s="619"/>
      <c r="CM26" s="619"/>
      <c r="CN26" s="619"/>
      <c r="CO26" s="619"/>
      <c r="CP26" s="619"/>
      <c r="CQ26" s="620"/>
      <c r="CR26" s="621">
        <v>2713353</v>
      </c>
      <c r="CS26" s="622"/>
      <c r="CT26" s="622"/>
      <c r="CU26" s="622"/>
      <c r="CV26" s="622"/>
      <c r="CW26" s="622"/>
      <c r="CX26" s="622"/>
      <c r="CY26" s="623"/>
      <c r="CZ26" s="624">
        <v>10.5</v>
      </c>
      <c r="DA26" s="636"/>
      <c r="DB26" s="636"/>
      <c r="DC26" s="637"/>
      <c r="DD26" s="627">
        <v>2467123</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287</v>
      </c>
      <c r="C27" s="619"/>
      <c r="D27" s="619"/>
      <c r="E27" s="619"/>
      <c r="F27" s="619"/>
      <c r="G27" s="619"/>
      <c r="H27" s="619"/>
      <c r="I27" s="619"/>
      <c r="J27" s="619"/>
      <c r="K27" s="619"/>
      <c r="L27" s="619"/>
      <c r="M27" s="619"/>
      <c r="N27" s="619"/>
      <c r="O27" s="619"/>
      <c r="P27" s="619"/>
      <c r="Q27" s="620"/>
      <c r="R27" s="621">
        <v>96375</v>
      </c>
      <c r="S27" s="622"/>
      <c r="T27" s="622"/>
      <c r="U27" s="622"/>
      <c r="V27" s="622"/>
      <c r="W27" s="622"/>
      <c r="X27" s="622"/>
      <c r="Y27" s="623"/>
      <c r="Z27" s="659">
        <v>0.4</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8515060</v>
      </c>
      <c r="BH27" s="622"/>
      <c r="BI27" s="622"/>
      <c r="BJ27" s="622"/>
      <c r="BK27" s="622"/>
      <c r="BL27" s="622"/>
      <c r="BM27" s="622"/>
      <c r="BN27" s="623"/>
      <c r="BO27" s="659">
        <v>100</v>
      </c>
      <c r="BP27" s="659"/>
      <c r="BQ27" s="659"/>
      <c r="BR27" s="659"/>
      <c r="BS27" s="660">
        <v>64981</v>
      </c>
      <c r="BT27" s="660"/>
      <c r="BU27" s="660"/>
      <c r="BV27" s="660"/>
      <c r="BW27" s="660"/>
      <c r="BX27" s="660"/>
      <c r="BY27" s="660"/>
      <c r="BZ27" s="660"/>
      <c r="CA27" s="660"/>
      <c r="CB27" s="698"/>
      <c r="CD27" s="618" t="s">
        <v>289</v>
      </c>
      <c r="CE27" s="619"/>
      <c r="CF27" s="619"/>
      <c r="CG27" s="619"/>
      <c r="CH27" s="619"/>
      <c r="CI27" s="619"/>
      <c r="CJ27" s="619"/>
      <c r="CK27" s="619"/>
      <c r="CL27" s="619"/>
      <c r="CM27" s="619"/>
      <c r="CN27" s="619"/>
      <c r="CO27" s="619"/>
      <c r="CP27" s="619"/>
      <c r="CQ27" s="620"/>
      <c r="CR27" s="621">
        <v>8552983</v>
      </c>
      <c r="CS27" s="634"/>
      <c r="CT27" s="634"/>
      <c r="CU27" s="634"/>
      <c r="CV27" s="634"/>
      <c r="CW27" s="634"/>
      <c r="CX27" s="634"/>
      <c r="CY27" s="635"/>
      <c r="CZ27" s="624">
        <v>32.9</v>
      </c>
      <c r="DA27" s="636"/>
      <c r="DB27" s="636"/>
      <c r="DC27" s="637"/>
      <c r="DD27" s="627">
        <v>3249698</v>
      </c>
      <c r="DE27" s="634"/>
      <c r="DF27" s="634"/>
      <c r="DG27" s="634"/>
      <c r="DH27" s="634"/>
      <c r="DI27" s="634"/>
      <c r="DJ27" s="634"/>
      <c r="DK27" s="635"/>
      <c r="DL27" s="627">
        <v>2375166</v>
      </c>
      <c r="DM27" s="634"/>
      <c r="DN27" s="634"/>
      <c r="DO27" s="634"/>
      <c r="DP27" s="634"/>
      <c r="DQ27" s="634"/>
      <c r="DR27" s="634"/>
      <c r="DS27" s="634"/>
      <c r="DT27" s="634"/>
      <c r="DU27" s="634"/>
      <c r="DV27" s="635"/>
      <c r="DW27" s="624">
        <v>15.7</v>
      </c>
      <c r="DX27" s="636"/>
      <c r="DY27" s="636"/>
      <c r="DZ27" s="636"/>
      <c r="EA27" s="636"/>
      <c r="EB27" s="636"/>
      <c r="EC27" s="648"/>
    </row>
    <row r="28" spans="2:133" ht="11.25" customHeight="1" x14ac:dyDescent="0.2">
      <c r="B28" s="618" t="s">
        <v>290</v>
      </c>
      <c r="C28" s="619"/>
      <c r="D28" s="619"/>
      <c r="E28" s="619"/>
      <c r="F28" s="619"/>
      <c r="G28" s="619"/>
      <c r="H28" s="619"/>
      <c r="I28" s="619"/>
      <c r="J28" s="619"/>
      <c r="K28" s="619"/>
      <c r="L28" s="619"/>
      <c r="M28" s="619"/>
      <c r="N28" s="619"/>
      <c r="O28" s="619"/>
      <c r="P28" s="619"/>
      <c r="Q28" s="620"/>
      <c r="R28" s="621">
        <v>310006</v>
      </c>
      <c r="S28" s="622"/>
      <c r="T28" s="622"/>
      <c r="U28" s="622"/>
      <c r="V28" s="622"/>
      <c r="W28" s="622"/>
      <c r="X28" s="622"/>
      <c r="Y28" s="623"/>
      <c r="Z28" s="659">
        <v>1.2</v>
      </c>
      <c r="AA28" s="659"/>
      <c r="AB28" s="659"/>
      <c r="AC28" s="659"/>
      <c r="AD28" s="660">
        <v>78206</v>
      </c>
      <c r="AE28" s="660"/>
      <c r="AF28" s="660"/>
      <c r="AG28" s="660"/>
      <c r="AH28" s="660"/>
      <c r="AI28" s="660"/>
      <c r="AJ28" s="660"/>
      <c r="AK28" s="660"/>
      <c r="AL28" s="624">
        <v>0.5</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1690875</v>
      </c>
      <c r="CS28" s="622"/>
      <c r="CT28" s="622"/>
      <c r="CU28" s="622"/>
      <c r="CV28" s="622"/>
      <c r="CW28" s="622"/>
      <c r="CX28" s="622"/>
      <c r="CY28" s="623"/>
      <c r="CZ28" s="624">
        <v>6.5</v>
      </c>
      <c r="DA28" s="636"/>
      <c r="DB28" s="636"/>
      <c r="DC28" s="637"/>
      <c r="DD28" s="627">
        <v>1613989</v>
      </c>
      <c r="DE28" s="622"/>
      <c r="DF28" s="622"/>
      <c r="DG28" s="622"/>
      <c r="DH28" s="622"/>
      <c r="DI28" s="622"/>
      <c r="DJ28" s="622"/>
      <c r="DK28" s="623"/>
      <c r="DL28" s="627">
        <v>1613951</v>
      </c>
      <c r="DM28" s="622"/>
      <c r="DN28" s="622"/>
      <c r="DO28" s="622"/>
      <c r="DP28" s="622"/>
      <c r="DQ28" s="622"/>
      <c r="DR28" s="622"/>
      <c r="DS28" s="622"/>
      <c r="DT28" s="622"/>
      <c r="DU28" s="622"/>
      <c r="DV28" s="623"/>
      <c r="DW28" s="624">
        <v>10.7</v>
      </c>
      <c r="DX28" s="636"/>
      <c r="DY28" s="636"/>
      <c r="DZ28" s="636"/>
      <c r="EA28" s="636"/>
      <c r="EB28" s="636"/>
      <c r="EC28" s="648"/>
    </row>
    <row r="29" spans="2:133" ht="11.25" customHeight="1" x14ac:dyDescent="0.2">
      <c r="B29" s="618" t="s">
        <v>292</v>
      </c>
      <c r="C29" s="619"/>
      <c r="D29" s="619"/>
      <c r="E29" s="619"/>
      <c r="F29" s="619"/>
      <c r="G29" s="619"/>
      <c r="H29" s="619"/>
      <c r="I29" s="619"/>
      <c r="J29" s="619"/>
      <c r="K29" s="619"/>
      <c r="L29" s="619"/>
      <c r="M29" s="619"/>
      <c r="N29" s="619"/>
      <c r="O29" s="619"/>
      <c r="P29" s="619"/>
      <c r="Q29" s="620"/>
      <c r="R29" s="621">
        <v>39186</v>
      </c>
      <c r="S29" s="622"/>
      <c r="T29" s="622"/>
      <c r="U29" s="622"/>
      <c r="V29" s="622"/>
      <c r="W29" s="622"/>
      <c r="X29" s="622"/>
      <c r="Y29" s="623"/>
      <c r="Z29" s="659">
        <v>0.2</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293</v>
      </c>
      <c r="CE29" s="641"/>
      <c r="CF29" s="618" t="s">
        <v>66</v>
      </c>
      <c r="CG29" s="619"/>
      <c r="CH29" s="619"/>
      <c r="CI29" s="619"/>
      <c r="CJ29" s="619"/>
      <c r="CK29" s="619"/>
      <c r="CL29" s="619"/>
      <c r="CM29" s="619"/>
      <c r="CN29" s="619"/>
      <c r="CO29" s="619"/>
      <c r="CP29" s="619"/>
      <c r="CQ29" s="620"/>
      <c r="CR29" s="621">
        <v>1690301</v>
      </c>
      <c r="CS29" s="634"/>
      <c r="CT29" s="634"/>
      <c r="CU29" s="634"/>
      <c r="CV29" s="634"/>
      <c r="CW29" s="634"/>
      <c r="CX29" s="634"/>
      <c r="CY29" s="635"/>
      <c r="CZ29" s="624">
        <v>6.5</v>
      </c>
      <c r="DA29" s="636"/>
      <c r="DB29" s="636"/>
      <c r="DC29" s="637"/>
      <c r="DD29" s="627">
        <v>1613415</v>
      </c>
      <c r="DE29" s="634"/>
      <c r="DF29" s="634"/>
      <c r="DG29" s="634"/>
      <c r="DH29" s="634"/>
      <c r="DI29" s="634"/>
      <c r="DJ29" s="634"/>
      <c r="DK29" s="635"/>
      <c r="DL29" s="627">
        <v>1613377</v>
      </c>
      <c r="DM29" s="634"/>
      <c r="DN29" s="634"/>
      <c r="DO29" s="634"/>
      <c r="DP29" s="634"/>
      <c r="DQ29" s="634"/>
      <c r="DR29" s="634"/>
      <c r="DS29" s="634"/>
      <c r="DT29" s="634"/>
      <c r="DU29" s="634"/>
      <c r="DV29" s="635"/>
      <c r="DW29" s="624">
        <v>10.7</v>
      </c>
      <c r="DX29" s="636"/>
      <c r="DY29" s="636"/>
      <c r="DZ29" s="636"/>
      <c r="EA29" s="636"/>
      <c r="EB29" s="636"/>
      <c r="EC29" s="648"/>
    </row>
    <row r="30" spans="2:133" ht="11.25" customHeight="1" x14ac:dyDescent="0.2">
      <c r="B30" s="618" t="s">
        <v>294</v>
      </c>
      <c r="C30" s="619"/>
      <c r="D30" s="619"/>
      <c r="E30" s="619"/>
      <c r="F30" s="619"/>
      <c r="G30" s="619"/>
      <c r="H30" s="619"/>
      <c r="I30" s="619"/>
      <c r="J30" s="619"/>
      <c r="K30" s="619"/>
      <c r="L30" s="619"/>
      <c r="M30" s="619"/>
      <c r="N30" s="619"/>
      <c r="O30" s="619"/>
      <c r="P30" s="619"/>
      <c r="Q30" s="620"/>
      <c r="R30" s="621">
        <v>6381771</v>
      </c>
      <c r="S30" s="622"/>
      <c r="T30" s="622"/>
      <c r="U30" s="622"/>
      <c r="V30" s="622"/>
      <c r="W30" s="622"/>
      <c r="X30" s="622"/>
      <c r="Y30" s="623"/>
      <c r="Z30" s="659">
        <v>24.5</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1629280</v>
      </c>
      <c r="CS30" s="622"/>
      <c r="CT30" s="622"/>
      <c r="CU30" s="622"/>
      <c r="CV30" s="622"/>
      <c r="CW30" s="622"/>
      <c r="CX30" s="622"/>
      <c r="CY30" s="623"/>
      <c r="CZ30" s="624">
        <v>6.3</v>
      </c>
      <c r="DA30" s="636"/>
      <c r="DB30" s="636"/>
      <c r="DC30" s="637"/>
      <c r="DD30" s="627">
        <v>1554264</v>
      </c>
      <c r="DE30" s="622"/>
      <c r="DF30" s="622"/>
      <c r="DG30" s="622"/>
      <c r="DH30" s="622"/>
      <c r="DI30" s="622"/>
      <c r="DJ30" s="622"/>
      <c r="DK30" s="623"/>
      <c r="DL30" s="627">
        <v>1554226</v>
      </c>
      <c r="DM30" s="622"/>
      <c r="DN30" s="622"/>
      <c r="DO30" s="622"/>
      <c r="DP30" s="622"/>
      <c r="DQ30" s="622"/>
      <c r="DR30" s="622"/>
      <c r="DS30" s="622"/>
      <c r="DT30" s="622"/>
      <c r="DU30" s="622"/>
      <c r="DV30" s="623"/>
      <c r="DW30" s="624">
        <v>10.3</v>
      </c>
      <c r="DX30" s="636"/>
      <c r="DY30" s="636"/>
      <c r="DZ30" s="636"/>
      <c r="EA30" s="636"/>
      <c r="EB30" s="636"/>
      <c r="EC30" s="648"/>
    </row>
    <row r="31" spans="2:133" ht="11.25" customHeight="1" x14ac:dyDescent="0.2">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99.4</v>
      </c>
      <c r="BH31" s="684"/>
      <c r="BI31" s="684"/>
      <c r="BJ31" s="684"/>
      <c r="BK31" s="684"/>
      <c r="BL31" s="684"/>
      <c r="BM31" s="685">
        <v>99.1</v>
      </c>
      <c r="BN31" s="684"/>
      <c r="BO31" s="684"/>
      <c r="BP31" s="684"/>
      <c r="BQ31" s="686"/>
      <c r="BR31" s="683">
        <v>99.6</v>
      </c>
      <c r="BS31" s="684"/>
      <c r="BT31" s="684"/>
      <c r="BU31" s="684"/>
      <c r="BV31" s="684"/>
      <c r="BW31" s="684"/>
      <c r="BX31" s="685">
        <v>99.2</v>
      </c>
      <c r="BY31" s="684"/>
      <c r="BZ31" s="684"/>
      <c r="CA31" s="684"/>
      <c r="CB31" s="686"/>
      <c r="CD31" s="642"/>
      <c r="CE31" s="643"/>
      <c r="CF31" s="618" t="s">
        <v>301</v>
      </c>
      <c r="CG31" s="619"/>
      <c r="CH31" s="619"/>
      <c r="CI31" s="619"/>
      <c r="CJ31" s="619"/>
      <c r="CK31" s="619"/>
      <c r="CL31" s="619"/>
      <c r="CM31" s="619"/>
      <c r="CN31" s="619"/>
      <c r="CO31" s="619"/>
      <c r="CP31" s="619"/>
      <c r="CQ31" s="620"/>
      <c r="CR31" s="621">
        <v>61021</v>
      </c>
      <c r="CS31" s="634"/>
      <c r="CT31" s="634"/>
      <c r="CU31" s="634"/>
      <c r="CV31" s="634"/>
      <c r="CW31" s="634"/>
      <c r="CX31" s="634"/>
      <c r="CY31" s="635"/>
      <c r="CZ31" s="624">
        <v>0.2</v>
      </c>
      <c r="DA31" s="636"/>
      <c r="DB31" s="636"/>
      <c r="DC31" s="637"/>
      <c r="DD31" s="627">
        <v>59151</v>
      </c>
      <c r="DE31" s="634"/>
      <c r="DF31" s="634"/>
      <c r="DG31" s="634"/>
      <c r="DH31" s="634"/>
      <c r="DI31" s="634"/>
      <c r="DJ31" s="634"/>
      <c r="DK31" s="635"/>
      <c r="DL31" s="627">
        <v>59151</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2">
      <c r="B32" s="618" t="s">
        <v>302</v>
      </c>
      <c r="C32" s="619"/>
      <c r="D32" s="619"/>
      <c r="E32" s="619"/>
      <c r="F32" s="619"/>
      <c r="G32" s="619"/>
      <c r="H32" s="619"/>
      <c r="I32" s="619"/>
      <c r="J32" s="619"/>
      <c r="K32" s="619"/>
      <c r="L32" s="619"/>
      <c r="M32" s="619"/>
      <c r="N32" s="619"/>
      <c r="O32" s="619"/>
      <c r="P32" s="619"/>
      <c r="Q32" s="620"/>
      <c r="R32" s="621">
        <v>1948452</v>
      </c>
      <c r="S32" s="622"/>
      <c r="T32" s="622"/>
      <c r="U32" s="622"/>
      <c r="V32" s="622"/>
      <c r="W32" s="622"/>
      <c r="X32" s="622"/>
      <c r="Y32" s="623"/>
      <c r="Z32" s="659">
        <v>7.5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303</v>
      </c>
      <c r="AX32" s="618" t="s">
        <v>304</v>
      </c>
      <c r="AY32" s="619"/>
      <c r="AZ32" s="619"/>
      <c r="BA32" s="619"/>
      <c r="BB32" s="619"/>
      <c r="BC32" s="619"/>
      <c r="BD32" s="619"/>
      <c r="BE32" s="619"/>
      <c r="BF32" s="620"/>
      <c r="BG32" s="687">
        <v>99.1</v>
      </c>
      <c r="BH32" s="634"/>
      <c r="BI32" s="634"/>
      <c r="BJ32" s="634"/>
      <c r="BK32" s="634"/>
      <c r="BL32" s="634"/>
      <c r="BM32" s="625">
        <v>98.9</v>
      </c>
      <c r="BN32" s="634"/>
      <c r="BO32" s="634"/>
      <c r="BP32" s="634"/>
      <c r="BQ32" s="657"/>
      <c r="BR32" s="687">
        <v>99.3</v>
      </c>
      <c r="BS32" s="634"/>
      <c r="BT32" s="634"/>
      <c r="BU32" s="634"/>
      <c r="BV32" s="634"/>
      <c r="BW32" s="634"/>
      <c r="BX32" s="625">
        <v>99.3</v>
      </c>
      <c r="BY32" s="634"/>
      <c r="BZ32" s="634"/>
      <c r="CA32" s="634"/>
      <c r="CB32" s="657"/>
      <c r="CD32" s="644"/>
      <c r="CE32" s="645"/>
      <c r="CF32" s="618" t="s">
        <v>305</v>
      </c>
      <c r="CG32" s="619"/>
      <c r="CH32" s="619"/>
      <c r="CI32" s="619"/>
      <c r="CJ32" s="619"/>
      <c r="CK32" s="619"/>
      <c r="CL32" s="619"/>
      <c r="CM32" s="619"/>
      <c r="CN32" s="619"/>
      <c r="CO32" s="619"/>
      <c r="CP32" s="619"/>
      <c r="CQ32" s="620"/>
      <c r="CR32" s="621">
        <v>574</v>
      </c>
      <c r="CS32" s="622"/>
      <c r="CT32" s="622"/>
      <c r="CU32" s="622"/>
      <c r="CV32" s="622"/>
      <c r="CW32" s="622"/>
      <c r="CX32" s="622"/>
      <c r="CY32" s="623"/>
      <c r="CZ32" s="624">
        <v>0</v>
      </c>
      <c r="DA32" s="636"/>
      <c r="DB32" s="636"/>
      <c r="DC32" s="637"/>
      <c r="DD32" s="627">
        <v>574</v>
      </c>
      <c r="DE32" s="622"/>
      <c r="DF32" s="622"/>
      <c r="DG32" s="622"/>
      <c r="DH32" s="622"/>
      <c r="DI32" s="622"/>
      <c r="DJ32" s="622"/>
      <c r="DK32" s="623"/>
      <c r="DL32" s="627">
        <v>574</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306</v>
      </c>
      <c r="C33" s="619"/>
      <c r="D33" s="619"/>
      <c r="E33" s="619"/>
      <c r="F33" s="619"/>
      <c r="G33" s="619"/>
      <c r="H33" s="619"/>
      <c r="I33" s="619"/>
      <c r="J33" s="619"/>
      <c r="K33" s="619"/>
      <c r="L33" s="619"/>
      <c r="M33" s="619"/>
      <c r="N33" s="619"/>
      <c r="O33" s="619"/>
      <c r="P33" s="619"/>
      <c r="Q33" s="620"/>
      <c r="R33" s="621">
        <v>20356</v>
      </c>
      <c r="S33" s="622"/>
      <c r="T33" s="622"/>
      <c r="U33" s="622"/>
      <c r="V33" s="622"/>
      <c r="W33" s="622"/>
      <c r="X33" s="622"/>
      <c r="Y33" s="623"/>
      <c r="Z33" s="659">
        <v>0.1</v>
      </c>
      <c r="AA33" s="659"/>
      <c r="AB33" s="659"/>
      <c r="AC33" s="659"/>
      <c r="AD33" s="660">
        <v>18890</v>
      </c>
      <c r="AE33" s="660"/>
      <c r="AF33" s="660"/>
      <c r="AG33" s="660"/>
      <c r="AH33" s="660"/>
      <c r="AI33" s="660"/>
      <c r="AJ33" s="660"/>
      <c r="AK33" s="660"/>
      <c r="AL33" s="624">
        <v>0.1</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99.7</v>
      </c>
      <c r="BH33" s="606"/>
      <c r="BI33" s="606"/>
      <c r="BJ33" s="606"/>
      <c r="BK33" s="606"/>
      <c r="BL33" s="606"/>
      <c r="BM33" s="652">
        <v>99.2</v>
      </c>
      <c r="BN33" s="606"/>
      <c r="BO33" s="606"/>
      <c r="BP33" s="606"/>
      <c r="BQ33" s="669"/>
      <c r="BR33" s="682">
        <v>99.7</v>
      </c>
      <c r="BS33" s="606"/>
      <c r="BT33" s="606"/>
      <c r="BU33" s="606"/>
      <c r="BV33" s="606"/>
      <c r="BW33" s="606"/>
      <c r="BX33" s="652">
        <v>99.2</v>
      </c>
      <c r="BY33" s="606"/>
      <c r="BZ33" s="606"/>
      <c r="CA33" s="606"/>
      <c r="CB33" s="669"/>
      <c r="CD33" s="618" t="s">
        <v>308</v>
      </c>
      <c r="CE33" s="619"/>
      <c r="CF33" s="619"/>
      <c r="CG33" s="619"/>
      <c r="CH33" s="619"/>
      <c r="CI33" s="619"/>
      <c r="CJ33" s="619"/>
      <c r="CK33" s="619"/>
      <c r="CL33" s="619"/>
      <c r="CM33" s="619"/>
      <c r="CN33" s="619"/>
      <c r="CO33" s="619"/>
      <c r="CP33" s="619"/>
      <c r="CQ33" s="620"/>
      <c r="CR33" s="621">
        <v>10711315</v>
      </c>
      <c r="CS33" s="634"/>
      <c r="CT33" s="634"/>
      <c r="CU33" s="634"/>
      <c r="CV33" s="634"/>
      <c r="CW33" s="634"/>
      <c r="CX33" s="634"/>
      <c r="CY33" s="635"/>
      <c r="CZ33" s="624">
        <v>41.3</v>
      </c>
      <c r="DA33" s="636"/>
      <c r="DB33" s="636"/>
      <c r="DC33" s="637"/>
      <c r="DD33" s="627">
        <v>9054561</v>
      </c>
      <c r="DE33" s="634"/>
      <c r="DF33" s="634"/>
      <c r="DG33" s="634"/>
      <c r="DH33" s="634"/>
      <c r="DI33" s="634"/>
      <c r="DJ33" s="634"/>
      <c r="DK33" s="635"/>
      <c r="DL33" s="627">
        <v>7277410</v>
      </c>
      <c r="DM33" s="634"/>
      <c r="DN33" s="634"/>
      <c r="DO33" s="634"/>
      <c r="DP33" s="634"/>
      <c r="DQ33" s="634"/>
      <c r="DR33" s="634"/>
      <c r="DS33" s="634"/>
      <c r="DT33" s="634"/>
      <c r="DU33" s="634"/>
      <c r="DV33" s="635"/>
      <c r="DW33" s="624">
        <v>48.1</v>
      </c>
      <c r="DX33" s="636"/>
      <c r="DY33" s="636"/>
      <c r="DZ33" s="636"/>
      <c r="EA33" s="636"/>
      <c r="EB33" s="636"/>
      <c r="EC33" s="648"/>
    </row>
    <row r="34" spans="2:133" ht="11.25" customHeight="1" x14ac:dyDescent="0.2">
      <c r="B34" s="618" t="s">
        <v>309</v>
      </c>
      <c r="C34" s="619"/>
      <c r="D34" s="619"/>
      <c r="E34" s="619"/>
      <c r="F34" s="619"/>
      <c r="G34" s="619"/>
      <c r="H34" s="619"/>
      <c r="I34" s="619"/>
      <c r="J34" s="619"/>
      <c r="K34" s="619"/>
      <c r="L34" s="619"/>
      <c r="M34" s="619"/>
      <c r="N34" s="619"/>
      <c r="O34" s="619"/>
      <c r="P34" s="619"/>
      <c r="Q34" s="620"/>
      <c r="R34" s="621">
        <v>186045</v>
      </c>
      <c r="S34" s="622"/>
      <c r="T34" s="622"/>
      <c r="U34" s="622"/>
      <c r="V34" s="622"/>
      <c r="W34" s="622"/>
      <c r="X34" s="622"/>
      <c r="Y34" s="623"/>
      <c r="Z34" s="659">
        <v>0.7</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3151534</v>
      </c>
      <c r="CS34" s="622"/>
      <c r="CT34" s="622"/>
      <c r="CU34" s="622"/>
      <c r="CV34" s="622"/>
      <c r="CW34" s="622"/>
      <c r="CX34" s="622"/>
      <c r="CY34" s="623"/>
      <c r="CZ34" s="624">
        <v>12.1</v>
      </c>
      <c r="DA34" s="636"/>
      <c r="DB34" s="636"/>
      <c r="DC34" s="637"/>
      <c r="DD34" s="627">
        <v>2502729</v>
      </c>
      <c r="DE34" s="622"/>
      <c r="DF34" s="622"/>
      <c r="DG34" s="622"/>
      <c r="DH34" s="622"/>
      <c r="DI34" s="622"/>
      <c r="DJ34" s="622"/>
      <c r="DK34" s="623"/>
      <c r="DL34" s="627">
        <v>2019476</v>
      </c>
      <c r="DM34" s="622"/>
      <c r="DN34" s="622"/>
      <c r="DO34" s="622"/>
      <c r="DP34" s="622"/>
      <c r="DQ34" s="622"/>
      <c r="DR34" s="622"/>
      <c r="DS34" s="622"/>
      <c r="DT34" s="622"/>
      <c r="DU34" s="622"/>
      <c r="DV34" s="623"/>
      <c r="DW34" s="624">
        <v>13.3</v>
      </c>
      <c r="DX34" s="636"/>
      <c r="DY34" s="636"/>
      <c r="DZ34" s="636"/>
      <c r="EA34" s="636"/>
      <c r="EB34" s="636"/>
      <c r="EC34" s="648"/>
    </row>
    <row r="35" spans="2:133" ht="11.25" customHeight="1" x14ac:dyDescent="0.2">
      <c r="B35" s="618" t="s">
        <v>311</v>
      </c>
      <c r="C35" s="619"/>
      <c r="D35" s="619"/>
      <c r="E35" s="619"/>
      <c r="F35" s="619"/>
      <c r="G35" s="619"/>
      <c r="H35" s="619"/>
      <c r="I35" s="619"/>
      <c r="J35" s="619"/>
      <c r="K35" s="619"/>
      <c r="L35" s="619"/>
      <c r="M35" s="619"/>
      <c r="N35" s="619"/>
      <c r="O35" s="619"/>
      <c r="P35" s="619"/>
      <c r="Q35" s="620"/>
      <c r="R35" s="621">
        <v>448369</v>
      </c>
      <c r="S35" s="622"/>
      <c r="T35" s="622"/>
      <c r="U35" s="622"/>
      <c r="V35" s="622"/>
      <c r="W35" s="622"/>
      <c r="X35" s="622"/>
      <c r="Y35" s="623"/>
      <c r="Z35" s="659">
        <v>1.7</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95663</v>
      </c>
      <c r="CS35" s="634"/>
      <c r="CT35" s="634"/>
      <c r="CU35" s="634"/>
      <c r="CV35" s="634"/>
      <c r="CW35" s="634"/>
      <c r="CX35" s="634"/>
      <c r="CY35" s="635"/>
      <c r="CZ35" s="624">
        <v>0.4</v>
      </c>
      <c r="DA35" s="636"/>
      <c r="DB35" s="636"/>
      <c r="DC35" s="637"/>
      <c r="DD35" s="627">
        <v>94431</v>
      </c>
      <c r="DE35" s="634"/>
      <c r="DF35" s="634"/>
      <c r="DG35" s="634"/>
      <c r="DH35" s="634"/>
      <c r="DI35" s="634"/>
      <c r="DJ35" s="634"/>
      <c r="DK35" s="635"/>
      <c r="DL35" s="627">
        <v>94431</v>
      </c>
      <c r="DM35" s="634"/>
      <c r="DN35" s="634"/>
      <c r="DO35" s="634"/>
      <c r="DP35" s="634"/>
      <c r="DQ35" s="634"/>
      <c r="DR35" s="634"/>
      <c r="DS35" s="634"/>
      <c r="DT35" s="634"/>
      <c r="DU35" s="634"/>
      <c r="DV35" s="635"/>
      <c r="DW35" s="624">
        <v>0.6</v>
      </c>
      <c r="DX35" s="636"/>
      <c r="DY35" s="636"/>
      <c r="DZ35" s="636"/>
      <c r="EA35" s="636"/>
      <c r="EB35" s="636"/>
      <c r="EC35" s="648"/>
    </row>
    <row r="36" spans="2:133" ht="11.25" customHeight="1" x14ac:dyDescent="0.2">
      <c r="B36" s="618" t="s">
        <v>315</v>
      </c>
      <c r="C36" s="619"/>
      <c r="D36" s="619"/>
      <c r="E36" s="619"/>
      <c r="F36" s="619"/>
      <c r="G36" s="619"/>
      <c r="H36" s="619"/>
      <c r="I36" s="619"/>
      <c r="J36" s="619"/>
      <c r="K36" s="619"/>
      <c r="L36" s="619"/>
      <c r="M36" s="619"/>
      <c r="N36" s="619"/>
      <c r="O36" s="619"/>
      <c r="P36" s="619"/>
      <c r="Q36" s="620"/>
      <c r="R36" s="621">
        <v>205342</v>
      </c>
      <c r="S36" s="622"/>
      <c r="T36" s="622"/>
      <c r="U36" s="622"/>
      <c r="V36" s="622"/>
      <c r="W36" s="622"/>
      <c r="X36" s="622"/>
      <c r="Y36" s="623"/>
      <c r="Z36" s="659">
        <v>0.8</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4279766</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577643</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4256740</v>
      </c>
      <c r="CS36" s="622"/>
      <c r="CT36" s="622"/>
      <c r="CU36" s="622"/>
      <c r="CV36" s="622"/>
      <c r="CW36" s="622"/>
      <c r="CX36" s="622"/>
      <c r="CY36" s="623"/>
      <c r="CZ36" s="624">
        <v>16.399999999999999</v>
      </c>
      <c r="DA36" s="636"/>
      <c r="DB36" s="636"/>
      <c r="DC36" s="637"/>
      <c r="DD36" s="627">
        <v>4048404</v>
      </c>
      <c r="DE36" s="622"/>
      <c r="DF36" s="622"/>
      <c r="DG36" s="622"/>
      <c r="DH36" s="622"/>
      <c r="DI36" s="622"/>
      <c r="DJ36" s="622"/>
      <c r="DK36" s="623"/>
      <c r="DL36" s="627">
        <v>3002779</v>
      </c>
      <c r="DM36" s="622"/>
      <c r="DN36" s="622"/>
      <c r="DO36" s="622"/>
      <c r="DP36" s="622"/>
      <c r="DQ36" s="622"/>
      <c r="DR36" s="622"/>
      <c r="DS36" s="622"/>
      <c r="DT36" s="622"/>
      <c r="DU36" s="622"/>
      <c r="DV36" s="623"/>
      <c r="DW36" s="624">
        <v>19.8</v>
      </c>
      <c r="DX36" s="636"/>
      <c r="DY36" s="636"/>
      <c r="DZ36" s="636"/>
      <c r="EA36" s="636"/>
      <c r="EB36" s="636"/>
      <c r="EC36" s="648"/>
    </row>
    <row r="37" spans="2:133" ht="11.25" customHeight="1" x14ac:dyDescent="0.2">
      <c r="B37" s="618" t="s">
        <v>319</v>
      </c>
      <c r="C37" s="619"/>
      <c r="D37" s="619"/>
      <c r="E37" s="619"/>
      <c r="F37" s="619"/>
      <c r="G37" s="619"/>
      <c r="H37" s="619"/>
      <c r="I37" s="619"/>
      <c r="J37" s="619"/>
      <c r="K37" s="619"/>
      <c r="L37" s="619"/>
      <c r="M37" s="619"/>
      <c r="N37" s="619"/>
      <c r="O37" s="619"/>
      <c r="P37" s="619"/>
      <c r="Q37" s="620"/>
      <c r="R37" s="621">
        <v>174231</v>
      </c>
      <c r="S37" s="622"/>
      <c r="T37" s="622"/>
      <c r="U37" s="622"/>
      <c r="V37" s="622"/>
      <c r="W37" s="622"/>
      <c r="X37" s="622"/>
      <c r="Y37" s="623"/>
      <c r="Z37" s="659">
        <v>0.7</v>
      </c>
      <c r="AA37" s="659"/>
      <c r="AB37" s="659"/>
      <c r="AC37" s="659"/>
      <c r="AD37" s="660" t="s">
        <v>122</v>
      </c>
      <c r="AE37" s="660"/>
      <c r="AF37" s="660"/>
      <c r="AG37" s="660"/>
      <c r="AH37" s="660"/>
      <c r="AI37" s="660"/>
      <c r="AJ37" s="660"/>
      <c r="AK37" s="660"/>
      <c r="AL37" s="624" t="s">
        <v>122</v>
      </c>
      <c r="AM37" s="625"/>
      <c r="AN37" s="625"/>
      <c r="AO37" s="661"/>
      <c r="AQ37" s="654" t="s">
        <v>320</v>
      </c>
      <c r="AR37" s="655"/>
      <c r="AS37" s="655"/>
      <c r="AT37" s="655"/>
      <c r="AU37" s="655"/>
      <c r="AV37" s="655"/>
      <c r="AW37" s="655"/>
      <c r="AX37" s="655"/>
      <c r="AY37" s="656"/>
      <c r="AZ37" s="621">
        <v>1188555</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432548</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1718178</v>
      </c>
      <c r="CS37" s="634"/>
      <c r="CT37" s="634"/>
      <c r="CU37" s="634"/>
      <c r="CV37" s="634"/>
      <c r="CW37" s="634"/>
      <c r="CX37" s="634"/>
      <c r="CY37" s="635"/>
      <c r="CZ37" s="624">
        <v>6.6</v>
      </c>
      <c r="DA37" s="636"/>
      <c r="DB37" s="636"/>
      <c r="DC37" s="637"/>
      <c r="DD37" s="627">
        <v>1718009</v>
      </c>
      <c r="DE37" s="634"/>
      <c r="DF37" s="634"/>
      <c r="DG37" s="634"/>
      <c r="DH37" s="634"/>
      <c r="DI37" s="634"/>
      <c r="DJ37" s="634"/>
      <c r="DK37" s="635"/>
      <c r="DL37" s="627">
        <v>1654387</v>
      </c>
      <c r="DM37" s="634"/>
      <c r="DN37" s="634"/>
      <c r="DO37" s="634"/>
      <c r="DP37" s="634"/>
      <c r="DQ37" s="634"/>
      <c r="DR37" s="634"/>
      <c r="DS37" s="634"/>
      <c r="DT37" s="634"/>
      <c r="DU37" s="634"/>
      <c r="DV37" s="635"/>
      <c r="DW37" s="624">
        <v>10.9</v>
      </c>
      <c r="DX37" s="636"/>
      <c r="DY37" s="636"/>
      <c r="DZ37" s="636"/>
      <c r="EA37" s="636"/>
      <c r="EB37" s="636"/>
      <c r="EC37" s="648"/>
    </row>
    <row r="38" spans="2:133" ht="11.25" customHeight="1" x14ac:dyDescent="0.2">
      <c r="B38" s="618" t="s">
        <v>323</v>
      </c>
      <c r="C38" s="619"/>
      <c r="D38" s="619"/>
      <c r="E38" s="619"/>
      <c r="F38" s="619"/>
      <c r="G38" s="619"/>
      <c r="H38" s="619"/>
      <c r="I38" s="619"/>
      <c r="J38" s="619"/>
      <c r="K38" s="619"/>
      <c r="L38" s="619"/>
      <c r="M38" s="619"/>
      <c r="N38" s="619"/>
      <c r="O38" s="619"/>
      <c r="P38" s="619"/>
      <c r="Q38" s="620"/>
      <c r="R38" s="621">
        <v>422800</v>
      </c>
      <c r="S38" s="622"/>
      <c r="T38" s="622"/>
      <c r="U38" s="622"/>
      <c r="V38" s="622"/>
      <c r="W38" s="622"/>
      <c r="X38" s="622"/>
      <c r="Y38" s="623"/>
      <c r="Z38" s="659">
        <v>1.6</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160805</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8075</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2930406</v>
      </c>
      <c r="CS38" s="622"/>
      <c r="CT38" s="622"/>
      <c r="CU38" s="622"/>
      <c r="CV38" s="622"/>
      <c r="CW38" s="622"/>
      <c r="CX38" s="622"/>
      <c r="CY38" s="623"/>
      <c r="CZ38" s="624">
        <v>11.3</v>
      </c>
      <c r="DA38" s="636"/>
      <c r="DB38" s="636"/>
      <c r="DC38" s="637"/>
      <c r="DD38" s="627">
        <v>2312351</v>
      </c>
      <c r="DE38" s="622"/>
      <c r="DF38" s="622"/>
      <c r="DG38" s="622"/>
      <c r="DH38" s="622"/>
      <c r="DI38" s="622"/>
      <c r="DJ38" s="622"/>
      <c r="DK38" s="623"/>
      <c r="DL38" s="627">
        <v>2160724</v>
      </c>
      <c r="DM38" s="622"/>
      <c r="DN38" s="622"/>
      <c r="DO38" s="622"/>
      <c r="DP38" s="622"/>
      <c r="DQ38" s="622"/>
      <c r="DR38" s="622"/>
      <c r="DS38" s="622"/>
      <c r="DT38" s="622"/>
      <c r="DU38" s="622"/>
      <c r="DV38" s="623"/>
      <c r="DW38" s="624">
        <v>14.3</v>
      </c>
      <c r="DX38" s="636"/>
      <c r="DY38" s="636"/>
      <c r="DZ38" s="636"/>
      <c r="EA38" s="636"/>
      <c r="EB38" s="636"/>
      <c r="EC38" s="648"/>
    </row>
    <row r="39" spans="2:133" ht="11.25" customHeight="1" x14ac:dyDescent="0.2">
      <c r="B39" s="618" t="s">
        <v>327</v>
      </c>
      <c r="C39" s="619"/>
      <c r="D39" s="619"/>
      <c r="E39" s="619"/>
      <c r="F39" s="619"/>
      <c r="G39" s="619"/>
      <c r="H39" s="619"/>
      <c r="I39" s="619"/>
      <c r="J39" s="619"/>
      <c r="K39" s="619"/>
      <c r="L39" s="619"/>
      <c r="M39" s="619"/>
      <c r="N39" s="619"/>
      <c r="O39" s="619"/>
      <c r="P39" s="619"/>
      <c r="Q39" s="620"/>
      <c r="R39" s="621">
        <v>43000</v>
      </c>
      <c r="S39" s="622"/>
      <c r="T39" s="622"/>
      <c r="U39" s="622"/>
      <c r="V39" s="622"/>
      <c r="W39" s="622"/>
      <c r="X39" s="622"/>
      <c r="Y39" s="623"/>
      <c r="Z39" s="659">
        <v>0.2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t="s">
        <v>122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12049</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276972</v>
      </c>
      <c r="CS39" s="634"/>
      <c r="CT39" s="634"/>
      <c r="CU39" s="634"/>
      <c r="CV39" s="634"/>
      <c r="CW39" s="634"/>
      <c r="CX39" s="634"/>
      <c r="CY39" s="635"/>
      <c r="CZ39" s="624">
        <v>1.1000000000000001</v>
      </c>
      <c r="DA39" s="636"/>
      <c r="DB39" s="636"/>
      <c r="DC39" s="637"/>
      <c r="DD39" s="627">
        <v>96646</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331</v>
      </c>
      <c r="C40" s="619"/>
      <c r="D40" s="619"/>
      <c r="E40" s="619"/>
      <c r="F40" s="619"/>
      <c r="G40" s="619"/>
      <c r="H40" s="619"/>
      <c r="I40" s="619"/>
      <c r="J40" s="619"/>
      <c r="K40" s="619"/>
      <c r="L40" s="619"/>
      <c r="M40" s="619"/>
      <c r="N40" s="619"/>
      <c r="O40" s="619"/>
      <c r="P40" s="619"/>
      <c r="Q40" s="620"/>
      <c r="R40" s="621">
        <v>127300</v>
      </c>
      <c r="S40" s="622"/>
      <c r="T40" s="622"/>
      <c r="U40" s="622"/>
      <c r="V40" s="622"/>
      <c r="W40" s="622"/>
      <c r="X40" s="622"/>
      <c r="Y40" s="623"/>
      <c r="Z40" s="659">
        <v>0.5</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111</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t="s">
        <v>122</v>
      </c>
      <c r="CS40" s="622"/>
      <c r="CT40" s="622"/>
      <c r="CU40" s="622"/>
      <c r="CV40" s="622"/>
      <c r="CW40" s="622"/>
      <c r="CX40" s="622"/>
      <c r="CY40" s="623"/>
      <c r="CZ40" s="624" t="s">
        <v>122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336</v>
      </c>
      <c r="C41" s="603"/>
      <c r="D41" s="603"/>
      <c r="E41" s="603"/>
      <c r="F41" s="603"/>
      <c r="G41" s="603"/>
      <c r="H41" s="603"/>
      <c r="I41" s="603"/>
      <c r="J41" s="603"/>
      <c r="K41" s="603"/>
      <c r="L41" s="603"/>
      <c r="M41" s="603"/>
      <c r="N41" s="603"/>
      <c r="O41" s="603"/>
      <c r="P41" s="603"/>
      <c r="Q41" s="604"/>
      <c r="R41" s="605">
        <v>25995883</v>
      </c>
      <c r="S41" s="646"/>
      <c r="T41" s="646"/>
      <c r="U41" s="646"/>
      <c r="V41" s="646"/>
      <c r="W41" s="646"/>
      <c r="X41" s="646"/>
      <c r="Y41" s="649"/>
      <c r="Z41" s="650">
        <v>100</v>
      </c>
      <c r="AA41" s="650"/>
      <c r="AB41" s="650"/>
      <c r="AC41" s="650"/>
      <c r="AD41" s="651">
        <v>14959497</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807638</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340</v>
      </c>
      <c r="AR42" s="667"/>
      <c r="AS42" s="667"/>
      <c r="AT42" s="667"/>
      <c r="AU42" s="667"/>
      <c r="AV42" s="667"/>
      <c r="AW42" s="667"/>
      <c r="AX42" s="667"/>
      <c r="AY42" s="668"/>
      <c r="AZ42" s="605">
        <v>2122768</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376</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377489</v>
      </c>
      <c r="CS42" s="634"/>
      <c r="CT42" s="634"/>
      <c r="CU42" s="634"/>
      <c r="CV42" s="634"/>
      <c r="CW42" s="634"/>
      <c r="CX42" s="634"/>
      <c r="CY42" s="635"/>
      <c r="CZ42" s="624">
        <v>1.5</v>
      </c>
      <c r="DA42" s="636"/>
      <c r="DB42" s="636"/>
      <c r="DC42" s="637"/>
      <c r="DD42" s="627">
        <v>41129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343</v>
      </c>
      <c r="CD43" s="618" t="s">
        <v>344</v>
      </c>
      <c r="CE43" s="619"/>
      <c r="CF43" s="619"/>
      <c r="CG43" s="619"/>
      <c r="CH43" s="619"/>
      <c r="CI43" s="619"/>
      <c r="CJ43" s="619"/>
      <c r="CK43" s="619"/>
      <c r="CL43" s="619"/>
      <c r="CM43" s="619"/>
      <c r="CN43" s="619"/>
      <c r="CO43" s="619"/>
      <c r="CP43" s="619"/>
      <c r="CQ43" s="620"/>
      <c r="CR43" s="621">
        <v>28080</v>
      </c>
      <c r="CS43" s="634"/>
      <c r="CT43" s="634"/>
      <c r="CU43" s="634"/>
      <c r="CV43" s="634"/>
      <c r="CW43" s="634"/>
      <c r="CX43" s="634"/>
      <c r="CY43" s="635"/>
      <c r="CZ43" s="624">
        <v>0.1</v>
      </c>
      <c r="DA43" s="636"/>
      <c r="DB43" s="636"/>
      <c r="DC43" s="637"/>
      <c r="DD43" s="627">
        <v>28080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377489</v>
      </c>
      <c r="CS44" s="622"/>
      <c r="CT44" s="622"/>
      <c r="CU44" s="622"/>
      <c r="CV44" s="622"/>
      <c r="CW44" s="622"/>
      <c r="CX44" s="622"/>
      <c r="CY44" s="623"/>
      <c r="CZ44" s="624">
        <v>1.5</v>
      </c>
      <c r="DA44" s="625"/>
      <c r="DB44" s="625"/>
      <c r="DC44" s="626"/>
      <c r="DD44" s="627">
        <v>41129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141036</v>
      </c>
      <c r="CS45" s="634"/>
      <c r="CT45" s="634"/>
      <c r="CU45" s="634"/>
      <c r="CV45" s="634"/>
      <c r="CW45" s="634"/>
      <c r="CX45" s="634"/>
      <c r="CY45" s="635"/>
      <c r="CZ45" s="624">
        <v>0.5</v>
      </c>
      <c r="DA45" s="636"/>
      <c r="DB45" s="636"/>
      <c r="DC45" s="637"/>
      <c r="DD45" s="627">
        <v>1884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349</v>
      </c>
      <c r="CG46" s="619"/>
      <c r="CH46" s="619"/>
      <c r="CI46" s="619"/>
      <c r="CJ46" s="619"/>
      <c r="CK46" s="619"/>
      <c r="CL46" s="619"/>
      <c r="CM46" s="619"/>
      <c r="CN46" s="619"/>
      <c r="CO46" s="619"/>
      <c r="CP46" s="619"/>
      <c r="CQ46" s="620"/>
      <c r="CR46" s="621">
        <v>236453</v>
      </c>
      <c r="CS46" s="622"/>
      <c r="CT46" s="622"/>
      <c r="CU46" s="622"/>
      <c r="CV46" s="622"/>
      <c r="CW46" s="622"/>
      <c r="CX46" s="622"/>
      <c r="CY46" s="623"/>
      <c r="CZ46" s="624">
        <v>0.9</v>
      </c>
      <c r="DA46" s="625"/>
      <c r="DB46" s="625"/>
      <c r="DC46" s="626"/>
      <c r="DD46" s="627">
        <v>39245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350</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352</v>
      </c>
      <c r="CE49" s="603"/>
      <c r="CF49" s="603"/>
      <c r="CG49" s="603"/>
      <c r="CH49" s="603"/>
      <c r="CI49" s="603"/>
      <c r="CJ49" s="603"/>
      <c r="CK49" s="603"/>
      <c r="CL49" s="603"/>
      <c r="CM49" s="603"/>
      <c r="CN49" s="603"/>
      <c r="CO49" s="603"/>
      <c r="CP49" s="603"/>
      <c r="CQ49" s="604"/>
      <c r="CR49" s="605">
        <v>25961804</v>
      </c>
      <c r="CS49" s="606"/>
      <c r="CT49" s="606"/>
      <c r="CU49" s="606"/>
      <c r="CV49" s="606"/>
      <c r="CW49" s="606"/>
      <c r="CX49" s="606"/>
      <c r="CY49" s="607"/>
      <c r="CZ49" s="608">
        <v>100</v>
      </c>
      <c r="DA49" s="609"/>
      <c r="DB49" s="609"/>
      <c r="DC49" s="610"/>
      <c r="DD49" s="611">
        <v>18061115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8rmlPJsRPFbCuUY8asc0HnbToHrQsOlgwCjPhlysemyNBfIg+gCVFvxkFdkMUhU4JrllXebVoe4AUtcXcggww==" saltValue="GXy7xwtzyVS0cDRnLTbtG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375</v>
      </c>
      <c r="C7" s="1048"/>
      <c r="D7" s="1048"/>
      <c r="E7" s="1048"/>
      <c r="F7" s="1048"/>
      <c r="G7" s="1048"/>
      <c r="H7" s="1048"/>
      <c r="I7" s="1048"/>
      <c r="J7" s="1048"/>
      <c r="K7" s="1048"/>
      <c r="L7" s="1048"/>
      <c r="M7" s="1048"/>
      <c r="N7" s="1048"/>
      <c r="O7" s="1048"/>
      <c r="P7" s="1049"/>
      <c r="Q7" s="1102">
        <v>26010</v>
      </c>
      <c r="R7" s="1103"/>
      <c r="S7" s="1103"/>
      <c r="T7" s="1103"/>
      <c r="U7" s="1103"/>
      <c r="V7" s="1103">
        <v>25976</v>
      </c>
      <c r="W7" s="1103"/>
      <c r="X7" s="1103"/>
      <c r="Y7" s="1103"/>
      <c r="Z7" s="1103"/>
      <c r="AA7" s="1103">
        <v>34</v>
      </c>
      <c r="AB7" s="1103"/>
      <c r="AC7" s="1103"/>
      <c r="AD7" s="1103"/>
      <c r="AE7" s="1104"/>
      <c r="AF7" s="1105">
        <v>15</v>
      </c>
      <c r="AG7" s="1106"/>
      <c r="AH7" s="1106"/>
      <c r="AI7" s="1106"/>
      <c r="AJ7" s="1107"/>
      <c r="AK7" s="1108" t="s">
        <v>551</v>
      </c>
      <c r="AL7" s="1109"/>
      <c r="AM7" s="1109"/>
      <c r="AN7" s="1109"/>
      <c r="AO7" s="1109"/>
      <c r="AP7" s="1109">
        <v>16179</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561</v>
      </c>
      <c r="BT7" s="1100"/>
      <c r="BU7" s="1100"/>
      <c r="BV7" s="1100"/>
      <c r="BW7" s="1100"/>
      <c r="BX7" s="1100"/>
      <c r="BY7" s="1100"/>
      <c r="BZ7" s="1100"/>
      <c r="CA7" s="1100"/>
      <c r="CB7" s="1100"/>
      <c r="CC7" s="1100"/>
      <c r="CD7" s="1100"/>
      <c r="CE7" s="1100"/>
      <c r="CF7" s="1100"/>
      <c r="CG7" s="1112"/>
      <c r="CH7" s="1096">
        <v>1</v>
      </c>
      <c r="CI7" s="1097"/>
      <c r="CJ7" s="1097"/>
      <c r="CK7" s="1097"/>
      <c r="CL7" s="1098"/>
      <c r="CM7" s="1096">
        <v>111</v>
      </c>
      <c r="CN7" s="1097"/>
      <c r="CO7" s="1097"/>
      <c r="CP7" s="1097"/>
      <c r="CQ7" s="1098"/>
      <c r="CR7" s="1096">
        <v>100</v>
      </c>
      <c r="CS7" s="1097"/>
      <c r="CT7" s="1097"/>
      <c r="CU7" s="1097"/>
      <c r="CV7" s="1098"/>
      <c r="CW7" s="989" t="s">
        <v>551</v>
      </c>
      <c r="CX7" s="990"/>
      <c r="CY7" s="990"/>
      <c r="CZ7" s="990"/>
      <c r="DA7" s="991"/>
      <c r="DB7" s="1096" t="s">
        <v>551</v>
      </c>
      <c r="DC7" s="1097"/>
      <c r="DD7" s="1097"/>
      <c r="DE7" s="1097"/>
      <c r="DF7" s="1098"/>
      <c r="DG7" s="1096" t="s">
        <v>551</v>
      </c>
      <c r="DH7" s="1097"/>
      <c r="DI7" s="1097"/>
      <c r="DJ7" s="1097"/>
      <c r="DK7" s="1098"/>
      <c r="DL7" s="1096" t="s">
        <v>551</v>
      </c>
      <c r="DM7" s="1097"/>
      <c r="DN7" s="1097"/>
      <c r="DO7" s="1097"/>
      <c r="DP7" s="1098"/>
      <c r="DQ7" s="1096" t="s">
        <v>551</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562</v>
      </c>
      <c r="BT8" s="993"/>
      <c r="BU8" s="993"/>
      <c r="BV8" s="993"/>
      <c r="BW8" s="993"/>
      <c r="BX8" s="993"/>
      <c r="BY8" s="993"/>
      <c r="BZ8" s="993"/>
      <c r="CA8" s="993"/>
      <c r="CB8" s="993"/>
      <c r="CC8" s="993"/>
      <c r="CD8" s="993"/>
      <c r="CE8" s="993"/>
      <c r="CF8" s="993"/>
      <c r="CG8" s="1014"/>
      <c r="CH8" s="989">
        <v>0</v>
      </c>
      <c r="CI8" s="990"/>
      <c r="CJ8" s="990"/>
      <c r="CK8" s="990"/>
      <c r="CL8" s="991"/>
      <c r="CM8" s="989">
        <v>32</v>
      </c>
      <c r="CN8" s="990"/>
      <c r="CO8" s="990"/>
      <c r="CP8" s="990"/>
      <c r="CQ8" s="991"/>
      <c r="CR8" s="989">
        <v>5</v>
      </c>
      <c r="CS8" s="990"/>
      <c r="CT8" s="990"/>
      <c r="CU8" s="990"/>
      <c r="CV8" s="991"/>
      <c r="CW8" s="989">
        <v>5</v>
      </c>
      <c r="CX8" s="990"/>
      <c r="CY8" s="990"/>
      <c r="CZ8" s="990"/>
      <c r="DA8" s="991"/>
      <c r="DB8" s="989" t="s">
        <v>551</v>
      </c>
      <c r="DC8" s="990"/>
      <c r="DD8" s="990"/>
      <c r="DE8" s="990"/>
      <c r="DF8" s="991"/>
      <c r="DG8" s="989" t="s">
        <v>551</v>
      </c>
      <c r="DH8" s="990"/>
      <c r="DI8" s="990"/>
      <c r="DJ8" s="990"/>
      <c r="DK8" s="991"/>
      <c r="DL8" s="989" t="s">
        <v>551</v>
      </c>
      <c r="DM8" s="990"/>
      <c r="DN8" s="990"/>
      <c r="DO8" s="990"/>
      <c r="DP8" s="991"/>
      <c r="DQ8" s="989" t="s">
        <v>551</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67">
        <v>26010</v>
      </c>
      <c r="R23" s="1061"/>
      <c r="S23" s="1061"/>
      <c r="T23" s="1061"/>
      <c r="U23" s="1061"/>
      <c r="V23" s="1061">
        <v>25976</v>
      </c>
      <c r="W23" s="1061"/>
      <c r="X23" s="1061"/>
      <c r="Y23" s="1061"/>
      <c r="Z23" s="1061"/>
      <c r="AA23" s="1061">
        <v>34</v>
      </c>
      <c r="AB23" s="1061"/>
      <c r="AC23" s="1061"/>
      <c r="AD23" s="1061"/>
      <c r="AE23" s="1068"/>
      <c r="AF23" s="1069">
        <v>15</v>
      </c>
      <c r="AG23" s="1061"/>
      <c r="AH23" s="1061"/>
      <c r="AI23" s="1061"/>
      <c r="AJ23" s="1070"/>
      <c r="AK23" s="1071"/>
      <c r="AL23" s="1072"/>
      <c r="AM23" s="1072"/>
      <c r="AN23" s="1072"/>
      <c r="AO23" s="1072"/>
      <c r="AP23" s="1061">
        <v>16179</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389</v>
      </c>
      <c r="C28" s="1048"/>
      <c r="D28" s="1048"/>
      <c r="E28" s="1048"/>
      <c r="F28" s="1048"/>
      <c r="G28" s="1048"/>
      <c r="H28" s="1048"/>
      <c r="I28" s="1048"/>
      <c r="J28" s="1048"/>
      <c r="K28" s="1048"/>
      <c r="L28" s="1048"/>
      <c r="M28" s="1048"/>
      <c r="N28" s="1048"/>
      <c r="O28" s="1048"/>
      <c r="P28" s="1049"/>
      <c r="Q28" s="1050">
        <v>7505</v>
      </c>
      <c r="R28" s="1051"/>
      <c r="S28" s="1051"/>
      <c r="T28" s="1051"/>
      <c r="U28" s="1051"/>
      <c r="V28" s="1051">
        <v>6927</v>
      </c>
      <c r="W28" s="1051"/>
      <c r="X28" s="1051"/>
      <c r="Y28" s="1051"/>
      <c r="Z28" s="1051"/>
      <c r="AA28" s="1051">
        <v>578</v>
      </c>
      <c r="AB28" s="1051"/>
      <c r="AC28" s="1051"/>
      <c r="AD28" s="1051"/>
      <c r="AE28" s="1052"/>
      <c r="AF28" s="1053">
        <v>578</v>
      </c>
      <c r="AG28" s="1051"/>
      <c r="AH28" s="1051"/>
      <c r="AI28" s="1051"/>
      <c r="AJ28" s="1054"/>
      <c r="AK28" s="1042">
        <v>808</v>
      </c>
      <c r="AL28" s="1043"/>
      <c r="AM28" s="1043"/>
      <c r="AN28" s="1043"/>
      <c r="AO28" s="1043"/>
      <c r="AP28" s="1043" t="s">
        <v>551</v>
      </c>
      <c r="AQ28" s="1043"/>
      <c r="AR28" s="1043"/>
      <c r="AS28" s="1043"/>
      <c r="AT28" s="1043"/>
      <c r="AU28" s="1043" t="s">
        <v>551</v>
      </c>
      <c r="AV28" s="1043"/>
      <c r="AW28" s="1043"/>
      <c r="AX28" s="1043"/>
      <c r="AY28" s="1043"/>
      <c r="AZ28" s="1044" t="s">
        <v>551</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390</v>
      </c>
      <c r="C29" s="1031"/>
      <c r="D29" s="1031"/>
      <c r="E29" s="1031"/>
      <c r="F29" s="1031"/>
      <c r="G29" s="1031"/>
      <c r="H29" s="1031"/>
      <c r="I29" s="1031"/>
      <c r="J29" s="1031"/>
      <c r="K29" s="1031"/>
      <c r="L29" s="1031"/>
      <c r="M29" s="1031"/>
      <c r="N29" s="1031"/>
      <c r="O29" s="1031"/>
      <c r="P29" s="1032"/>
      <c r="Q29" s="1038">
        <v>6643</v>
      </c>
      <c r="R29" s="1039"/>
      <c r="S29" s="1039"/>
      <c r="T29" s="1039"/>
      <c r="U29" s="1039"/>
      <c r="V29" s="1039">
        <v>6564</v>
      </c>
      <c r="W29" s="1039"/>
      <c r="X29" s="1039"/>
      <c r="Y29" s="1039"/>
      <c r="Z29" s="1039"/>
      <c r="AA29" s="1039">
        <v>79</v>
      </c>
      <c r="AB29" s="1039"/>
      <c r="AC29" s="1039"/>
      <c r="AD29" s="1039"/>
      <c r="AE29" s="1040"/>
      <c r="AF29" s="1035">
        <v>79</v>
      </c>
      <c r="AG29" s="1036"/>
      <c r="AH29" s="1036"/>
      <c r="AI29" s="1036"/>
      <c r="AJ29" s="1037"/>
      <c r="AK29" s="980">
        <v>1067</v>
      </c>
      <c r="AL29" s="971"/>
      <c r="AM29" s="971"/>
      <c r="AN29" s="971"/>
      <c r="AO29" s="971"/>
      <c r="AP29" s="971" t="s">
        <v>551</v>
      </c>
      <c r="AQ29" s="971"/>
      <c r="AR29" s="971"/>
      <c r="AS29" s="971"/>
      <c r="AT29" s="971"/>
      <c r="AU29" s="971" t="s">
        <v>551</v>
      </c>
      <c r="AV29" s="971"/>
      <c r="AW29" s="971"/>
      <c r="AX29" s="971"/>
      <c r="AY29" s="971"/>
      <c r="AZ29" s="1041" t="s">
        <v>551</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391</v>
      </c>
      <c r="C30" s="1031"/>
      <c r="D30" s="1031"/>
      <c r="E30" s="1031"/>
      <c r="F30" s="1031"/>
      <c r="G30" s="1031"/>
      <c r="H30" s="1031"/>
      <c r="I30" s="1031"/>
      <c r="J30" s="1031"/>
      <c r="K30" s="1031"/>
      <c r="L30" s="1031"/>
      <c r="M30" s="1031"/>
      <c r="N30" s="1031"/>
      <c r="O30" s="1031"/>
      <c r="P30" s="1032"/>
      <c r="Q30" s="1038">
        <v>1209</v>
      </c>
      <c r="R30" s="1039"/>
      <c r="S30" s="1039"/>
      <c r="T30" s="1039"/>
      <c r="U30" s="1039"/>
      <c r="V30" s="1039">
        <v>1161</v>
      </c>
      <c r="W30" s="1039"/>
      <c r="X30" s="1039"/>
      <c r="Y30" s="1039"/>
      <c r="Z30" s="1039"/>
      <c r="AA30" s="1039">
        <v>48</v>
      </c>
      <c r="AB30" s="1039"/>
      <c r="AC30" s="1039"/>
      <c r="AD30" s="1039"/>
      <c r="AE30" s="1040"/>
      <c r="AF30" s="1035">
        <v>48</v>
      </c>
      <c r="AG30" s="1036"/>
      <c r="AH30" s="1036"/>
      <c r="AI30" s="1036"/>
      <c r="AJ30" s="1037"/>
      <c r="AK30" s="980">
        <v>218</v>
      </c>
      <c r="AL30" s="971"/>
      <c r="AM30" s="971"/>
      <c r="AN30" s="971"/>
      <c r="AO30" s="971"/>
      <c r="AP30" s="971" t="s">
        <v>551</v>
      </c>
      <c r="AQ30" s="971"/>
      <c r="AR30" s="971"/>
      <c r="AS30" s="971"/>
      <c r="AT30" s="971"/>
      <c r="AU30" s="971" t="s">
        <v>551</v>
      </c>
      <c r="AV30" s="971"/>
      <c r="AW30" s="971"/>
      <c r="AX30" s="971"/>
      <c r="AY30" s="971"/>
      <c r="AZ30" s="1041" t="s">
        <v>551</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143</v>
      </c>
      <c r="C31" s="1031"/>
      <c r="D31" s="1031"/>
      <c r="E31" s="1031"/>
      <c r="F31" s="1031"/>
      <c r="G31" s="1031"/>
      <c r="H31" s="1031"/>
      <c r="I31" s="1031"/>
      <c r="J31" s="1031"/>
      <c r="K31" s="1031"/>
      <c r="L31" s="1031"/>
      <c r="M31" s="1031"/>
      <c r="N31" s="1031"/>
      <c r="O31" s="1031"/>
      <c r="P31" s="1032"/>
      <c r="Q31" s="1038">
        <v>1138</v>
      </c>
      <c r="R31" s="1039"/>
      <c r="S31" s="1039"/>
      <c r="T31" s="1039"/>
      <c r="U31" s="1039"/>
      <c r="V31" s="1039">
        <v>2071</v>
      </c>
      <c r="W31" s="1039"/>
      <c r="X31" s="1039"/>
      <c r="Y31" s="1039"/>
      <c r="Z31" s="1039"/>
      <c r="AA31" s="1039">
        <v>-933</v>
      </c>
      <c r="AB31" s="1039"/>
      <c r="AC31" s="1039"/>
      <c r="AD31" s="1039"/>
      <c r="AE31" s="1040"/>
      <c r="AF31" s="1035">
        <v>-4</v>
      </c>
      <c r="AG31" s="1036"/>
      <c r="AH31" s="1036"/>
      <c r="AI31" s="1036"/>
      <c r="AJ31" s="1037"/>
      <c r="AK31" s="980">
        <v>161</v>
      </c>
      <c r="AL31" s="971"/>
      <c r="AM31" s="971"/>
      <c r="AN31" s="971"/>
      <c r="AO31" s="971"/>
      <c r="AP31" s="971">
        <v>739</v>
      </c>
      <c r="AQ31" s="971"/>
      <c r="AR31" s="971"/>
      <c r="AS31" s="971"/>
      <c r="AT31" s="971"/>
      <c r="AU31" s="971">
        <v>290</v>
      </c>
      <c r="AV31" s="971"/>
      <c r="AW31" s="971"/>
      <c r="AX31" s="971"/>
      <c r="AY31" s="971"/>
      <c r="AZ31" s="1041">
        <v>0.5</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393</v>
      </c>
      <c r="C32" s="1031"/>
      <c r="D32" s="1031"/>
      <c r="E32" s="1031"/>
      <c r="F32" s="1031"/>
      <c r="G32" s="1031"/>
      <c r="H32" s="1031"/>
      <c r="I32" s="1031"/>
      <c r="J32" s="1031"/>
      <c r="K32" s="1031"/>
      <c r="L32" s="1031"/>
      <c r="M32" s="1031"/>
      <c r="N32" s="1031"/>
      <c r="O32" s="1031"/>
      <c r="P32" s="1032"/>
      <c r="Q32" s="1038">
        <v>1958</v>
      </c>
      <c r="R32" s="1039"/>
      <c r="S32" s="1039"/>
      <c r="T32" s="1039"/>
      <c r="U32" s="1039"/>
      <c r="V32" s="1039">
        <v>1886</v>
      </c>
      <c r="W32" s="1039"/>
      <c r="X32" s="1039"/>
      <c r="Y32" s="1039"/>
      <c r="Z32" s="1039"/>
      <c r="AA32" s="1039">
        <v>72</v>
      </c>
      <c r="AB32" s="1039"/>
      <c r="AC32" s="1039"/>
      <c r="AD32" s="1039"/>
      <c r="AE32" s="1040"/>
      <c r="AF32" s="1035">
        <v>503</v>
      </c>
      <c r="AG32" s="1036"/>
      <c r="AH32" s="1036"/>
      <c r="AI32" s="1036"/>
      <c r="AJ32" s="1037"/>
      <c r="AK32" s="980">
        <v>1189</v>
      </c>
      <c r="AL32" s="971"/>
      <c r="AM32" s="971"/>
      <c r="AN32" s="971"/>
      <c r="AO32" s="971"/>
      <c r="AP32" s="971">
        <v>16092</v>
      </c>
      <c r="AQ32" s="971"/>
      <c r="AR32" s="971"/>
      <c r="AS32" s="971"/>
      <c r="AT32" s="971"/>
      <c r="AU32" s="971">
        <v>11924</v>
      </c>
      <c r="AV32" s="971"/>
      <c r="AW32" s="971"/>
      <c r="AX32" s="971"/>
      <c r="AY32" s="971"/>
      <c r="AZ32" s="1041" t="s">
        <v>551</v>
      </c>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377</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1204</v>
      </c>
      <c r="AG63" s="959"/>
      <c r="AH63" s="959"/>
      <c r="AI63" s="959"/>
      <c r="AJ63" s="1022"/>
      <c r="AK63" s="1023"/>
      <c r="AL63" s="963"/>
      <c r="AM63" s="963"/>
      <c r="AN63" s="963"/>
      <c r="AO63" s="963"/>
      <c r="AP63" s="959">
        <v>16831</v>
      </c>
      <c r="AQ63" s="959"/>
      <c r="AR63" s="959"/>
      <c r="AS63" s="959"/>
      <c r="AT63" s="959"/>
      <c r="AU63" s="959">
        <v>12214</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397</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398</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552</v>
      </c>
      <c r="C68" s="986"/>
      <c r="D68" s="986"/>
      <c r="E68" s="986"/>
      <c r="F68" s="986"/>
      <c r="G68" s="986"/>
      <c r="H68" s="986"/>
      <c r="I68" s="986"/>
      <c r="J68" s="986"/>
      <c r="K68" s="986"/>
      <c r="L68" s="986"/>
      <c r="M68" s="986"/>
      <c r="N68" s="986"/>
      <c r="O68" s="986"/>
      <c r="P68" s="987"/>
      <c r="Q68" s="988">
        <v>558</v>
      </c>
      <c r="R68" s="982"/>
      <c r="S68" s="982"/>
      <c r="T68" s="982"/>
      <c r="U68" s="982"/>
      <c r="V68" s="982">
        <v>547</v>
      </c>
      <c r="W68" s="982"/>
      <c r="X68" s="982"/>
      <c r="Y68" s="982"/>
      <c r="Z68" s="982"/>
      <c r="AA68" s="982">
        <v>11</v>
      </c>
      <c r="AB68" s="982"/>
      <c r="AC68" s="982"/>
      <c r="AD68" s="982"/>
      <c r="AE68" s="982"/>
      <c r="AF68" s="982">
        <v>11</v>
      </c>
      <c r="AG68" s="982"/>
      <c r="AH68" s="982"/>
      <c r="AI68" s="982"/>
      <c r="AJ68" s="982"/>
      <c r="AK68" s="982" t="s">
        <v>551</v>
      </c>
      <c r="AL68" s="982"/>
      <c r="AM68" s="982"/>
      <c r="AN68" s="982"/>
      <c r="AO68" s="982"/>
      <c r="AP68" s="982">
        <v>123</v>
      </c>
      <c r="AQ68" s="982"/>
      <c r="AR68" s="982"/>
      <c r="AS68" s="982"/>
      <c r="AT68" s="982"/>
      <c r="AU68" s="982">
        <v>62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553</v>
      </c>
      <c r="C69" s="975"/>
      <c r="D69" s="975"/>
      <c r="E69" s="975"/>
      <c r="F69" s="975"/>
      <c r="G69" s="975"/>
      <c r="H69" s="975"/>
      <c r="I69" s="975"/>
      <c r="J69" s="975"/>
      <c r="K69" s="975"/>
      <c r="L69" s="975"/>
      <c r="M69" s="975"/>
      <c r="N69" s="975"/>
      <c r="O69" s="975"/>
      <c r="P69" s="976"/>
      <c r="Q69" s="977">
        <v>5003</v>
      </c>
      <c r="R69" s="971"/>
      <c r="S69" s="971"/>
      <c r="T69" s="971"/>
      <c r="U69" s="971"/>
      <c r="V69" s="971">
        <v>4984</v>
      </c>
      <c r="W69" s="971"/>
      <c r="X69" s="971"/>
      <c r="Y69" s="971"/>
      <c r="Z69" s="971"/>
      <c r="AA69" s="971">
        <v>19</v>
      </c>
      <c r="AB69" s="971"/>
      <c r="AC69" s="971"/>
      <c r="AD69" s="971"/>
      <c r="AE69" s="971"/>
      <c r="AF69" s="971">
        <v>19</v>
      </c>
      <c r="AG69" s="971"/>
      <c r="AH69" s="971"/>
      <c r="AI69" s="971"/>
      <c r="AJ69" s="971"/>
      <c r="AK69" s="971" t="s">
        <v>551</v>
      </c>
      <c r="AL69" s="971"/>
      <c r="AM69" s="971"/>
      <c r="AN69" s="971"/>
      <c r="AO69" s="971"/>
      <c r="AP69" s="971">
        <v>2769</v>
      </c>
      <c r="AQ69" s="971"/>
      <c r="AR69" s="971"/>
      <c r="AS69" s="971"/>
      <c r="AT69" s="971"/>
      <c r="AU69" s="971">
        <v>769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554</v>
      </c>
      <c r="C70" s="975"/>
      <c r="D70" s="975"/>
      <c r="E70" s="975"/>
      <c r="F70" s="975"/>
      <c r="G70" s="975"/>
      <c r="H70" s="975"/>
      <c r="I70" s="975"/>
      <c r="J70" s="975"/>
      <c r="K70" s="975"/>
      <c r="L70" s="975"/>
      <c r="M70" s="975"/>
      <c r="N70" s="975"/>
      <c r="O70" s="975"/>
      <c r="P70" s="976"/>
      <c r="Q70" s="977">
        <v>2723</v>
      </c>
      <c r="R70" s="971"/>
      <c r="S70" s="971"/>
      <c r="T70" s="971"/>
      <c r="U70" s="971"/>
      <c r="V70" s="971">
        <v>2603</v>
      </c>
      <c r="W70" s="971"/>
      <c r="X70" s="971"/>
      <c r="Y70" s="971"/>
      <c r="Z70" s="971"/>
      <c r="AA70" s="971">
        <v>119</v>
      </c>
      <c r="AB70" s="971"/>
      <c r="AC70" s="971"/>
      <c r="AD70" s="971"/>
      <c r="AE70" s="971"/>
      <c r="AF70" s="971">
        <v>119</v>
      </c>
      <c r="AG70" s="971"/>
      <c r="AH70" s="971"/>
      <c r="AI70" s="971"/>
      <c r="AJ70" s="971"/>
      <c r="AK70" s="971" t="s">
        <v>551</v>
      </c>
      <c r="AL70" s="971"/>
      <c r="AM70" s="971"/>
      <c r="AN70" s="971"/>
      <c r="AO70" s="971"/>
      <c r="AP70" s="971">
        <v>1596</v>
      </c>
      <c r="AQ70" s="971"/>
      <c r="AR70" s="971"/>
      <c r="AS70" s="971"/>
      <c r="AT70" s="971"/>
      <c r="AU70" s="971">
        <v>469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555</v>
      </c>
      <c r="C71" s="975"/>
      <c r="D71" s="975"/>
      <c r="E71" s="975"/>
      <c r="F71" s="975"/>
      <c r="G71" s="975"/>
      <c r="H71" s="975"/>
      <c r="I71" s="975"/>
      <c r="J71" s="975"/>
      <c r="K71" s="975"/>
      <c r="L71" s="975"/>
      <c r="M71" s="975"/>
      <c r="N71" s="975"/>
      <c r="O71" s="975"/>
      <c r="P71" s="976"/>
      <c r="Q71" s="977">
        <v>106</v>
      </c>
      <c r="R71" s="971"/>
      <c r="S71" s="971"/>
      <c r="T71" s="971"/>
      <c r="U71" s="971"/>
      <c r="V71" s="971">
        <v>103</v>
      </c>
      <c r="W71" s="971"/>
      <c r="X71" s="971"/>
      <c r="Y71" s="971"/>
      <c r="Z71" s="971"/>
      <c r="AA71" s="971">
        <v>3</v>
      </c>
      <c r="AB71" s="971"/>
      <c r="AC71" s="971"/>
      <c r="AD71" s="971"/>
      <c r="AE71" s="971"/>
      <c r="AF71" s="971">
        <v>3</v>
      </c>
      <c r="AG71" s="971"/>
      <c r="AH71" s="971"/>
      <c r="AI71" s="971"/>
      <c r="AJ71" s="971"/>
      <c r="AK71" s="971" t="s">
        <v>551</v>
      </c>
      <c r="AL71" s="971"/>
      <c r="AM71" s="971"/>
      <c r="AN71" s="971"/>
      <c r="AO71" s="971"/>
      <c r="AP71" s="971" t="s">
        <v>551</v>
      </c>
      <c r="AQ71" s="971"/>
      <c r="AR71" s="971"/>
      <c r="AS71" s="971"/>
      <c r="AT71" s="971"/>
      <c r="AU71" s="971" t="s">
        <v>551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556</v>
      </c>
      <c r="C72" s="975"/>
      <c r="D72" s="975"/>
      <c r="E72" s="975"/>
      <c r="F72" s="975"/>
      <c r="G72" s="975"/>
      <c r="H72" s="975"/>
      <c r="I72" s="975"/>
      <c r="J72" s="975"/>
      <c r="K72" s="975"/>
      <c r="L72" s="975"/>
      <c r="M72" s="975"/>
      <c r="N72" s="975"/>
      <c r="O72" s="975"/>
      <c r="P72" s="976"/>
      <c r="Q72" s="977">
        <v>230</v>
      </c>
      <c r="R72" s="971"/>
      <c r="S72" s="971"/>
      <c r="T72" s="971"/>
      <c r="U72" s="971"/>
      <c r="V72" s="971">
        <v>195</v>
      </c>
      <c r="W72" s="971"/>
      <c r="X72" s="971"/>
      <c r="Y72" s="971"/>
      <c r="Z72" s="971"/>
      <c r="AA72" s="971">
        <v>35</v>
      </c>
      <c r="AB72" s="971"/>
      <c r="AC72" s="971"/>
      <c r="AD72" s="971"/>
      <c r="AE72" s="971"/>
      <c r="AF72" s="971">
        <v>35</v>
      </c>
      <c r="AG72" s="971"/>
      <c r="AH72" s="971"/>
      <c r="AI72" s="971"/>
      <c r="AJ72" s="971"/>
      <c r="AK72" s="971" t="s">
        <v>551</v>
      </c>
      <c r="AL72" s="971"/>
      <c r="AM72" s="971"/>
      <c r="AN72" s="971"/>
      <c r="AO72" s="971"/>
      <c r="AP72" s="971" t="s">
        <v>551</v>
      </c>
      <c r="AQ72" s="971"/>
      <c r="AR72" s="971"/>
      <c r="AS72" s="971"/>
      <c r="AT72" s="971"/>
      <c r="AU72" s="971" t="s">
        <v>551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557</v>
      </c>
      <c r="C73" s="975"/>
      <c r="D73" s="975"/>
      <c r="E73" s="975"/>
      <c r="F73" s="975"/>
      <c r="G73" s="975"/>
      <c r="H73" s="975"/>
      <c r="I73" s="975"/>
      <c r="J73" s="975"/>
      <c r="K73" s="975"/>
      <c r="L73" s="975"/>
      <c r="M73" s="975"/>
      <c r="N73" s="975"/>
      <c r="O73" s="975"/>
      <c r="P73" s="976"/>
      <c r="Q73" s="977">
        <v>1359863</v>
      </c>
      <c r="R73" s="971"/>
      <c r="S73" s="971"/>
      <c r="T73" s="971"/>
      <c r="U73" s="971"/>
      <c r="V73" s="971">
        <v>1332205</v>
      </c>
      <c r="W73" s="971"/>
      <c r="X73" s="971"/>
      <c r="Y73" s="971"/>
      <c r="Z73" s="971"/>
      <c r="AA73" s="971">
        <v>27659</v>
      </c>
      <c r="AB73" s="971"/>
      <c r="AC73" s="971"/>
      <c r="AD73" s="971"/>
      <c r="AE73" s="971"/>
      <c r="AF73" s="971">
        <v>27659</v>
      </c>
      <c r="AG73" s="971"/>
      <c r="AH73" s="971"/>
      <c r="AI73" s="971"/>
      <c r="AJ73" s="971"/>
      <c r="AK73" s="971">
        <v>9500</v>
      </c>
      <c r="AL73" s="971"/>
      <c r="AM73" s="971"/>
      <c r="AN73" s="971"/>
      <c r="AO73" s="971"/>
      <c r="AP73" s="971" t="s">
        <v>551</v>
      </c>
      <c r="AQ73" s="971"/>
      <c r="AR73" s="971"/>
      <c r="AS73" s="971"/>
      <c r="AT73" s="971"/>
      <c r="AU73" s="971" t="s">
        <v>551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558</v>
      </c>
      <c r="C74" s="975"/>
      <c r="D74" s="975"/>
      <c r="E74" s="975"/>
      <c r="F74" s="975"/>
      <c r="G74" s="975"/>
      <c r="H74" s="975"/>
      <c r="I74" s="975"/>
      <c r="J74" s="975"/>
      <c r="K74" s="975"/>
      <c r="L74" s="975"/>
      <c r="M74" s="975"/>
      <c r="N74" s="975"/>
      <c r="O74" s="975"/>
      <c r="P74" s="976"/>
      <c r="Q74" s="977">
        <v>38885</v>
      </c>
      <c r="R74" s="971"/>
      <c r="S74" s="971"/>
      <c r="T74" s="971"/>
      <c r="U74" s="971"/>
      <c r="V74" s="971">
        <v>35641</v>
      </c>
      <c r="W74" s="971"/>
      <c r="X74" s="971"/>
      <c r="Y74" s="971"/>
      <c r="Z74" s="971"/>
      <c r="AA74" s="971">
        <v>3244</v>
      </c>
      <c r="AB74" s="971"/>
      <c r="AC74" s="971"/>
      <c r="AD74" s="971"/>
      <c r="AE74" s="971"/>
      <c r="AF74" s="971">
        <v>26208</v>
      </c>
      <c r="AG74" s="971"/>
      <c r="AH74" s="971"/>
      <c r="AI74" s="971"/>
      <c r="AJ74" s="971"/>
      <c r="AK74" s="971" t="s">
        <v>551</v>
      </c>
      <c r="AL74" s="971"/>
      <c r="AM74" s="971"/>
      <c r="AN74" s="971"/>
      <c r="AO74" s="971"/>
      <c r="AP74" s="971">
        <v>94795</v>
      </c>
      <c r="AQ74" s="971"/>
      <c r="AR74" s="971"/>
      <c r="AS74" s="971"/>
      <c r="AT74" s="971"/>
      <c r="AU74" s="971" t="s">
        <v>551</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559</v>
      </c>
      <c r="C75" s="975"/>
      <c r="D75" s="975"/>
      <c r="E75" s="975"/>
      <c r="F75" s="975"/>
      <c r="G75" s="975"/>
      <c r="H75" s="975"/>
      <c r="I75" s="975"/>
      <c r="J75" s="975"/>
      <c r="K75" s="975"/>
      <c r="L75" s="975"/>
      <c r="M75" s="975"/>
      <c r="N75" s="975"/>
      <c r="O75" s="975"/>
      <c r="P75" s="976"/>
      <c r="Q75" s="978">
        <v>6635</v>
      </c>
      <c r="R75" s="979"/>
      <c r="S75" s="979"/>
      <c r="T75" s="979"/>
      <c r="U75" s="980"/>
      <c r="V75" s="981">
        <v>5820</v>
      </c>
      <c r="W75" s="979"/>
      <c r="X75" s="979"/>
      <c r="Y75" s="979"/>
      <c r="Z75" s="980"/>
      <c r="AA75" s="981">
        <v>815</v>
      </c>
      <c r="AB75" s="979"/>
      <c r="AC75" s="979"/>
      <c r="AD75" s="979"/>
      <c r="AE75" s="980"/>
      <c r="AF75" s="981">
        <v>19303</v>
      </c>
      <c r="AG75" s="979"/>
      <c r="AH75" s="979"/>
      <c r="AI75" s="979"/>
      <c r="AJ75" s="980"/>
      <c r="AK75" s="971" t="s">
        <v>551</v>
      </c>
      <c r="AL75" s="971"/>
      <c r="AM75" s="971"/>
      <c r="AN75" s="971"/>
      <c r="AO75" s="971"/>
      <c r="AP75" s="981">
        <v>22689</v>
      </c>
      <c r="AQ75" s="979"/>
      <c r="AR75" s="979"/>
      <c r="AS75" s="979"/>
      <c r="AT75" s="980"/>
      <c r="AU75" s="971" t="s">
        <v>551</v>
      </c>
      <c r="AV75" s="971"/>
      <c r="AW75" s="971"/>
      <c r="AX75" s="971"/>
      <c r="AY75" s="971"/>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560</v>
      </c>
      <c r="C76" s="975"/>
      <c r="D76" s="975"/>
      <c r="E76" s="975"/>
      <c r="F76" s="975"/>
      <c r="G76" s="975"/>
      <c r="H76" s="975"/>
      <c r="I76" s="975"/>
      <c r="J76" s="975"/>
      <c r="K76" s="975"/>
      <c r="L76" s="975"/>
      <c r="M76" s="975"/>
      <c r="N76" s="975"/>
      <c r="O76" s="975"/>
      <c r="P76" s="976"/>
      <c r="Q76" s="978">
        <v>1335</v>
      </c>
      <c r="R76" s="979"/>
      <c r="S76" s="979"/>
      <c r="T76" s="979"/>
      <c r="U76" s="980"/>
      <c r="V76" s="981">
        <v>1091</v>
      </c>
      <c r="W76" s="979"/>
      <c r="X76" s="979"/>
      <c r="Y76" s="979"/>
      <c r="Z76" s="980"/>
      <c r="AA76" s="981">
        <v>243</v>
      </c>
      <c r="AB76" s="979"/>
      <c r="AC76" s="979"/>
      <c r="AD76" s="979"/>
      <c r="AE76" s="980"/>
      <c r="AF76" s="981">
        <v>1696</v>
      </c>
      <c r="AG76" s="979"/>
      <c r="AH76" s="979"/>
      <c r="AI76" s="979"/>
      <c r="AJ76" s="980"/>
      <c r="AK76" s="981">
        <v>6</v>
      </c>
      <c r="AL76" s="979"/>
      <c r="AM76" s="979"/>
      <c r="AN76" s="979"/>
      <c r="AO76" s="980"/>
      <c r="AP76" s="981">
        <v>2655</v>
      </c>
      <c r="AQ76" s="979"/>
      <c r="AR76" s="979"/>
      <c r="AS76" s="979"/>
      <c r="AT76" s="980"/>
      <c r="AU76" s="971" t="s">
        <v>551</v>
      </c>
      <c r="AV76" s="971"/>
      <c r="AW76" s="971"/>
      <c r="AX76" s="971"/>
      <c r="AY76" s="971"/>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75053</v>
      </c>
      <c r="AG88" s="959"/>
      <c r="AH88" s="959"/>
      <c r="AI88" s="959"/>
      <c r="AJ88" s="959"/>
      <c r="AK88" s="963"/>
      <c r="AL88" s="963"/>
      <c r="AM88" s="963"/>
      <c r="AN88" s="963"/>
      <c r="AO88" s="963"/>
      <c r="AP88" s="959">
        <v>124627</v>
      </c>
      <c r="AQ88" s="959"/>
      <c r="AR88" s="959"/>
      <c r="AS88" s="959"/>
      <c r="AT88" s="959"/>
      <c r="AU88" s="959">
        <v>1300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105</v>
      </c>
      <c r="CS102" s="953"/>
      <c r="CT102" s="953"/>
      <c r="CU102" s="953"/>
      <c r="CV102" s="954"/>
      <c r="CW102" s="952">
        <v>5</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295</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295</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295</v>
      </c>
      <c r="DR109" s="896"/>
      <c r="DS109" s="896"/>
      <c r="DT109" s="896"/>
      <c r="DU109" s="897"/>
      <c r="DV109" s="898" t="s">
        <v>410</v>
      </c>
      <c r="DW109" s="896"/>
      <c r="DX109" s="896"/>
      <c r="DY109" s="896"/>
      <c r="DZ109" s="929"/>
    </row>
    <row r="110" spans="1:131" s="230" customFormat="1" ht="26.25" customHeight="1" x14ac:dyDescent="0.2">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1684575</v>
      </c>
      <c r="AB110" s="889"/>
      <c r="AC110" s="889"/>
      <c r="AD110" s="889"/>
      <c r="AE110" s="890"/>
      <c r="AF110" s="891">
        <v>1771686</v>
      </c>
      <c r="AG110" s="889"/>
      <c r="AH110" s="889"/>
      <c r="AI110" s="889"/>
      <c r="AJ110" s="890"/>
      <c r="AK110" s="891">
        <v>1690263</v>
      </c>
      <c r="AL110" s="889"/>
      <c r="AM110" s="889"/>
      <c r="AN110" s="889"/>
      <c r="AO110" s="890"/>
      <c r="AP110" s="892">
        <v>12.8</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18735553</v>
      </c>
      <c r="BR110" s="842"/>
      <c r="BS110" s="842"/>
      <c r="BT110" s="842"/>
      <c r="BU110" s="842"/>
      <c r="BV110" s="842">
        <v>17385493</v>
      </c>
      <c r="BW110" s="842"/>
      <c r="BX110" s="842"/>
      <c r="BY110" s="842"/>
      <c r="BZ110" s="842"/>
      <c r="CA110" s="842">
        <v>16179013</v>
      </c>
      <c r="CB110" s="842"/>
      <c r="CC110" s="842"/>
      <c r="CD110" s="842"/>
      <c r="CE110" s="842"/>
      <c r="CF110" s="866">
        <v>122.9</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3666</v>
      </c>
      <c r="DH110" s="842"/>
      <c r="DI110" s="842"/>
      <c r="DJ110" s="842"/>
      <c r="DK110" s="842"/>
      <c r="DL110" s="842">
        <v>2986</v>
      </c>
      <c r="DM110" s="842"/>
      <c r="DN110" s="842"/>
      <c r="DO110" s="842"/>
      <c r="DP110" s="842"/>
      <c r="DQ110" s="842">
        <v>2374</v>
      </c>
      <c r="DR110" s="842"/>
      <c r="DS110" s="842"/>
      <c r="DT110" s="842"/>
      <c r="DU110" s="842"/>
      <c r="DV110" s="843">
        <v>0</v>
      </c>
      <c r="DW110" s="843"/>
      <c r="DX110" s="843"/>
      <c r="DY110" s="843"/>
      <c r="DZ110" s="844"/>
    </row>
    <row r="111" spans="1:131" s="230" customFormat="1" ht="26.25" customHeight="1" x14ac:dyDescent="0.2">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v>3666</v>
      </c>
      <c r="BR111" s="817"/>
      <c r="BS111" s="817"/>
      <c r="BT111" s="817"/>
      <c r="BU111" s="817"/>
      <c r="BV111" s="817">
        <v>2986</v>
      </c>
      <c r="BW111" s="817"/>
      <c r="BX111" s="817"/>
      <c r="BY111" s="817"/>
      <c r="BZ111" s="817"/>
      <c r="CA111" s="817">
        <v>2374</v>
      </c>
      <c r="CB111" s="817"/>
      <c r="CC111" s="817"/>
      <c r="CD111" s="817"/>
      <c r="CE111" s="817"/>
      <c r="CF111" s="875">
        <v>0</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13680017</v>
      </c>
      <c r="BR112" s="817"/>
      <c r="BS112" s="817"/>
      <c r="BT112" s="817"/>
      <c r="BU112" s="817"/>
      <c r="BV112" s="817">
        <v>12857564</v>
      </c>
      <c r="BW112" s="817"/>
      <c r="BX112" s="817"/>
      <c r="BY112" s="817"/>
      <c r="BZ112" s="817"/>
      <c r="CA112" s="817">
        <v>12213916</v>
      </c>
      <c r="CB112" s="817"/>
      <c r="CC112" s="817"/>
      <c r="CD112" s="817"/>
      <c r="CE112" s="817"/>
      <c r="CF112" s="875">
        <v>92.8</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1024223</v>
      </c>
      <c r="AB113" s="919"/>
      <c r="AC113" s="919"/>
      <c r="AD113" s="919"/>
      <c r="AE113" s="920"/>
      <c r="AF113" s="921">
        <v>1033400</v>
      </c>
      <c r="AG113" s="919"/>
      <c r="AH113" s="919"/>
      <c r="AI113" s="919"/>
      <c r="AJ113" s="920"/>
      <c r="AK113" s="921">
        <v>1021730</v>
      </c>
      <c r="AL113" s="919"/>
      <c r="AM113" s="919"/>
      <c r="AN113" s="919"/>
      <c r="AO113" s="920"/>
      <c r="AP113" s="922">
        <v>7.8</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v>796150</v>
      </c>
      <c r="BR113" s="817"/>
      <c r="BS113" s="817"/>
      <c r="BT113" s="817"/>
      <c r="BU113" s="817"/>
      <c r="BV113" s="817">
        <v>806112</v>
      </c>
      <c r="BW113" s="817"/>
      <c r="BX113" s="817"/>
      <c r="BY113" s="817"/>
      <c r="BZ113" s="817"/>
      <c r="CA113" s="817">
        <v>1299697</v>
      </c>
      <c r="CB113" s="817"/>
      <c r="CC113" s="817"/>
      <c r="CD113" s="817"/>
      <c r="CE113" s="817"/>
      <c r="CF113" s="875">
        <v>9.9</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111554</v>
      </c>
      <c r="AB114" s="780"/>
      <c r="AC114" s="780"/>
      <c r="AD114" s="780"/>
      <c r="AE114" s="781"/>
      <c r="AF114" s="782">
        <v>119895</v>
      </c>
      <c r="AG114" s="780"/>
      <c r="AH114" s="780"/>
      <c r="AI114" s="780"/>
      <c r="AJ114" s="781"/>
      <c r="AK114" s="782">
        <v>129486</v>
      </c>
      <c r="AL114" s="780"/>
      <c r="AM114" s="780"/>
      <c r="AN114" s="780"/>
      <c r="AO114" s="781"/>
      <c r="AP114" s="824">
        <v>1</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2929269</v>
      </c>
      <c r="BR114" s="817"/>
      <c r="BS114" s="817"/>
      <c r="BT114" s="817"/>
      <c r="BU114" s="817"/>
      <c r="BV114" s="817">
        <v>2961095</v>
      </c>
      <c r="BW114" s="817"/>
      <c r="BX114" s="817"/>
      <c r="BY114" s="817"/>
      <c r="BZ114" s="817"/>
      <c r="CA114" s="817">
        <v>2894560</v>
      </c>
      <c r="CB114" s="817"/>
      <c r="CC114" s="817"/>
      <c r="CD114" s="817"/>
      <c r="CE114" s="817"/>
      <c r="CF114" s="875">
        <v>22</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750</v>
      </c>
      <c r="AB115" s="919"/>
      <c r="AC115" s="919"/>
      <c r="AD115" s="919"/>
      <c r="AE115" s="920"/>
      <c r="AF115" s="921">
        <v>680</v>
      </c>
      <c r="AG115" s="919"/>
      <c r="AH115" s="919"/>
      <c r="AI115" s="919"/>
      <c r="AJ115" s="920"/>
      <c r="AK115" s="921">
        <v>612</v>
      </c>
      <c r="AL115" s="919"/>
      <c r="AM115" s="919"/>
      <c r="AN115" s="919"/>
      <c r="AO115" s="920"/>
      <c r="AP115" s="922">
        <v>0</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358</v>
      </c>
      <c r="AB116" s="780"/>
      <c r="AC116" s="780"/>
      <c r="AD116" s="780"/>
      <c r="AE116" s="781"/>
      <c r="AF116" s="782">
        <v>210</v>
      </c>
      <c r="AG116" s="780"/>
      <c r="AH116" s="780"/>
      <c r="AI116" s="780"/>
      <c r="AJ116" s="781"/>
      <c r="AK116" s="782">
        <v>485</v>
      </c>
      <c r="AL116" s="780"/>
      <c r="AM116" s="780"/>
      <c r="AN116" s="780"/>
      <c r="AO116" s="781"/>
      <c r="AP116" s="824">
        <v>0</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2821460</v>
      </c>
      <c r="AB117" s="903"/>
      <c r="AC117" s="903"/>
      <c r="AD117" s="903"/>
      <c r="AE117" s="904"/>
      <c r="AF117" s="905">
        <v>2925871</v>
      </c>
      <c r="AG117" s="903"/>
      <c r="AH117" s="903"/>
      <c r="AI117" s="903"/>
      <c r="AJ117" s="904"/>
      <c r="AK117" s="905">
        <v>2842576</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295</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750</v>
      </c>
      <c r="AB119" s="889"/>
      <c r="AC119" s="889"/>
      <c r="AD119" s="889"/>
      <c r="AE119" s="890"/>
      <c r="AF119" s="891">
        <v>680</v>
      </c>
      <c r="AG119" s="889"/>
      <c r="AH119" s="889"/>
      <c r="AI119" s="889"/>
      <c r="AJ119" s="890"/>
      <c r="AK119" s="891">
        <v>612</v>
      </c>
      <c r="AL119" s="889"/>
      <c r="AM119" s="889"/>
      <c r="AN119" s="889"/>
      <c r="AO119" s="890"/>
      <c r="AP119" s="892">
        <v>0</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440</v>
      </c>
      <c r="BP119" s="878"/>
      <c r="BQ119" s="879">
        <v>36144655</v>
      </c>
      <c r="BR119" s="845"/>
      <c r="BS119" s="845"/>
      <c r="BT119" s="845"/>
      <c r="BU119" s="845"/>
      <c r="BV119" s="845">
        <v>34013250</v>
      </c>
      <c r="BW119" s="845"/>
      <c r="BX119" s="845"/>
      <c r="BY119" s="845"/>
      <c r="BZ119" s="845"/>
      <c r="CA119" s="845">
        <v>32589560</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3699173</v>
      </c>
      <c r="BR120" s="842"/>
      <c r="BS120" s="842"/>
      <c r="BT120" s="842"/>
      <c r="BU120" s="842"/>
      <c r="BV120" s="842">
        <v>4024572</v>
      </c>
      <c r="BW120" s="842"/>
      <c r="BX120" s="842"/>
      <c r="BY120" s="842"/>
      <c r="BZ120" s="842"/>
      <c r="CA120" s="842">
        <v>3946592</v>
      </c>
      <c r="CB120" s="842"/>
      <c r="CC120" s="842"/>
      <c r="CD120" s="842"/>
      <c r="CE120" s="842"/>
      <c r="CF120" s="866">
        <v>30</v>
      </c>
      <c r="CG120" s="867"/>
      <c r="CH120" s="867"/>
      <c r="CI120" s="867"/>
      <c r="CJ120" s="867"/>
      <c r="CK120" s="868" t="s">
        <v>444</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13238656</v>
      </c>
      <c r="DH120" s="842"/>
      <c r="DI120" s="842"/>
      <c r="DJ120" s="842"/>
      <c r="DK120" s="842"/>
      <c r="DL120" s="842">
        <v>12510565</v>
      </c>
      <c r="DM120" s="842"/>
      <c r="DN120" s="842"/>
      <c r="DO120" s="842"/>
      <c r="DP120" s="842"/>
      <c r="DQ120" s="842">
        <v>11924207</v>
      </c>
      <c r="DR120" s="842"/>
      <c r="DS120" s="842"/>
      <c r="DT120" s="842"/>
      <c r="DU120" s="842"/>
      <c r="DV120" s="843">
        <v>90.6</v>
      </c>
      <c r="DW120" s="843"/>
      <c r="DX120" s="843"/>
      <c r="DY120" s="843"/>
      <c r="DZ120" s="844"/>
    </row>
    <row r="121" spans="1:130" s="230" customFormat="1" ht="26.25" customHeight="1" x14ac:dyDescent="0.2">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v>3702420</v>
      </c>
      <c r="BR121" s="817"/>
      <c r="BS121" s="817"/>
      <c r="BT121" s="817"/>
      <c r="BU121" s="817"/>
      <c r="BV121" s="817">
        <v>3628226</v>
      </c>
      <c r="BW121" s="817"/>
      <c r="BX121" s="817"/>
      <c r="BY121" s="817"/>
      <c r="BZ121" s="817"/>
      <c r="CA121" s="817">
        <v>3393141</v>
      </c>
      <c r="CB121" s="817"/>
      <c r="CC121" s="817"/>
      <c r="CD121" s="817"/>
      <c r="CE121" s="817"/>
      <c r="CF121" s="875">
        <v>25.8</v>
      </c>
      <c r="CG121" s="876"/>
      <c r="CH121" s="876"/>
      <c r="CI121" s="876"/>
      <c r="CJ121" s="876"/>
      <c r="CK121" s="869"/>
      <c r="CL121" s="855"/>
      <c r="CM121" s="855"/>
      <c r="CN121" s="855"/>
      <c r="CO121" s="856"/>
      <c r="CP121" s="835" t="s">
        <v>143</v>
      </c>
      <c r="CQ121" s="836"/>
      <c r="CR121" s="836"/>
      <c r="CS121" s="836"/>
      <c r="CT121" s="836"/>
      <c r="CU121" s="836"/>
      <c r="CV121" s="836"/>
      <c r="CW121" s="836"/>
      <c r="CX121" s="836"/>
      <c r="CY121" s="836"/>
      <c r="CZ121" s="836"/>
      <c r="DA121" s="836"/>
      <c r="DB121" s="836"/>
      <c r="DC121" s="836"/>
      <c r="DD121" s="836"/>
      <c r="DE121" s="836"/>
      <c r="DF121" s="837"/>
      <c r="DG121" s="816">
        <v>441361</v>
      </c>
      <c r="DH121" s="817"/>
      <c r="DI121" s="817"/>
      <c r="DJ121" s="817"/>
      <c r="DK121" s="817"/>
      <c r="DL121" s="817">
        <v>346999</v>
      </c>
      <c r="DM121" s="817"/>
      <c r="DN121" s="817"/>
      <c r="DO121" s="817"/>
      <c r="DP121" s="817"/>
      <c r="DQ121" s="817">
        <v>289709</v>
      </c>
      <c r="DR121" s="817"/>
      <c r="DS121" s="817"/>
      <c r="DT121" s="817"/>
      <c r="DU121" s="817"/>
      <c r="DV121" s="794">
        <v>2.2000000000000002</v>
      </c>
      <c r="DW121" s="794"/>
      <c r="DX121" s="794"/>
      <c r="DY121" s="794"/>
      <c r="DZ121" s="795"/>
    </row>
    <row r="122" spans="1:130" s="230" customFormat="1" ht="26.25" customHeight="1" x14ac:dyDescent="0.2">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21497395</v>
      </c>
      <c r="BR122" s="845"/>
      <c r="BS122" s="845"/>
      <c r="BT122" s="845"/>
      <c r="BU122" s="845"/>
      <c r="BV122" s="845">
        <v>20499890</v>
      </c>
      <c r="BW122" s="845"/>
      <c r="BX122" s="845"/>
      <c r="BY122" s="845"/>
      <c r="BZ122" s="845"/>
      <c r="CA122" s="845">
        <v>19581364</v>
      </c>
      <c r="CB122" s="845"/>
      <c r="CC122" s="845"/>
      <c r="CD122" s="845"/>
      <c r="CE122" s="845"/>
      <c r="CF122" s="846">
        <v>148.69999999999999</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448</v>
      </c>
      <c r="BP123" s="878"/>
      <c r="BQ123" s="832">
        <v>28898988</v>
      </c>
      <c r="BR123" s="833"/>
      <c r="BS123" s="833"/>
      <c r="BT123" s="833"/>
      <c r="BU123" s="833"/>
      <c r="BV123" s="833">
        <v>28152688</v>
      </c>
      <c r="BW123" s="833"/>
      <c r="BX123" s="833"/>
      <c r="BY123" s="833"/>
      <c r="BZ123" s="833"/>
      <c r="CA123" s="833">
        <v>26921097</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54.9</v>
      </c>
      <c r="BR124" s="831"/>
      <c r="BS124" s="831"/>
      <c r="BT124" s="831"/>
      <c r="BU124" s="831"/>
      <c r="BV124" s="831">
        <v>45.4</v>
      </c>
      <c r="BW124" s="831"/>
      <c r="BX124" s="831"/>
      <c r="BY124" s="831"/>
      <c r="BZ124" s="831"/>
      <c r="CA124" s="831">
        <v>43</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v>648834</v>
      </c>
      <c r="AB128" s="801"/>
      <c r="AC128" s="801"/>
      <c r="AD128" s="801"/>
      <c r="AE128" s="802"/>
      <c r="AF128" s="803">
        <v>668582</v>
      </c>
      <c r="AG128" s="801"/>
      <c r="AH128" s="801"/>
      <c r="AI128" s="801"/>
      <c r="AJ128" s="802"/>
      <c r="AK128" s="803">
        <v>671486</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122</v>
      </c>
      <c r="BG128" s="787"/>
      <c r="BH128" s="787"/>
      <c r="BI128" s="787"/>
      <c r="BJ128" s="787"/>
      <c r="BK128" s="787"/>
      <c r="BL128" s="810"/>
      <c r="BM128" s="786">
        <v>12.78</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14981011</v>
      </c>
      <c r="AB129" s="780"/>
      <c r="AC129" s="780"/>
      <c r="AD129" s="780"/>
      <c r="AE129" s="781"/>
      <c r="AF129" s="782">
        <v>14684339</v>
      </c>
      <c r="AG129" s="780"/>
      <c r="AH129" s="780"/>
      <c r="AI129" s="780"/>
      <c r="AJ129" s="781"/>
      <c r="AK129" s="782">
        <v>14917416</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122</v>
      </c>
      <c r="BG129" s="771"/>
      <c r="BH129" s="771"/>
      <c r="BI129" s="771"/>
      <c r="BJ129" s="771"/>
      <c r="BK129" s="771"/>
      <c r="BL129" s="772"/>
      <c r="BM129" s="770">
        <v>17.78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1799779</v>
      </c>
      <c r="AB130" s="780"/>
      <c r="AC130" s="780"/>
      <c r="AD130" s="780"/>
      <c r="AE130" s="781"/>
      <c r="AF130" s="782">
        <v>1786899</v>
      </c>
      <c r="AG130" s="780"/>
      <c r="AH130" s="780"/>
      <c r="AI130" s="780"/>
      <c r="AJ130" s="781"/>
      <c r="AK130" s="782">
        <v>1748936</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3.2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13181232</v>
      </c>
      <c r="AB131" s="764"/>
      <c r="AC131" s="764"/>
      <c r="AD131" s="764"/>
      <c r="AE131" s="765"/>
      <c r="AF131" s="766">
        <v>12897440</v>
      </c>
      <c r="AG131" s="764"/>
      <c r="AH131" s="764"/>
      <c r="AI131" s="764"/>
      <c r="AJ131" s="765"/>
      <c r="AK131" s="766">
        <v>13168480</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v>43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2.828620269</v>
      </c>
      <c r="AB132" s="745"/>
      <c r="AC132" s="745"/>
      <c r="AD132" s="745"/>
      <c r="AE132" s="746"/>
      <c r="AF132" s="747">
        <v>3.647157886</v>
      </c>
      <c r="AG132" s="745"/>
      <c r="AH132" s="745"/>
      <c r="AI132" s="745"/>
      <c r="AJ132" s="746"/>
      <c r="AK132" s="747">
        <v>3.2057914049999998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1.9</v>
      </c>
      <c r="AB133" s="724"/>
      <c r="AC133" s="724"/>
      <c r="AD133" s="724"/>
      <c r="AE133" s="725"/>
      <c r="AF133" s="723">
        <v>2.5</v>
      </c>
      <c r="AG133" s="724"/>
      <c r="AH133" s="724"/>
      <c r="AI133" s="724"/>
      <c r="AJ133" s="725"/>
      <c r="AK133" s="723">
        <v>3.2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YRJ7Re5tUJpEmAFcpIsLTAsPQCEbB81bf8Y1jpCDroo634GgL4Bthf4V3sbzZkWPKyUS3GLWKmqdBBVNsMbVw==" saltValue="uzjpkNIqQpOd1TOvbquox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474</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oyCiL0QXN2SmgG3iGsxfNxoNC/fdkZbWRD+G8xn86ebZH0nbJxTcmk8V8H4fKmRo/ZYhN5T0kZNmee09yvpfZw==" saltValue="a4js2gO6mIHtmMFkzQfQ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ihrDeydaSa7C2TpBf67IELsSvcKljU/xm/eA/w3Pn17j34r7+EC4Ktg4sTBW6WWTnGV39ZJn1uof0ZHjllyzXQ==" saltValue="1XzbwSgXBjx4js68fue0F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477</v>
      </c>
      <c r="AP7" s="272"/>
      <c r="AQ7" s="273" t="s">
        <v>478</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479</v>
      </c>
      <c r="AQ8" s="279" t="s">
        <v>480</v>
      </c>
      <c r="AR8" s="280" t="s">
        <v>481</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482</v>
      </c>
      <c r="AL9" s="1131"/>
      <c r="AM9" s="1131"/>
      <c r="AN9" s="1132"/>
      <c r="AO9" s="281">
        <v>4629142</v>
      </c>
      <c r="AP9" s="281">
        <v>73830</v>
      </c>
      <c r="AQ9" s="282">
        <v>66486</v>
      </c>
      <c r="AR9" s="283">
        <v>11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483</v>
      </c>
      <c r="AL10" s="1131"/>
      <c r="AM10" s="1131"/>
      <c r="AN10" s="1132"/>
      <c r="AO10" s="284">
        <v>1009566</v>
      </c>
      <c r="AP10" s="284">
        <v>16102</v>
      </c>
      <c r="AQ10" s="285">
        <v>6147</v>
      </c>
      <c r="AR10" s="286">
        <v>161.9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484</v>
      </c>
      <c r="AL11" s="1131"/>
      <c r="AM11" s="1131"/>
      <c r="AN11" s="1132"/>
      <c r="AO11" s="284">
        <v>71944</v>
      </c>
      <c r="AP11" s="284">
        <v>1147</v>
      </c>
      <c r="AQ11" s="285">
        <v>1219</v>
      </c>
      <c r="AR11" s="286">
        <v>-5.9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485</v>
      </c>
      <c r="AL12" s="1131"/>
      <c r="AM12" s="1131"/>
      <c r="AN12" s="1132"/>
      <c r="AO12" s="284" t="s">
        <v>486</v>
      </c>
      <c r="AP12" s="284" t="s">
        <v>486</v>
      </c>
      <c r="AQ12" s="285">
        <v>9</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487</v>
      </c>
      <c r="AL13" s="1131"/>
      <c r="AM13" s="1131"/>
      <c r="AN13" s="1132"/>
      <c r="AO13" s="284">
        <v>232834</v>
      </c>
      <c r="AP13" s="284">
        <v>3713</v>
      </c>
      <c r="AQ13" s="285">
        <v>2955</v>
      </c>
      <c r="AR13" s="286">
        <v>25.7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488</v>
      </c>
      <c r="AL14" s="1131"/>
      <c r="AM14" s="1131"/>
      <c r="AN14" s="1132"/>
      <c r="AO14" s="284">
        <v>28080</v>
      </c>
      <c r="AP14" s="284">
        <v>448</v>
      </c>
      <c r="AQ14" s="285">
        <v>1434</v>
      </c>
      <c r="AR14" s="286">
        <v>-68.8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489</v>
      </c>
      <c r="AL15" s="1134"/>
      <c r="AM15" s="1134"/>
      <c r="AN15" s="1135"/>
      <c r="AO15" s="284">
        <v>-122652</v>
      </c>
      <c r="AP15" s="284">
        <v>-1956</v>
      </c>
      <c r="AQ15" s="285">
        <v>-3102</v>
      </c>
      <c r="AR15" s="286">
        <v>-36.9</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5848914</v>
      </c>
      <c r="AP16" s="284">
        <v>93284</v>
      </c>
      <c r="AQ16" s="285">
        <v>75147</v>
      </c>
      <c r="AR16" s="286">
        <v>24.1</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494</v>
      </c>
      <c r="AL21" s="1137"/>
      <c r="AM21" s="1137"/>
      <c r="AN21" s="1138"/>
      <c r="AO21" s="297">
        <v>7.59</v>
      </c>
      <c r="AP21" s="298">
        <v>6.62</v>
      </c>
      <c r="AQ21" s="299">
        <v>0.97</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495</v>
      </c>
      <c r="AL22" s="1137"/>
      <c r="AM22" s="1137"/>
      <c r="AN22" s="1138"/>
      <c r="AO22" s="302">
        <v>94.8</v>
      </c>
      <c r="AP22" s="303">
        <v>98.3</v>
      </c>
      <c r="AQ22" s="304">
        <v>-3.5</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496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477</v>
      </c>
      <c r="AP30" s="272"/>
      <c r="AQ30" s="273" t="s">
        <v>478</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479</v>
      </c>
      <c r="AQ31" s="279" t="s">
        <v>480</v>
      </c>
      <c r="AR31" s="280" t="s">
        <v>481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499</v>
      </c>
      <c r="AL32" s="1121"/>
      <c r="AM32" s="1121"/>
      <c r="AN32" s="1122"/>
      <c r="AO32" s="312">
        <v>1690263</v>
      </c>
      <c r="AP32" s="312">
        <v>26958</v>
      </c>
      <c r="AQ32" s="313">
        <v>34847</v>
      </c>
      <c r="AR32" s="314">
        <v>-22.6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500</v>
      </c>
      <c r="AL33" s="1121"/>
      <c r="AM33" s="1121"/>
      <c r="AN33" s="1122"/>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501</v>
      </c>
      <c r="AL34" s="1121"/>
      <c r="AM34" s="1121"/>
      <c r="AN34" s="1122"/>
      <c r="AO34" s="312" t="s">
        <v>486</v>
      </c>
      <c r="AP34" s="312" t="s">
        <v>486</v>
      </c>
      <c r="AQ34" s="313">
        <v>5</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502</v>
      </c>
      <c r="AL35" s="1121"/>
      <c r="AM35" s="1121"/>
      <c r="AN35" s="1122"/>
      <c r="AO35" s="312">
        <v>1021730</v>
      </c>
      <c r="AP35" s="312">
        <v>16296</v>
      </c>
      <c r="AQ35" s="313">
        <v>8260</v>
      </c>
      <c r="AR35" s="314">
        <v>97.3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503</v>
      </c>
      <c r="AL36" s="1121"/>
      <c r="AM36" s="1121"/>
      <c r="AN36" s="1122"/>
      <c r="AO36" s="312">
        <v>129486</v>
      </c>
      <c r="AP36" s="312">
        <v>2065</v>
      </c>
      <c r="AQ36" s="313">
        <v>1689</v>
      </c>
      <c r="AR36" s="314">
        <v>22.3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504</v>
      </c>
      <c r="AL37" s="1121"/>
      <c r="AM37" s="1121"/>
      <c r="AN37" s="1122"/>
      <c r="AO37" s="312">
        <v>612</v>
      </c>
      <c r="AP37" s="312">
        <v>10</v>
      </c>
      <c r="AQ37" s="313">
        <v>748</v>
      </c>
      <c r="AR37" s="314">
        <v>-98.7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505</v>
      </c>
      <c r="AL38" s="1124"/>
      <c r="AM38" s="1124"/>
      <c r="AN38" s="1125"/>
      <c r="AO38" s="315">
        <v>485</v>
      </c>
      <c r="AP38" s="315">
        <v>8</v>
      </c>
      <c r="AQ38" s="316">
        <v>1</v>
      </c>
      <c r="AR38" s="304">
        <v>700</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506</v>
      </c>
      <c r="AL39" s="1124"/>
      <c r="AM39" s="1124"/>
      <c r="AN39" s="1125"/>
      <c r="AO39" s="312">
        <v>-671486</v>
      </c>
      <c r="AP39" s="312">
        <v>-10710</v>
      </c>
      <c r="AQ39" s="313">
        <v>-5762</v>
      </c>
      <c r="AR39" s="314">
        <v>85.9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507</v>
      </c>
      <c r="AL40" s="1121"/>
      <c r="AM40" s="1121"/>
      <c r="AN40" s="1122"/>
      <c r="AO40" s="312">
        <v>-1748936</v>
      </c>
      <c r="AP40" s="312">
        <v>-27894</v>
      </c>
      <c r="AQ40" s="313">
        <v>-27609</v>
      </c>
      <c r="AR40" s="314">
        <v>1</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422154</v>
      </c>
      <c r="AP41" s="312">
        <v>6733</v>
      </c>
      <c r="AQ41" s="313">
        <v>12179</v>
      </c>
      <c r="AR41" s="314">
        <v>-44.7</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477</v>
      </c>
      <c r="AN49" s="1115" t="s">
        <v>510</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511</v>
      </c>
      <c r="AO50" s="329" t="s">
        <v>512</v>
      </c>
      <c r="AP50" s="330" t="s">
        <v>513</v>
      </c>
      <c r="AQ50" s="331" t="s">
        <v>514</v>
      </c>
      <c r="AR50" s="332" t="s">
        <v>515</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1837812</v>
      </c>
      <c r="AN51" s="334">
        <v>28489</v>
      </c>
      <c r="AO51" s="335">
        <v>134.6</v>
      </c>
      <c r="AP51" s="336">
        <v>45588</v>
      </c>
      <c r="AQ51" s="337">
        <v>8.6999999999999993</v>
      </c>
      <c r="AR51" s="338">
        <v>125.9</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944475</v>
      </c>
      <c r="AN52" s="342">
        <v>14641</v>
      </c>
      <c r="AO52" s="343">
        <v>41.7</v>
      </c>
      <c r="AP52" s="344">
        <v>24150</v>
      </c>
      <c r="AQ52" s="345">
        <v>3.4</v>
      </c>
      <c r="AR52" s="346">
        <v>38.299999999999997</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743989</v>
      </c>
      <c r="AN53" s="334">
        <v>11589</v>
      </c>
      <c r="AO53" s="335">
        <v>-59.3</v>
      </c>
      <c r="AP53" s="336">
        <v>45483</v>
      </c>
      <c r="AQ53" s="337">
        <v>-0.2</v>
      </c>
      <c r="AR53" s="338">
        <v>-59.1</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359281</v>
      </c>
      <c r="AN54" s="342">
        <v>5596</v>
      </c>
      <c r="AO54" s="343">
        <v>-61.8</v>
      </c>
      <c r="AP54" s="344">
        <v>24241</v>
      </c>
      <c r="AQ54" s="345">
        <v>0.4</v>
      </c>
      <c r="AR54" s="346">
        <v>-62.2</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328266</v>
      </c>
      <c r="AN55" s="334">
        <v>5167</v>
      </c>
      <c r="AO55" s="335">
        <v>-55.4</v>
      </c>
      <c r="AP55" s="336">
        <v>45945</v>
      </c>
      <c r="AQ55" s="337">
        <v>1</v>
      </c>
      <c r="AR55" s="338">
        <v>-56.4</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158960</v>
      </c>
      <c r="AN56" s="342">
        <v>2502</v>
      </c>
      <c r="AO56" s="343">
        <v>-55.3</v>
      </c>
      <c r="AP56" s="344">
        <v>25180</v>
      </c>
      <c r="AQ56" s="345">
        <v>3.9</v>
      </c>
      <c r="AR56" s="346">
        <v>-59.2</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245362</v>
      </c>
      <c r="AN57" s="334">
        <v>3874</v>
      </c>
      <c r="AO57" s="335">
        <v>-25</v>
      </c>
      <c r="AP57" s="336">
        <v>44475</v>
      </c>
      <c r="AQ57" s="337">
        <v>-3.2</v>
      </c>
      <c r="AR57" s="338">
        <v>-21.8</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119800</v>
      </c>
      <c r="AN58" s="342">
        <v>1891</v>
      </c>
      <c r="AO58" s="343">
        <v>-24.4</v>
      </c>
      <c r="AP58" s="344">
        <v>24780</v>
      </c>
      <c r="AQ58" s="345">
        <v>-1.6</v>
      </c>
      <c r="AR58" s="346">
        <v>-22.8</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377489</v>
      </c>
      <c r="AN59" s="334">
        <v>6021</v>
      </c>
      <c r="AO59" s="335">
        <v>55.4</v>
      </c>
      <c r="AP59" s="336">
        <v>45982</v>
      </c>
      <c r="AQ59" s="337">
        <v>3.4</v>
      </c>
      <c r="AR59" s="338">
        <v>52</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236453</v>
      </c>
      <c r="AN60" s="342">
        <v>3771</v>
      </c>
      <c r="AO60" s="343">
        <v>99.4</v>
      </c>
      <c r="AP60" s="344">
        <v>25583</v>
      </c>
      <c r="AQ60" s="345">
        <v>3.2</v>
      </c>
      <c r="AR60" s="346">
        <v>96.2</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706584</v>
      </c>
      <c r="AN61" s="349">
        <v>11028</v>
      </c>
      <c r="AO61" s="350">
        <v>10.1</v>
      </c>
      <c r="AP61" s="351">
        <v>45495</v>
      </c>
      <c r="AQ61" s="352">
        <v>1.9</v>
      </c>
      <c r="AR61" s="338">
        <v>8.1999999999999993</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363794</v>
      </c>
      <c r="AN62" s="342">
        <v>5680</v>
      </c>
      <c r="AO62" s="343">
        <v>-0.1</v>
      </c>
      <c r="AP62" s="344">
        <v>24787</v>
      </c>
      <c r="AQ62" s="345">
        <v>1.9</v>
      </c>
      <c r="AR62" s="346">
        <v>-2</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9sd8S3nVoyxAJrE4JbGVEbRRojlaTNdD0JK3JMhz7+icWavxhBsFiHdyd7yuTNkIaVdFeKaH07cEZ4gT9vUO4g==" saltValue="8Vp8Kh2ZZ78mwfrqfwCFF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474</v>
      </c>
    </row>
    <row r="121" spans="125:125" ht="13.5" hidden="1" customHeight="1" x14ac:dyDescent="0.2">
      <c r="DU121" s="259"/>
    </row>
  </sheetData>
  <sheetProtection algorithmName="SHA-512" hashValue="ZdsftiyJZxyeOapWM4gy96VTSP4i6qETZ96YZ4vfFP+UcqwRANXbVOD2Ovhf6hzEjmSDaxh+bOF+Ud7hhcGxiA==" saltValue="pfbfnEPq5h7BcwaLLpxmy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474</v>
      </c>
    </row>
  </sheetData>
  <sheetProtection algorithmName="SHA-512" hashValue="F0Coje31Is2LG3KLL4io//IGRtoBuHeKlH4MWBSj4UvbjNvjVo9pqx41TdOmlgb5QZ2qLfVLuDkKGlAnr4fvnA==" saltValue="xF8walqG7vjGKhziE1+C7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524</v>
      </c>
      <c r="G46" s="8" t="s">
        <v>525</v>
      </c>
      <c r="H46" s="8" t="s">
        <v>526</v>
      </c>
      <c r="I46" s="8" t="s">
        <v>527</v>
      </c>
      <c r="J46" s="9" t="s">
        <v>528</v>
      </c>
    </row>
    <row r="47" spans="2:10" ht="57.75" customHeight="1" x14ac:dyDescent="0.2">
      <c r="B47" s="10"/>
      <c r="C47" s="1139" t="s">
        <v>3</v>
      </c>
      <c r="D47" s="1139"/>
      <c r="E47" s="1140"/>
      <c r="F47" s="11">
        <v>10.87</v>
      </c>
      <c r="G47" s="12">
        <v>10.57</v>
      </c>
      <c r="H47" s="12">
        <v>10.31</v>
      </c>
      <c r="I47" s="12">
        <v>12.22</v>
      </c>
      <c r="J47" s="13">
        <v>10.76</v>
      </c>
    </row>
    <row r="48" spans="2:10" ht="57.75" customHeight="1" x14ac:dyDescent="0.2">
      <c r="B48" s="14"/>
      <c r="C48" s="1141" t="s">
        <v>4</v>
      </c>
      <c r="D48" s="1141"/>
      <c r="E48" s="1142"/>
      <c r="F48" s="15">
        <v>0.12</v>
      </c>
      <c r="G48" s="16">
        <v>0.44</v>
      </c>
      <c r="H48" s="16">
        <v>2.78</v>
      </c>
      <c r="I48" s="16">
        <v>2.58</v>
      </c>
      <c r="J48" s="17">
        <v>0.1</v>
      </c>
    </row>
    <row r="49" spans="2:10" ht="57.75" customHeight="1" thickBot="1" x14ac:dyDescent="0.25">
      <c r="B49" s="18"/>
      <c r="C49" s="1143" t="s">
        <v>5</v>
      </c>
      <c r="D49" s="1143"/>
      <c r="E49" s="1144"/>
      <c r="F49" s="19" t="s">
        <v>529</v>
      </c>
      <c r="G49" s="20">
        <v>0.32</v>
      </c>
      <c r="H49" s="20">
        <v>2.38</v>
      </c>
      <c r="I49" s="20" t="s">
        <v>530</v>
      </c>
      <c r="J49" s="21" t="s">
        <v>531</v>
      </c>
    </row>
    <row r="50" spans="2:10" ht="13" x14ac:dyDescent="0.2"/>
  </sheetData>
  <sheetProtection algorithmName="SHA-512" hashValue="eXw+T5mD6dwYc58yNebzVwhXVBYTLJZTNDYpviiHqjccXUG70BTKwiM+9zti7gfxZEXQ5GMvI/0+O6xzpUezYw==" saltValue="y3wwiw1d8WDMqTeyE3TA0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51" t="s">
        <v>532</v>
      </c>
      <c r="D34" s="1151"/>
      <c r="E34" s="1152"/>
      <c r="F34" s="32">
        <v>4.54</v>
      </c>
      <c r="G34" s="33">
        <v>4.96</v>
      </c>
      <c r="H34" s="33">
        <v>5.34</v>
      </c>
      <c r="I34" s="33">
        <v>4.93</v>
      </c>
      <c r="J34" s="34" t="s">
        <v>533</v>
      </c>
      <c r="K34" s="22"/>
      <c r="L34" s="22"/>
      <c r="M34" s="22"/>
      <c r="N34" s="22"/>
      <c r="O34" s="22"/>
      <c r="P34" s="22"/>
    </row>
    <row r="35" spans="1:16" ht="39" customHeight="1" x14ac:dyDescent="0.2">
      <c r="A35" s="22"/>
      <c r="B35" s="35"/>
      <c r="C35" s="1145" t="s">
        <v>534</v>
      </c>
      <c r="D35" s="1146"/>
      <c r="E35" s="1147"/>
      <c r="F35" s="36">
        <v>3.39</v>
      </c>
      <c r="G35" s="37">
        <v>4.18</v>
      </c>
      <c r="H35" s="37">
        <v>3.09</v>
      </c>
      <c r="I35" s="37">
        <v>4.47</v>
      </c>
      <c r="J35" s="38">
        <v>3.87</v>
      </c>
      <c r="K35" s="22"/>
      <c r="L35" s="22"/>
      <c r="M35" s="22"/>
      <c r="N35" s="22"/>
      <c r="O35" s="22"/>
      <c r="P35" s="22"/>
    </row>
    <row r="36" spans="1:16" ht="39" customHeight="1" x14ac:dyDescent="0.2">
      <c r="A36" s="22"/>
      <c r="B36" s="35"/>
      <c r="C36" s="1145" t="s">
        <v>535</v>
      </c>
      <c r="D36" s="1146"/>
      <c r="E36" s="1147"/>
      <c r="F36" s="36">
        <v>0.15</v>
      </c>
      <c r="G36" s="37">
        <v>0.54</v>
      </c>
      <c r="H36" s="37">
        <v>1.85</v>
      </c>
      <c r="I36" s="37">
        <v>3.57</v>
      </c>
      <c r="J36" s="38">
        <v>3.37</v>
      </c>
      <c r="K36" s="22"/>
      <c r="L36" s="22"/>
      <c r="M36" s="22"/>
      <c r="N36" s="22"/>
      <c r="O36" s="22"/>
      <c r="P36" s="22"/>
    </row>
    <row r="37" spans="1:16" ht="39" customHeight="1" x14ac:dyDescent="0.2">
      <c r="A37" s="22"/>
      <c r="B37" s="35"/>
      <c r="C37" s="1145" t="s">
        <v>536</v>
      </c>
      <c r="D37" s="1146"/>
      <c r="E37" s="1147"/>
      <c r="F37" s="36">
        <v>0.55000000000000004</v>
      </c>
      <c r="G37" s="37">
        <v>0.82</v>
      </c>
      <c r="H37" s="37">
        <v>1.52</v>
      </c>
      <c r="I37" s="37">
        <v>0.56999999999999995</v>
      </c>
      <c r="J37" s="38">
        <v>0.53</v>
      </c>
      <c r="K37" s="22"/>
      <c r="L37" s="22"/>
      <c r="M37" s="22"/>
      <c r="N37" s="22"/>
      <c r="O37" s="22"/>
      <c r="P37" s="22"/>
    </row>
    <row r="38" spans="1:16" ht="39" customHeight="1" x14ac:dyDescent="0.2">
      <c r="A38" s="22"/>
      <c r="B38" s="35"/>
      <c r="C38" s="1145" t="s">
        <v>537</v>
      </c>
      <c r="D38" s="1146"/>
      <c r="E38" s="1147"/>
      <c r="F38" s="36">
        <v>0.05</v>
      </c>
      <c r="G38" s="37">
        <v>0.25</v>
      </c>
      <c r="H38" s="37">
        <v>0.25</v>
      </c>
      <c r="I38" s="37">
        <v>0.3</v>
      </c>
      <c r="J38" s="38">
        <v>0.32</v>
      </c>
      <c r="K38" s="22"/>
      <c r="L38" s="22"/>
      <c r="M38" s="22"/>
      <c r="N38" s="22"/>
      <c r="O38" s="22"/>
      <c r="P38" s="22"/>
    </row>
    <row r="39" spans="1:16" ht="39" customHeight="1" x14ac:dyDescent="0.2">
      <c r="A39" s="22"/>
      <c r="B39" s="35"/>
      <c r="C39" s="1145" t="s">
        <v>538</v>
      </c>
      <c r="D39" s="1146"/>
      <c r="E39" s="1147"/>
      <c r="F39" s="36">
        <v>0.12</v>
      </c>
      <c r="G39" s="37">
        <v>0.43</v>
      </c>
      <c r="H39" s="37">
        <v>2.78</v>
      </c>
      <c r="I39" s="37">
        <v>2.58</v>
      </c>
      <c r="J39" s="38">
        <v>0.1</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539</v>
      </c>
      <c r="D42" s="1146"/>
      <c r="E42" s="1147"/>
      <c r="F42" s="36" t="s">
        <v>486</v>
      </c>
      <c r="G42" s="37" t="s">
        <v>486</v>
      </c>
      <c r="H42" s="37" t="s">
        <v>486</v>
      </c>
      <c r="I42" s="37" t="s">
        <v>486</v>
      </c>
      <c r="J42" s="38" t="s">
        <v>486</v>
      </c>
      <c r="K42" s="22"/>
      <c r="L42" s="22"/>
      <c r="M42" s="22"/>
      <c r="N42" s="22"/>
      <c r="O42" s="22"/>
      <c r="P42" s="22"/>
    </row>
    <row r="43" spans="1:16" ht="39" customHeight="1" thickBot="1" x14ac:dyDescent="0.25">
      <c r="A43" s="22"/>
      <c r="B43" s="40"/>
      <c r="C43" s="1148" t="s">
        <v>540</v>
      </c>
      <c r="D43" s="1149"/>
      <c r="E43" s="1150"/>
      <c r="F43" s="41">
        <v>10.75</v>
      </c>
      <c r="G43" s="42">
        <v>9.2799999999999994</v>
      </c>
      <c r="H43" s="42">
        <v>0</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gQoDKlFdNu4/RQQ/2vx0/VWPkdEHdV2TOglkSTyGpK9mtAS1VkgjWQyHLsAKlzx/b/v8XkvrvC3ML5JAuVBQWg==" saltValue="2EypqBlUCGx4bInGOaOw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1355</v>
      </c>
      <c r="L45" s="60">
        <v>1466</v>
      </c>
      <c r="M45" s="60">
        <v>1685</v>
      </c>
      <c r="N45" s="60">
        <v>1772</v>
      </c>
      <c r="O45" s="61">
        <v>1690</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2">
      <c r="A48" s="48"/>
      <c r="B48" s="1178"/>
      <c r="C48" s="1179"/>
      <c r="D48" s="62"/>
      <c r="E48" s="1155" t="s">
        <v>13</v>
      </c>
      <c r="F48" s="1155"/>
      <c r="G48" s="1155"/>
      <c r="H48" s="1155"/>
      <c r="I48" s="1155"/>
      <c r="J48" s="1156"/>
      <c r="K48" s="63">
        <v>1141</v>
      </c>
      <c r="L48" s="64">
        <v>1073</v>
      </c>
      <c r="M48" s="64">
        <v>1024</v>
      </c>
      <c r="N48" s="64">
        <v>1033</v>
      </c>
      <c r="O48" s="65">
        <v>1022</v>
      </c>
      <c r="P48" s="48"/>
      <c r="Q48" s="48"/>
      <c r="R48" s="48"/>
      <c r="S48" s="48"/>
      <c r="T48" s="48"/>
      <c r="U48" s="48"/>
    </row>
    <row r="49" spans="1:21" ht="30.75" customHeight="1" x14ac:dyDescent="0.2">
      <c r="A49" s="48"/>
      <c r="B49" s="1178"/>
      <c r="C49" s="1179"/>
      <c r="D49" s="62"/>
      <c r="E49" s="1155" t="s">
        <v>14</v>
      </c>
      <c r="F49" s="1155"/>
      <c r="G49" s="1155"/>
      <c r="H49" s="1155"/>
      <c r="I49" s="1155"/>
      <c r="J49" s="1156"/>
      <c r="K49" s="63">
        <v>110</v>
      </c>
      <c r="L49" s="64">
        <v>96</v>
      </c>
      <c r="M49" s="64">
        <v>112</v>
      </c>
      <c r="N49" s="64">
        <v>120</v>
      </c>
      <c r="O49" s="65">
        <v>129</v>
      </c>
      <c r="P49" s="48"/>
      <c r="Q49" s="48"/>
      <c r="R49" s="48"/>
      <c r="S49" s="48"/>
      <c r="T49" s="48"/>
      <c r="U49" s="48"/>
    </row>
    <row r="50" spans="1:21" ht="30.75" customHeight="1" x14ac:dyDescent="0.2">
      <c r="A50" s="48"/>
      <c r="B50" s="1178"/>
      <c r="C50" s="1179"/>
      <c r="D50" s="62"/>
      <c r="E50" s="1155" t="s">
        <v>15</v>
      </c>
      <c r="F50" s="1155"/>
      <c r="G50" s="1155"/>
      <c r="H50" s="1155"/>
      <c r="I50" s="1155"/>
      <c r="J50" s="1156"/>
      <c r="K50" s="63">
        <v>86</v>
      </c>
      <c r="L50" s="64">
        <v>1</v>
      </c>
      <c r="M50" s="64">
        <v>1</v>
      </c>
      <c r="N50" s="64">
        <v>1</v>
      </c>
      <c r="O50" s="65">
        <v>1</v>
      </c>
      <c r="P50" s="48"/>
      <c r="Q50" s="48"/>
      <c r="R50" s="48"/>
      <c r="S50" s="48"/>
      <c r="T50" s="48"/>
      <c r="U50" s="48"/>
    </row>
    <row r="51" spans="1:21" ht="30.75" customHeight="1" x14ac:dyDescent="0.2">
      <c r="A51" s="48"/>
      <c r="B51" s="1180"/>
      <c r="C51" s="1181"/>
      <c r="D51" s="66"/>
      <c r="E51" s="1155" t="s">
        <v>16</v>
      </c>
      <c r="F51" s="1155"/>
      <c r="G51" s="1155"/>
      <c r="H51" s="1155"/>
      <c r="I51" s="1155"/>
      <c r="J51" s="1156"/>
      <c r="K51" s="63">
        <v>1</v>
      </c>
      <c r="L51" s="64">
        <v>1</v>
      </c>
      <c r="M51" s="64">
        <v>0</v>
      </c>
      <c r="N51" s="64">
        <v>0</v>
      </c>
      <c r="O51" s="65">
        <v>0</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2470</v>
      </c>
      <c r="L52" s="64">
        <v>2480</v>
      </c>
      <c r="M52" s="64">
        <v>2450</v>
      </c>
      <c r="N52" s="64">
        <v>2455</v>
      </c>
      <c r="O52" s="65">
        <v>2420</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223</v>
      </c>
      <c r="L53" s="69">
        <v>157</v>
      </c>
      <c r="M53" s="69">
        <v>372</v>
      </c>
      <c r="N53" s="69">
        <v>471</v>
      </c>
      <c r="O53" s="70">
        <v>422</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M29zre54aHC6UgLrO/zp2VmXDzj40Zf8JBBJFk7l8lfTDUELkvVpjZv7oC8DsLBmHjLrSRQxVfyUxXqiuMvrQ==" saltValue="CCvd9znKDihLu9oUWMPDP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524</v>
      </c>
      <c r="J40" s="103" t="s">
        <v>525</v>
      </c>
      <c r="K40" s="103" t="s">
        <v>526</v>
      </c>
      <c r="L40" s="103" t="s">
        <v>527</v>
      </c>
      <c r="M40" s="104" t="s">
        <v>528</v>
      </c>
    </row>
    <row r="41" spans="2:13" ht="27.75" customHeight="1" x14ac:dyDescent="0.2">
      <c r="B41" s="1196" t="s">
        <v>30</v>
      </c>
      <c r="C41" s="1197"/>
      <c r="D41" s="105"/>
      <c r="E41" s="1198" t="s">
        <v>31</v>
      </c>
      <c r="F41" s="1198"/>
      <c r="G41" s="1198"/>
      <c r="H41" s="1199"/>
      <c r="I41" s="355">
        <v>19393</v>
      </c>
      <c r="J41" s="356">
        <v>19237</v>
      </c>
      <c r="K41" s="356">
        <v>18736</v>
      </c>
      <c r="L41" s="356">
        <v>17385</v>
      </c>
      <c r="M41" s="357">
        <v>16179</v>
      </c>
    </row>
    <row r="42" spans="2:13" ht="27.75" customHeight="1" x14ac:dyDescent="0.2">
      <c r="B42" s="1186"/>
      <c r="C42" s="1187"/>
      <c r="D42" s="106"/>
      <c r="E42" s="1190" t="s">
        <v>32</v>
      </c>
      <c r="F42" s="1190"/>
      <c r="G42" s="1190"/>
      <c r="H42" s="1191"/>
      <c r="I42" s="358">
        <v>86</v>
      </c>
      <c r="J42" s="359">
        <v>4</v>
      </c>
      <c r="K42" s="359">
        <v>4</v>
      </c>
      <c r="L42" s="359">
        <v>3</v>
      </c>
      <c r="M42" s="360">
        <v>2</v>
      </c>
    </row>
    <row r="43" spans="2:13" ht="27.75" customHeight="1" x14ac:dyDescent="0.2">
      <c r="B43" s="1186"/>
      <c r="C43" s="1187"/>
      <c r="D43" s="106"/>
      <c r="E43" s="1190" t="s">
        <v>33</v>
      </c>
      <c r="F43" s="1190"/>
      <c r="G43" s="1190"/>
      <c r="H43" s="1191"/>
      <c r="I43" s="358">
        <v>15786</v>
      </c>
      <c r="J43" s="359">
        <v>15295</v>
      </c>
      <c r="K43" s="359">
        <v>13680</v>
      </c>
      <c r="L43" s="359">
        <v>12858</v>
      </c>
      <c r="M43" s="360">
        <v>12214</v>
      </c>
    </row>
    <row r="44" spans="2:13" ht="27.75" customHeight="1" x14ac:dyDescent="0.2">
      <c r="B44" s="1186"/>
      <c r="C44" s="1187"/>
      <c r="D44" s="106"/>
      <c r="E44" s="1190" t="s">
        <v>34</v>
      </c>
      <c r="F44" s="1190"/>
      <c r="G44" s="1190"/>
      <c r="H44" s="1191"/>
      <c r="I44" s="358">
        <v>738</v>
      </c>
      <c r="J44" s="359">
        <v>781</v>
      </c>
      <c r="K44" s="359">
        <v>796</v>
      </c>
      <c r="L44" s="359">
        <v>806</v>
      </c>
      <c r="M44" s="360">
        <v>1300</v>
      </c>
    </row>
    <row r="45" spans="2:13" ht="27.75" customHeight="1" x14ac:dyDescent="0.2">
      <c r="B45" s="1186"/>
      <c r="C45" s="1187"/>
      <c r="D45" s="106"/>
      <c r="E45" s="1190" t="s">
        <v>35</v>
      </c>
      <c r="F45" s="1190"/>
      <c r="G45" s="1190"/>
      <c r="H45" s="1191"/>
      <c r="I45" s="358">
        <v>2943</v>
      </c>
      <c r="J45" s="359">
        <v>2932</v>
      </c>
      <c r="K45" s="359">
        <v>2929</v>
      </c>
      <c r="L45" s="359">
        <v>2961</v>
      </c>
      <c r="M45" s="360">
        <v>2895</v>
      </c>
    </row>
    <row r="46" spans="2:13" ht="27.75" customHeight="1" x14ac:dyDescent="0.2">
      <c r="B46" s="1186"/>
      <c r="C46" s="1187"/>
      <c r="D46" s="107"/>
      <c r="E46" s="1190" t="s">
        <v>36</v>
      </c>
      <c r="F46" s="1190"/>
      <c r="G46" s="1190"/>
      <c r="H46" s="1191"/>
      <c r="I46" s="358" t="s">
        <v>486</v>
      </c>
      <c r="J46" s="359" t="s">
        <v>486</v>
      </c>
      <c r="K46" s="359" t="s">
        <v>486</v>
      </c>
      <c r="L46" s="359" t="s">
        <v>486</v>
      </c>
      <c r="M46" s="360" t="s">
        <v>486</v>
      </c>
    </row>
    <row r="47" spans="2:13" ht="27.75" customHeight="1" x14ac:dyDescent="0.2">
      <c r="B47" s="1186"/>
      <c r="C47" s="1187"/>
      <c r="D47" s="108"/>
      <c r="E47" s="1200" t="s">
        <v>37</v>
      </c>
      <c r="F47" s="1201"/>
      <c r="G47" s="1201"/>
      <c r="H47" s="1202"/>
      <c r="I47" s="358" t="s">
        <v>486</v>
      </c>
      <c r="J47" s="359" t="s">
        <v>486</v>
      </c>
      <c r="K47" s="359" t="s">
        <v>486</v>
      </c>
      <c r="L47" s="359" t="s">
        <v>486</v>
      </c>
      <c r="M47" s="360" t="s">
        <v>486</v>
      </c>
    </row>
    <row r="48" spans="2:13" ht="27.75" customHeight="1" x14ac:dyDescent="0.2">
      <c r="B48" s="1186"/>
      <c r="C48" s="1187"/>
      <c r="D48" s="106"/>
      <c r="E48" s="1190" t="s">
        <v>38</v>
      </c>
      <c r="F48" s="1190"/>
      <c r="G48" s="1190"/>
      <c r="H48" s="1191"/>
      <c r="I48" s="358" t="s">
        <v>486</v>
      </c>
      <c r="J48" s="359" t="s">
        <v>486</v>
      </c>
      <c r="K48" s="359" t="s">
        <v>486</v>
      </c>
      <c r="L48" s="359" t="s">
        <v>486</v>
      </c>
      <c r="M48" s="360" t="s">
        <v>486</v>
      </c>
    </row>
    <row r="49" spans="2:13" ht="27.75" customHeight="1" x14ac:dyDescent="0.2">
      <c r="B49" s="1188"/>
      <c r="C49" s="1189"/>
      <c r="D49" s="106"/>
      <c r="E49" s="1190" t="s">
        <v>39</v>
      </c>
      <c r="F49" s="1190"/>
      <c r="G49" s="1190"/>
      <c r="H49" s="1191"/>
      <c r="I49" s="358" t="s">
        <v>486</v>
      </c>
      <c r="J49" s="359" t="s">
        <v>486</v>
      </c>
      <c r="K49" s="359" t="s">
        <v>486</v>
      </c>
      <c r="L49" s="359" t="s">
        <v>486</v>
      </c>
      <c r="M49" s="360" t="s">
        <v>486</v>
      </c>
    </row>
    <row r="50" spans="2:13" ht="27.75" customHeight="1" x14ac:dyDescent="0.2">
      <c r="B50" s="1184" t="s">
        <v>40</v>
      </c>
      <c r="C50" s="1185"/>
      <c r="D50" s="109"/>
      <c r="E50" s="1190" t="s">
        <v>41</v>
      </c>
      <c r="F50" s="1190"/>
      <c r="G50" s="1190"/>
      <c r="H50" s="1191"/>
      <c r="I50" s="358">
        <v>2737</v>
      </c>
      <c r="J50" s="359">
        <v>2830</v>
      </c>
      <c r="K50" s="359">
        <v>3699</v>
      </c>
      <c r="L50" s="359">
        <v>4025</v>
      </c>
      <c r="M50" s="360">
        <v>3947</v>
      </c>
    </row>
    <row r="51" spans="2:13" ht="27.75" customHeight="1" x14ac:dyDescent="0.2">
      <c r="B51" s="1186"/>
      <c r="C51" s="1187"/>
      <c r="D51" s="106"/>
      <c r="E51" s="1190" t="s">
        <v>42</v>
      </c>
      <c r="F51" s="1190"/>
      <c r="G51" s="1190"/>
      <c r="H51" s="1191"/>
      <c r="I51" s="358">
        <v>4332</v>
      </c>
      <c r="J51" s="359">
        <v>4353</v>
      </c>
      <c r="K51" s="359">
        <v>3702</v>
      </c>
      <c r="L51" s="359">
        <v>3628</v>
      </c>
      <c r="M51" s="360">
        <v>3393</v>
      </c>
    </row>
    <row r="52" spans="2:13" ht="27.75" customHeight="1" x14ac:dyDescent="0.2">
      <c r="B52" s="1188"/>
      <c r="C52" s="1189"/>
      <c r="D52" s="106"/>
      <c r="E52" s="1190" t="s">
        <v>43</v>
      </c>
      <c r="F52" s="1190"/>
      <c r="G52" s="1190"/>
      <c r="H52" s="1191"/>
      <c r="I52" s="358">
        <v>22826</v>
      </c>
      <c r="J52" s="359">
        <v>22123</v>
      </c>
      <c r="K52" s="359">
        <v>21497</v>
      </c>
      <c r="L52" s="359">
        <v>20500</v>
      </c>
      <c r="M52" s="360">
        <v>19581</v>
      </c>
    </row>
    <row r="53" spans="2:13" ht="27.75" customHeight="1" thickBot="1" x14ac:dyDescent="0.25">
      <c r="B53" s="1192" t="s">
        <v>19</v>
      </c>
      <c r="C53" s="1193"/>
      <c r="D53" s="110"/>
      <c r="E53" s="1194" t="s">
        <v>44</v>
      </c>
      <c r="F53" s="1194"/>
      <c r="G53" s="1194"/>
      <c r="H53" s="1195"/>
      <c r="I53" s="361">
        <v>9051</v>
      </c>
      <c r="J53" s="362">
        <v>8943</v>
      </c>
      <c r="K53" s="362">
        <v>7246</v>
      </c>
      <c r="L53" s="362">
        <v>5861</v>
      </c>
      <c r="M53" s="363">
        <v>5668</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7YbOhv2qCbdkx7fLs5wBZQJSzL0Z9LdmFv5jSsSP1jqLRw+PKZTHmIuauF23Gql0yldbYyrNK3qITp0NGwJXA==" saltValue="S7ukskzD1VjvMcpQ9jP7Y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526</v>
      </c>
      <c r="G54" s="119" t="s">
        <v>527</v>
      </c>
      <c r="H54" s="120" t="s">
        <v>528</v>
      </c>
    </row>
    <row r="55" spans="2:8" ht="52.5" customHeight="1" x14ac:dyDescent="0.2">
      <c r="B55" s="121"/>
      <c r="C55" s="1211" t="s">
        <v>46</v>
      </c>
      <c r="D55" s="1211"/>
      <c r="E55" s="1212"/>
      <c r="F55" s="122">
        <v>1545</v>
      </c>
      <c r="G55" s="122">
        <v>1795</v>
      </c>
      <c r="H55" s="123">
        <v>1605</v>
      </c>
    </row>
    <row r="56" spans="2:8" ht="52.5" customHeight="1" x14ac:dyDescent="0.2">
      <c r="B56" s="124"/>
      <c r="C56" s="1213" t="s">
        <v>47</v>
      </c>
      <c r="D56" s="1213"/>
      <c r="E56" s="1214"/>
      <c r="F56" s="125">
        <v>684</v>
      </c>
      <c r="G56" s="125">
        <v>684</v>
      </c>
      <c r="H56" s="126">
        <v>755</v>
      </c>
    </row>
    <row r="57" spans="2:8" ht="53.25" customHeight="1" x14ac:dyDescent="0.2">
      <c r="B57" s="124"/>
      <c r="C57" s="1215" t="s">
        <v>48</v>
      </c>
      <c r="D57" s="1215"/>
      <c r="E57" s="1216"/>
      <c r="F57" s="127">
        <v>545</v>
      </c>
      <c r="G57" s="127">
        <v>579</v>
      </c>
      <c r="H57" s="128">
        <v>679</v>
      </c>
    </row>
    <row r="58" spans="2:8" ht="45.75" customHeight="1" x14ac:dyDescent="0.2">
      <c r="B58" s="129"/>
      <c r="C58" s="1203" t="s">
        <v>546</v>
      </c>
      <c r="D58" s="1204"/>
      <c r="E58" s="1205"/>
      <c r="F58" s="130">
        <v>398</v>
      </c>
      <c r="G58" s="130">
        <v>428</v>
      </c>
      <c r="H58" s="131">
        <v>448</v>
      </c>
    </row>
    <row r="59" spans="2:8" ht="45.75" customHeight="1" x14ac:dyDescent="0.2">
      <c r="B59" s="129"/>
      <c r="C59" s="1203" t="s">
        <v>547</v>
      </c>
      <c r="D59" s="1204"/>
      <c r="E59" s="1205"/>
      <c r="F59" s="130">
        <v>64</v>
      </c>
      <c r="G59" s="130">
        <v>60</v>
      </c>
      <c r="H59" s="131">
        <v>181</v>
      </c>
    </row>
    <row r="60" spans="2:8" ht="45.75" customHeight="1" x14ac:dyDescent="0.2">
      <c r="B60" s="129"/>
      <c r="C60" s="1203" t="s">
        <v>548</v>
      </c>
      <c r="D60" s="1204"/>
      <c r="E60" s="1205"/>
      <c r="F60" s="130">
        <v>26</v>
      </c>
      <c r="G60" s="130">
        <v>26</v>
      </c>
      <c r="H60" s="131">
        <v>26</v>
      </c>
    </row>
    <row r="61" spans="2:8" ht="45.75" customHeight="1" x14ac:dyDescent="0.2">
      <c r="B61" s="129"/>
      <c r="C61" s="1203" t="s">
        <v>549</v>
      </c>
      <c r="D61" s="1204"/>
      <c r="E61" s="1205"/>
      <c r="F61" s="130">
        <v>10</v>
      </c>
      <c r="G61" s="130">
        <v>17</v>
      </c>
      <c r="H61" s="131">
        <v>16</v>
      </c>
    </row>
    <row r="62" spans="2:8" ht="45.75" customHeight="1" thickBot="1" x14ac:dyDescent="0.25">
      <c r="B62" s="132"/>
      <c r="C62" s="1206" t="s">
        <v>550</v>
      </c>
      <c r="D62" s="1207"/>
      <c r="E62" s="1208"/>
      <c r="F62" s="133">
        <v>7</v>
      </c>
      <c r="G62" s="133">
        <v>7</v>
      </c>
      <c r="H62" s="134">
        <v>7</v>
      </c>
    </row>
    <row r="63" spans="2:8" ht="52.5" customHeight="1" thickBot="1" x14ac:dyDescent="0.25">
      <c r="B63" s="135"/>
      <c r="C63" s="1209" t="s">
        <v>49</v>
      </c>
      <c r="D63" s="1209"/>
      <c r="E63" s="1210"/>
      <c r="F63" s="136">
        <v>2774</v>
      </c>
      <c r="G63" s="136">
        <v>3058</v>
      </c>
      <c r="H63" s="137">
        <v>3039</v>
      </c>
    </row>
    <row r="64" spans="2:8" ht="13" x14ac:dyDescent="0.2"/>
  </sheetData>
  <sheetProtection algorithmName="SHA-512" hashValue="Wg737VnRTS8luwmLNH5x9N1zTJDIOo1B+oeahLe9c1tquQaxvuJ/zmPpT+uczlX/DGV5W5YwryvlwjC0QeSQKg==" saltValue="qjb+TSbmiAU6aUV+tjsf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523</v>
      </c>
      <c r="G2" s="151"/>
      <c r="H2" s="152"/>
    </row>
    <row r="3" spans="1:8" x14ac:dyDescent="0.2">
      <c r="A3" s="148" t="s">
        <v>516</v>
      </c>
      <c r="B3" s="153"/>
      <c r="C3" s="154"/>
      <c r="D3" s="155">
        <v>28489</v>
      </c>
      <c r="E3" s="156"/>
      <c r="F3" s="157">
        <v>45588</v>
      </c>
      <c r="G3" s="158"/>
      <c r="H3" s="159"/>
    </row>
    <row r="4" spans="1:8" x14ac:dyDescent="0.2">
      <c r="A4" s="160"/>
      <c r="B4" s="161"/>
      <c r="C4" s="162"/>
      <c r="D4" s="163">
        <v>14641</v>
      </c>
      <c r="E4" s="164"/>
      <c r="F4" s="165">
        <v>24150</v>
      </c>
      <c r="G4" s="166"/>
      <c r="H4" s="167"/>
    </row>
    <row r="5" spans="1:8" x14ac:dyDescent="0.2">
      <c r="A5" s="148" t="s">
        <v>518</v>
      </c>
      <c r="B5" s="153"/>
      <c r="C5" s="154"/>
      <c r="D5" s="155">
        <v>11589</v>
      </c>
      <c r="E5" s="156"/>
      <c r="F5" s="157">
        <v>45483</v>
      </c>
      <c r="G5" s="158"/>
      <c r="H5" s="159"/>
    </row>
    <row r="6" spans="1:8" x14ac:dyDescent="0.2">
      <c r="A6" s="160"/>
      <c r="B6" s="161"/>
      <c r="C6" s="162"/>
      <c r="D6" s="163">
        <v>5596</v>
      </c>
      <c r="E6" s="164"/>
      <c r="F6" s="165">
        <v>24241</v>
      </c>
      <c r="G6" s="166"/>
      <c r="H6" s="167"/>
    </row>
    <row r="7" spans="1:8" x14ac:dyDescent="0.2">
      <c r="A7" s="148" t="s">
        <v>519</v>
      </c>
      <c r="B7" s="153"/>
      <c r="C7" s="154"/>
      <c r="D7" s="155">
        <v>5167</v>
      </c>
      <c r="E7" s="156"/>
      <c r="F7" s="157">
        <v>45945</v>
      </c>
      <c r="G7" s="158"/>
      <c r="H7" s="159"/>
    </row>
    <row r="8" spans="1:8" x14ac:dyDescent="0.2">
      <c r="A8" s="160"/>
      <c r="B8" s="161"/>
      <c r="C8" s="162"/>
      <c r="D8" s="163">
        <v>2502</v>
      </c>
      <c r="E8" s="164"/>
      <c r="F8" s="165">
        <v>25180</v>
      </c>
      <c r="G8" s="166"/>
      <c r="H8" s="167"/>
    </row>
    <row r="9" spans="1:8" x14ac:dyDescent="0.2">
      <c r="A9" s="148" t="s">
        <v>520</v>
      </c>
      <c r="B9" s="153"/>
      <c r="C9" s="154"/>
      <c r="D9" s="155">
        <v>3874</v>
      </c>
      <c r="E9" s="156"/>
      <c r="F9" s="157">
        <v>44475</v>
      </c>
      <c r="G9" s="158"/>
      <c r="H9" s="159"/>
    </row>
    <row r="10" spans="1:8" x14ac:dyDescent="0.2">
      <c r="A10" s="160"/>
      <c r="B10" s="161"/>
      <c r="C10" s="162"/>
      <c r="D10" s="163">
        <v>1891</v>
      </c>
      <c r="E10" s="164"/>
      <c r="F10" s="165">
        <v>24780</v>
      </c>
      <c r="G10" s="166"/>
      <c r="H10" s="167"/>
    </row>
    <row r="11" spans="1:8" x14ac:dyDescent="0.2">
      <c r="A11" s="148" t="s">
        <v>521</v>
      </c>
      <c r="B11" s="153"/>
      <c r="C11" s="154"/>
      <c r="D11" s="155">
        <v>6021</v>
      </c>
      <c r="E11" s="156"/>
      <c r="F11" s="157">
        <v>45982</v>
      </c>
      <c r="G11" s="158"/>
      <c r="H11" s="159"/>
    </row>
    <row r="12" spans="1:8" x14ac:dyDescent="0.2">
      <c r="A12" s="160"/>
      <c r="B12" s="161"/>
      <c r="C12" s="168"/>
      <c r="D12" s="163">
        <v>3771</v>
      </c>
      <c r="E12" s="164"/>
      <c r="F12" s="165">
        <v>25583</v>
      </c>
      <c r="G12" s="166"/>
      <c r="H12" s="167"/>
    </row>
    <row r="13" spans="1:8" x14ac:dyDescent="0.2">
      <c r="A13" s="148"/>
      <c r="B13" s="153"/>
      <c r="C13" s="169"/>
      <c r="D13" s="170">
        <v>11028</v>
      </c>
      <c r="E13" s="171"/>
      <c r="F13" s="172">
        <v>45495</v>
      </c>
      <c r="G13" s="173"/>
      <c r="H13" s="159"/>
    </row>
    <row r="14" spans="1:8" x14ac:dyDescent="0.2">
      <c r="A14" s="160"/>
      <c r="B14" s="161"/>
      <c r="C14" s="162"/>
      <c r="D14" s="163">
        <v>5680</v>
      </c>
      <c r="E14" s="164"/>
      <c r="F14" s="165">
        <v>24787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0.12</v>
      </c>
      <c r="C19" s="174">
        <f>ROUND(VALUE(SUBSTITUTE(実質収支比率等に係る経年分析!G$48,"▲","-")),2)</f>
        <v>0.44</v>
      </c>
      <c r="D19" s="174">
        <f>ROUND(VALUE(SUBSTITUTE(実質収支比率等に係る経年分析!H$48,"▲","-")),2)</f>
        <v>2.78</v>
      </c>
      <c r="E19" s="174">
        <f>ROUND(VALUE(SUBSTITUTE(実質収支比率等に係る経年分析!I$48,"▲","-")),2)</f>
        <v>2.58</v>
      </c>
      <c r="F19" s="174">
        <f>ROUND(VALUE(SUBSTITUTE(実質収支比率等に係る経年分析!J$48,"▲","-")),2)</f>
        <v>0.1</v>
      </c>
    </row>
    <row r="20" spans="1:11" x14ac:dyDescent="0.2">
      <c r="A20" s="174" t="s">
        <v>53</v>
      </c>
      <c r="B20" s="174">
        <f>ROUND(VALUE(SUBSTITUTE(実質収支比率等に係る経年分析!F$47,"▲","-")),2)</f>
        <v>10.87</v>
      </c>
      <c r="C20" s="174">
        <f>ROUND(VALUE(SUBSTITUTE(実質収支比率等に係る経年分析!G$47,"▲","-")),2)</f>
        <v>10.57</v>
      </c>
      <c r="D20" s="174">
        <f>ROUND(VALUE(SUBSTITUTE(実質収支比率等に係る経年分析!H$47,"▲","-")),2)</f>
        <v>10.31</v>
      </c>
      <c r="E20" s="174">
        <f>ROUND(VALUE(SUBSTITUTE(実質収支比率等に係る経年分析!I$47,"▲","-")),2)</f>
        <v>12.22</v>
      </c>
      <c r="F20" s="174">
        <f>ROUND(VALUE(SUBSTITUTE(実質収支比率等に係る経年分析!J$47,"▲","-")),2)</f>
        <v>10.76</v>
      </c>
    </row>
    <row r="21" spans="1:11" x14ac:dyDescent="0.2">
      <c r="A21" s="174" t="s">
        <v>54</v>
      </c>
      <c r="B21" s="174">
        <f>IF(ISNUMBER(VALUE(SUBSTITUTE(実質収支比率等に係る経年分析!F$49,"▲","-"))),ROUND(VALUE(SUBSTITUTE(実質収支比率等に係る経年分析!F$49,"▲","-")),2),NA())</f>
        <v>-3.84</v>
      </c>
      <c r="C21" s="174">
        <f>IF(ISNUMBER(VALUE(SUBSTITUTE(実質収支比率等に係る経年分析!G$49,"▲","-"))),ROUND(VALUE(SUBSTITUTE(実質収支比率等に係る経年分析!G$49,"▲","-")),2),NA())</f>
        <v>0.32</v>
      </c>
      <c r="D21" s="174">
        <f>IF(ISNUMBER(VALUE(SUBSTITUTE(実質収支比率等に係る経年分析!H$49,"▲","-"))),ROUND(VALUE(SUBSTITUTE(実質収支比率等に係る経年分析!H$49,"▲","-")),2),NA())</f>
        <v>2.38</v>
      </c>
      <c r="E21" s="174">
        <f>IF(ISNUMBER(VALUE(SUBSTITUTE(実質収支比率等に係る経年分析!I$49,"▲","-"))),ROUND(VALUE(SUBSTITUTE(実質収支比率等に係る経年分析!I$49,"▲","-")),2),NA())</f>
        <v>-0.24</v>
      </c>
      <c r="F21" s="174">
        <f>IF(ISNUMBER(VALUE(SUBSTITUTE(実質収支比率等に係る経年分析!J$49,"▲","-"))),ROUND(VALUE(SUBSTITUTE(実質収支比率等に係る経年分析!J$49,"▲","-")),2),NA())</f>
        <v>-4.9800000000000004</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10.75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9.2799999999999994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一般会計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2.78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2.58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0.32</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0.55000000000000004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0.56999999999999995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0.53</v>
      </c>
    </row>
    <row r="34" spans="1:16" x14ac:dyDescent="0.2">
      <c r="A34" s="175" t="str">
        <f>IF(連結実質赤字比率に係る赤字・黒字の構成分析!C$36="",NA(),連結実質赤字比率に係る赤字・黒字の構成分析!C$36)</f>
        <v>公共下水道事業会計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1.85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3.57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3.37</v>
      </c>
    </row>
    <row r="35" spans="1:16" x14ac:dyDescent="0.2">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3.39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4.18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3.09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4.47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3.87</v>
      </c>
    </row>
    <row r="36" spans="1:16" x14ac:dyDescent="0.2">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4.54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4.96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5.34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4.93</v>
      </c>
      <c r="J36" s="175">
        <f>IF(ROUND(VALUE(SUBSTITUTE(連結実質赤字比率に係る赤字・黒字の構成分析!J$34,"▲", "-")), 2) &lt; 0, ABS(ROUND(VALUE(SUBSTITUTE(連結実質赤字比率に係る赤字・黒字の構成分析!J$34,"▲", "-")), 2)), NA())</f>
        <v>0.02</v>
      </c>
      <c r="K36" s="175" t="e">
        <f>IF(ROUND(VALUE(SUBSTITUTE(連結実質赤字比率に係る赤字・黒字の構成分析!J$34,"▲", "-")), 2) &gt;= 0, ABS(ROUND(VALUE(SUBSTITUTE(連結実質赤字比率に係る赤字・黒字の構成分析!J$34,"▲", "-")), 2)), NA())</f>
        <v>#N/A</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2470</v>
      </c>
      <c r="E42" s="176"/>
      <c r="F42" s="176"/>
      <c r="G42" s="176">
        <f>'実質公債費比率（分子）の構造'!L$52</f>
        <v>2480</v>
      </c>
      <c r="H42" s="176"/>
      <c r="I42" s="176"/>
      <c r="J42" s="176">
        <f>'実質公債費比率（分子）の構造'!M$52</f>
        <v>2450</v>
      </c>
      <c r="K42" s="176"/>
      <c r="L42" s="176"/>
      <c r="M42" s="176">
        <f>'実質公債費比率（分子）の構造'!N$52</f>
        <v>2455</v>
      </c>
      <c r="N42" s="176"/>
      <c r="O42" s="176"/>
      <c r="P42" s="176">
        <f>'実質公債費比率（分子）の構造'!O$52</f>
        <v>2420</v>
      </c>
    </row>
    <row r="43" spans="1:16" x14ac:dyDescent="0.2">
      <c r="A43" s="176" t="s">
        <v>16</v>
      </c>
      <c r="B43" s="176">
        <f>'実質公債費比率（分子）の構造'!K$51</f>
        <v>1</v>
      </c>
      <c r="C43" s="176"/>
      <c r="D43" s="176"/>
      <c r="E43" s="176">
        <f>'実質公債費比率（分子）の構造'!L$51</f>
        <v>1</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2">
      <c r="A44" s="176" t="s">
        <v>62</v>
      </c>
      <c r="B44" s="176">
        <f>'実質公債費比率（分子）の構造'!K$50</f>
        <v>86</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f>'実質公債費比率（分子）の構造'!O$50</f>
        <v>1</v>
      </c>
      <c r="O44" s="176"/>
      <c r="P44" s="176"/>
    </row>
    <row r="45" spans="1:16" x14ac:dyDescent="0.2">
      <c r="A45" s="176" t="s">
        <v>63</v>
      </c>
      <c r="B45" s="176">
        <f>'実質公債費比率（分子）の構造'!K$49</f>
        <v>110</v>
      </c>
      <c r="C45" s="176"/>
      <c r="D45" s="176"/>
      <c r="E45" s="176">
        <f>'実質公債費比率（分子）の構造'!L$49</f>
        <v>96</v>
      </c>
      <c r="F45" s="176"/>
      <c r="G45" s="176"/>
      <c r="H45" s="176">
        <f>'実質公債費比率（分子）の構造'!M$49</f>
        <v>112</v>
      </c>
      <c r="I45" s="176"/>
      <c r="J45" s="176"/>
      <c r="K45" s="176">
        <f>'実質公債費比率（分子）の構造'!N$49</f>
        <v>120</v>
      </c>
      <c r="L45" s="176"/>
      <c r="M45" s="176"/>
      <c r="N45" s="176">
        <f>'実質公債費比率（分子）の構造'!O$49</f>
        <v>129</v>
      </c>
      <c r="O45" s="176"/>
      <c r="P45" s="176"/>
    </row>
    <row r="46" spans="1:16" x14ac:dyDescent="0.2">
      <c r="A46" s="176" t="s">
        <v>64</v>
      </c>
      <c r="B46" s="176">
        <f>'実質公債費比率（分子）の構造'!K$48</f>
        <v>1141</v>
      </c>
      <c r="C46" s="176"/>
      <c r="D46" s="176"/>
      <c r="E46" s="176">
        <f>'実質公債費比率（分子）の構造'!L$48</f>
        <v>1073</v>
      </c>
      <c r="F46" s="176"/>
      <c r="G46" s="176"/>
      <c r="H46" s="176">
        <f>'実質公債費比率（分子）の構造'!M$48</f>
        <v>1024</v>
      </c>
      <c r="I46" s="176"/>
      <c r="J46" s="176"/>
      <c r="K46" s="176">
        <f>'実質公債費比率（分子）の構造'!N$48</f>
        <v>1033</v>
      </c>
      <c r="L46" s="176"/>
      <c r="M46" s="176"/>
      <c r="N46" s="176">
        <f>'実質公債費比率（分子）の構造'!O$48</f>
        <v>1022</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1355</v>
      </c>
      <c r="C49" s="176"/>
      <c r="D49" s="176"/>
      <c r="E49" s="176">
        <f>'実質公債費比率（分子）の構造'!L$45</f>
        <v>1466</v>
      </c>
      <c r="F49" s="176"/>
      <c r="G49" s="176"/>
      <c r="H49" s="176">
        <f>'実質公債費比率（分子）の構造'!M$45</f>
        <v>1685</v>
      </c>
      <c r="I49" s="176"/>
      <c r="J49" s="176"/>
      <c r="K49" s="176">
        <f>'実質公債費比率（分子）の構造'!N$45</f>
        <v>1772</v>
      </c>
      <c r="L49" s="176"/>
      <c r="M49" s="176"/>
      <c r="N49" s="176">
        <f>'実質公債費比率（分子）の構造'!O$45</f>
        <v>1690</v>
      </c>
      <c r="O49" s="176"/>
      <c r="P49" s="176"/>
    </row>
    <row r="50" spans="1:16" x14ac:dyDescent="0.2">
      <c r="A50" s="176" t="s">
        <v>67</v>
      </c>
      <c r="B50" s="176" t="e">
        <f>NA()</f>
        <v>#N/A</v>
      </c>
      <c r="C50" s="176">
        <f>IF(ISNUMBER('実質公債費比率（分子）の構造'!K$53),'実質公債費比率（分子）の構造'!K$53,NA())</f>
        <v>223</v>
      </c>
      <c r="D50" s="176" t="e">
        <f>NA()</f>
        <v>#N/A</v>
      </c>
      <c r="E50" s="176" t="e">
        <f>NA()</f>
        <v>#N/A</v>
      </c>
      <c r="F50" s="176">
        <f>IF(ISNUMBER('実質公債費比率（分子）の構造'!L$53),'実質公債費比率（分子）の構造'!L$53,NA())</f>
        <v>157</v>
      </c>
      <c r="G50" s="176" t="e">
        <f>NA()</f>
        <v>#N/A</v>
      </c>
      <c r="H50" s="176" t="e">
        <f>NA()</f>
        <v>#N/A</v>
      </c>
      <c r="I50" s="176">
        <f>IF(ISNUMBER('実質公債費比率（分子）の構造'!M$53),'実質公債費比率（分子）の構造'!M$53,NA())</f>
        <v>372</v>
      </c>
      <c r="J50" s="176" t="e">
        <f>NA()</f>
        <v>#N/A</v>
      </c>
      <c r="K50" s="176" t="e">
        <f>NA()</f>
        <v>#N/A</v>
      </c>
      <c r="L50" s="176">
        <f>IF(ISNUMBER('実質公債費比率（分子）の構造'!N$53),'実質公債費比率（分子）の構造'!N$53,NA())</f>
        <v>471</v>
      </c>
      <c r="M50" s="176" t="e">
        <f>NA()</f>
        <v>#N/A</v>
      </c>
      <c r="N50" s="176" t="e">
        <f>NA()</f>
        <v>#N/A</v>
      </c>
      <c r="O50" s="176">
        <f>IF(ISNUMBER('実質公債費比率（分子）の構造'!O$53),'実質公債費比率（分子）の構造'!O$53,NA())</f>
        <v>422</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22826</v>
      </c>
      <c r="E56" s="175"/>
      <c r="F56" s="175"/>
      <c r="G56" s="175">
        <f>'将来負担比率（分子）の構造'!J$52</f>
        <v>22123</v>
      </c>
      <c r="H56" s="175"/>
      <c r="I56" s="175"/>
      <c r="J56" s="175">
        <f>'将来負担比率（分子）の構造'!K$52</f>
        <v>21497</v>
      </c>
      <c r="K56" s="175"/>
      <c r="L56" s="175"/>
      <c r="M56" s="175">
        <f>'将来負担比率（分子）の構造'!L$52</f>
        <v>20500</v>
      </c>
      <c r="N56" s="175"/>
      <c r="O56" s="175"/>
      <c r="P56" s="175">
        <f>'将来負担比率（分子）の構造'!M$52</f>
        <v>19581</v>
      </c>
    </row>
    <row r="57" spans="1:16" x14ac:dyDescent="0.2">
      <c r="A57" s="175" t="s">
        <v>42</v>
      </c>
      <c r="B57" s="175"/>
      <c r="C57" s="175"/>
      <c r="D57" s="175">
        <f>'将来負担比率（分子）の構造'!I$51</f>
        <v>4332</v>
      </c>
      <c r="E57" s="175"/>
      <c r="F57" s="175"/>
      <c r="G57" s="175">
        <f>'将来負担比率（分子）の構造'!J$51</f>
        <v>4353</v>
      </c>
      <c r="H57" s="175"/>
      <c r="I57" s="175"/>
      <c r="J57" s="175">
        <f>'将来負担比率（分子）の構造'!K$51</f>
        <v>3702</v>
      </c>
      <c r="K57" s="175"/>
      <c r="L57" s="175"/>
      <c r="M57" s="175">
        <f>'将来負担比率（分子）の構造'!L$51</f>
        <v>3628</v>
      </c>
      <c r="N57" s="175"/>
      <c r="O57" s="175"/>
      <c r="P57" s="175">
        <f>'将来負担比率（分子）の構造'!M$51</f>
        <v>3393</v>
      </c>
    </row>
    <row r="58" spans="1:16" x14ac:dyDescent="0.2">
      <c r="A58" s="175" t="s">
        <v>41</v>
      </c>
      <c r="B58" s="175"/>
      <c r="C58" s="175"/>
      <c r="D58" s="175">
        <f>'将来負担比率（分子）の構造'!I$50</f>
        <v>2737</v>
      </c>
      <c r="E58" s="175"/>
      <c r="F58" s="175"/>
      <c r="G58" s="175">
        <f>'将来負担比率（分子）の構造'!J$50</f>
        <v>2830</v>
      </c>
      <c r="H58" s="175"/>
      <c r="I58" s="175"/>
      <c r="J58" s="175">
        <f>'将来負担比率（分子）の構造'!K$50</f>
        <v>3699</v>
      </c>
      <c r="K58" s="175"/>
      <c r="L58" s="175"/>
      <c r="M58" s="175">
        <f>'将来負担比率（分子）の構造'!L$50</f>
        <v>4025</v>
      </c>
      <c r="N58" s="175"/>
      <c r="O58" s="175"/>
      <c r="P58" s="175">
        <f>'将来負担比率（分子）の構造'!M$50</f>
        <v>3947</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2943</v>
      </c>
      <c r="C62" s="175"/>
      <c r="D62" s="175"/>
      <c r="E62" s="175">
        <f>'将来負担比率（分子）の構造'!J$45</f>
        <v>2932</v>
      </c>
      <c r="F62" s="175"/>
      <c r="G62" s="175"/>
      <c r="H62" s="175">
        <f>'将来負担比率（分子）の構造'!K$45</f>
        <v>2929</v>
      </c>
      <c r="I62" s="175"/>
      <c r="J62" s="175"/>
      <c r="K62" s="175">
        <f>'将来負担比率（分子）の構造'!L$45</f>
        <v>2961</v>
      </c>
      <c r="L62" s="175"/>
      <c r="M62" s="175"/>
      <c r="N62" s="175">
        <f>'将来負担比率（分子）の構造'!M$45</f>
        <v>2895</v>
      </c>
      <c r="O62" s="175"/>
      <c r="P62" s="175"/>
    </row>
    <row r="63" spans="1:16" x14ac:dyDescent="0.2">
      <c r="A63" s="175" t="s">
        <v>34</v>
      </c>
      <c r="B63" s="175">
        <f>'将来負担比率（分子）の構造'!I$44</f>
        <v>738</v>
      </c>
      <c r="C63" s="175"/>
      <c r="D63" s="175"/>
      <c r="E63" s="175">
        <f>'将来負担比率（分子）の構造'!J$44</f>
        <v>781</v>
      </c>
      <c r="F63" s="175"/>
      <c r="G63" s="175"/>
      <c r="H63" s="175">
        <f>'将来負担比率（分子）の構造'!K$44</f>
        <v>796</v>
      </c>
      <c r="I63" s="175"/>
      <c r="J63" s="175"/>
      <c r="K63" s="175">
        <f>'将来負担比率（分子）の構造'!L$44</f>
        <v>806</v>
      </c>
      <c r="L63" s="175"/>
      <c r="M63" s="175"/>
      <c r="N63" s="175">
        <f>'将来負担比率（分子）の構造'!M$44</f>
        <v>1300</v>
      </c>
      <c r="O63" s="175"/>
      <c r="P63" s="175"/>
    </row>
    <row r="64" spans="1:16" x14ac:dyDescent="0.2">
      <c r="A64" s="175" t="s">
        <v>33</v>
      </c>
      <c r="B64" s="175">
        <f>'将来負担比率（分子）の構造'!I$43</f>
        <v>15786</v>
      </c>
      <c r="C64" s="175"/>
      <c r="D64" s="175"/>
      <c r="E64" s="175">
        <f>'将来負担比率（分子）の構造'!J$43</f>
        <v>15295</v>
      </c>
      <c r="F64" s="175"/>
      <c r="G64" s="175"/>
      <c r="H64" s="175">
        <f>'将来負担比率（分子）の構造'!K$43</f>
        <v>13680</v>
      </c>
      <c r="I64" s="175"/>
      <c r="J64" s="175"/>
      <c r="K64" s="175">
        <f>'将来負担比率（分子）の構造'!L$43</f>
        <v>12858</v>
      </c>
      <c r="L64" s="175"/>
      <c r="M64" s="175"/>
      <c r="N64" s="175">
        <f>'将来負担比率（分子）の構造'!M$43</f>
        <v>12214</v>
      </c>
      <c r="O64" s="175"/>
      <c r="P64" s="175"/>
    </row>
    <row r="65" spans="1:16" x14ac:dyDescent="0.2">
      <c r="A65" s="175" t="s">
        <v>32</v>
      </c>
      <c r="B65" s="175">
        <f>'将来負担比率（分子）の構造'!I$42</f>
        <v>86</v>
      </c>
      <c r="C65" s="175"/>
      <c r="D65" s="175"/>
      <c r="E65" s="175">
        <f>'将来負担比率（分子）の構造'!J$42</f>
        <v>4</v>
      </c>
      <c r="F65" s="175"/>
      <c r="G65" s="175"/>
      <c r="H65" s="175">
        <f>'将来負担比率（分子）の構造'!K$42</f>
        <v>4</v>
      </c>
      <c r="I65" s="175"/>
      <c r="J65" s="175"/>
      <c r="K65" s="175">
        <f>'将来負担比率（分子）の構造'!L$42</f>
        <v>3</v>
      </c>
      <c r="L65" s="175"/>
      <c r="M65" s="175"/>
      <c r="N65" s="175">
        <f>'将来負担比率（分子）の構造'!M$42</f>
        <v>2</v>
      </c>
      <c r="O65" s="175"/>
      <c r="P65" s="175"/>
    </row>
    <row r="66" spans="1:16" x14ac:dyDescent="0.2">
      <c r="A66" s="175" t="s">
        <v>31</v>
      </c>
      <c r="B66" s="175">
        <f>'将来負担比率（分子）の構造'!I$41</f>
        <v>19393</v>
      </c>
      <c r="C66" s="175"/>
      <c r="D66" s="175"/>
      <c r="E66" s="175">
        <f>'将来負担比率（分子）の構造'!J$41</f>
        <v>19237</v>
      </c>
      <c r="F66" s="175"/>
      <c r="G66" s="175"/>
      <c r="H66" s="175">
        <f>'将来負担比率（分子）の構造'!K$41</f>
        <v>18736</v>
      </c>
      <c r="I66" s="175"/>
      <c r="J66" s="175"/>
      <c r="K66" s="175">
        <f>'将来負担比率（分子）の構造'!L$41</f>
        <v>17385</v>
      </c>
      <c r="L66" s="175"/>
      <c r="M66" s="175"/>
      <c r="N66" s="175">
        <f>'将来負担比率（分子）の構造'!M$41</f>
        <v>16179</v>
      </c>
      <c r="O66" s="175"/>
      <c r="P66" s="175"/>
    </row>
    <row r="67" spans="1:16" x14ac:dyDescent="0.2">
      <c r="A67" s="175" t="s">
        <v>71</v>
      </c>
      <c r="B67" s="175" t="e">
        <f>NA()</f>
        <v>#N/A</v>
      </c>
      <c r="C67" s="175">
        <f>IF(ISNUMBER('将来負担比率（分子）の構造'!I$53), IF('将来負担比率（分子）の構造'!I$53 &lt; 0, 0, '将来負担比率（分子）の構造'!I$53), NA())</f>
        <v>9051</v>
      </c>
      <c r="D67" s="175" t="e">
        <f>NA()</f>
        <v>#N/A</v>
      </c>
      <c r="E67" s="175" t="e">
        <f>NA()</f>
        <v>#N/A</v>
      </c>
      <c r="F67" s="175">
        <f>IF(ISNUMBER('将来負担比率（分子）の構造'!J$53), IF('将来負担比率（分子）の構造'!J$53 &lt; 0, 0, '将来負担比率（分子）の構造'!J$53), NA())</f>
        <v>8943</v>
      </c>
      <c r="G67" s="175" t="e">
        <f>NA()</f>
        <v>#N/A</v>
      </c>
      <c r="H67" s="175" t="e">
        <f>NA()</f>
        <v>#N/A</v>
      </c>
      <c r="I67" s="175">
        <f>IF(ISNUMBER('将来負担比率（分子）の構造'!K$53), IF('将来負担比率（分子）の構造'!K$53 &lt; 0, 0, '将来負担比率（分子）の構造'!K$53), NA())</f>
        <v>7246</v>
      </c>
      <c r="J67" s="175" t="e">
        <f>NA()</f>
        <v>#N/A</v>
      </c>
      <c r="K67" s="175" t="e">
        <f>NA()</f>
        <v>#N/A</v>
      </c>
      <c r="L67" s="175">
        <f>IF(ISNUMBER('将来負担比率（分子）の構造'!L$53), IF('将来負担比率（分子）の構造'!L$53 &lt; 0, 0, '将来負担比率（分子）の構造'!L$53), NA())</f>
        <v>5861</v>
      </c>
      <c r="M67" s="175" t="e">
        <f>NA()</f>
        <v>#N/A</v>
      </c>
      <c r="N67" s="175" t="e">
        <f>NA()</f>
        <v>#N/A</v>
      </c>
      <c r="O67" s="175">
        <f>IF(ISNUMBER('将来負担比率（分子）の構造'!M$53), IF('将来負担比率（分子）の構造'!M$53 &lt; 0, 0, '将来負担比率（分子）の構造'!M$53), NA())</f>
        <v>5668</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1545</v>
      </c>
      <c r="C72" s="179">
        <f>基金残高に係る経年分析!G55</f>
        <v>1795</v>
      </c>
      <c r="D72" s="179">
        <f>基金残高に係る経年分析!H55</f>
        <v>1605</v>
      </c>
    </row>
    <row r="73" spans="1:16" x14ac:dyDescent="0.2">
      <c r="A73" s="178" t="s">
        <v>74</v>
      </c>
      <c r="B73" s="179">
        <f>基金残高に係る経年分析!F56</f>
        <v>684</v>
      </c>
      <c r="C73" s="179">
        <f>基金残高に係る経年分析!G56</f>
        <v>684</v>
      </c>
      <c r="D73" s="179">
        <f>基金残高に係る経年分析!H56</f>
        <v>755</v>
      </c>
    </row>
    <row r="74" spans="1:16" x14ac:dyDescent="0.2">
      <c r="A74" s="178" t="s">
        <v>75</v>
      </c>
      <c r="B74" s="179">
        <f>基金残高に係る経年分析!F57</f>
        <v>545</v>
      </c>
      <c r="C74" s="179">
        <f>基金残高に係る経年分析!G57</f>
        <v>579</v>
      </c>
      <c r="D74" s="179">
        <f>基金残高に係る経年分析!H57</f>
        <v>679</v>
      </c>
    </row>
  </sheetData>
  <sheetProtection algorithmName="SHA-512" hashValue="8k4DvrP8YcV2FOePt6rRmQ39lO5R9EqjGyxjU16cOjSzPgySvBYOpjBBbvaOv/Kf97lp9jPCzFxxXCi0KIhkpw==" saltValue="+hame3nYKglle5fhgkly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藤川　裕司</cp:lastModifiedBy>
  <dcterms:created xsi:type="dcterms:W3CDTF">2025-02-19T03:30:38Z</dcterms:created>
  <dcterms:modified xsi:type="dcterms:W3CDTF">2025-03-19T07:07:53Z</dcterms:modified>
  <cp:category/>
</cp:coreProperties>
</file>