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5_団体提出\26 高石市○　田　修正依頼中\"/>
    </mc:Choice>
  </mc:AlternateContent>
  <xr:revisionPtr revIDLastSave="0" documentId="13_ncr:1_{D04529EF-F627-479B-BFAC-01F050E398B8}" xr6:coauthVersionLast="47" xr6:coauthVersionMax="47" xr10:uidLastSave="{00000000-0000-0000-0000-000000000000}"/>
  <bookViews>
    <workbookView xWindow="-108" yWindow="-108" windowWidth="23256" windowHeight="14160" tabRatio="60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W36" i="10"/>
  <c r="BW37" i="10" s="1"/>
  <c r="BW38" i="10" s="1"/>
  <c r="BE36" i="10"/>
  <c r="AM36" i="10"/>
  <c r="C36" i="10"/>
  <c r="CO35" i="10"/>
  <c r="BW35" i="10"/>
  <c r="BE35" i="10"/>
  <c r="CO34" i="10"/>
  <c r="BW34" i="10"/>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<sst xmlns="http://schemas.openxmlformats.org/spreadsheetml/2006/main" count="1116" uniqueCount="562">
  <si>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</si>
  <si>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</si>
  <si>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</si>
  <si>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</si>
  <si>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</si>
  <si>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</si>
  <si>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</si>
  <si>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</si>
  <si>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</si>
  <si>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</si>
  <si>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</si>
  <si>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</si>
  <si>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</si>
  <si>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</si>
  <si>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</si>
  <si>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</si>
  <si>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</si>
  <si>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</si>
  <si>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</si>
  <si>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</si>
  <si>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</si>
  <si>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</si>
  <si>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</si>
  <si>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</si>
  <si>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</si>
  <si>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</si>
  <si>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</si>
  <si>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</si>
  <si>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</si>
  <si>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</si>
  <si>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</si>
  <si>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</si>
  <si>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</si>
  <si>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</si>
  <si>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</si>
  <si>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</si>
  <si>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</si>
  <si>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</si>
  <si>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</si>
  <si>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</si>
  <si>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</si>
  <si>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</si>
  <si>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</si>
  <si>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</si>
  <si>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</si>
  <si>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</si>
  <si>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</si>
  <si>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</si>
  <si>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</si>
  <si>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</si>
  <si>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</si>
  <si>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</si>
  <si>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</si>
  <si>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</si>
  <si>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</si>
  <si>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</si>
  <si>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</si>
  <si>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</si>
  <si>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</si>
  <si>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</si>
  <si>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</si>
  <si>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</si>
  <si>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</si>
  <si>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</si>
  <si>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</si>
  <si>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</si>
  <si>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</si>
  <si>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</si>
  <si>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</si>
  <si>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</si>
  <si>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</si>
  <si>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</si>
  <si>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</si>
  <si>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</si>
  <si>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</si>
  <si>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</si>
  <si>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</si>
  <si>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</si>
  <si>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</si>
  <si>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</si>
  <si>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</si>
  <si>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</si>
  <si>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</si>
  <si>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</si>
  <si>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</si>
  <si>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</si>
  <si>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</si>
  <si>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</si>
  <si>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</si>
  <si>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</si>
  <si>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</si>
  <si>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</si>
  <si>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</si>
  <si>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</si>
  <si>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高石市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</si>
  <si>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</si>
  <si>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</si>
  <si>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</si>
  <si>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</si>
  <si>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</si>
  <si>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</si>
  <si>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</si>
  <si>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</si>
  <si>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</si>
  <si>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</si>
  <si>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</si>
  <si>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</si>
  <si>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</si>
  <si>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</si>
  <si>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</si>
  <si>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</si>
  <si>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</si>
  <si>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</si>
  <si>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</si>
  <si>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</si>
  <si>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</si>
  <si>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</si>
  <si>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</si>
  <si>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</si>
  <si>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</si>
  <si>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</si>
  <si>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</si>
  <si>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</si>
  <si>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</si>
  <si>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</si>
  <si>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</si>
  <si>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</si>
  <si>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</si>
  <si>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</si>
  <si>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</si>
  <si>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</si>
  <si>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</si>
  <si>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</si>
  <si>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</si>
  <si>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</si>
  <si>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</si>
  <si>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</si>
  <si>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</si>
  <si>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</si>
  <si>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</si>
  <si>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</si>
  <si>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</si>
  <si>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</si>
  <si>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</si>
  <si>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</si>
  <si>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</si>
  <si>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</si>
  <si>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</si>
  <si>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</si>
  <si>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</si>
  <si>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</si>
  <si>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</si>
  <si>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</si>
  <si>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</si>
  <si>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</si>
  <si>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</si>
  <si>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</si>
  <si>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</si>
  <si>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</si>
  <si>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</si>
  <si>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</si>
  <si>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</si>
  <si>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</si>
  <si>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</si>
  <si>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</si>
  <si>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</si>
  <si>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</si>
  <si>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</si>
  <si>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</si>
  <si>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</si>
  <si>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</si>
  <si>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</si>
  <si>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</si>
  <si>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</si>
  <si>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</si>
  <si>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</si>
  <si>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</si>
  <si>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</si>
  <si>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</si>
  <si>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</si>
  <si>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</si>
  <si>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</si>
  <si>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</si>
  <si>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</si>
  <si>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</si>
  <si>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</si>
  <si>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</si>
  <si>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</si>
  <si>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</si>
  <si>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</si>
  <si>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</si>
  <si>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</si>
  <si>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</si>
  <si>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</si>
  <si>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</si>
  <si>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</si>
  <si>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</si>
  <si>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</si>
  <si>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</si>
  <si>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</si>
  <si>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</si>
  <si>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</si>
  <si>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</si>
  <si>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大阪府高石市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</si>
  <si>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</si>
  <si>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</si>
  <si>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</si>
  <si>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</si>
  <si>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</si>
  <si>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</si>
  <si>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</si>
  <si>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</si>
  <si>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</si>
  <si>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</si>
  <si>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</si>
  <si>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</si>
  <si>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</si>
  <si>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</si>
  <si>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</si>
  <si>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</si>
  <si>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</si>
  <si>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</si>
  <si>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</si>
  <si>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</si>
  <si>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</si>
  <si>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</si>
  <si>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</si>
  <si>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</si>
  <si>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</si>
  <si>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</si>
  <si>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</si>
  <si>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</si>
  <si>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</si>
  <si>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</si>
  <si>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</si>
  <si>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</si>
  <si>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</si>
  <si>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</si>
  <si>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</si>
  <si>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</si>
  <si>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</si>
  <si>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</si>
  <si>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</si>
  <si>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</si>
  <si>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</si>
  <si>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</si>
  <si>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</si>
  <si>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</si>
  <si>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</si>
  <si>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</si>
  <si>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</si>
  <si>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</si>
  <si>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</si>
  <si>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</si>
  <si>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</si>
  <si>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</si>
  <si>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</si>
  <si>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</si>
  <si>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</si>
  <si>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</si>
  <si>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</si>
  <si>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</si>
  <si>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</si>
  <si>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</si>
  <si>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</si>
  <si>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</si>
  <si>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</si>
  <si>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</si>
  <si>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</si>
  <si>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</si>
  <si>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</si>
  <si>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</si>
  <si>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</si>
  <si>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</si>
  <si>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</si>
  <si>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</si>
  <si>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</si>
  <si>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</si>
  <si>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</si>
  <si>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</si>
  <si>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</si>
  <si>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</si>
  <si>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</si>
  <si>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</si>
  <si>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</si>
  <si>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</si>
  <si>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</si>
  <si>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</si>
  <si>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</si>
  <si>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</si>
  <si>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</si>
  <si>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</si>
  <si>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</si>
  <si>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</si>
  <si>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</si>
  <si>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</si>
  <si>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</si>
  <si>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</si>
  <si>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</si>
  <si>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</si>
  <si>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</si>
  <si>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</si>
  <si>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</si>
  <si>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</si>
  <si>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</si>
  <si>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</si>
  <si>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</si>
  <si>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</si>
  <si>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</si>
  <si>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</si>
  <si>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</si>
  <si>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</si>
  <si>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</si>
  <si>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</si>
  <si>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</si>
  <si>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</si>
  <si>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</si>
  <si>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</si>
  <si>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</si>
  <si>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</si>
  <si>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</si>
  <si>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</si>
  <si>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</si>
  <si>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</si>
  <si>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</si>
  <si>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</si>
  <si>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</si>
  <si>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</si>
  <si>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</si>
  <si>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</si>
  <si>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</si>
  <si>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</si>
  <si>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</si>
  <si>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</si>
  <si>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</si>
  <si>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</si>
  <si>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</si>
  <si>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</si>
  <si>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</si>
  <si>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</si>
  <si>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</si>
  <si>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</si>
  <si>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</si>
  <si>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</si>
  <si>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</si>
  <si>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</si>
  <si>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</si>
  <si>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</si>
  <si>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</si>
  <si>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</si>
  <si>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</si>
  <si>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</si>
  <si>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</si>
  <si>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</si>
  <si>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大阪府高石市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</si>
  <si>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</si>
  <si>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</si>
  <si>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</si>
  <si>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</si>
  <si>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</si>
  <si>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</si>
  <si>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</si>
  <si>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</si>
  <si>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</si>
  <si>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</si>
  <si>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</si>
  <si>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</si>
  <si>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</si>
  <si>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</si>
  <si>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</si>
  <si>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</si>
  <si>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</si>
  <si>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</si>
  <si>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</si>
  <si>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</si>
  <si>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</si>
  <si>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</si>
  <si>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</si>
  <si>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</si>
  <si>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</si>
  <si>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</si>
  <si>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</si>
  <si>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</si>
  <si>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</si>
  <si>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</si>
  <si>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</si>
  <si>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</si>
  <si>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</si>
  <si>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</si>
  <si>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</si>
  <si>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</si>
  <si>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</si>
  <si>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</si>
  <si>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</si>
  <si>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</si>
  <si>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</si>
  <si>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</si>
  <si>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</si>
  <si>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</si>
  <si>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</si>
  <si>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</si>
  <si>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</si>
  <si>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</si>
  <si>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</si>
  <si>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</si>
  <si>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</si>
  <si>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</si>
  <si>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</si>
  <si>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</si>
  <si>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</si>
  <si>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</si>
  <si>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</si>
  <si>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</si>
  <si>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</si>
  <si>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</si>
  <si>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</si>
  <si>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</si>
  <si>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</si>
  <si>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</si>
  <si>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</si>
  <si>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</si>
  <si>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</si>
  <si>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</si>
  <si>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</si>
  <si>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</si>
  <si>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</si>
  <si>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</si>
  <si>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</si>
  <si>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</si>
  <si>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</si>
  <si>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</si>
  <si>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</si>
  <si>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</si>
  <si>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</si>
  <si>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</si>
  <si>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</si>
  <si>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</si>
  <si>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</si>
  <si>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</si>
  <si>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</si>
  <si>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</si>
  <si>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</si>
  <si>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</si>
  <si>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</si>
  <si>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</si>
  <si>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</si>
  <si>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</si>
  <si>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</si>
  <si>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</si>
  <si>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</si>
  <si>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</si>
  <si>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</si>
  <si>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</si>
  <si>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</si>
  <si>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</si>
  <si>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</si>
  <si>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</si>
  <si>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</si>
  <si>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</si>
  <si>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</si>
  <si>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</si>
  <si>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</si>
  <si>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</si>
  <si>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</si>
  <si>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</si>
  <si>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</si>
  <si>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</si>
  <si>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</si>
  <si>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</si>
  <si>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</si>
  <si>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</si>
  <si>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</si>
  <si>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</si>
  <si>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</si>
  <si>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</si>
  <si>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</si>
  <si>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</si>
  <si>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</si>
  <si>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</si>
  <si>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</si>
  <si>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</si>
  <si>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</si>
  <si>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</si>
  <si>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</si>
  <si>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</si>
  <si>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</si>
  <si>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</si>
  <si>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</si>
  <si>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</si>
  <si>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</si>
  <si>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</si>
  <si>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</si>
  <si>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</si>
  <si>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</si>
  <si>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</si>
  <si>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</si>
  <si>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</si>
  <si>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</si>
  <si>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</si>
  <si>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</si>
  <si>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</si>
  <si>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</si>
  <si>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</si>
  <si>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</si>
  <si>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</si>
  <si>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</si>
  <si>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</si>
  <si>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</si>
  <si>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</si>
  <si>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</si>
  <si>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</si>
  <si>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</si>
  <si>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</si>
  <si>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</si>
  <si>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</si>
  <si>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</si>
  <si>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</si>
  <si>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</si>
  <si>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</si>
  <si>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</si>
  <si>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</si>
  <si>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</si>
  <si>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</si>
  <si>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</si>
  <si>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</si>
  <si>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</si>
  <si>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</si>
  <si>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</si>
  <si>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</si>
  <si>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</si>
  <si>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1.94</t>
  </si>
  <si>
    <t>▲ 1.32</t>
  </si>
  <si>
    <t>水道事業会計</t>
  </si>
  <si>
    <t>下水道事業会計</t>
  </si>
  <si>
    <t>一般会計</t>
  </si>
  <si>
    <t>後期高齢者医療保険特別会計</t>
  </si>
  <si>
    <t>介護保険特別会計</t>
  </si>
  <si>
    <t>国民健康保険特別会計</t>
  </si>
  <si>
    <t>▲ 1.69</t>
  </si>
  <si>
    <t>▲ 0.35</t>
  </si>
  <si>
    <t>墓地事業特別会計</t>
  </si>
  <si>
    <t>その他会計（赤字）</t>
  </si>
  <si>
    <t>その他会計（黒字）</t>
  </si>
  <si>
    <t>R01</t>
    <phoneticPr fontId="5"/>
  </si>
  <si>
    <t>R02</t>
    <phoneticPr fontId="5"/>
  </si>
  <si>
    <t>R03</t>
    <phoneticPr fontId="5"/>
  </si>
  <si>
    <t>R04</t>
    <phoneticPr fontId="5"/>
  </si>
  <si>
    <t>R05</t>
    <phoneticPr fontId="5"/>
  </si>
  <si>
    <t>保健医療基金</t>
    <rPh sb="0" eb="2">
      <t>ホケン</t>
    </rPh>
    <rPh sb="2" eb="6">
      <t>イリョウキキン</t>
    </rPh>
    <phoneticPr fontId="5"/>
  </si>
  <si>
    <t>奨学基金</t>
    <rPh sb="0" eb="2">
      <t>ショウガク</t>
    </rPh>
    <rPh sb="2" eb="4">
      <t>キキン</t>
    </rPh>
    <phoneticPr fontId="2"/>
  </si>
  <si>
    <t>市営浜墓地基金</t>
    <rPh sb="0" eb="2">
      <t>シエイ</t>
    </rPh>
    <rPh sb="2" eb="3">
      <t>ハマ</t>
    </rPh>
    <rPh sb="3" eb="5">
      <t>ボチ</t>
    </rPh>
    <rPh sb="5" eb="7">
      <t>キキン</t>
    </rPh>
    <phoneticPr fontId="2"/>
  </si>
  <si>
    <t>文化・スポーツ・国際交流振興基金</t>
    <rPh sb="0" eb="2">
      <t>ブンカ</t>
    </rPh>
    <rPh sb="8" eb="10">
      <t>コクサイ</t>
    </rPh>
    <rPh sb="10" eb="12">
      <t>コウリュウ</t>
    </rPh>
    <rPh sb="12" eb="14">
      <t>シンコウ</t>
    </rPh>
    <rPh sb="14" eb="16">
      <t>キキン</t>
    </rPh>
    <phoneticPr fontId="2"/>
  </si>
  <si>
    <t>緑化基金</t>
    <rPh sb="0" eb="2">
      <t>リョクカ</t>
    </rPh>
    <rPh sb="2" eb="4">
      <t>キキン</t>
    </rPh>
    <phoneticPr fontId="2"/>
  </si>
  <si>
    <t>-</t>
    <phoneticPr fontId="2"/>
  </si>
  <si>
    <t>泉北環境整備施設組合（一般会計）</t>
    <rPh sb="0" eb="2">
      <t>センボク</t>
    </rPh>
    <rPh sb="2" eb="4">
      <t>カンキョウ</t>
    </rPh>
    <rPh sb="4" eb="6">
      <t>セイビ</t>
    </rPh>
    <rPh sb="6" eb="8">
      <t>シセツ</t>
    </rPh>
    <rPh sb="8" eb="10">
      <t>クミアイ</t>
    </rPh>
    <rPh sb="11" eb="13">
      <t>イッパン</t>
    </rPh>
    <rPh sb="13" eb="15">
      <t>カイケイ</t>
    </rPh>
    <phoneticPr fontId="2"/>
  </si>
  <si>
    <t>高石市泉大津市墓地組合（一般会計）</t>
    <rPh sb="0" eb="3">
      <t>タカイシシ</t>
    </rPh>
    <rPh sb="3" eb="7">
      <t>イズミオオツシ</t>
    </rPh>
    <rPh sb="7" eb="11">
      <t>ボチクミアイ</t>
    </rPh>
    <rPh sb="12" eb="14">
      <t>イッパン</t>
    </rPh>
    <rPh sb="14" eb="16">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</si>
  <si>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</si>
  <si>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大阪広域水道企業団（工業用水道事業会計）</t>
    <rPh sb="0" eb="2">
      <t>オオサカ</t>
    </rPh>
    <rPh sb="2" eb="4">
      <t>コウイキ</t>
    </rPh>
    <rPh sb="4" eb="6">
      <t>スイドウ</t>
    </rPh>
    <rPh sb="6" eb="9">
      <t>キギョウダン</t>
    </rPh>
    <rPh sb="10" eb="13">
      <t>コウギョウヨウ</t>
    </rPh>
    <rPh sb="13" eb="15">
      <t>スイドウ</t>
    </rPh>
    <rPh sb="15" eb="17">
      <t>ジギョウ</t>
    </rPh>
    <rPh sb="17" eb="19">
      <t>カイケイ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</si>
  <si>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9">
      <t>イッパンカイケイ</t>
    </rPh>
    <phoneticPr fontId="2"/>
  </si>
  <si>
    <t>大阪広域水道企業団水道事業会計（水道用水供給事業）</t>
    <rPh sb="0" eb="2">
      <t>オオサカ</t>
    </rPh>
    <rPh sb="2" eb="4">
      <t>コウイキ</t>
    </rPh>
    <rPh sb="4" eb="6">
      <t>スイドウ</t>
    </rPh>
    <rPh sb="6" eb="9">
      <t>キギョウダン</t>
    </rPh>
    <rPh sb="9" eb="11">
      <t>スイドウ</t>
    </rPh>
    <rPh sb="11" eb="13">
      <t>ジギョウ</t>
    </rPh>
    <rPh sb="13" eb="15">
      <t>カイケイ</t>
    </rPh>
    <rPh sb="16" eb="18">
      <t>スイドウ</t>
    </rPh>
    <rPh sb="18" eb="20">
      <t>ヨウスイ</t>
    </rPh>
    <rPh sb="20" eb="22">
      <t>キョウキュウ</t>
    </rPh>
    <rPh sb="22" eb="24">
      <t>ジギョウ</t>
    </rPh>
    <phoneticPr fontId="2"/>
  </si>
  <si>
    <t>高石市保健医療センター</t>
    <rPh sb="0" eb="3">
      <t>タカイシシ</t>
    </rPh>
    <rPh sb="3" eb="5">
      <t>ホケン</t>
    </rPh>
    <rPh sb="5" eb="7">
      <t>イリョウ</t>
    </rPh>
    <phoneticPr fontId="2"/>
  </si>
  <si>
    <t>高石都市開発株式会社</t>
    <rPh sb="0" eb="2">
      <t>タカイシ</t>
    </rPh>
    <rPh sb="2" eb="4">
      <t>トシ</t>
    </rPh>
    <rPh sb="4" eb="6">
      <t>カイハツ</t>
    </rPh>
    <rPh sb="6" eb="8">
      <t>カブシキ</t>
    </rPh>
    <rPh sb="8" eb="10">
      <t>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</si>
</sst>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7BAC-4081-B7E0-54774FE1D1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63188</c:v>
                </c:pt>
                <c:pt idx="1">
                  <c:v>63935</c:v>
                </c:pt>
                <c:pt idx="2">
                  <c:v>50309</c:v>
                </c:pt>
                <c:pt idx="3">
                  <c:v>37766</c:v>
                </c:pt>
                <c:pt idx="4">
                  <c:v>37370</c:v>
                </c:pt>
              </c:numCache>
            </c:numRef>
          </c:val>
          <c:smooth val="0"/>
          <c:extLst>
            <c:ext xmlns:c16="http://schemas.microsoft.com/office/drawing/2014/chart" uri="{C3380CC4-5D6E-409C-BE32-E72D297353CC}">
              <c16:uniqueId val="{00000001-7BAC-4081-B7E0-54774FE1D1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0.59</c:v>
                </c:pt>
                <c:pt idx="1">
                  <c:v>2.29</c:v>
                </c:pt>
                <c:pt idx="2">
                  <c:v>8.26</c:v>
                </c:pt>
                <c:pt idx="3">
                  <c:v>5.91</c:v>
                </c:pt>
                <c:pt idx="4">
                  <c:v>1.35</c:v>
                </c:pt>
              </c:numCache>
            </c:numRef>
          </c:val>
          <c:extLst>
            <c:ext xmlns:c16="http://schemas.microsoft.com/office/drawing/2014/chart" uri="{C3380CC4-5D6E-409C-BE32-E72D297353CC}">
              <c16:uniqueId val="{00000000-B3FB-4762-B3F1-4FAFCE415D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15.69</c:v>
                </c:pt>
                <c:pt idx="1">
                  <c:v>15.75</c:v>
                </c:pt>
                <c:pt idx="2">
                  <c:v>16.11</c:v>
                </c:pt>
                <c:pt idx="3">
                  <c:v>20.78</c:v>
                </c:pt>
                <c:pt idx="4">
                  <c:v>23.37</c:v>
                </c:pt>
              </c:numCache>
            </c:numRef>
          </c:val>
          <c:extLst>
            <c:ext xmlns:c16="http://schemas.microsoft.com/office/drawing/2014/chart" uri="{C3380CC4-5D6E-409C-BE32-E72D297353CC}">
              <c16:uniqueId val="{00000001-B3FB-4762-B3F1-4FAFCE415D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-1.94</c:v>
                </c:pt>
                <c:pt idx="1">
                  <c:v>2.0299999999999998</c:v>
                </c:pt>
                <c:pt idx="2">
                  <c:v>7.21</c:v>
                </c:pt>
                <c:pt idx="3">
                  <c:v>1.71</c:v>
                </c:pt>
                <c:pt idx="4">
                  <c:v>-1.32</c:v>
                </c:pt>
              </c:numCache>
            </c:numRef>
          </c:val>
          <c:smooth val="0"/>
          <c:extLst>
            <c:ext xmlns:c16="http://schemas.microsoft.com/office/drawing/2014/chart" uri="{C3380CC4-5D6E-409C-BE32-E72D297353CC}">
              <c16:uniqueId val="{00000002-B3FB-4762-B3F1-4FAFCE415D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5AA-4C9E-B23E-A45C149D1E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AA-4C9E-B23E-A45C149D1E9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5AA-4C9E-B23E-A45C149D1E9D}"/>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5AA-4C9E-B23E-A45C149D1E9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1.69</c:v>
                </c:pt>
                <c:pt idx="1">
                  <c:v>#N/A</c:v>
                </c:pt>
                <c:pt idx="2">
                  <c:v>0.35</c:v>
                </c:pt>
                <c:pt idx="3">
                  <c:v>#N/A</c:v>
                </c:pt>
                <c:pt idx="4">
                  <c:v>#N/A</c:v>
                </c:pt>
                <c:pt idx="5">
                  <c:v>0.21</c:v>
                </c:pt>
                <c:pt idx="6">
                  <c:v>#N/A</c:v>
                </c:pt>
                <c:pt idx="7">
                  <c:v>0.44</c:v>
                </c:pt>
                <c:pt idx="8">
                  <c:v>#N/A</c:v>
                </c:pt>
                <c:pt idx="9">
                  <c:v>0.04</c:v>
                </c:pt>
              </c:numCache>
            </c:numRef>
          </c:val>
          <c:extLst>
            <c:ext xmlns:c16="http://schemas.microsoft.com/office/drawing/2014/chart" uri="{C3380CC4-5D6E-409C-BE32-E72D297353CC}">
              <c16:uniqueId val="{00000004-75AA-4C9E-B23E-A45C149D1E9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1.01</c:v>
                </c:pt>
                <c:pt idx="2">
                  <c:v>#N/A</c:v>
                </c:pt>
                <c:pt idx="3">
                  <c:v>1.49</c:v>
                </c:pt>
                <c:pt idx="4">
                  <c:v>#N/A</c:v>
                </c:pt>
                <c:pt idx="5">
                  <c:v>0.56000000000000005</c:v>
                </c:pt>
                <c:pt idx="6">
                  <c:v>#N/A</c:v>
                </c:pt>
                <c:pt idx="7">
                  <c:v>0.28000000000000003</c:v>
                </c:pt>
                <c:pt idx="8">
                  <c:v>#N/A</c:v>
                </c:pt>
                <c:pt idx="9">
                  <c:v>0.05</c:v>
                </c:pt>
              </c:numCache>
            </c:numRef>
          </c:val>
          <c:extLst>
            <c:ext xmlns:c16="http://schemas.microsoft.com/office/drawing/2014/chart" uri="{C3380CC4-5D6E-409C-BE32-E72D297353CC}">
              <c16:uniqueId val="{00000005-75AA-4C9E-B23E-A45C149D1E9D}"/>
            </c:ext>
          </c:extLst>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0.28000000000000003</c:v>
                </c:pt>
                <c:pt idx="2">
                  <c:v>#N/A</c:v>
                </c:pt>
                <c:pt idx="3">
                  <c:v>0.28999999999999998</c:v>
                </c:pt>
                <c:pt idx="4">
                  <c:v>#N/A</c:v>
                </c:pt>
                <c:pt idx="5">
                  <c:v>0.28000000000000003</c:v>
                </c:pt>
                <c:pt idx="6">
                  <c:v>#N/A</c:v>
                </c:pt>
                <c:pt idx="7">
                  <c:v>0.33</c:v>
                </c:pt>
                <c:pt idx="8">
                  <c:v>#N/A</c:v>
                </c:pt>
                <c:pt idx="9">
                  <c:v>0.31</c:v>
                </c:pt>
              </c:numCache>
            </c:numRef>
          </c:val>
          <c:extLst>
            <c:ext xmlns:c16="http://schemas.microsoft.com/office/drawing/2014/chart" uri="{C3380CC4-5D6E-409C-BE32-E72D297353CC}">
              <c16:uniqueId val="{00000006-75AA-4C9E-B23E-A45C149D1E9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0.57999999999999996</c:v>
                </c:pt>
                <c:pt idx="2">
                  <c:v>#N/A</c:v>
                </c:pt>
                <c:pt idx="3">
                  <c:v>2.29</c:v>
                </c:pt>
                <c:pt idx="4">
                  <c:v>#N/A</c:v>
                </c:pt>
                <c:pt idx="5">
                  <c:v>8.26</c:v>
                </c:pt>
                <c:pt idx="6">
                  <c:v>#N/A</c:v>
                </c:pt>
                <c:pt idx="7">
                  <c:v>5.9</c:v>
                </c:pt>
                <c:pt idx="8">
                  <c:v>#N/A</c:v>
                </c:pt>
                <c:pt idx="9">
                  <c:v>1.35</c:v>
                </c:pt>
              </c:numCache>
            </c:numRef>
          </c:val>
          <c:extLst>
            <c:ext xmlns:c16="http://schemas.microsoft.com/office/drawing/2014/chart" uri="{C3380CC4-5D6E-409C-BE32-E72D297353CC}">
              <c16:uniqueId val="{00000007-75AA-4C9E-B23E-A45C149D1E9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0.89</c:v>
                </c:pt>
                <c:pt idx="4">
                  <c:v>#N/A</c:v>
                </c:pt>
                <c:pt idx="5">
                  <c:v>1.48</c:v>
                </c:pt>
                <c:pt idx="6">
                  <c:v>#N/A</c:v>
                </c:pt>
                <c:pt idx="7">
                  <c:v>1.8</c:v>
                </c:pt>
                <c:pt idx="8">
                  <c:v>#N/A</c:v>
                </c:pt>
                <c:pt idx="9">
                  <c:v>2.0299999999999998</c:v>
                </c:pt>
              </c:numCache>
            </c:numRef>
          </c:val>
          <c:extLst>
            <c:ext xmlns:c16="http://schemas.microsoft.com/office/drawing/2014/chart" uri="{C3380CC4-5D6E-409C-BE32-E72D297353CC}">
              <c16:uniqueId val="{00000008-75AA-4C9E-B23E-A45C149D1E9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15.37</c:v>
                </c:pt>
                <c:pt idx="2">
                  <c:v>#N/A</c:v>
                </c:pt>
                <c:pt idx="3">
                  <c:v>15.57</c:v>
                </c:pt>
                <c:pt idx="4">
                  <c:v>#N/A</c:v>
                </c:pt>
                <c:pt idx="5">
                  <c:v>14.59</c:v>
                </c:pt>
                <c:pt idx="6">
                  <c:v>#N/A</c:v>
                </c:pt>
                <c:pt idx="7">
                  <c:v>14.74</c:v>
                </c:pt>
                <c:pt idx="8">
                  <c:v>#N/A</c:v>
                </c:pt>
                <c:pt idx="9">
                  <c:v>14.18</c:v>
                </c:pt>
              </c:numCache>
            </c:numRef>
          </c:val>
          <c:extLst>
            <c:ext xmlns:c16="http://schemas.microsoft.com/office/drawing/2014/chart" uri="{C3380CC4-5D6E-409C-BE32-E72D297353CC}">
              <c16:uniqueId val="{00000009-75AA-4C9E-B23E-A45C149D1E9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2490</c:v>
                </c:pt>
                <c:pt idx="5">
                  <c:v>2488</c:v>
                </c:pt>
                <c:pt idx="8">
                  <c:v>2611</c:v>
                </c:pt>
                <c:pt idx="11">
                  <c:v>2589</c:v>
                </c:pt>
                <c:pt idx="14">
                  <c:v>2571</c:v>
                </c:pt>
              </c:numCache>
            </c:numRef>
          </c:val>
          <c:extLst>
            <c:ext xmlns:c16="http://schemas.microsoft.com/office/drawing/2014/chart" uri="{C3380CC4-5D6E-409C-BE32-E72D297353CC}">
              <c16:uniqueId val="{00000000-61E2-4018-9D61-B375CEB426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E2-4018-9D61-B375CEB426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1E2-4018-9D61-B375CEB426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405</c:v>
                </c:pt>
                <c:pt idx="3">
                  <c:v>375</c:v>
                </c:pt>
                <c:pt idx="6">
                  <c:v>343</c:v>
                </c:pt>
                <c:pt idx="9">
                  <c:v>326</c:v>
                </c:pt>
                <c:pt idx="12">
                  <c:v>310</c:v>
                </c:pt>
              </c:numCache>
            </c:numRef>
          </c:val>
          <c:extLst>
            <c:ext xmlns:c16="http://schemas.microsoft.com/office/drawing/2014/chart" uri="{C3380CC4-5D6E-409C-BE32-E72D297353CC}">
              <c16:uniqueId val="{00000003-61E2-4018-9D61-B375CEB426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617</c:v>
                </c:pt>
                <c:pt idx="3">
                  <c:v>509</c:v>
                </c:pt>
                <c:pt idx="6">
                  <c:v>489</c:v>
                </c:pt>
                <c:pt idx="9">
                  <c:v>520</c:v>
                </c:pt>
                <c:pt idx="12">
                  <c:v>546</c:v>
                </c:pt>
              </c:numCache>
            </c:numRef>
          </c:val>
          <c:extLst>
            <c:ext xmlns:c16="http://schemas.microsoft.com/office/drawing/2014/chart" uri="{C3380CC4-5D6E-409C-BE32-E72D297353CC}">
              <c16:uniqueId val="{00000004-61E2-4018-9D61-B375CEB426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E2-4018-9D61-B375CEB426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E2-4018-9D61-B375CEB426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3172</c:v>
                </c:pt>
                <c:pt idx="3">
                  <c:v>3146</c:v>
                </c:pt>
                <c:pt idx="6">
                  <c:v>3199</c:v>
                </c:pt>
                <c:pt idx="9">
                  <c:v>3035</c:v>
                </c:pt>
                <c:pt idx="12">
                  <c:v>2831</c:v>
                </c:pt>
              </c:numCache>
            </c:numRef>
          </c:val>
          <c:extLst>
            <c:ext xmlns:c16="http://schemas.microsoft.com/office/drawing/2014/chart" uri="{C3380CC4-5D6E-409C-BE32-E72D297353CC}">
              <c16:uniqueId val="{00000007-61E2-4018-9D61-B375CEB426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1704</c:v>
                </c:pt>
                <c:pt idx="2">
                  <c:v>#N/A</c:v>
                </c:pt>
                <c:pt idx="3">
                  <c:v>#N/A</c:v>
                </c:pt>
                <c:pt idx="4">
                  <c:v>1542</c:v>
                </c:pt>
                <c:pt idx="5">
                  <c:v>#N/A</c:v>
                </c:pt>
                <c:pt idx="6">
                  <c:v>#N/A</c:v>
                </c:pt>
                <c:pt idx="7">
                  <c:v>1420</c:v>
                </c:pt>
                <c:pt idx="8">
                  <c:v>#N/A</c:v>
                </c:pt>
                <c:pt idx="9">
                  <c:v>#N/A</c:v>
                </c:pt>
                <c:pt idx="10">
                  <c:v>1292</c:v>
                </c:pt>
                <c:pt idx="11">
                  <c:v>#N/A</c:v>
                </c:pt>
                <c:pt idx="12">
                  <c:v>#N/A</c:v>
                </c:pt>
                <c:pt idx="13">
                  <c:v>1116</c:v>
                </c:pt>
                <c:pt idx="14">
                  <c:v>#N/A</c:v>
                </c:pt>
              </c:numCache>
            </c:numRef>
          </c:val>
          <c:smooth val="0"/>
          <c:extLst>
            <c:ext xmlns:c16="http://schemas.microsoft.com/office/drawing/2014/chart" uri="{C3380CC4-5D6E-409C-BE32-E72D297353CC}">
              <c16:uniqueId val="{00000008-61E2-4018-9D61-B375CEB426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23595</c:v>
                </c:pt>
                <c:pt idx="5">
                  <c:v>23534</c:v>
                </c:pt>
                <c:pt idx="8">
                  <c:v>23407</c:v>
                </c:pt>
                <c:pt idx="11">
                  <c:v>22604</c:v>
                </c:pt>
                <c:pt idx="14">
                  <c:v>21392</c:v>
                </c:pt>
              </c:numCache>
            </c:numRef>
          </c:val>
          <c:extLst>
            <c:ext xmlns:c16="http://schemas.microsoft.com/office/drawing/2014/chart" uri="{C3380CC4-5D6E-409C-BE32-E72D297353CC}">
              <c16:uniqueId val="{00000000-4857-4106-B672-6C152F32A0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8610</c:v>
                </c:pt>
                <c:pt idx="5">
                  <c:v>8083</c:v>
                </c:pt>
                <c:pt idx="8">
                  <c:v>8061</c:v>
                </c:pt>
                <c:pt idx="11">
                  <c:v>8598</c:v>
                </c:pt>
                <c:pt idx="14">
                  <c:v>9034</c:v>
                </c:pt>
              </c:numCache>
            </c:numRef>
          </c:val>
          <c:extLst>
            <c:ext xmlns:c16="http://schemas.microsoft.com/office/drawing/2014/chart" uri="{C3380CC4-5D6E-409C-BE32-E72D297353CC}">
              <c16:uniqueId val="{00000001-4857-4106-B672-6C152F32A0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3120</c:v>
                </c:pt>
                <c:pt idx="5">
                  <c:v>3411</c:v>
                </c:pt>
                <c:pt idx="8">
                  <c:v>3695</c:v>
                </c:pt>
                <c:pt idx="11">
                  <c:v>4395</c:v>
                </c:pt>
                <c:pt idx="14">
                  <c:v>4880</c:v>
                </c:pt>
              </c:numCache>
            </c:numRef>
          </c:val>
          <c:extLst>
            <c:ext xmlns:c16="http://schemas.microsoft.com/office/drawing/2014/chart" uri="{C3380CC4-5D6E-409C-BE32-E72D297353CC}">
              <c16:uniqueId val="{00000002-4857-4106-B672-6C152F32A0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57-4106-B672-6C152F32A0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57-4106-B672-6C152F32A0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418</c:v>
                </c:pt>
                <c:pt idx="3">
                  <c:v>0</c:v>
                </c:pt>
                <c:pt idx="6">
                  <c:v>0</c:v>
                </c:pt>
                <c:pt idx="9">
                  <c:v>0</c:v>
                </c:pt>
                <c:pt idx="12">
                  <c:v>0</c:v>
                </c:pt>
              </c:numCache>
            </c:numRef>
          </c:val>
          <c:extLst>
            <c:ext xmlns:c16="http://schemas.microsoft.com/office/drawing/2014/chart" uri="{C3380CC4-5D6E-409C-BE32-E72D297353CC}">
              <c16:uniqueId val="{00000005-4857-4106-B672-6C152F32A0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2425</c:v>
                </c:pt>
                <c:pt idx="3">
                  <c:v>2417</c:v>
                </c:pt>
                <c:pt idx="6">
                  <c:v>2332</c:v>
                </c:pt>
                <c:pt idx="9">
                  <c:v>2268</c:v>
                </c:pt>
                <c:pt idx="12">
                  <c:v>2331</c:v>
                </c:pt>
              </c:numCache>
            </c:numRef>
          </c:val>
          <c:extLst>
            <c:ext xmlns:c16="http://schemas.microsoft.com/office/drawing/2014/chart" uri="{C3380CC4-5D6E-409C-BE32-E72D297353CC}">
              <c16:uniqueId val="{00000006-4857-4106-B672-6C152F32A0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3097</c:v>
                </c:pt>
                <c:pt idx="3">
                  <c:v>2867</c:v>
                </c:pt>
                <c:pt idx="6">
                  <c:v>2674</c:v>
                </c:pt>
                <c:pt idx="9">
                  <c:v>2494</c:v>
                </c:pt>
                <c:pt idx="12">
                  <c:v>2382</c:v>
                </c:pt>
              </c:numCache>
            </c:numRef>
          </c:val>
          <c:extLst>
            <c:ext xmlns:c16="http://schemas.microsoft.com/office/drawing/2014/chart" uri="{C3380CC4-5D6E-409C-BE32-E72D297353CC}">
              <c16:uniqueId val="{00000007-4857-4106-B672-6C152F32A0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9020</c:v>
                </c:pt>
                <c:pt idx="3">
                  <c:v>8564</c:v>
                </c:pt>
                <c:pt idx="6">
                  <c:v>8121</c:v>
                </c:pt>
                <c:pt idx="9">
                  <c:v>7742</c:v>
                </c:pt>
                <c:pt idx="12">
                  <c:v>7643</c:v>
                </c:pt>
              </c:numCache>
            </c:numRef>
          </c:val>
          <c:extLst>
            <c:ext xmlns:c16="http://schemas.microsoft.com/office/drawing/2014/chart" uri="{C3380CC4-5D6E-409C-BE32-E72D297353CC}">
              <c16:uniqueId val="{00000008-4857-4106-B672-6C152F32A0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857-4106-B672-6C152F32A0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35959</c:v>
                </c:pt>
                <c:pt idx="3">
                  <c:v>35368</c:v>
                </c:pt>
                <c:pt idx="6">
                  <c:v>35358</c:v>
                </c:pt>
                <c:pt idx="9">
                  <c:v>34100</c:v>
                </c:pt>
                <c:pt idx="12">
                  <c:v>32344</c:v>
                </c:pt>
              </c:numCache>
            </c:numRef>
          </c:val>
          <c:extLst>
            <c:ext xmlns:c16="http://schemas.microsoft.com/office/drawing/2014/chart" uri="{C3380CC4-5D6E-409C-BE32-E72D297353CC}">
              <c16:uniqueId val="{0000000A-4857-4106-B672-6C152F32A0F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15594</c:v>
                </c:pt>
                <c:pt idx="2">
                  <c:v>#N/A</c:v>
                </c:pt>
                <c:pt idx="3">
                  <c:v>#N/A</c:v>
                </c:pt>
                <c:pt idx="4">
                  <c:v>14190</c:v>
                </c:pt>
                <c:pt idx="5">
                  <c:v>#N/A</c:v>
                </c:pt>
                <c:pt idx="6">
                  <c:v>#N/A</c:v>
                </c:pt>
                <c:pt idx="7">
                  <c:v>13322</c:v>
                </c:pt>
                <c:pt idx="8">
                  <c:v>#N/A</c:v>
                </c:pt>
                <c:pt idx="9">
                  <c:v>#N/A</c:v>
                </c:pt>
                <c:pt idx="10">
                  <c:v>11007</c:v>
                </c:pt>
                <c:pt idx="11">
                  <c:v>#N/A</c:v>
                </c:pt>
                <c:pt idx="12">
                  <c:v>#N/A</c:v>
                </c:pt>
                <c:pt idx="13">
                  <c:v>9395</c:v>
                </c:pt>
                <c:pt idx="14">
                  <c:v>#N/A</c:v>
                </c:pt>
              </c:numCache>
            </c:numRef>
          </c:val>
          <c:smooth val="0"/>
          <c:extLst>
            <c:ext xmlns:c16="http://schemas.microsoft.com/office/drawing/2014/chart" uri="{C3380CC4-5D6E-409C-BE32-E72D297353CC}">
              <c16:uniqueId val="{0000000B-4857-4106-B672-6C152F32A0F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2310</c:v>
                </c:pt>
                <c:pt idx="1">
                  <c:v>2909</c:v>
                </c:pt>
                <c:pt idx="2">
                  <c:v>3353</c:v>
                </c:pt>
              </c:numCache>
            </c:numRef>
          </c:val>
          <c:extLst>
            <c:ext xmlns:c16="http://schemas.microsoft.com/office/drawing/2014/chart" uri="{C3380CC4-5D6E-409C-BE32-E72D297353CC}">
              <c16:uniqueId val="{00000000-732A-4E0A-A716-E6F8F29B49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32A-4E0A-A716-E6F8F29B49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1829</c:v>
                </c:pt>
                <c:pt idx="1">
                  <c:v>1693</c:v>
                </c:pt>
                <c:pt idx="2">
                  <c:v>1481</c:v>
                </c:pt>
              </c:numCache>
            </c:numRef>
          </c:val>
          <c:extLst>
            <c:ext xmlns:c16="http://schemas.microsoft.com/office/drawing/2014/chart" uri="{C3380CC4-5D6E-409C-BE32-E72D297353CC}">
              <c16:uniqueId val="{00000002-732A-4E0A-A716-E6F8F29B49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56,481
55,755
11.30
26,257,862
25,978,091
193,980
14,347,829
32,344,244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臨海部に位置する企業の税収があるため類似団体内平均値を上回る</a:t>
          </a:r>
          <a:r>
            <a:rPr kumimoji="1" lang="en-US" altLang="ja-JP" sz="1300">
              <a:solidFill>
                <a:schemeClr val="tx1"/>
              </a:solidFill>
              <a:latin typeface="ＭＳ Ｐゴシック" panose="020B0600070205080204" pitchFamily="50" charset="-128"/>
              <a:ea typeface="ＭＳ Ｐゴシック" panose="020B0600070205080204" pitchFamily="50" charset="-128"/>
            </a:rPr>
            <a:t>0.78</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となっている。近年低下傾向（平成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年連続して低下）にあるため、税の徴収強化による税収増加等歳入の確保に努める。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147108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106892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分子である経常経費充当一般財源等においては、扶助費や物件費の増があり、分母である経常一般財源等においては、地方税の増があったものの普通交付税の減に加え、発行抑制による臨時財政対策債の皆減等があったため、経常収支比率は前年度と比較し</a:t>
          </a:r>
          <a:r>
            <a:rPr kumimoji="1" lang="en-US" altLang="ja-JP" sz="1300">
              <a:solidFill>
                <a:schemeClr val="tx1"/>
              </a:solidFill>
              <a:latin typeface="ＭＳ Ｐゴシック" panose="020B0600070205080204" pitchFamily="50" charset="-128"/>
              <a:ea typeface="ＭＳ Ｐゴシック" panose="020B0600070205080204" pitchFamily="50" charset="-128"/>
            </a:rPr>
            <a:t>4.2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ポイント悪化した。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依然として、類似団体内平均を上回っているため、今後も事業の査定等、経費の削減に努める。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131318</xdr:rowOff>
    </xdr:from>
    <xdr:to>
      <xdr:col>23</xdr:col>
      <xdr:colOff>133350</xdr:colOff>
      <xdr:row>63</xdr:row>
      <xdr:rowOff>162560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61218"/>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133858</xdr:rowOff>
    </xdr:from>
    <xdr:to>
      <xdr:col>19</xdr:col>
      <xdr:colOff>133350</xdr:colOff>
      <xdr:row>62</xdr:row>
      <xdr:rowOff>131318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9230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133858</xdr:rowOff>
    </xdr:from>
    <xdr:to>
      <xdr:col>15</xdr:col>
      <xdr:colOff>82550</xdr:colOff>
      <xdr:row>63</xdr:row>
      <xdr:rowOff>37084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92308"/>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37084</xdr:rowOff>
    </xdr:from>
    <xdr:to>
      <xdr:col>11</xdr:col>
      <xdr:colOff>31750</xdr:colOff>
      <xdr:row>64</xdr:row>
      <xdr:rowOff>10414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3843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80518</xdr:rowOff>
    </xdr:from>
    <xdr:to>
      <xdr:col>19</xdr:col>
      <xdr:colOff>184150</xdr:colOff>
      <xdr:row>63</xdr:row>
      <xdr:rowOff>10668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83058</xdr:rowOff>
    </xdr:from>
    <xdr:to>
      <xdr:col>15</xdr:col>
      <xdr:colOff>133350</xdr:colOff>
      <xdr:row>62</xdr:row>
      <xdr:rowOff>13208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169435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157734</xdr:rowOff>
    </xdr:from>
    <xdr:to>
      <xdr:col>11</xdr:col>
      <xdr:colOff>82550</xdr:colOff>
      <xdr:row>63</xdr:row>
      <xdr:rowOff>87884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45991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人事院勧告等による人件費の増はあったものの、新型コロナワクチン接種委託料の減等があったため、前年度と比較して決算額は減となった。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類似団体内平均値を</a:t>
          </a:r>
          <a:r>
            <a:rPr kumimoji="1" lang="en-US" altLang="ja-JP" sz="1300">
              <a:solidFill>
                <a:schemeClr val="tx1"/>
              </a:solidFill>
              <a:latin typeface="ＭＳ Ｐゴシック" panose="020B0600070205080204" pitchFamily="50" charset="-128"/>
              <a:ea typeface="ＭＳ Ｐゴシック" panose="020B0600070205080204" pitchFamily="50" charset="-128"/>
            </a:rPr>
            <a:t>16,617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円下回っており、今後も比率の改善を図るべく、委託内容等の精査を行い、経費削減に努める。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12498</xdr:rowOff>
    </xdr:from>
    <xdr:to>
      <xdr:col>23</xdr:col>
      <xdr:colOff>133350</xdr:colOff>
      <xdr:row>82</xdr:row>
      <xdr:rowOff>26408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71398"/>
          <a:ext cx="838200" cy="1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19149</xdr:rowOff>
    </xdr:from>
    <xdr:to>
      <xdr:col>19</xdr:col>
      <xdr:colOff>133350</xdr:colOff>
      <xdr:row>82</xdr:row>
      <xdr:rowOff>26408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78049"/>
          <a:ext cx="889000" cy="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169838</xdr:rowOff>
    </xdr:from>
    <xdr:to>
      <xdr:col>15</xdr:col>
      <xdr:colOff>82550</xdr:colOff>
      <xdr:row>82</xdr:row>
      <xdr:rowOff>19149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57288"/>
          <a:ext cx="889000" cy="2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19865</xdr:rowOff>
    </xdr:from>
    <xdr:to>
      <xdr:col>11</xdr:col>
      <xdr:colOff>31750</xdr:colOff>
      <xdr:row>81</xdr:row>
      <xdr:rowOff>169838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07315"/>
          <a:ext cx="889000" cy="14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133148</xdr:rowOff>
    </xdr:from>
    <xdr:to>
      <xdr:col>23</xdr:col>
      <xdr:colOff>184150</xdr:colOff>
      <xdr:row>82</xdr:row>
      <xdr:rowOff>63298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149675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6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147058</xdr:rowOff>
    </xdr:from>
    <xdr:to>
      <xdr:col>19</xdr:col>
      <xdr:colOff>184150</xdr:colOff>
      <xdr:row>82</xdr:row>
      <xdr:rowOff>77208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87385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03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139799</xdr:rowOff>
    </xdr:from>
    <xdr:to>
      <xdr:col>15</xdr:col>
      <xdr:colOff>133350</xdr:colOff>
      <xdr:row>82</xdr:row>
      <xdr:rowOff>69949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2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80126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9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119038</xdr:rowOff>
    </xdr:from>
    <xdr:to>
      <xdr:col>11</xdr:col>
      <xdr:colOff>82550</xdr:colOff>
      <xdr:row>82</xdr:row>
      <xdr:rowOff>49188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59365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140515</xdr:rowOff>
    </xdr:from>
    <xdr:to>
      <xdr:col>7</xdr:col>
      <xdr:colOff>31750</xdr:colOff>
      <xdr:row>81</xdr:row>
      <xdr:rowOff>70665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80842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2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ラスパイレス指数は前年から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ポイント下がり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100.0</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となったが、依然として類似団体内平均値を</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今後も適正な定員管理に努めるとともに、昇格についても適切に管理していく。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111125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0716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87</xdr:row>
      <xdr:rowOff>111125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2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111125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9669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70909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9669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第五次財政健全化計画案終了後も、引き続き適切な人員管理を行うことにより、類似団体内平均値を</a:t>
          </a:r>
          <a:r>
            <a:rPr kumimoji="1" lang="en-US" altLang="ja-JP" sz="1300">
              <a:solidFill>
                <a:schemeClr val="tx1"/>
              </a:solidFill>
              <a:latin typeface="ＭＳ Ｐゴシック" panose="020B0600070205080204" pitchFamily="50" charset="-128"/>
              <a:ea typeface="ＭＳ Ｐゴシック" panose="020B0600070205080204" pitchFamily="50" charset="-128"/>
            </a:rPr>
            <a:t>1.43</a:t>
          </a:r>
          <a:r>
            <a:rPr kumimoji="1" lang="ja-JP" altLang="en-US" sz="1300">
              <a:solidFill>
                <a:schemeClr val="tx1"/>
              </a:solidFill>
              <a:latin typeface="ＭＳ Ｐゴシック" panose="020B0600070205080204" pitchFamily="50" charset="-128"/>
              <a:ea typeface="ＭＳ Ｐゴシック" panose="020B0600070205080204" pitchFamily="50" charset="-128"/>
            </a:rPr>
            <a:t>下回っている。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今後も住民サービスを低下させることなく、業務の見直し、更なる効率化の促進を図り適正な定員管理に努める。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104352</xdr:rowOff>
    </xdr:from>
    <xdr:to>
      <xdr:col>81</xdr:col>
      <xdr:colOff>44450</xdr:colOff>
      <xdr:row>59</xdr:row>
      <xdr:rowOff>114406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1990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96308</xdr:rowOff>
    </xdr:from>
    <xdr:to>
      <xdr:col>77</xdr:col>
      <xdr:colOff>44450</xdr:colOff>
      <xdr:row>59</xdr:row>
      <xdr:rowOff>104352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118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90276</xdr:rowOff>
    </xdr:from>
    <xdr:to>
      <xdr:col>72</xdr:col>
      <xdr:colOff>203200</xdr:colOff>
      <xdr:row>59</xdr:row>
      <xdr:rowOff>96308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0582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90276</xdr:rowOff>
    </xdr:from>
    <xdr:to>
      <xdr:col>68</xdr:col>
      <xdr:colOff>152400</xdr:colOff>
      <xdr:row>59</xdr:row>
      <xdr:rowOff>142557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05826"/>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63606</xdr:rowOff>
    </xdr:from>
    <xdr:to>
      <xdr:col>81</xdr:col>
      <xdr:colOff>95250</xdr:colOff>
      <xdr:row>59</xdr:row>
      <xdr:rowOff>165206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80133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2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53552</xdr:rowOff>
    </xdr:from>
    <xdr:to>
      <xdr:col>77</xdr:col>
      <xdr:colOff>95250</xdr:colOff>
      <xdr:row>59</xdr:row>
      <xdr:rowOff>155152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165329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37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45508</xdr:rowOff>
    </xdr:from>
    <xdr:to>
      <xdr:col>73</xdr:col>
      <xdr:colOff>44450</xdr:colOff>
      <xdr:row>59</xdr:row>
      <xdr:rowOff>147108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157285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39476</xdr:rowOff>
    </xdr:from>
    <xdr:to>
      <xdr:col>68</xdr:col>
      <xdr:colOff>203200</xdr:colOff>
      <xdr:row>59</xdr:row>
      <xdr:rowOff>141076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5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151253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2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91757</xdr:rowOff>
    </xdr:from>
    <xdr:to>
      <xdr:col>64</xdr:col>
      <xdr:colOff>152400</xdr:colOff>
      <xdr:row>60</xdr:row>
      <xdr:rowOff>21907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32084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地方税の増により標準財政規模は増加し、公債費も減少しているため、前年度と比較して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ポイント改善した。類似団体内平均値を上回っているが、比率自体は年々減少している状況である。今後も事業の精査を行い、地方債発行は慎重に行う。</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38946</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411296"/>
          <a:ext cx="8382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151554</xdr:rowOff>
    </xdr:from>
    <xdr:to>
      <xdr:col>77</xdr:col>
      <xdr:colOff>44450</xdr:colOff>
      <xdr:row>44</xdr:row>
      <xdr:rowOff>92710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52390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92710</xdr:rowOff>
    </xdr:from>
    <xdr:to>
      <xdr:col>72</xdr:col>
      <xdr:colOff>203200</xdr:colOff>
      <xdr:row>44</xdr:row>
      <xdr:rowOff>157056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6365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157056</xdr:rowOff>
    </xdr:from>
    <xdr:to>
      <xdr:col>68</xdr:col>
      <xdr:colOff>152400</xdr:colOff>
      <xdr:row>45</xdr:row>
      <xdr:rowOff>33867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7008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159596</xdr:rowOff>
    </xdr:from>
    <xdr:to>
      <xdr:col>81</xdr:col>
      <xdr:colOff>95250</xdr:colOff>
      <xdr:row>43</xdr:row>
      <xdr:rowOff>89746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131673</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3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100754</xdr:rowOff>
    </xdr:from>
    <xdr:to>
      <xdr:col>77</xdr:col>
      <xdr:colOff>95250</xdr:colOff>
      <xdr:row>44</xdr:row>
      <xdr:rowOff>30904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15681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55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41910</xdr:rowOff>
    </xdr:from>
    <xdr:to>
      <xdr:col>73</xdr:col>
      <xdr:colOff>44450</xdr:colOff>
      <xdr:row>44</xdr:row>
      <xdr:rowOff>143510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128287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106256</xdr:rowOff>
    </xdr:from>
    <xdr:to>
      <xdr:col>68</xdr:col>
      <xdr:colOff>203200</xdr:colOff>
      <xdr:row>45</xdr:row>
      <xdr:rowOff>36406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21183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154517</xdr:rowOff>
    </xdr:from>
    <xdr:to>
      <xdr:col>64</xdr:col>
      <xdr:colOff>152400</xdr:colOff>
      <xdr:row>45</xdr:row>
      <xdr:rowOff>84667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69444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類似団体内平均値を大幅に上回っており、主な要因としては、過去に発行している地方債の元利償還金が多くあるためである。前年度と比較すると将来負担比率は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15.6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ポイント改善しており、今後も事業を精査し、更なる将来負担比率の減少に努める。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91198</xdr:rowOff>
    </xdr:from>
    <xdr:to>
      <xdr:col>81</xdr:col>
      <xdr:colOff>44450</xdr:colOff>
      <xdr:row>19</xdr:row>
      <xdr:rowOff>98999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177298"/>
          <a:ext cx="8382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98999</xdr:rowOff>
    </xdr:from>
    <xdr:to>
      <xdr:col>77</xdr:col>
      <xdr:colOff>44450</xdr:colOff>
      <xdr:row>20</xdr:row>
      <xdr:rowOff>115993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356549"/>
          <a:ext cx="889000" cy="18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115993</xdr:rowOff>
    </xdr:from>
    <xdr:to>
      <xdr:col>72</xdr:col>
      <xdr:colOff>203200</xdr:colOff>
      <xdr:row>21</xdr:row>
      <xdr:rowOff>103112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544993"/>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103112</xdr:rowOff>
    </xdr:from>
    <xdr:to>
      <xdr:col>68</xdr:col>
      <xdr:colOff>152400</xdr:colOff>
      <xdr:row>22</xdr:row>
      <xdr:rowOff>99423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703562"/>
          <a:ext cx="889000" cy="1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40398</xdr:rowOff>
    </xdr:from>
    <xdr:to>
      <xdr:col>81</xdr:col>
      <xdr:colOff>95250</xdr:colOff>
      <xdr:row>18</xdr:row>
      <xdr:rowOff>141998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1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12475</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09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48199</xdr:rowOff>
    </xdr:from>
    <xdr:to>
      <xdr:col>77</xdr:col>
      <xdr:colOff>95250</xdr:colOff>
      <xdr:row>19</xdr:row>
      <xdr:rowOff>149799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30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134576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392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65193</xdr:rowOff>
    </xdr:from>
    <xdr:to>
      <xdr:col>73</xdr:col>
      <xdr:colOff>44450</xdr:colOff>
      <xdr:row>20</xdr:row>
      <xdr:rowOff>166793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4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151570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5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52312</xdr:rowOff>
    </xdr:from>
    <xdr:to>
      <xdr:col>68</xdr:col>
      <xdr:colOff>203200</xdr:colOff>
      <xdr:row>21</xdr:row>
      <xdr:rowOff>153912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6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138689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73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48623</xdr:rowOff>
    </xdr:from>
    <xdr:to>
      <xdr:col>64</xdr:col>
      <xdr:colOff>152400</xdr:colOff>
      <xdr:row>22</xdr:row>
      <xdr:rowOff>150223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82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135000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90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56,481
55,755
11.30
26,257,862
25,978,091
193,980
14,347,829
32,344,244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人件費については、退職手当の減等があったことにより前年度と比較し</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類似団体内平均値を下回っており、今後もアウトソーシングの推進等、適切な定員管理に努める。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34</xdr:row>
      <xdr:rowOff>9434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81914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135164</xdr:rowOff>
    </xdr:from>
    <xdr:to>
      <xdr:col>19</xdr:col>
      <xdr:colOff>187325</xdr:colOff>
      <xdr:row>34</xdr:row>
      <xdr:rowOff>9434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930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135164</xdr:rowOff>
    </xdr:from>
    <xdr:to>
      <xdr:col>15</xdr:col>
      <xdr:colOff>98425</xdr:colOff>
      <xdr:row>34</xdr:row>
      <xdr:rowOff>35560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79301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22497</xdr:rowOff>
    </xdr:from>
    <xdr:to>
      <xdr:col>11</xdr:col>
      <xdr:colOff>9525</xdr:colOff>
      <xdr:row>34</xdr:row>
      <xdr:rowOff>35560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517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110490</xdr:rowOff>
    </xdr:from>
    <xdr:to>
      <xdr:col>24</xdr:col>
      <xdr:colOff>76200</xdr:colOff>
      <xdr:row>34</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19067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130084</xdr:rowOff>
    </xdr:from>
    <xdr:to>
      <xdr:col>20</xdr:col>
      <xdr:colOff>38100</xdr:colOff>
      <xdr:row>34</xdr:row>
      <xdr:rowOff>60234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8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70411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84364</xdr:rowOff>
    </xdr:from>
    <xdr:to>
      <xdr:col>15</xdr:col>
      <xdr:colOff>149225</xdr:colOff>
      <xdr:row>34</xdr:row>
      <xdr:rowOff>14514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24691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156210</xdr:rowOff>
    </xdr:from>
    <xdr:to>
      <xdr:col>11</xdr:col>
      <xdr:colOff>60325</xdr:colOff>
      <xdr:row>34</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96537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143147</xdr:rowOff>
    </xdr:from>
    <xdr:to>
      <xdr:col>6</xdr:col>
      <xdr:colOff>171450</xdr:colOff>
      <xdr:row>34</xdr:row>
      <xdr:rowOff>73297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0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83474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6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新型コロナウイルス感染症対応地方創生臨時交付金を活用し、小中学校給食費の無償化を実施した影響もあり増となったため、前年度と比較し、</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ポイント悪化した。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類似団体内平均値は下回っているが、今後も事業内容等を精査し、経費削減に努める。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49276</xdr:rowOff>
    </xdr:from>
    <xdr:to>
      <xdr:col>82</xdr:col>
      <xdr:colOff>107950</xdr:colOff>
      <xdr:row>16</xdr:row>
      <xdr:rowOff>140716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9247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16</xdr:row>
      <xdr:rowOff>49276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644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165862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644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120142</xdr:rowOff>
    </xdr:from>
    <xdr:to>
      <xdr:col>69</xdr:col>
      <xdr:colOff>92075</xdr:colOff>
      <xdr:row>15</xdr:row>
      <xdr:rowOff>165862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91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169926</xdr:rowOff>
    </xdr:from>
    <xdr:to>
      <xdr:col>78</xdr:col>
      <xdr:colOff>120650</xdr:colOff>
      <xdr:row>16</xdr:row>
      <xdr:rowOff>100076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110253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1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69342</xdr:rowOff>
    </xdr:from>
    <xdr:to>
      <xdr:col>65</xdr:col>
      <xdr:colOff>53975</xdr:colOff>
      <xdr:row>15</xdr:row>
      <xdr:rowOff>170942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9669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こども医療費助成の対象年齢拡充が令和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年度から通年化された影響もあり増となった。その結果、前年度と比較し、</a:t>
          </a:r>
          <a:r>
            <a:rPr kumimoji="1" lang="en-US" altLang="ja-JP" sz="1300">
              <a:solidFill>
                <a:schemeClr val="tx1"/>
              </a:solidFill>
              <a:latin typeface="ＭＳ Ｐゴシック" panose="020B0600070205080204" pitchFamily="50" charset="-128"/>
              <a:ea typeface="ＭＳ Ｐゴシック" panose="020B0600070205080204" pitchFamily="50" charset="-128"/>
            </a:rPr>
            <a:t>2.1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ポイント悪化した。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類似団体内平均値を上回っており、今後も増加が見込まれるため、給付の適正化等により抑制に努める。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111760</xdr:rowOff>
    </xdr:from>
    <xdr:to>
      <xdr:col>24</xdr:col>
      <xdr:colOff>25400</xdr:colOff>
      <xdr:row>57</xdr:row>
      <xdr:rowOff>100330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129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111760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52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27940</xdr:rowOff>
    </xdr:from>
    <xdr:to>
      <xdr:col>15</xdr:col>
      <xdr:colOff>98425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2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27940</xdr:rowOff>
    </xdr:from>
    <xdr:to>
      <xdr:col>11</xdr:col>
      <xdr:colOff>9525</xdr:colOff>
      <xdr:row>57</xdr:row>
      <xdr:rowOff>1270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291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49530</xdr:rowOff>
    </xdr:from>
    <xdr:to>
      <xdr:col>24</xdr:col>
      <xdr:colOff>76200</xdr:colOff>
      <xdr:row>57</xdr:row>
      <xdr:rowOff>151130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21607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60960</xdr:rowOff>
    </xdr:from>
    <xdr:to>
      <xdr:col>20</xdr:col>
      <xdr:colOff>38100</xdr:colOff>
      <xdr:row>56</xdr:row>
      <xdr:rowOff>162560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147337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148590</xdr:rowOff>
    </xdr:from>
    <xdr:to>
      <xdr:col>11</xdr:col>
      <xdr:colOff>60325</xdr:colOff>
      <xdr:row>56</xdr:row>
      <xdr:rowOff>78740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88917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36847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下水道事業会計への繰出金が増となったこと等により、前年度と比較し、</a:t>
          </a:r>
          <a:r>
            <a:rPr kumimoji="1" lang="en-US" altLang="ja-JP" sz="1300">
              <a:solidFill>
                <a:schemeClr val="tx1"/>
              </a:solidFill>
              <a:latin typeface="ＭＳ Ｐゴシック" panose="020B0600070205080204" pitchFamily="50" charset="-128"/>
              <a:ea typeface="ＭＳ Ｐゴシック" panose="020B0600070205080204" pitchFamily="50" charset="-128"/>
            </a:rPr>
            <a:t>1.4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ポイント悪化した。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類似団体内平均値を上回っているため、今後も事業内容を精査し、経費削減に努める。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57</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90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24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132443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247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61</xdr:row>
      <xdr:rowOff>26307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33643"/>
          <a:ext cx="889000" cy="7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146957</xdr:rowOff>
    </xdr:from>
    <xdr:to>
      <xdr:col>65</xdr:col>
      <xdr:colOff>53975</xdr:colOff>
      <xdr:row>61</xdr:row>
      <xdr:rowOff>77107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61884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泉北環境整備施設組合への負担金の増等により、前年度と比較し、</a:t>
          </a:r>
          <a:r>
            <a:rPr kumimoji="1" lang="en-US" altLang="ja-JP" sz="1300">
              <a:solidFill>
                <a:schemeClr val="tx1"/>
              </a:solidFill>
              <a:latin typeface="ＭＳ Ｐゴシック" panose="020B0600070205080204" pitchFamily="50" charset="-128"/>
              <a:ea typeface="ＭＳ Ｐゴシック" panose="020B0600070205080204" pitchFamily="50" charset="-128"/>
            </a:rPr>
            <a:t>0.9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ポイント悪化した。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類似団体内平均値を上回っているため、今後も負担金等の内容を精査し、経費抑制に努める。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8890</xdr:rowOff>
    </xdr:from>
    <xdr:to>
      <xdr:col>82</xdr:col>
      <xdr:colOff>107950</xdr:colOff>
      <xdr:row>39</xdr:row>
      <xdr:rowOff>77470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695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157480</xdr:rowOff>
    </xdr:from>
    <xdr:to>
      <xdr:col>78</xdr:col>
      <xdr:colOff>69850</xdr:colOff>
      <xdr:row>39</xdr:row>
      <xdr:rowOff>8890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672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157480</xdr:rowOff>
    </xdr:from>
    <xdr:to>
      <xdr:col>73</xdr:col>
      <xdr:colOff>180975</xdr:colOff>
      <xdr:row>39</xdr:row>
      <xdr:rowOff>77470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672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165100</xdr:rowOff>
    </xdr:from>
    <xdr:to>
      <xdr:col>69</xdr:col>
      <xdr:colOff>92075</xdr:colOff>
      <xdr:row>39</xdr:row>
      <xdr:rowOff>77470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3730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26670</xdr:rowOff>
    </xdr:from>
    <xdr:to>
      <xdr:col>82</xdr:col>
      <xdr:colOff>158750</xdr:colOff>
      <xdr:row>39</xdr:row>
      <xdr:rowOff>128270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170197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129540</xdr:rowOff>
    </xdr:from>
    <xdr:to>
      <xdr:col>78</xdr:col>
      <xdr:colOff>120650</xdr:colOff>
      <xdr:row>39</xdr:row>
      <xdr:rowOff>59690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44467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106680</xdr:rowOff>
    </xdr:from>
    <xdr:to>
      <xdr:col>74</xdr:col>
      <xdr:colOff>31750</xdr:colOff>
      <xdr:row>39</xdr:row>
      <xdr:rowOff>36830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21607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26670</xdr:rowOff>
    </xdr:from>
    <xdr:to>
      <xdr:col>69</xdr:col>
      <xdr:colOff>142875</xdr:colOff>
      <xdr:row>39</xdr:row>
      <xdr:rowOff>128270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113047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公債費について、過去の起債の償還終了等により減少しているため、前年度と比較し、</a:t>
          </a:r>
          <a:r>
            <a:rPr kumimoji="1" lang="en-US" altLang="ja-JP" sz="1300">
              <a:solidFill>
                <a:schemeClr val="tx1"/>
              </a:solidFill>
              <a:latin typeface="ＭＳ Ｐゴシック" panose="020B0600070205080204" pitchFamily="50" charset="-128"/>
              <a:ea typeface="ＭＳ Ｐゴシック" panose="020B0600070205080204" pitchFamily="50" charset="-128"/>
            </a:rPr>
            <a:t>0.9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ポイントの改善となった。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今後も高い水準を推移する見込みのため、地方債の発行は慎重に行う。</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123189</xdr:rowOff>
    </xdr:from>
    <xdr:to>
      <xdr:col>24</xdr:col>
      <xdr:colOff>25400</xdr:colOff>
      <xdr:row>80</xdr:row>
      <xdr:rowOff>20320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6677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20320</xdr:rowOff>
    </xdr:from>
    <xdr:to>
      <xdr:col>19</xdr:col>
      <xdr:colOff>187325</xdr:colOff>
      <xdr:row>80</xdr:row>
      <xdr:rowOff>43180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73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43180</xdr:rowOff>
    </xdr:from>
    <xdr:to>
      <xdr:col>15</xdr:col>
      <xdr:colOff>98425</xdr:colOff>
      <xdr:row>80</xdr:row>
      <xdr:rowOff>142239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7591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142239</xdr:rowOff>
    </xdr:from>
    <xdr:to>
      <xdr:col>11</xdr:col>
      <xdr:colOff>9525</xdr:colOff>
      <xdr:row>81</xdr:row>
      <xdr:rowOff>8889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858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72389</xdr:rowOff>
    </xdr:from>
    <xdr:to>
      <xdr:col>24</xdr:col>
      <xdr:colOff>76200</xdr:colOff>
      <xdr:row>80</xdr:row>
      <xdr:rowOff>2539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44466</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140970</xdr:rowOff>
    </xdr:from>
    <xdr:to>
      <xdr:col>20</xdr:col>
      <xdr:colOff>38100</xdr:colOff>
      <xdr:row>80</xdr:row>
      <xdr:rowOff>71120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55897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77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163830</xdr:rowOff>
    </xdr:from>
    <xdr:to>
      <xdr:col>15</xdr:col>
      <xdr:colOff>149225</xdr:colOff>
      <xdr:row>80</xdr:row>
      <xdr:rowOff>93980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78757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91439</xdr:rowOff>
    </xdr:from>
    <xdr:to>
      <xdr:col>11</xdr:col>
      <xdr:colOff>60325</xdr:colOff>
      <xdr:row>81</xdr:row>
      <xdr:rowOff>21589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6366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129539</xdr:rowOff>
    </xdr:from>
    <xdr:to>
      <xdr:col>6</xdr:col>
      <xdr:colOff>171450</xdr:colOff>
      <xdr:row>81</xdr:row>
      <xdr:rowOff>59689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44466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扶助費や物件費等の増があり、また、発行抑制による臨時財政対策債の皆減により経常一般財源等の減もあったため、前年度と比較し、</a:t>
          </a:r>
          <a:r>
            <a:rPr kumimoji="1" lang="en-US" altLang="ja-JP" sz="1300">
              <a:solidFill>
                <a:schemeClr val="tx1"/>
              </a:solidFill>
              <a:latin typeface="ＭＳ Ｐゴシック" panose="020B0600070205080204" pitchFamily="50" charset="-128"/>
              <a:ea typeface="ＭＳ Ｐゴシック" panose="020B0600070205080204" pitchFamily="50" charset="-128"/>
            </a:rPr>
            <a:t>5.1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ポイント悪化した。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今後も引き続き事業内容を精査し、経費削減に努める。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76</xdr:row>
      <xdr:rowOff>144145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882880"/>
          <a:ext cx="8382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149860</xdr:rowOff>
    </xdr:from>
    <xdr:to>
      <xdr:col>78</xdr:col>
      <xdr:colOff>69850</xdr:colOff>
      <xdr:row>75</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6657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149860</xdr:rowOff>
    </xdr:from>
    <xdr:to>
      <xdr:col>73</xdr:col>
      <xdr:colOff>180975</xdr:colOff>
      <xdr:row>75</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6657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167005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88288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93345</xdr:rowOff>
    </xdr:from>
    <xdr:to>
      <xdr:col>82</xdr:col>
      <xdr:colOff>158750</xdr:colOff>
      <xdr:row>77</xdr:row>
      <xdr:rowOff>23495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109872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6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99060</xdr:rowOff>
    </xdr:from>
    <xdr:to>
      <xdr:col>74</xdr:col>
      <xdr:colOff>31750</xdr:colOff>
      <xdr:row>74</xdr:row>
      <xdr:rowOff>29210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39387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116205</xdr:rowOff>
    </xdr:from>
    <xdr:to>
      <xdr:col>65</xdr:col>
      <xdr:colOff>53975</xdr:colOff>
      <xdr:row>76</xdr:row>
      <xdr:rowOff>46355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56532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9436</xdr:rowOff>
    </xdr:from>
    <xdr:to>
      <xdr:col>29</xdr:col>
      <xdr:colOff>127000</xdr:colOff>
      <xdr:row>18</xdr:row>
      <xdr:rowOff>25387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43161"/>
          <a:ext cx="647700" cy="15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25387</xdr:rowOff>
    </xdr:from>
    <xdr:to>
      <xdr:col>26</xdr:col>
      <xdr:colOff>50800</xdr:colOff>
      <xdr:row>18</xdr:row>
      <xdr:rowOff>27673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59112"/>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27673</xdr:rowOff>
    </xdr:from>
    <xdr:to>
      <xdr:col>22</xdr:col>
      <xdr:colOff>114300</xdr:colOff>
      <xdr:row>18</xdr:row>
      <xdr:rowOff>30899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61398"/>
          <a:ext cx="698500" cy="3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30899</xdr:rowOff>
    </xdr:from>
    <xdr:to>
      <xdr:col>18</xdr:col>
      <xdr:colOff>177800</xdr:colOff>
      <xdr:row>18</xdr:row>
      <xdr:rowOff>45872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64624"/>
          <a:ext cx="698500" cy="1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130086</xdr:rowOff>
    </xdr:from>
    <xdr:to>
      <xdr:col>29</xdr:col>
      <xdr:colOff>177800</xdr:colOff>
      <xdr:row>18</xdr:row>
      <xdr:rowOff>60236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9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102163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146037</xdr:rowOff>
    </xdr:from>
    <xdr:to>
      <xdr:col>26</xdr:col>
      <xdr:colOff>101600</xdr:colOff>
      <xdr:row>18</xdr:row>
      <xdr:rowOff>76187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8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60964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9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148323</xdr:rowOff>
    </xdr:from>
    <xdr:to>
      <xdr:col>22</xdr:col>
      <xdr:colOff>165100</xdr:colOff>
      <xdr:row>18</xdr:row>
      <xdr:rowOff>78473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1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63250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151549</xdr:rowOff>
    </xdr:from>
    <xdr:to>
      <xdr:col>19</xdr:col>
      <xdr:colOff>38100</xdr:colOff>
      <xdr:row>18</xdr:row>
      <xdr:rowOff>81699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3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0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166522</xdr:rowOff>
    </xdr:from>
    <xdr:to>
      <xdr:col>15</xdr:col>
      <xdr:colOff>101600</xdr:colOff>
      <xdr:row>18</xdr:row>
      <xdr:rowOff>96672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28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81449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1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276374</xdr:rowOff>
    </xdr:from>
    <xdr:to>
      <xdr:col>29</xdr:col>
      <xdr:colOff>127000</xdr:colOff>
      <xdr:row>35</xdr:row>
      <xdr:rowOff>29094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543824"/>
          <a:ext cx="647700" cy="95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206585</xdr:rowOff>
    </xdr:from>
    <xdr:to>
      <xdr:col>26</xdr:col>
      <xdr:colOff>50800</xdr:colOff>
      <xdr:row>34</xdr:row>
      <xdr:rowOff>276374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474035"/>
          <a:ext cx="698500" cy="69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142512</xdr:rowOff>
    </xdr:from>
    <xdr:to>
      <xdr:col>22</xdr:col>
      <xdr:colOff>114300</xdr:colOff>
      <xdr:row>34</xdr:row>
      <xdr:rowOff>206585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409962"/>
          <a:ext cx="698500" cy="64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54175</xdr:rowOff>
    </xdr:from>
    <xdr:to>
      <xdr:col>18</xdr:col>
      <xdr:colOff>177800</xdr:colOff>
      <xdr:row>34</xdr:row>
      <xdr:rowOff>142512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321625"/>
          <a:ext cx="698500" cy="88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321194</xdr:rowOff>
    </xdr:from>
    <xdr:to>
      <xdr:col>29</xdr:col>
      <xdr:colOff>177800</xdr:colOff>
      <xdr:row>35</xdr:row>
      <xdr:rowOff>79894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88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166271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3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225574</xdr:rowOff>
    </xdr:from>
    <xdr:to>
      <xdr:col>26</xdr:col>
      <xdr:colOff>101600</xdr:colOff>
      <xdr:row>34</xdr:row>
      <xdr:rowOff>327174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93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337351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6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155785</xdr:rowOff>
    </xdr:from>
    <xdr:to>
      <xdr:col>22</xdr:col>
      <xdr:colOff>165100</xdr:colOff>
      <xdr:row>34</xdr:row>
      <xdr:rowOff>257386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2323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267562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9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91712</xdr:rowOff>
    </xdr:from>
    <xdr:to>
      <xdr:col>19</xdr:col>
      <xdr:colOff>38100</xdr:colOff>
      <xdr:row>34</xdr:row>
      <xdr:rowOff>193312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359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203489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2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3375</xdr:rowOff>
    </xdr:from>
    <xdr:to>
      <xdr:col>15</xdr:col>
      <xdr:colOff>101600</xdr:colOff>
      <xdr:row>34</xdr:row>
      <xdr:rowOff>104975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270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115152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03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56,481
55,755
11.30
26,257,862
25,978,091
193,980
14,347,829
32,344,244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32887</xdr:rowOff>
    </xdr:from>
    <xdr:to>
      <xdr:col>24</xdr:col>
      <xdr:colOff>63500</xdr:colOff>
      <xdr:row>37</xdr:row>
      <xdr:rowOff>47593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6537"/>
          <a:ext cx="8382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27000</xdr:rowOff>
    </xdr:from>
    <xdr:to>
      <xdr:col>19</xdr:col>
      <xdr:colOff>177800</xdr:colOff>
      <xdr:row>37</xdr:row>
      <xdr:rowOff>47593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70650"/>
          <a:ext cx="889000" cy="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27000</xdr:rowOff>
    </xdr:from>
    <xdr:to>
      <xdr:col>15</xdr:col>
      <xdr:colOff>50800</xdr:colOff>
      <xdr:row>37</xdr:row>
      <xdr:rowOff>65977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70650"/>
          <a:ext cx="8890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65977</xdr:rowOff>
    </xdr:from>
    <xdr:to>
      <xdr:col>10</xdr:col>
      <xdr:colOff>114300</xdr:colOff>
      <xdr:row>37</xdr:row>
      <xdr:rowOff>162255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9627"/>
          <a:ext cx="889000" cy="9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153537</xdr:rowOff>
    </xdr:from>
    <xdr:to>
      <xdr:col>24</xdr:col>
      <xdr:colOff>114300</xdr:colOff>
      <xdr:row>37</xdr:row>
      <xdr:rowOff>83687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131964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168243</xdr:rowOff>
    </xdr:from>
    <xdr:to>
      <xdr:col>20</xdr:col>
      <xdr:colOff>38100</xdr:colOff>
      <xdr:row>37</xdr:row>
      <xdr:rowOff>98393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89520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3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147650</xdr:rowOff>
    </xdr:from>
    <xdr:to>
      <xdr:col>15</xdr:col>
      <xdr:colOff>101600</xdr:colOff>
      <xdr:row>37</xdr:row>
      <xdr:rowOff>77800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68927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15177</xdr:rowOff>
    </xdr:from>
    <xdr:to>
      <xdr:col>10</xdr:col>
      <xdr:colOff>165100</xdr:colOff>
      <xdr:row>37</xdr:row>
      <xdr:rowOff>116777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107904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111455</xdr:rowOff>
    </xdr:from>
    <xdr:to>
      <xdr:col>6</xdr:col>
      <xdr:colOff>38100</xdr:colOff>
      <xdr:row>38</xdr:row>
      <xdr:rowOff>41605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32732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145897</xdr:rowOff>
    </xdr:from>
    <xdr:to>
      <xdr:col>24</xdr:col>
      <xdr:colOff>63500</xdr:colOff>
      <xdr:row>57</xdr:row>
      <xdr:rowOff>19355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47097"/>
          <a:ext cx="838200" cy="4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145897</xdr:rowOff>
    </xdr:from>
    <xdr:to>
      <xdr:col>19</xdr:col>
      <xdr:colOff>177800</xdr:colOff>
      <xdr:row>56</xdr:row>
      <xdr:rowOff>151791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47097"/>
          <a:ext cx="8890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151791</xdr:rowOff>
    </xdr:from>
    <xdr:to>
      <xdr:col>15</xdr:col>
      <xdr:colOff>50800</xdr:colOff>
      <xdr:row>57</xdr:row>
      <xdr:rowOff>6477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52991"/>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6477</xdr:rowOff>
    </xdr:from>
    <xdr:to>
      <xdr:col>10</xdr:col>
      <xdr:colOff>114300</xdr:colOff>
      <xdr:row>57</xdr:row>
      <xdr:rowOff>141669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79127"/>
          <a:ext cx="889000" cy="13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140005</xdr:rowOff>
    </xdr:from>
    <xdr:to>
      <xdr:col>24</xdr:col>
      <xdr:colOff>114300</xdr:colOff>
      <xdr:row>57</xdr:row>
      <xdr:rowOff>70155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118432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1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95097</xdr:rowOff>
    </xdr:from>
    <xdr:to>
      <xdr:col>20</xdr:col>
      <xdr:colOff>38100</xdr:colOff>
      <xdr:row>57</xdr:row>
      <xdr:rowOff>25247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16374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8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100991</xdr:rowOff>
    </xdr:from>
    <xdr:to>
      <xdr:col>15</xdr:col>
      <xdr:colOff>101600</xdr:colOff>
      <xdr:row>57</xdr:row>
      <xdr:rowOff>31141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0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22268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9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127127</xdr:rowOff>
    </xdr:from>
    <xdr:to>
      <xdr:col>10</xdr:col>
      <xdr:colOff>165100</xdr:colOff>
      <xdr:row>57</xdr:row>
      <xdr:rowOff>57277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2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73804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0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90869</xdr:rowOff>
    </xdr:from>
    <xdr:to>
      <xdr:col>6</xdr:col>
      <xdr:colOff>38100</xdr:colOff>
      <xdr:row>58</xdr:row>
      <xdr:rowOff>21019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5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146977</xdr:rowOff>
    </xdr:from>
    <xdr:to>
      <xdr:col>24</xdr:col>
      <xdr:colOff>63500</xdr:colOff>
      <xdr:row>78</xdr:row>
      <xdr:rowOff>147510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20077"/>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146977</xdr:rowOff>
    </xdr:from>
    <xdr:to>
      <xdr:col>19</xdr:col>
      <xdr:colOff>177800</xdr:colOff>
      <xdr:row>78</xdr:row>
      <xdr:rowOff>156083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20077"/>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156083</xdr:rowOff>
    </xdr:from>
    <xdr:to>
      <xdr:col>15</xdr:col>
      <xdr:colOff>50800</xdr:colOff>
      <xdr:row>78</xdr:row>
      <xdr:rowOff>157302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29183"/>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141452</xdr:rowOff>
    </xdr:from>
    <xdr:to>
      <xdr:col>10</xdr:col>
      <xdr:colOff>114300</xdr:colOff>
      <xdr:row>78</xdr:row>
      <xdr:rowOff>157302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14552"/>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96710</xdr:rowOff>
    </xdr:from>
    <xdr:to>
      <xdr:col>24</xdr:col>
      <xdr:colOff>114300</xdr:colOff>
      <xdr:row>79</xdr:row>
      <xdr:rowOff>26860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6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11637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8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96177</xdr:rowOff>
    </xdr:from>
    <xdr:to>
      <xdr:col>20</xdr:col>
      <xdr:colOff>38100</xdr:colOff>
      <xdr:row>79</xdr:row>
      <xdr:rowOff>26327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17454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6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105283</xdr:rowOff>
    </xdr:from>
    <xdr:to>
      <xdr:col>15</xdr:col>
      <xdr:colOff>101600</xdr:colOff>
      <xdr:row>79</xdr:row>
      <xdr:rowOff>35433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26560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7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106502</xdr:rowOff>
    </xdr:from>
    <xdr:to>
      <xdr:col>10</xdr:col>
      <xdr:colOff>165100</xdr:colOff>
      <xdr:row>79</xdr:row>
      <xdr:rowOff>36652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27779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90652</xdr:rowOff>
    </xdr:from>
    <xdr:to>
      <xdr:col>6</xdr:col>
      <xdr:colOff>38100</xdr:colOff>
      <xdr:row>79</xdr:row>
      <xdr:rowOff>20802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6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11929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2333</xdr:rowOff>
    </xdr:from>
    <xdr:to>
      <xdr:col>24</xdr:col>
      <xdr:colOff>63500</xdr:colOff>
      <xdr:row>94</xdr:row>
      <xdr:rowOff>162082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18633"/>
          <a:ext cx="838200" cy="15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14319</xdr:rowOff>
    </xdr:from>
    <xdr:to>
      <xdr:col>19</xdr:col>
      <xdr:colOff>177800</xdr:colOff>
      <xdr:row>94</xdr:row>
      <xdr:rowOff>162082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130619"/>
          <a:ext cx="889000" cy="14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14319</xdr:rowOff>
    </xdr:from>
    <xdr:to>
      <xdr:col>15</xdr:col>
      <xdr:colOff>50800</xdr:colOff>
      <xdr:row>95</xdr:row>
      <xdr:rowOff>168145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30619"/>
          <a:ext cx="889000" cy="32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168145</xdr:rowOff>
    </xdr:from>
    <xdr:to>
      <xdr:col>10</xdr:col>
      <xdr:colOff>114300</xdr:colOff>
      <xdr:row>96</xdr:row>
      <xdr:rowOff>35088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55895"/>
          <a:ext cx="889000" cy="3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122983</xdr:rowOff>
    </xdr:from>
    <xdr:to>
      <xdr:col>24</xdr:col>
      <xdr:colOff>114300</xdr:colOff>
      <xdr:row>94</xdr:row>
      <xdr:rowOff>53133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6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145860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1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111282</xdr:rowOff>
    </xdr:from>
    <xdr:to>
      <xdr:col>20</xdr:col>
      <xdr:colOff>38100</xdr:colOff>
      <xdr:row>95</xdr:row>
      <xdr:rowOff>41432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57959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0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134969</xdr:rowOff>
    </xdr:from>
    <xdr:to>
      <xdr:col>15</xdr:col>
      <xdr:colOff>101600</xdr:colOff>
      <xdr:row>94</xdr:row>
      <xdr:rowOff>65119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0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81646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8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117345</xdr:rowOff>
    </xdr:from>
    <xdr:to>
      <xdr:col>10</xdr:col>
      <xdr:colOff>165100</xdr:colOff>
      <xdr:row>96</xdr:row>
      <xdr:rowOff>47495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0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64022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18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155738</xdr:rowOff>
    </xdr:from>
    <xdr:to>
      <xdr:col>6</xdr:col>
      <xdr:colOff>38100</xdr:colOff>
      <xdr:row>96</xdr:row>
      <xdr:rowOff>85888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102415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21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73444</xdr:rowOff>
    </xdr:from>
    <xdr:to>
      <xdr:col>55</xdr:col>
      <xdr:colOff>0</xdr:colOff>
      <xdr:row>36</xdr:row>
      <xdr:rowOff>155108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45644"/>
          <a:ext cx="838200" cy="8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73444</xdr:rowOff>
    </xdr:from>
    <xdr:to>
      <xdr:col>50</xdr:col>
      <xdr:colOff>114300</xdr:colOff>
      <xdr:row>36</xdr:row>
      <xdr:rowOff>127455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45644"/>
          <a:ext cx="889000" cy="5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86</xdr:rowOff>
    </xdr:from>
    <xdr:to>
      <xdr:col>45</xdr:col>
      <xdr:colOff>177800</xdr:colOff>
      <xdr:row>36</xdr:row>
      <xdr:rowOff>127455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486486"/>
          <a:ext cx="889000" cy="81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86</xdr:rowOff>
    </xdr:from>
    <xdr:to>
      <xdr:col>41</xdr:col>
      <xdr:colOff>50800</xdr:colOff>
      <xdr:row>37</xdr:row>
      <xdr:rowOff>118075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486486"/>
          <a:ext cx="889000" cy="97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104308</xdr:rowOff>
    </xdr:from>
    <xdr:to>
      <xdr:col>55</xdr:col>
      <xdr:colOff>50800</xdr:colOff>
      <xdr:row>37</xdr:row>
      <xdr:rowOff>34458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7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82735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5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22644</xdr:rowOff>
    </xdr:from>
    <xdr:to>
      <xdr:col>50</xdr:col>
      <xdr:colOff>165100</xdr:colOff>
      <xdr:row>36</xdr:row>
      <xdr:rowOff>124244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9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140771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7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76655</xdr:rowOff>
    </xdr:from>
    <xdr:to>
      <xdr:col>46</xdr:col>
      <xdr:colOff>38100</xdr:colOff>
      <xdr:row>37</xdr:row>
      <xdr:rowOff>6805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23332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2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120736</xdr:rowOff>
    </xdr:from>
    <xdr:to>
      <xdr:col>41</xdr:col>
      <xdr:colOff>101600</xdr:colOff>
      <xdr:row>32</xdr:row>
      <xdr:rowOff>50886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4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67413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21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67275</xdr:rowOff>
    </xdr:from>
    <xdr:to>
      <xdr:col>36</xdr:col>
      <xdr:colOff>165100</xdr:colOff>
      <xdr:row>37</xdr:row>
      <xdr:rowOff>168875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1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160001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0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79172</xdr:rowOff>
    </xdr:from>
    <xdr:to>
      <xdr:col>55</xdr:col>
      <xdr:colOff>0</xdr:colOff>
      <xdr:row>56</xdr:row>
      <xdr:rowOff>84201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680372"/>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91325</xdr:rowOff>
    </xdr:from>
    <xdr:to>
      <xdr:col>50</xdr:col>
      <xdr:colOff>114300</xdr:colOff>
      <xdr:row>56</xdr:row>
      <xdr:rowOff>79172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521075"/>
          <a:ext cx="889000" cy="15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89726</xdr:rowOff>
    </xdr:from>
    <xdr:to>
      <xdr:col>45</xdr:col>
      <xdr:colOff>177800</xdr:colOff>
      <xdr:row>55</xdr:row>
      <xdr:rowOff>91325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348026"/>
          <a:ext cx="889000" cy="17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89726</xdr:rowOff>
    </xdr:from>
    <xdr:to>
      <xdr:col>41</xdr:col>
      <xdr:colOff>50800</xdr:colOff>
      <xdr:row>54</xdr:row>
      <xdr:rowOff>99213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348026"/>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33401</xdr:rowOff>
    </xdr:from>
    <xdr:to>
      <xdr:col>55</xdr:col>
      <xdr:colOff>50800</xdr:colOff>
      <xdr:row>56</xdr:row>
      <xdr:rowOff>135001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3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11828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1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28372</xdr:rowOff>
    </xdr:from>
    <xdr:to>
      <xdr:col>50</xdr:col>
      <xdr:colOff>165100</xdr:colOff>
      <xdr:row>56</xdr:row>
      <xdr:rowOff>129972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121099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2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40525</xdr:rowOff>
    </xdr:from>
    <xdr:to>
      <xdr:col>46</xdr:col>
      <xdr:colOff>38100</xdr:colOff>
      <xdr:row>55</xdr:row>
      <xdr:rowOff>142125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7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158652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24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38926</xdr:rowOff>
    </xdr:from>
    <xdr:to>
      <xdr:col>41</xdr:col>
      <xdr:colOff>101600</xdr:colOff>
      <xdr:row>54</xdr:row>
      <xdr:rowOff>140526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29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157053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07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48413</xdr:rowOff>
    </xdr:from>
    <xdr:to>
      <xdr:col>36</xdr:col>
      <xdr:colOff>165100</xdr:colOff>
      <xdr:row>54</xdr:row>
      <xdr:rowOff>150013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30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166540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08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153397</xdr:rowOff>
    </xdr:from>
    <xdr:to>
      <xdr:col>55</xdr:col>
      <xdr:colOff>0</xdr:colOff>
      <xdr:row>78</xdr:row>
      <xdr:rowOff>168808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26497"/>
          <a:ext cx="838200" cy="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63900</xdr:rowOff>
    </xdr:from>
    <xdr:to>
      <xdr:col>50</xdr:col>
      <xdr:colOff>114300</xdr:colOff>
      <xdr:row>78</xdr:row>
      <xdr:rowOff>168808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37000"/>
          <a:ext cx="889000" cy="10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63900</xdr:rowOff>
    </xdr:from>
    <xdr:to>
      <xdr:col>45</xdr:col>
      <xdr:colOff>177800</xdr:colOff>
      <xdr:row>78</xdr:row>
      <xdr:rowOff>86837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37000"/>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49346</xdr:rowOff>
    </xdr:from>
    <xdr:to>
      <xdr:col>41</xdr:col>
      <xdr:colOff>50800</xdr:colOff>
      <xdr:row>78</xdr:row>
      <xdr:rowOff>86837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22446"/>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102597</xdr:rowOff>
    </xdr:from>
    <xdr:to>
      <xdr:col>55</xdr:col>
      <xdr:colOff>50800</xdr:colOff>
      <xdr:row>79</xdr:row>
      <xdr:rowOff>32747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17524</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9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118008</xdr:rowOff>
    </xdr:from>
    <xdr:to>
      <xdr:col>50</xdr:col>
      <xdr:colOff>165100</xdr:colOff>
      <xdr:row>79</xdr:row>
      <xdr:rowOff>48158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39285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8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13100</xdr:rowOff>
    </xdr:from>
    <xdr:to>
      <xdr:col>46</xdr:col>
      <xdr:colOff>38100</xdr:colOff>
      <xdr:row>78</xdr:row>
      <xdr:rowOff>114700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105827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47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36037</xdr:rowOff>
    </xdr:from>
    <xdr:to>
      <xdr:col>41</xdr:col>
      <xdr:colOff>101600</xdr:colOff>
      <xdr:row>78</xdr:row>
      <xdr:rowOff>137637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128764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0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169996</xdr:rowOff>
    </xdr:from>
    <xdr:to>
      <xdr:col>36</xdr:col>
      <xdr:colOff>165100</xdr:colOff>
      <xdr:row>78</xdr:row>
      <xdr:rowOff>100146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91273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36243</xdr:rowOff>
    </xdr:from>
    <xdr:to>
      <xdr:col>55</xdr:col>
      <xdr:colOff>0</xdr:colOff>
      <xdr:row>98</xdr:row>
      <xdr:rowOff>94323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38343"/>
          <a:ext cx="838200" cy="5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116399</xdr:rowOff>
    </xdr:from>
    <xdr:to>
      <xdr:col>50</xdr:col>
      <xdr:colOff>114300</xdr:colOff>
      <xdr:row>98</xdr:row>
      <xdr:rowOff>36243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47049"/>
          <a:ext cx="889000" cy="9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116399</xdr:rowOff>
    </xdr:from>
    <xdr:to>
      <xdr:col>45</xdr:col>
      <xdr:colOff>177800</xdr:colOff>
      <xdr:row>99</xdr:row>
      <xdr:rowOff>27212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47049"/>
          <a:ext cx="889000" cy="25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65633</xdr:rowOff>
    </xdr:from>
    <xdr:to>
      <xdr:col>41</xdr:col>
      <xdr:colOff>50800</xdr:colOff>
      <xdr:row>99</xdr:row>
      <xdr:rowOff>27212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867733"/>
          <a:ext cx="889000" cy="13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43523</xdr:rowOff>
    </xdr:from>
    <xdr:to>
      <xdr:col>55</xdr:col>
      <xdr:colOff>50800</xdr:colOff>
      <xdr:row>98</xdr:row>
      <xdr:rowOff>145123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129900</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6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156893</xdr:rowOff>
    </xdr:from>
    <xdr:to>
      <xdr:col>50</xdr:col>
      <xdr:colOff>165100</xdr:colOff>
      <xdr:row>98</xdr:row>
      <xdr:rowOff>87043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78170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8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65599</xdr:rowOff>
    </xdr:from>
    <xdr:to>
      <xdr:col>46</xdr:col>
      <xdr:colOff>38100</xdr:colOff>
      <xdr:row>97</xdr:row>
      <xdr:rowOff>167199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158326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8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147862</xdr:rowOff>
    </xdr:from>
    <xdr:to>
      <xdr:col>41</xdr:col>
      <xdr:colOff>101600</xdr:colOff>
      <xdr:row>99</xdr:row>
      <xdr:rowOff>78012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9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69139</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626428" y="1704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14833</xdr:rowOff>
    </xdr:from>
    <xdr:to>
      <xdr:col>36</xdr:col>
      <xdr:colOff>165100</xdr:colOff>
      <xdr:row>98</xdr:row>
      <xdr:rowOff>116433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107560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0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116611</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31711"/>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65811</xdr:rowOff>
    </xdr:from>
    <xdr:to>
      <xdr:col>67</xdr:col>
      <xdr:colOff>101600</xdr:colOff>
      <xdr:row>38</xdr:row>
      <xdr:rowOff>167411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8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158538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73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53924</xdr:rowOff>
    </xdr:from>
    <xdr:to>
      <xdr:col>85</xdr:col>
      <xdr:colOff>127000</xdr:colOff>
      <xdr:row>75</xdr:row>
      <xdr:rowOff>93688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912674"/>
          <a:ext cx="838200" cy="3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20396</xdr:rowOff>
    </xdr:from>
    <xdr:to>
      <xdr:col>81</xdr:col>
      <xdr:colOff>50800</xdr:colOff>
      <xdr:row>75</xdr:row>
      <xdr:rowOff>53924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879146"/>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20396</xdr:rowOff>
    </xdr:from>
    <xdr:to>
      <xdr:col>76</xdr:col>
      <xdr:colOff>114300</xdr:colOff>
      <xdr:row>75</xdr:row>
      <xdr:rowOff>35776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879146"/>
          <a:ext cx="889000" cy="1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63182</xdr:rowOff>
    </xdr:from>
    <xdr:to>
      <xdr:col>71</xdr:col>
      <xdr:colOff>177800</xdr:colOff>
      <xdr:row>75</xdr:row>
      <xdr:rowOff>35776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750482"/>
          <a:ext cx="889000" cy="1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42888</xdr:rowOff>
    </xdr:from>
    <xdr:to>
      <xdr:col>85</xdr:col>
      <xdr:colOff>177800</xdr:colOff>
      <xdr:row>75</xdr:row>
      <xdr:rowOff>144488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65765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75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3124</xdr:rowOff>
    </xdr:from>
    <xdr:to>
      <xdr:col>81</xdr:col>
      <xdr:colOff>101600</xdr:colOff>
      <xdr:row>75</xdr:row>
      <xdr:rowOff>104724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121251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63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141046</xdr:rowOff>
    </xdr:from>
    <xdr:to>
      <xdr:col>76</xdr:col>
      <xdr:colOff>165100</xdr:colOff>
      <xdr:row>75</xdr:row>
      <xdr:rowOff>71196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87723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60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156426</xdr:rowOff>
    </xdr:from>
    <xdr:to>
      <xdr:col>72</xdr:col>
      <xdr:colOff>38100</xdr:colOff>
      <xdr:row>75</xdr:row>
      <xdr:rowOff>86576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103103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61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12382</xdr:rowOff>
    </xdr:from>
    <xdr:to>
      <xdr:col>67</xdr:col>
      <xdr:colOff>101600</xdr:colOff>
      <xdr:row>74</xdr:row>
      <xdr:rowOff>113982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69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130509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47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31297</xdr:rowOff>
    </xdr:from>
    <xdr:to>
      <xdr:col>85</xdr:col>
      <xdr:colOff>127000</xdr:colOff>
      <xdr:row>98</xdr:row>
      <xdr:rowOff>57294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33397"/>
          <a:ext cx="8382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31297</xdr:rowOff>
    </xdr:from>
    <xdr:to>
      <xdr:col>81</xdr:col>
      <xdr:colOff>50800</xdr:colOff>
      <xdr:row>98</xdr:row>
      <xdr:rowOff>101953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33397"/>
          <a:ext cx="889000" cy="7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101953</xdr:rowOff>
    </xdr:from>
    <xdr:to>
      <xdr:col>76</xdr:col>
      <xdr:colOff>114300</xdr:colOff>
      <xdr:row>98</xdr:row>
      <xdr:rowOff>112094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04053"/>
          <a:ext cx="889000" cy="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112094</xdr:rowOff>
    </xdr:from>
    <xdr:to>
      <xdr:col>71</xdr:col>
      <xdr:colOff>177800</xdr:colOff>
      <xdr:row>98</xdr:row>
      <xdr:rowOff>119738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14194"/>
          <a:ext cx="889000" cy="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6494</xdr:rowOff>
    </xdr:from>
    <xdr:to>
      <xdr:col>85</xdr:col>
      <xdr:colOff>177800</xdr:colOff>
      <xdr:row>98</xdr:row>
      <xdr:rowOff>108094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92871</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2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151947</xdr:rowOff>
    </xdr:from>
    <xdr:to>
      <xdr:col>81</xdr:col>
      <xdr:colOff>101600</xdr:colOff>
      <xdr:row>98</xdr:row>
      <xdr:rowOff>82097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8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73224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7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51153</xdr:rowOff>
    </xdr:from>
    <xdr:to>
      <xdr:col>76</xdr:col>
      <xdr:colOff>165100</xdr:colOff>
      <xdr:row>98</xdr:row>
      <xdr:rowOff>152753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5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143880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4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61294</xdr:rowOff>
    </xdr:from>
    <xdr:to>
      <xdr:col>72</xdr:col>
      <xdr:colOff>38100</xdr:colOff>
      <xdr:row>98</xdr:row>
      <xdr:rowOff>162894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6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154021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5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68938</xdr:rowOff>
    </xdr:from>
    <xdr:to>
      <xdr:col>67</xdr:col>
      <xdr:colOff>101600</xdr:colOff>
      <xdr:row>98</xdr:row>
      <xdr:rowOff>170538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161665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6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138176</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532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138176</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6532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87376</xdr:rowOff>
    </xdr:from>
    <xdr:to>
      <xdr:col>107</xdr:col>
      <xdr:colOff>101600</xdr:colOff>
      <xdr:row>39</xdr:row>
      <xdr:rowOff>17526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8653</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43040</xdr:rowOff>
    </xdr:from>
    <xdr:to>
      <xdr:col>116</xdr:col>
      <xdr:colOff>63500</xdr:colOff>
      <xdr:row>59</xdr:row>
      <xdr:rowOff>43726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859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42583</xdr:rowOff>
    </xdr:from>
    <xdr:to>
      <xdr:col>111</xdr:col>
      <xdr:colOff>177800</xdr:colOff>
      <xdr:row>59</xdr:row>
      <xdr:rowOff>43040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813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39039</xdr:rowOff>
    </xdr:from>
    <xdr:to>
      <xdr:col>107</xdr:col>
      <xdr:colOff>50800</xdr:colOff>
      <xdr:row>59</xdr:row>
      <xdr:rowOff>42583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4589"/>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39039</xdr:rowOff>
    </xdr:from>
    <xdr:to>
      <xdr:col>102</xdr:col>
      <xdr:colOff>114300</xdr:colOff>
      <xdr:row>59</xdr:row>
      <xdr:rowOff>39574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54589"/>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164376</xdr:rowOff>
    </xdr:from>
    <xdr:to>
      <xdr:col>116</xdr:col>
      <xdr:colOff>114300</xdr:colOff>
      <xdr:row>59</xdr:row>
      <xdr:rowOff>94526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79303</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3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163690</xdr:rowOff>
    </xdr:from>
    <xdr:to>
      <xdr:col>112</xdr:col>
      <xdr:colOff>38100</xdr:colOff>
      <xdr:row>59</xdr:row>
      <xdr:rowOff>93840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84967</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200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163233</xdr:rowOff>
    </xdr:from>
    <xdr:to>
      <xdr:col>107</xdr:col>
      <xdr:colOff>101600</xdr:colOff>
      <xdr:row>59</xdr:row>
      <xdr:rowOff>93383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84510</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159689</xdr:rowOff>
    </xdr:from>
    <xdr:to>
      <xdr:col>102</xdr:col>
      <xdr:colOff>165100</xdr:colOff>
      <xdr:row>59</xdr:row>
      <xdr:rowOff>89839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80966</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6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160224</xdr:rowOff>
    </xdr:from>
    <xdr:to>
      <xdr:col>98</xdr:col>
      <xdr:colOff>38100</xdr:colOff>
      <xdr:row>59</xdr:row>
      <xdr:rowOff>90374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81501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7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19032</xdr:rowOff>
    </xdr:from>
    <xdr:to>
      <xdr:col>116</xdr:col>
      <xdr:colOff>63500</xdr:colOff>
      <xdr:row>75</xdr:row>
      <xdr:rowOff>124482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877782"/>
          <a:ext cx="838200" cy="10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114423</xdr:rowOff>
    </xdr:from>
    <xdr:to>
      <xdr:col>111</xdr:col>
      <xdr:colOff>177800</xdr:colOff>
      <xdr:row>75</xdr:row>
      <xdr:rowOff>124482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973173"/>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114423</xdr:rowOff>
    </xdr:from>
    <xdr:to>
      <xdr:col>107</xdr:col>
      <xdr:colOff>50800</xdr:colOff>
      <xdr:row>75</xdr:row>
      <xdr:rowOff>132581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73173"/>
          <a:ext cx="889000" cy="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119746</xdr:rowOff>
    </xdr:from>
    <xdr:to>
      <xdr:col>102</xdr:col>
      <xdr:colOff>114300</xdr:colOff>
      <xdr:row>75</xdr:row>
      <xdr:rowOff>132581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464146"/>
          <a:ext cx="889000" cy="52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139682</xdr:rowOff>
    </xdr:from>
    <xdr:to>
      <xdr:col>116</xdr:col>
      <xdr:colOff>114300</xdr:colOff>
      <xdr:row>75</xdr:row>
      <xdr:rowOff>69832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2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162559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7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73682</xdr:rowOff>
    </xdr:from>
    <xdr:to>
      <xdr:col>112</xdr:col>
      <xdr:colOff>38100</xdr:colOff>
      <xdr:row>76</xdr:row>
      <xdr:rowOff>3832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3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20359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0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63623</xdr:rowOff>
    </xdr:from>
    <xdr:to>
      <xdr:col>107</xdr:col>
      <xdr:colOff>101600</xdr:colOff>
      <xdr:row>75</xdr:row>
      <xdr:rowOff>165224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223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10300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9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81781</xdr:rowOff>
    </xdr:from>
    <xdr:to>
      <xdr:col>102</xdr:col>
      <xdr:colOff>165100</xdr:colOff>
      <xdr:row>76</xdr:row>
      <xdr:rowOff>11931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4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28458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1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68946</xdr:rowOff>
    </xdr:from>
    <xdr:to>
      <xdr:col>98</xdr:col>
      <xdr:colOff>38100</xdr:colOff>
      <xdr:row>72</xdr:row>
      <xdr:rowOff>170546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41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15623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18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147,619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内平均値と比較して一人当たりコストが高い状況となっている。これは障害者自立支援給付費や生活保護医療扶助費等の増によるものであり、今後も給付の適正化等に取り組み、経費の抑制に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50,123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円となっており、類似団体内平均値と比較して一人当たりコストが高い状況となっている。これは平成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発行した第三セクター等改革推進債や現在の主要事業である南海中央線整備事業や南海本線等連続立体交差事業等に係る地方債の償還によるものであり、今後も高い水準で推移すると見込まれるため事業内容の精査に努め、地方債の発行抑制を図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・繰出金は住民一人当たり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43,445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内平均値と比較して一人当たりコストが高い状況となっている。これは高齢化に伴う医療費の増加等によるものであり、今後も特定健診等保健事業の推進により、医療費に係る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56,481
55,755
11.30
26,257,862
25,978,091
193,980
14,347,829
32,344,244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79807</xdr:rowOff>
    </xdr:from>
    <xdr:to>
      <xdr:col>24</xdr:col>
      <xdr:colOff>63500</xdr:colOff>
      <xdr:row>33</xdr:row>
      <xdr:rowOff>84836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3765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24943</xdr:rowOff>
    </xdr:from>
    <xdr:to>
      <xdr:col>19</xdr:col>
      <xdr:colOff>177800</xdr:colOff>
      <xdr:row>33</xdr:row>
      <xdr:rowOff>79807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82793"/>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106781</xdr:rowOff>
    </xdr:from>
    <xdr:to>
      <xdr:col>15</xdr:col>
      <xdr:colOff>50800</xdr:colOff>
      <xdr:row>33</xdr:row>
      <xdr:rowOff>24943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593181"/>
          <a:ext cx="889000" cy="8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106781</xdr:rowOff>
    </xdr:from>
    <xdr:to>
      <xdr:col>10</xdr:col>
      <xdr:colOff>114300</xdr:colOff>
      <xdr:row>32</xdr:row>
      <xdr:rowOff>135585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593181"/>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34036</xdr:rowOff>
    </xdr:from>
    <xdr:to>
      <xdr:col>24</xdr:col>
      <xdr:colOff>114300</xdr:colOff>
      <xdr:row>33</xdr:row>
      <xdr:rowOff>135636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56913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4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29007</xdr:rowOff>
    </xdr:from>
    <xdr:to>
      <xdr:col>20</xdr:col>
      <xdr:colOff>38100</xdr:colOff>
      <xdr:row>33</xdr:row>
      <xdr:rowOff>130607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147134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6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145593</xdr:rowOff>
    </xdr:from>
    <xdr:to>
      <xdr:col>15</xdr:col>
      <xdr:colOff>101600</xdr:colOff>
      <xdr:row>33</xdr:row>
      <xdr:rowOff>75743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92270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0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55981</xdr:rowOff>
    </xdr:from>
    <xdr:to>
      <xdr:col>10</xdr:col>
      <xdr:colOff>165100</xdr:colOff>
      <xdr:row>32</xdr:row>
      <xdr:rowOff>157581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2658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1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84785</xdr:rowOff>
    </xdr:from>
    <xdr:to>
      <xdr:col>6</xdr:col>
      <xdr:colOff>38100</xdr:colOff>
      <xdr:row>33</xdr:row>
      <xdr:rowOff>14935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31462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4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47978</xdr:rowOff>
    </xdr:from>
    <xdr:to>
      <xdr:col>24</xdr:col>
      <xdr:colOff>63500</xdr:colOff>
      <xdr:row>57</xdr:row>
      <xdr:rowOff>76667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20628"/>
          <a:ext cx="8382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47978</xdr:rowOff>
    </xdr:from>
    <xdr:to>
      <xdr:col>19</xdr:col>
      <xdr:colOff>177800</xdr:colOff>
      <xdr:row>57</xdr:row>
      <xdr:rowOff>98110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20628"/>
          <a:ext cx="889000" cy="5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70800</xdr:rowOff>
    </xdr:from>
    <xdr:to>
      <xdr:col>15</xdr:col>
      <xdr:colOff>50800</xdr:colOff>
      <xdr:row>57</xdr:row>
      <xdr:rowOff>98110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157650"/>
          <a:ext cx="889000" cy="71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70800</xdr:rowOff>
    </xdr:from>
    <xdr:to>
      <xdr:col>10</xdr:col>
      <xdr:colOff>114300</xdr:colOff>
      <xdr:row>57</xdr:row>
      <xdr:rowOff>150132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157650"/>
          <a:ext cx="889000" cy="76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25867</xdr:rowOff>
    </xdr:from>
    <xdr:to>
      <xdr:col>24</xdr:col>
      <xdr:colOff>114300</xdr:colOff>
      <xdr:row>57</xdr:row>
      <xdr:rowOff>127467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112244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168628</xdr:rowOff>
    </xdr:from>
    <xdr:to>
      <xdr:col>20</xdr:col>
      <xdr:colOff>38100</xdr:colOff>
      <xdr:row>57</xdr:row>
      <xdr:rowOff>98778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89905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6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47310</xdr:rowOff>
    </xdr:from>
    <xdr:to>
      <xdr:col>15</xdr:col>
      <xdr:colOff>101600</xdr:colOff>
      <xdr:row>57</xdr:row>
      <xdr:rowOff>148910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140037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1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20000</xdr:rowOff>
    </xdr:from>
    <xdr:to>
      <xdr:col>10</xdr:col>
      <xdr:colOff>165100</xdr:colOff>
      <xdr:row>53</xdr:row>
      <xdr:rowOff>121600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1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112727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9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99332</xdr:rowOff>
    </xdr:from>
    <xdr:to>
      <xdr:col>6</xdr:col>
      <xdr:colOff>38100</xdr:colOff>
      <xdr:row>58</xdr:row>
      <xdr:rowOff>29482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20609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125222</xdr:rowOff>
    </xdr:from>
    <xdr:to>
      <xdr:col>24</xdr:col>
      <xdr:colOff>63500</xdr:colOff>
      <xdr:row>75</xdr:row>
      <xdr:rowOff>101733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12522"/>
          <a:ext cx="838200" cy="14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62329</xdr:rowOff>
    </xdr:from>
    <xdr:to>
      <xdr:col>19</xdr:col>
      <xdr:colOff>177800</xdr:colOff>
      <xdr:row>75</xdr:row>
      <xdr:rowOff>101733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49629"/>
          <a:ext cx="889000" cy="21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62329</xdr:rowOff>
    </xdr:from>
    <xdr:to>
      <xdr:col>15</xdr:col>
      <xdr:colOff>50800</xdr:colOff>
      <xdr:row>76</xdr:row>
      <xdr:rowOff>63615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49629"/>
          <a:ext cx="889000" cy="34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63615</xdr:rowOff>
    </xdr:from>
    <xdr:to>
      <xdr:col>10</xdr:col>
      <xdr:colOff>114300</xdr:colOff>
      <xdr:row>76</xdr:row>
      <xdr:rowOff>123622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93815"/>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74422</xdr:rowOff>
    </xdr:from>
    <xdr:to>
      <xdr:col>24</xdr:col>
      <xdr:colOff>114300</xdr:colOff>
      <xdr:row>75</xdr:row>
      <xdr:rowOff>4572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6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97299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1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50933</xdr:rowOff>
    </xdr:from>
    <xdr:to>
      <xdr:col>20</xdr:col>
      <xdr:colOff>38100</xdr:colOff>
      <xdr:row>75</xdr:row>
      <xdr:rowOff>152533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0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169060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8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11529</xdr:rowOff>
    </xdr:from>
    <xdr:to>
      <xdr:col>15</xdr:col>
      <xdr:colOff>101600</xdr:colOff>
      <xdr:row>74</xdr:row>
      <xdr:rowOff>113129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129656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7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12815</xdr:rowOff>
    </xdr:from>
    <xdr:to>
      <xdr:col>10</xdr:col>
      <xdr:colOff>165100</xdr:colOff>
      <xdr:row>76</xdr:row>
      <xdr:rowOff>114415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130941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1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72822</xdr:rowOff>
    </xdr:from>
    <xdr:to>
      <xdr:col>6</xdr:col>
      <xdr:colOff>38100</xdr:colOff>
      <xdr:row>77</xdr:row>
      <xdr:rowOff>2972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19499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7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157716</xdr:rowOff>
    </xdr:from>
    <xdr:to>
      <xdr:col>24</xdr:col>
      <xdr:colOff>63500</xdr:colOff>
      <xdr:row>99</xdr:row>
      <xdr:rowOff>11151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59816"/>
          <a:ext cx="8382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119072</xdr:rowOff>
    </xdr:from>
    <xdr:to>
      <xdr:col>19</xdr:col>
      <xdr:colOff>177800</xdr:colOff>
      <xdr:row>98</xdr:row>
      <xdr:rowOff>157716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921172"/>
          <a:ext cx="8890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119072</xdr:rowOff>
    </xdr:from>
    <xdr:to>
      <xdr:col>15</xdr:col>
      <xdr:colOff>50800</xdr:colOff>
      <xdr:row>99</xdr:row>
      <xdr:rowOff>69106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21172"/>
          <a:ext cx="889000" cy="12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69106</xdr:rowOff>
    </xdr:from>
    <xdr:to>
      <xdr:col>10</xdr:col>
      <xdr:colOff>114300</xdr:colOff>
      <xdr:row>99</xdr:row>
      <xdr:rowOff>96070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42656"/>
          <a:ext cx="889000" cy="2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131801</xdr:rowOff>
    </xdr:from>
    <xdr:to>
      <xdr:col>24</xdr:col>
      <xdr:colOff>114300</xdr:colOff>
      <xdr:row>99</xdr:row>
      <xdr:rowOff>61951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3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110228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106916</xdr:rowOff>
    </xdr:from>
    <xdr:to>
      <xdr:col>20</xdr:col>
      <xdr:colOff>38100</xdr:colOff>
      <xdr:row>99</xdr:row>
      <xdr:rowOff>37066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0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28193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0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68272</xdr:rowOff>
    </xdr:from>
    <xdr:to>
      <xdr:col>15</xdr:col>
      <xdr:colOff>101600</xdr:colOff>
      <xdr:row>98</xdr:row>
      <xdr:rowOff>169872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7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14949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64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18306</xdr:rowOff>
    </xdr:from>
    <xdr:to>
      <xdr:col>10</xdr:col>
      <xdr:colOff>165100</xdr:colOff>
      <xdr:row>99</xdr:row>
      <xdr:rowOff>119906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9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111033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8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45270</xdr:rowOff>
    </xdr:from>
    <xdr:to>
      <xdr:col>6</xdr:col>
      <xdr:colOff>38100</xdr:colOff>
      <xdr:row>99</xdr:row>
      <xdr:rowOff>146870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137997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1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163866</xdr:rowOff>
    </xdr:from>
    <xdr:to>
      <xdr:col>55</xdr:col>
      <xdr:colOff>0</xdr:colOff>
      <xdr:row>39</xdr:row>
      <xdr:rowOff>907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678966"/>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163866</xdr:rowOff>
    </xdr:from>
    <xdr:to>
      <xdr:col>50</xdr:col>
      <xdr:colOff>114300</xdr:colOff>
      <xdr:row>39</xdr:row>
      <xdr:rowOff>6459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678966"/>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151783</xdr:rowOff>
    </xdr:from>
    <xdr:to>
      <xdr:col>45</xdr:col>
      <xdr:colOff>177800</xdr:colOff>
      <xdr:row>39</xdr:row>
      <xdr:rowOff>6459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6668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129249</xdr:rowOff>
    </xdr:from>
    <xdr:to>
      <xdr:col>41</xdr:col>
      <xdr:colOff>50800</xdr:colOff>
      <xdr:row>38</xdr:row>
      <xdr:rowOff>151783</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44349"/>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121557</xdr:rowOff>
    </xdr:from>
    <xdr:to>
      <xdr:col>55</xdr:col>
      <xdr:colOff>50800</xdr:colOff>
      <xdr:row>39</xdr:row>
      <xdr:rowOff>51707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36484</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51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113066</xdr:rowOff>
    </xdr:from>
    <xdr:to>
      <xdr:col>50</xdr:col>
      <xdr:colOff>165100</xdr:colOff>
      <xdr:row>39</xdr:row>
      <xdr:rowOff>43216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34343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2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127109</xdr:rowOff>
    </xdr:from>
    <xdr:to>
      <xdr:col>46</xdr:col>
      <xdr:colOff>38100</xdr:colOff>
      <xdr:row>39</xdr:row>
      <xdr:rowOff>57259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4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48386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34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100983</xdr:rowOff>
    </xdr:from>
    <xdr:to>
      <xdr:col>41</xdr:col>
      <xdr:colOff>101600</xdr:colOff>
      <xdr:row>39</xdr:row>
      <xdr:rowOff>31133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22260</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0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78449</xdr:rowOff>
    </xdr:from>
    <xdr:to>
      <xdr:col>36</xdr:col>
      <xdr:colOff>165100</xdr:colOff>
      <xdr:row>39</xdr:row>
      <xdr:rowOff>8599</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5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171176</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686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31191</xdr:rowOff>
    </xdr:from>
    <xdr:to>
      <xdr:col>55</xdr:col>
      <xdr:colOff>0</xdr:colOff>
      <xdr:row>59</xdr:row>
      <xdr:rowOff>31458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46741"/>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30962</xdr:rowOff>
    </xdr:from>
    <xdr:to>
      <xdr:col>50</xdr:col>
      <xdr:colOff>114300</xdr:colOff>
      <xdr:row>59</xdr:row>
      <xdr:rowOff>31191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4651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30544</xdr:rowOff>
    </xdr:from>
    <xdr:to>
      <xdr:col>45</xdr:col>
      <xdr:colOff>177800</xdr:colOff>
      <xdr:row>59</xdr:row>
      <xdr:rowOff>30962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46094"/>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30544</xdr:rowOff>
    </xdr:from>
    <xdr:to>
      <xdr:col>41</xdr:col>
      <xdr:colOff>50800</xdr:colOff>
      <xdr:row>59</xdr:row>
      <xdr:rowOff>31686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46094"/>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152108</xdr:rowOff>
    </xdr:from>
    <xdr:to>
      <xdr:col>55</xdr:col>
      <xdr:colOff>50800</xdr:colOff>
      <xdr:row>59</xdr:row>
      <xdr:rowOff>82258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9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67035</xdr:rowOff>
    </xdr:from>
    <xdr:ext cx="378565"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1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151841</xdr:rowOff>
    </xdr:from>
    <xdr:to>
      <xdr:col>50</xdr:col>
      <xdr:colOff>165100</xdr:colOff>
      <xdr:row>59</xdr:row>
      <xdr:rowOff>81991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73118</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50017" y="1018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151612</xdr:rowOff>
    </xdr:from>
    <xdr:to>
      <xdr:col>46</xdr:col>
      <xdr:colOff>38100</xdr:colOff>
      <xdr:row>59</xdr:row>
      <xdr:rowOff>81762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72889</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61017" y="1018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151194</xdr:rowOff>
    </xdr:from>
    <xdr:to>
      <xdr:col>41</xdr:col>
      <xdr:colOff>101600</xdr:colOff>
      <xdr:row>59</xdr:row>
      <xdr:rowOff>81344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72471</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72017" y="1018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152336</xdr:rowOff>
    </xdr:from>
    <xdr:to>
      <xdr:col>36</xdr:col>
      <xdr:colOff>165100</xdr:colOff>
      <xdr:row>59</xdr:row>
      <xdr:rowOff>82486</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73613</xdr:rowOff>
    </xdr:from>
    <xdr:ext cx="378565"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83017" y="10189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151718</xdr:rowOff>
    </xdr:from>
    <xdr:to>
      <xdr:col>55</xdr:col>
      <xdr:colOff>0</xdr:colOff>
      <xdr:row>79</xdr:row>
      <xdr:rowOff>60311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353368"/>
          <a:ext cx="838200" cy="25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151718</xdr:rowOff>
    </xdr:from>
    <xdr:to>
      <xdr:col>50</xdr:col>
      <xdr:colOff>114300</xdr:colOff>
      <xdr:row>78</xdr:row>
      <xdr:rowOff>135683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353368"/>
          <a:ext cx="889000" cy="15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111582</xdr:rowOff>
    </xdr:from>
    <xdr:to>
      <xdr:col>45</xdr:col>
      <xdr:colOff>177800</xdr:colOff>
      <xdr:row>78</xdr:row>
      <xdr:rowOff>135683</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484682"/>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111582</xdr:rowOff>
    </xdr:from>
    <xdr:to>
      <xdr:col>41</xdr:col>
      <xdr:colOff>50800</xdr:colOff>
      <xdr:row>78</xdr:row>
      <xdr:rowOff>141464</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84682"/>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9511</xdr:rowOff>
    </xdr:from>
    <xdr:to>
      <xdr:col>55</xdr:col>
      <xdr:colOff>50800</xdr:colOff>
      <xdr:row>79</xdr:row>
      <xdr:rowOff>111111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5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95888</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6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100918</xdr:rowOff>
    </xdr:from>
    <xdr:to>
      <xdr:col>50</xdr:col>
      <xdr:colOff>165100</xdr:colOff>
      <xdr:row>78</xdr:row>
      <xdr:rowOff>31068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0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22195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39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84883</xdr:rowOff>
    </xdr:from>
    <xdr:to>
      <xdr:col>46</xdr:col>
      <xdr:colOff>38100</xdr:colOff>
      <xdr:row>79</xdr:row>
      <xdr:rowOff>15033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5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6160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5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60782</xdr:rowOff>
    </xdr:from>
    <xdr:to>
      <xdr:col>41</xdr:col>
      <xdr:colOff>101600</xdr:colOff>
      <xdr:row>78</xdr:row>
      <xdr:rowOff>162382</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153509</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2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90664</xdr:rowOff>
    </xdr:from>
    <xdr:to>
      <xdr:col>36</xdr:col>
      <xdr:colOff>165100</xdr:colOff>
      <xdr:row>79</xdr:row>
      <xdr:rowOff>20814</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11941</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5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65633</xdr:rowOff>
    </xdr:from>
    <xdr:to>
      <xdr:col>55</xdr:col>
      <xdr:colOff>0</xdr:colOff>
      <xdr:row>94</xdr:row>
      <xdr:rowOff>139860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181933"/>
          <a:ext cx="838200" cy="7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89156</xdr:rowOff>
    </xdr:from>
    <xdr:to>
      <xdr:col>50</xdr:col>
      <xdr:colOff>114300</xdr:colOff>
      <xdr:row>94</xdr:row>
      <xdr:rowOff>139860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205456"/>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66822</xdr:rowOff>
    </xdr:from>
    <xdr:to>
      <xdr:col>45</xdr:col>
      <xdr:colOff>177800</xdr:colOff>
      <xdr:row>94</xdr:row>
      <xdr:rowOff>89156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5497322"/>
          <a:ext cx="889000" cy="70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66822</xdr:rowOff>
    </xdr:from>
    <xdr:to>
      <xdr:col>41</xdr:col>
      <xdr:colOff>50800</xdr:colOff>
      <xdr:row>91</xdr:row>
      <xdr:rowOff>69954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5497322"/>
          <a:ext cx="889000" cy="17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94119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5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14833</xdr:rowOff>
    </xdr:from>
    <xdr:to>
      <xdr:col>55</xdr:col>
      <xdr:colOff>50800</xdr:colOff>
      <xdr:row>94</xdr:row>
      <xdr:rowOff>116433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1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37710</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59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89060</xdr:rowOff>
    </xdr:from>
    <xdr:to>
      <xdr:col>50</xdr:col>
      <xdr:colOff>165100</xdr:colOff>
      <xdr:row>95</xdr:row>
      <xdr:rowOff>19210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2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35737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598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38356</xdr:rowOff>
    </xdr:from>
    <xdr:to>
      <xdr:col>46</xdr:col>
      <xdr:colOff>38100</xdr:colOff>
      <xdr:row>94</xdr:row>
      <xdr:rowOff>139956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1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156483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592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16022</xdr:rowOff>
    </xdr:from>
    <xdr:to>
      <xdr:col>41</xdr:col>
      <xdr:colOff>101600</xdr:colOff>
      <xdr:row>90</xdr:row>
      <xdr:rowOff>117622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54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134149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19154</xdr:rowOff>
    </xdr:from>
    <xdr:to>
      <xdr:col>36</xdr:col>
      <xdr:colOff>165100</xdr:colOff>
      <xdr:row>91</xdr:row>
      <xdr:rowOff>120754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56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137281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539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23038</xdr:rowOff>
    </xdr:from>
    <xdr:to>
      <xdr:col>85</xdr:col>
      <xdr:colOff>127000</xdr:colOff>
      <xdr:row>38</xdr:row>
      <xdr:rowOff>47231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538138"/>
          <a:ext cx="8382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23038</xdr:rowOff>
    </xdr:from>
    <xdr:to>
      <xdr:col>81</xdr:col>
      <xdr:colOff>50800</xdr:colOff>
      <xdr:row>38</xdr:row>
      <xdr:rowOff>62547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38138"/>
          <a:ext cx="889000" cy="3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50774</xdr:rowOff>
    </xdr:from>
    <xdr:to>
      <xdr:col>76</xdr:col>
      <xdr:colOff>114300</xdr:colOff>
      <xdr:row>38</xdr:row>
      <xdr:rowOff>62547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565874"/>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50774</xdr:rowOff>
    </xdr:from>
    <xdr:to>
      <xdr:col>71</xdr:col>
      <xdr:colOff>177800</xdr:colOff>
      <xdr:row>38</xdr:row>
      <xdr:rowOff>93104</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565874"/>
          <a:ext cx="889000" cy="4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167881</xdr:rowOff>
    </xdr:from>
    <xdr:to>
      <xdr:col>85</xdr:col>
      <xdr:colOff>177800</xdr:colOff>
      <xdr:row>38</xdr:row>
      <xdr:rowOff>98031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1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146308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143688</xdr:rowOff>
    </xdr:from>
    <xdr:to>
      <xdr:col>81</xdr:col>
      <xdr:colOff>101600</xdr:colOff>
      <xdr:row>38</xdr:row>
      <xdr:rowOff>73837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87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90365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26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11747</xdr:rowOff>
    </xdr:from>
    <xdr:to>
      <xdr:col>76</xdr:col>
      <xdr:colOff>165100</xdr:colOff>
      <xdr:row>38</xdr:row>
      <xdr:rowOff>113347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104474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171424</xdr:rowOff>
    </xdr:from>
    <xdr:to>
      <xdr:col>72</xdr:col>
      <xdr:colOff>38100</xdr:colOff>
      <xdr:row>38</xdr:row>
      <xdr:rowOff>101574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92701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0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42304</xdr:rowOff>
    </xdr:from>
    <xdr:to>
      <xdr:col>67</xdr:col>
      <xdr:colOff>101600</xdr:colOff>
      <xdr:row>38</xdr:row>
      <xdr:rowOff>143904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5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135031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5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136712</xdr:rowOff>
    </xdr:from>
    <xdr:to>
      <xdr:col>85</xdr:col>
      <xdr:colOff>127000</xdr:colOff>
      <xdr:row>57</xdr:row>
      <xdr:rowOff>17448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737912"/>
          <a:ext cx="8382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136712</xdr:rowOff>
    </xdr:from>
    <xdr:to>
      <xdr:col>81</xdr:col>
      <xdr:colOff>50800</xdr:colOff>
      <xdr:row>57</xdr:row>
      <xdr:rowOff>14264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737912"/>
          <a:ext cx="8890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95238</xdr:rowOff>
    </xdr:from>
    <xdr:to>
      <xdr:col>76</xdr:col>
      <xdr:colOff>114300</xdr:colOff>
      <xdr:row>57</xdr:row>
      <xdr:rowOff>14264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696438"/>
          <a:ext cx="889000" cy="9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95238</xdr:rowOff>
    </xdr:from>
    <xdr:to>
      <xdr:col>71</xdr:col>
      <xdr:colOff>177800</xdr:colOff>
      <xdr:row>57</xdr:row>
      <xdr:rowOff>142133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696438"/>
          <a:ext cx="889000" cy="2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138098</xdr:rowOff>
    </xdr:from>
    <xdr:to>
      <xdr:col>85</xdr:col>
      <xdr:colOff>177800</xdr:colOff>
      <xdr:row>57</xdr:row>
      <xdr:rowOff>68248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116525</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1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85912</xdr:rowOff>
    </xdr:from>
    <xdr:to>
      <xdr:col>81</xdr:col>
      <xdr:colOff>101600</xdr:colOff>
      <xdr:row>57</xdr:row>
      <xdr:rowOff>16062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6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32589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46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134914</xdr:rowOff>
    </xdr:from>
    <xdr:to>
      <xdr:col>76</xdr:col>
      <xdr:colOff>165100</xdr:colOff>
      <xdr:row>57</xdr:row>
      <xdr:rowOff>65064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3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56191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2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44438</xdr:rowOff>
    </xdr:from>
    <xdr:to>
      <xdr:col>72</xdr:col>
      <xdr:colOff>38100</xdr:colOff>
      <xdr:row>56</xdr:row>
      <xdr:rowOff>146038</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137165</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7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91333</xdr:rowOff>
    </xdr:from>
    <xdr:to>
      <xdr:col>67</xdr:col>
      <xdr:colOff>101600</xdr:colOff>
      <xdr:row>58</xdr:row>
      <xdr:rowOff>21483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6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12610</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5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116611</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489711"/>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65811</xdr:rowOff>
    </xdr:from>
    <xdr:to>
      <xdr:col>67</xdr:col>
      <xdr:colOff>101600</xdr:colOff>
      <xdr:row>78</xdr:row>
      <xdr:rowOff>167411</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158538</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31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53924</xdr:rowOff>
    </xdr:from>
    <xdr:to>
      <xdr:col>85</xdr:col>
      <xdr:colOff>127000</xdr:colOff>
      <xdr:row>95</xdr:row>
      <xdr:rowOff>93687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341674"/>
          <a:ext cx="838200" cy="3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20396</xdr:rowOff>
    </xdr:from>
    <xdr:to>
      <xdr:col>81</xdr:col>
      <xdr:colOff>50800</xdr:colOff>
      <xdr:row>95</xdr:row>
      <xdr:rowOff>53924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308146"/>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20396</xdr:rowOff>
    </xdr:from>
    <xdr:to>
      <xdr:col>76</xdr:col>
      <xdr:colOff>114300</xdr:colOff>
      <xdr:row>95</xdr:row>
      <xdr:rowOff>35776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308146"/>
          <a:ext cx="889000" cy="1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63182</xdr:rowOff>
    </xdr:from>
    <xdr:to>
      <xdr:col>71</xdr:col>
      <xdr:colOff>177800</xdr:colOff>
      <xdr:row>95</xdr:row>
      <xdr:rowOff>35776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179482"/>
          <a:ext cx="889000" cy="1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42887</xdr:rowOff>
    </xdr:from>
    <xdr:to>
      <xdr:col>85</xdr:col>
      <xdr:colOff>177800</xdr:colOff>
      <xdr:row>95</xdr:row>
      <xdr:rowOff>144487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33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65764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18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3124</xdr:rowOff>
    </xdr:from>
    <xdr:to>
      <xdr:col>81</xdr:col>
      <xdr:colOff>101600</xdr:colOff>
      <xdr:row>95</xdr:row>
      <xdr:rowOff>104724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2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121251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0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141046</xdr:rowOff>
    </xdr:from>
    <xdr:to>
      <xdr:col>76</xdr:col>
      <xdr:colOff>165100</xdr:colOff>
      <xdr:row>95</xdr:row>
      <xdr:rowOff>71196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2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87723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03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156426</xdr:rowOff>
    </xdr:from>
    <xdr:to>
      <xdr:col>72</xdr:col>
      <xdr:colOff>38100</xdr:colOff>
      <xdr:row>95</xdr:row>
      <xdr:rowOff>86576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2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103103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04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12382</xdr:rowOff>
    </xdr:from>
    <xdr:to>
      <xdr:col>67</xdr:col>
      <xdr:colOff>101600</xdr:colOff>
      <xdr:row>94</xdr:row>
      <xdr:rowOff>113982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1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130509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90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211,520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内平均値と比較して一人当たりコストが高い状況となっている。これは私立認定こども園の利用者が多いことや、障害者自立支援給付費や生活保護医療扶助費等の増が主な要因となっている。今後も給付の適正化等に取り組み、経費の抑制に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・土木費は住民一人当たり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53,240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内平均値と比較して一人当たりコストが高い状況となっている。これは主要事業である南海中央線整備事業や南海本線等連続立体交差事業が主な要因となっている。今後も事業の精査や財源確保に努め、計画通りに事業を推進していく。</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50,123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円となっており、類似団体内平均値と比較して一人当たりコストが高い状況となっている。これは平成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発行した第三セクター等改革推進債等の過去に発行した地方債に加え、現在の主要事業である南海中央線整備事業、南海本線等連続立体交差事業に係る地方債等が主な要因となっている。今後も事業は継続し、高い水準で推移することが見込まれるため、地方債の適切な発行に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Ｐゴシック" panose="020B0600070205080204" pitchFamily="50" charset="-128"/>
              <a:ea typeface="ＭＳ Ｐゴシック" panose="020B0600070205080204" pitchFamily="50" charset="-128"/>
            </a:rPr>
            <a:t>　歳入については、地方税の増があったものの、普通交付税の減に加え、発行抑制による市債の大幅な減があった。歳出については、消費活性化事業等の皆減による補助費の減や、公債費の減等があったため、実質収支額は黒字を維持でき、財政調整基金残高も増加した。</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400">
              <a:solidFill>
                <a:schemeClr val="tx1"/>
              </a:solidFill>
              <a:latin typeface="ＭＳ Ｐゴシック" panose="020B0600070205080204" pitchFamily="50" charset="-128"/>
              <a:ea typeface="ＭＳ Ｐゴシック" panose="020B0600070205080204" pitchFamily="50" charset="-128"/>
            </a:rPr>
            <a:t>　今後も黒字を維持しつつ、財源確保に努める。</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国民健康保険特別会計は令和</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年度より黒字へ転化し、令和</a:t>
          </a:r>
          <a:r>
            <a:rPr kumimoji="1" lang="en-US" altLang="ja-JP" sz="1400">
              <a:solidFill>
                <a:srgbClr val="FF0000"/>
              </a:solidFill>
              <a:latin typeface="ＭＳ Ｐゴシック" panose="020B0600070205080204" pitchFamily="50" charset="-128"/>
              <a:ea typeface="ＭＳ Ｐゴシック" panose="020B0600070205080204" pitchFamily="50" charset="-128"/>
            </a:rPr>
            <a:t>5</a:t>
          </a:r>
          <a:r>
            <a:rPr kumimoji="1" lang="ja-JP" altLang="en-US" sz="1400">
              <a:latin typeface="ＭＳ Ｐゴシック" panose="020B0600070205080204" pitchFamily="50" charset="-128"/>
              <a:ea typeface="ＭＳ Ｐゴシック" panose="020B0600070205080204" pitchFamily="50" charset="-128"/>
            </a:rPr>
            <a:t>年度も引き続き黒字を維持している。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その他の会計も含め、今後も黒字を維持できるよう、事業の精査を行い、経費の削減に努める。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Ｐゴシック" panose="020B0600070205080204" pitchFamily="50" charset="-128"/>
              <a:ea typeface="ＭＳ Ｐゴシック" panose="020B0600070205080204" pitchFamily="50" charset="-128"/>
            </a:rPr>
            <a:t>　元利償還金については、南海中央線整備事業や南海本線等連続立体交差事業等により引き続き高い水準となっているが、過去に発行した起債の償還終了や利率見直しにより減となった。</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400">
              <a:solidFill>
                <a:schemeClr val="tx1"/>
              </a:solidFill>
              <a:latin typeface="ＭＳ Ｐゴシック" panose="020B0600070205080204" pitchFamily="50" charset="-128"/>
              <a:ea typeface="ＭＳ Ｐゴシック" panose="020B0600070205080204" pitchFamily="50" charset="-128"/>
            </a:rPr>
            <a:t>　また、泉北環境整備施設組合の地方債に対する分担金等も減少しているため、実質公債費比率の分子も前年度と比較して減となった。</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400">
              <a:solidFill>
                <a:schemeClr val="tx1"/>
              </a:solidFill>
              <a:latin typeface="ＭＳ Ｐゴシック" panose="020B0600070205080204" pitchFamily="50" charset="-128"/>
              <a:ea typeface="ＭＳ Ｐゴシック" panose="020B0600070205080204" pitchFamily="50" charset="-128"/>
            </a:rPr>
            <a:t>　今後も事業を精査し、適切な地方債の発行に努める。</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地方債発行の抑制等による地方債現在高の減や下水道事業の</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地方債</a:t>
          </a:r>
          <a:r>
            <a:rPr kumimoji="1" lang="ja-JP" altLang="en-US" sz="1400">
              <a:latin typeface="ＭＳ Ｐゴシック" panose="020B0600070205080204" pitchFamily="50" charset="-128"/>
              <a:ea typeface="ＭＳ Ｐゴシック" panose="020B0600070205080204" pitchFamily="50" charset="-128"/>
            </a:rPr>
            <a:t>に対する繰入金の減、泉北環境整備施設組合等一部事業組合への地方債に対する負担金の減等があり、また、財政調整基金等の充当可能基金の増もあり、将来負担比率の分子については減少している。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今後も地方債の発行を十分に精査し、将来負担額の減少に努める。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大阪府高石市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財政調整基金は約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444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百万円の増、その他の特定目的基金が約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212</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百万円の減となったため、全体では約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233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百万円の増加となった。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増加の主な要因としては、前年度決算剰余金の積立による財政調整基金の増や奨学金貸付のための取崩しと貸付金返還金による積立との差額による奨学基金の増があげられる。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財政調整基金については、今後新たに発生する財政需要等に、その他特定目的基金については、基金の使途に合った事業内容であるか精査し適切に積立・取崩しを行う。</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保健医療基金：休日診療所の指定管理者委託料及び保健医療施設の公債費等、保健医療行政の充実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石油貯蔵施設立地対策等基金：石油貯蔵設立地対策等交付金交付規則に掲げる目的及び及び要件に該当する公共事業への活用</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文化・スポーツ・国際交流振興基金：市民文化の育成、スポーツの振興及び国際交流への活用</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保健医療基金：運用収入があったものの、総合ライフケアセンターの起債の償還等へ取崩ししているため、約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190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百万円減少した。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石油貯蔵施設設立地対策等基金：道路整備へ活用するため取崩し、約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百万円減少した。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保健医療基金：今後も休日診療所の指定管理者委託料や保健医療施設の建設に係る償還に活用するとともに、老朽化による修繕費の財源としても活用する。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石油貯蔵施設立地対策等基金：複数年度に渡る事業に活用するため、適切に積立・取崩しを行う。</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歳出について、障害者自立支援給付費や生活保護医療扶助費等の扶助費の増、物価高騰による物件費の増があったものの、消費活性化事業等の皆減による補助費等の減や、公債費の減があったため、決算剰余金が発生し、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444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今後の安定的な財政運営のための財源として活用していく予定である。高石市公共施設個別施設計画に基づく修繕が今後見込まれるため、計画的に積立・取崩しを行っていく。</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26257862</v>
      </c>
      <c r="BO4" s="371"/>
      <c r="BP4" s="371"/>
      <c r="BQ4" s="371"/>
      <c r="BR4" s="371"/>
      <c r="BS4" s="371"/>
      <c r="BT4" s="371"/>
      <c r="BU4" s="372"/>
      <c r="BV4" s="370">
        <v>27266508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1.4</v>
      </c>
      <c r="CU4" s="377"/>
      <c r="CV4" s="377"/>
      <c r="CW4" s="377"/>
      <c r="CX4" s="377"/>
      <c r="CY4" s="377"/>
      <c r="CZ4" s="377"/>
      <c r="DA4" s="378"/>
      <c r="DB4" s="376">
        <v>5.9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25978091</v>
      </c>
      <c r="BO5" s="408"/>
      <c r="BP5" s="408"/>
      <c r="BQ5" s="408"/>
      <c r="BR5" s="408"/>
      <c r="BS5" s="408"/>
      <c r="BT5" s="408"/>
      <c r="BU5" s="409"/>
      <c r="BV5" s="407">
        <v>26325958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98.5</v>
      </c>
      <c r="CU5" s="405"/>
      <c r="CV5" s="405"/>
      <c r="CW5" s="405"/>
      <c r="CX5" s="405"/>
      <c r="CY5" s="405"/>
      <c r="CZ5" s="405"/>
      <c r="DA5" s="406"/>
      <c r="DB5" s="404">
        <v>94.3</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279771</v>
      </c>
      <c r="BO6" s="408"/>
      <c r="BP6" s="408"/>
      <c r="BQ6" s="408"/>
      <c r="BR6" s="408"/>
      <c r="BS6" s="408"/>
      <c r="BT6" s="408"/>
      <c r="BU6" s="409"/>
      <c r="BV6" s="407">
        <v>940550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98.5</v>
      </c>
      <c r="CU6" s="445"/>
      <c r="CV6" s="445"/>
      <c r="CW6" s="445"/>
      <c r="CX6" s="445"/>
      <c r="CY6" s="445"/>
      <c r="CZ6" s="445"/>
      <c r="DA6" s="446"/>
      <c r="DB6" s="444">
        <v>96.8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85791</v>
      </c>
      <c r="BO7" s="408"/>
      <c r="BP7" s="408"/>
      <c r="BQ7" s="408"/>
      <c r="BR7" s="408"/>
      <c r="BS7" s="408"/>
      <c r="BT7" s="408"/>
      <c r="BU7" s="409"/>
      <c r="BV7" s="407">
        <v>113379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14347829</v>
      </c>
      <c r="CU7" s="408"/>
      <c r="CV7" s="408"/>
      <c r="CW7" s="408"/>
      <c r="CX7" s="408"/>
      <c r="CY7" s="408"/>
      <c r="CZ7" s="408"/>
      <c r="DA7" s="409"/>
      <c r="DB7" s="407">
        <v>13999866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193980</v>
      </c>
      <c r="BO8" s="408"/>
      <c r="BP8" s="408"/>
      <c r="BQ8" s="408"/>
      <c r="BR8" s="408"/>
      <c r="BS8" s="408"/>
      <c r="BT8" s="408"/>
      <c r="BU8" s="409"/>
      <c r="BV8" s="407">
        <v>827171</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0.78</v>
      </c>
      <c r="CU8" s="448"/>
      <c r="CV8" s="448"/>
      <c r="CW8" s="448"/>
      <c r="CX8" s="448"/>
      <c r="CY8" s="448"/>
      <c r="CZ8" s="448"/>
      <c r="DA8" s="449"/>
      <c r="DB8" s="447">
        <v>0.79</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55635</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-633191</v>
      </c>
      <c r="BO9" s="408"/>
      <c r="BP9" s="408"/>
      <c r="BQ9" s="408"/>
      <c r="BR9" s="408"/>
      <c r="BS9" s="408"/>
      <c r="BT9" s="408"/>
      <c r="BU9" s="409"/>
      <c r="BV9" s="407">
        <v>-358430</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16.5</v>
      </c>
      <c r="CU9" s="405"/>
      <c r="CV9" s="405"/>
      <c r="CW9" s="405"/>
      <c r="CX9" s="405"/>
      <c r="CY9" s="405"/>
      <c r="CZ9" s="405"/>
      <c r="DA9" s="406"/>
      <c r="DB9" s="404">
        <v>17.399999999999999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56529</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449600</v>
      </c>
      <c r="BO10" s="408"/>
      <c r="BP10" s="408"/>
      <c r="BQ10" s="408"/>
      <c r="BR10" s="408"/>
      <c r="BS10" s="408"/>
      <c r="BT10" s="408"/>
      <c r="BU10" s="409"/>
      <c r="BV10" s="407">
        <v>610912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56481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5394</v>
      </c>
      <c r="BO12" s="408"/>
      <c r="BP12" s="408"/>
      <c r="BQ12" s="408"/>
      <c r="BR12" s="408"/>
      <c r="BS12" s="408"/>
      <c r="BT12" s="408"/>
      <c r="BU12" s="409"/>
      <c r="BV12" s="407">
        <v>12639</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55755</v>
      </c>
      <c r="S13" s="492"/>
      <c r="T13" s="492"/>
      <c r="U13" s="492"/>
      <c r="V13" s="493"/>
      <c r="W13" s="423" t="s">
        <v>131</v>
      </c>
      <c r="X13" s="424"/>
      <c r="Y13" s="424"/>
      <c r="Z13" s="424"/>
      <c r="AA13" s="424"/>
      <c r="AB13" s="414"/>
      <c r="AC13" s="458">
        <v>92</v>
      </c>
      <c r="AD13" s="459"/>
      <c r="AE13" s="459"/>
      <c r="AF13" s="459"/>
      <c r="AG13" s="501"/>
      <c r="AH13" s="458">
        <v>108</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-188985</v>
      </c>
      <c r="BO13" s="408"/>
      <c r="BP13" s="408"/>
      <c r="BQ13" s="408"/>
      <c r="BR13" s="408"/>
      <c r="BS13" s="408"/>
      <c r="BT13" s="408"/>
      <c r="BU13" s="409"/>
      <c r="BV13" s="407">
        <v>239843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10.3</v>
      </c>
      <c r="CU13" s="405"/>
      <c r="CV13" s="405"/>
      <c r="CW13" s="405"/>
      <c r="CX13" s="405"/>
      <c r="CY13" s="405"/>
      <c r="CZ13" s="405"/>
      <c r="DA13" s="406"/>
      <c r="DB13" s="404">
        <v>11.7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56992</v>
      </c>
      <c r="S14" s="492"/>
      <c r="T14" s="492"/>
      <c r="U14" s="492"/>
      <c r="V14" s="493"/>
      <c r="W14" s="397"/>
      <c r="X14" s="398"/>
      <c r="Y14" s="398"/>
      <c r="Z14" s="398"/>
      <c r="AA14" s="398"/>
      <c r="AB14" s="387"/>
      <c r="AC14" s="494">
        <v>0.4</v>
      </c>
      <c r="AD14" s="495"/>
      <c r="AE14" s="495"/>
      <c r="AF14" s="495"/>
      <c r="AG14" s="496"/>
      <c r="AH14" s="494">
        <v>0.5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75.2</v>
      </c>
      <c r="CU14" s="506"/>
      <c r="CV14" s="506"/>
      <c r="CW14" s="506"/>
      <c r="CX14" s="506"/>
      <c r="CY14" s="506"/>
      <c r="CZ14" s="506"/>
      <c r="DA14" s="507"/>
      <c r="DB14" s="505">
        <v>90.8</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56394</v>
      </c>
      <c r="S15" s="492"/>
      <c r="T15" s="492"/>
      <c r="U15" s="492"/>
      <c r="V15" s="493"/>
      <c r="W15" s="423" t="s">
        <v>137</v>
      </c>
      <c r="X15" s="424"/>
      <c r="Y15" s="424"/>
      <c r="Z15" s="424"/>
      <c r="AA15" s="424"/>
      <c r="AB15" s="414"/>
      <c r="AC15" s="458">
        <v>5532</v>
      </c>
      <c r="AD15" s="459"/>
      <c r="AE15" s="459"/>
      <c r="AF15" s="459"/>
      <c r="AG15" s="501"/>
      <c r="AH15" s="458">
        <v>5928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9089710</v>
      </c>
      <c r="BO15" s="371"/>
      <c r="BP15" s="371"/>
      <c r="BQ15" s="371"/>
      <c r="BR15" s="371"/>
      <c r="BS15" s="371"/>
      <c r="BT15" s="371"/>
      <c r="BU15" s="372"/>
      <c r="BV15" s="370">
        <v>8586025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24.1</v>
      </c>
      <c r="AD16" s="495"/>
      <c r="AE16" s="495"/>
      <c r="AF16" s="495"/>
      <c r="AG16" s="496"/>
      <c r="AH16" s="494">
        <v>25.5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11602390</v>
      </c>
      <c r="BO16" s="408"/>
      <c r="BP16" s="408"/>
      <c r="BQ16" s="408"/>
      <c r="BR16" s="408"/>
      <c r="BS16" s="408"/>
      <c r="BT16" s="408"/>
      <c r="BU16" s="409"/>
      <c r="BV16" s="407">
        <v>11183902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17349</v>
      </c>
      <c r="AD17" s="459"/>
      <c r="AE17" s="459"/>
      <c r="AF17" s="459"/>
      <c r="AG17" s="501"/>
      <c r="AH17" s="458">
        <v>17211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11694252</v>
      </c>
      <c r="BO17" s="408"/>
      <c r="BP17" s="408"/>
      <c r="BQ17" s="408"/>
      <c r="BR17" s="408"/>
      <c r="BS17" s="408"/>
      <c r="BT17" s="408"/>
      <c r="BU17" s="409"/>
      <c r="BV17" s="407">
        <v>11041550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11.3</v>
      </c>
      <c r="M18" s="531"/>
      <c r="N18" s="531"/>
      <c r="O18" s="531"/>
      <c r="P18" s="531"/>
      <c r="Q18" s="531"/>
      <c r="R18" s="532"/>
      <c r="S18" s="532"/>
      <c r="T18" s="532"/>
      <c r="U18" s="532"/>
      <c r="V18" s="533"/>
      <c r="W18" s="425"/>
      <c r="X18" s="426"/>
      <c r="Y18" s="426"/>
      <c r="Z18" s="426"/>
      <c r="AA18" s="426"/>
      <c r="AB18" s="417"/>
      <c r="AC18" s="534">
        <v>75.5</v>
      </c>
      <c r="AD18" s="535"/>
      <c r="AE18" s="535"/>
      <c r="AF18" s="535"/>
      <c r="AG18" s="536"/>
      <c r="AH18" s="534">
        <v>74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13786962</v>
      </c>
      <c r="BO18" s="408"/>
      <c r="BP18" s="408"/>
      <c r="BQ18" s="408"/>
      <c r="BR18" s="408"/>
      <c r="BS18" s="408"/>
      <c r="BT18" s="408"/>
      <c r="BU18" s="409"/>
      <c r="BV18" s="407">
        <v>13548410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4923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17118381</v>
      </c>
      <c r="BO19" s="408"/>
      <c r="BP19" s="408"/>
      <c r="BQ19" s="408"/>
      <c r="BR19" s="408"/>
      <c r="BS19" s="408"/>
      <c r="BT19" s="408"/>
      <c r="BU19" s="409"/>
      <c r="BV19" s="407">
        <v>17403682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23130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32344244</v>
      </c>
      <c r="BO22" s="371"/>
      <c r="BP22" s="371"/>
      <c r="BQ22" s="371"/>
      <c r="BR22" s="371"/>
      <c r="BS22" s="371"/>
      <c r="BT22" s="371"/>
      <c r="BU22" s="372"/>
      <c r="BV22" s="370">
        <v>34099673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23541574</v>
      </c>
      <c r="BO23" s="408"/>
      <c r="BP23" s="408"/>
      <c r="BQ23" s="408"/>
      <c r="BR23" s="408"/>
      <c r="BS23" s="408"/>
      <c r="BT23" s="408"/>
      <c r="BU23" s="409"/>
      <c r="BV23" s="407">
        <v>24582553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8700</v>
      </c>
      <c r="R24" s="459"/>
      <c r="S24" s="459"/>
      <c r="T24" s="459"/>
      <c r="U24" s="459"/>
      <c r="V24" s="501"/>
      <c r="W24" s="553"/>
      <c r="X24" s="554"/>
      <c r="Y24" s="555"/>
      <c r="Z24" s="457" t="s">
        <v>162</v>
      </c>
      <c r="AA24" s="437"/>
      <c r="AB24" s="437"/>
      <c r="AC24" s="437"/>
      <c r="AD24" s="437"/>
      <c r="AE24" s="437"/>
      <c r="AF24" s="437"/>
      <c r="AG24" s="438"/>
      <c r="AH24" s="458">
        <v>278</v>
      </c>
      <c r="AI24" s="459"/>
      <c r="AJ24" s="459"/>
      <c r="AK24" s="459"/>
      <c r="AL24" s="501"/>
      <c r="AM24" s="458">
        <v>869306</v>
      </c>
      <c r="AN24" s="459"/>
      <c r="AO24" s="459"/>
      <c r="AP24" s="459"/>
      <c r="AQ24" s="459"/>
      <c r="AR24" s="501"/>
      <c r="AS24" s="458">
        <v>3127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21511028</v>
      </c>
      <c r="BO24" s="408"/>
      <c r="BP24" s="408"/>
      <c r="BQ24" s="408"/>
      <c r="BR24" s="408"/>
      <c r="BS24" s="408"/>
      <c r="BT24" s="408"/>
      <c r="BU24" s="409"/>
      <c r="BV24" s="407">
        <v>22297861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7600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1554858</v>
      </c>
      <c r="BO25" s="371"/>
      <c r="BP25" s="371"/>
      <c r="BQ25" s="371"/>
      <c r="BR25" s="371"/>
      <c r="BS25" s="371"/>
      <c r="BT25" s="371"/>
      <c r="BU25" s="372"/>
      <c r="BV25" s="370">
        <v>1468173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6800</v>
      </c>
      <c r="R26" s="459"/>
      <c r="S26" s="459"/>
      <c r="T26" s="459"/>
      <c r="U26" s="459"/>
      <c r="V26" s="501"/>
      <c r="W26" s="553"/>
      <c r="X26" s="554"/>
      <c r="Y26" s="555"/>
      <c r="Z26" s="457" t="s">
        <v>168</v>
      </c>
      <c r="AA26" s="559"/>
      <c r="AB26" s="559"/>
      <c r="AC26" s="559"/>
      <c r="AD26" s="559"/>
      <c r="AE26" s="559"/>
      <c r="AF26" s="559"/>
      <c r="AG26" s="560"/>
      <c r="AH26" s="458">
        <v>17</v>
      </c>
      <c r="AI26" s="459"/>
      <c r="AJ26" s="459"/>
      <c r="AK26" s="459"/>
      <c r="AL26" s="501"/>
      <c r="AM26" s="458">
        <v>56831</v>
      </c>
      <c r="AN26" s="459"/>
      <c r="AO26" s="459"/>
      <c r="AP26" s="459"/>
      <c r="AQ26" s="459"/>
      <c r="AR26" s="501"/>
      <c r="AS26" s="458">
        <v>3343</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5800</v>
      </c>
      <c r="R27" s="459"/>
      <c r="S27" s="459"/>
      <c r="T27" s="459"/>
      <c r="U27" s="459"/>
      <c r="V27" s="501"/>
      <c r="W27" s="553"/>
      <c r="X27" s="554"/>
      <c r="Y27" s="555"/>
      <c r="Z27" s="457" t="s">
        <v>171</v>
      </c>
      <c r="AA27" s="437"/>
      <c r="AB27" s="437"/>
      <c r="AC27" s="437"/>
      <c r="AD27" s="437"/>
      <c r="AE27" s="437"/>
      <c r="AF27" s="437"/>
      <c r="AG27" s="438"/>
      <c r="AH27" s="458">
        <v>15</v>
      </c>
      <c r="AI27" s="459"/>
      <c r="AJ27" s="459"/>
      <c r="AK27" s="459"/>
      <c r="AL27" s="501"/>
      <c r="AM27" s="458">
        <v>61233</v>
      </c>
      <c r="AN27" s="459"/>
      <c r="AO27" s="459"/>
      <c r="AP27" s="459"/>
      <c r="AQ27" s="459"/>
      <c r="AR27" s="501"/>
      <c r="AS27" s="458">
        <v>4082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20226</v>
      </c>
      <c r="BO27" s="527"/>
      <c r="BP27" s="527"/>
      <c r="BQ27" s="527"/>
      <c r="BR27" s="527"/>
      <c r="BS27" s="527"/>
      <c r="BT27" s="527"/>
      <c r="BU27" s="528"/>
      <c r="BV27" s="526">
        <v>20224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5500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3352883</v>
      </c>
      <c r="BO28" s="371"/>
      <c r="BP28" s="371"/>
      <c r="BQ28" s="371"/>
      <c r="BR28" s="371"/>
      <c r="BS28" s="371"/>
      <c r="BT28" s="371"/>
      <c r="BU28" s="372"/>
      <c r="BV28" s="370">
        <v>2908677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13</v>
      </c>
      <c r="M29" s="459"/>
      <c r="N29" s="459"/>
      <c r="O29" s="459"/>
      <c r="P29" s="501"/>
      <c r="Q29" s="458">
        <v>5200</v>
      </c>
      <c r="R29" s="459"/>
      <c r="S29" s="459"/>
      <c r="T29" s="459"/>
      <c r="U29" s="459"/>
      <c r="V29" s="501"/>
      <c r="W29" s="556"/>
      <c r="X29" s="557"/>
      <c r="Y29" s="558"/>
      <c r="Z29" s="457" t="s">
        <v>177</v>
      </c>
      <c r="AA29" s="437"/>
      <c r="AB29" s="437"/>
      <c r="AC29" s="437"/>
      <c r="AD29" s="437"/>
      <c r="AE29" s="437"/>
      <c r="AF29" s="437"/>
      <c r="AG29" s="438"/>
      <c r="AH29" s="458">
        <v>293</v>
      </c>
      <c r="AI29" s="459"/>
      <c r="AJ29" s="459"/>
      <c r="AK29" s="459"/>
      <c r="AL29" s="501"/>
      <c r="AM29" s="458">
        <v>930539</v>
      </c>
      <c r="AN29" s="459"/>
      <c r="AO29" s="459"/>
      <c r="AP29" s="459"/>
      <c r="AQ29" s="459"/>
      <c r="AR29" s="501"/>
      <c r="AS29" s="458">
        <v>3176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1481358</v>
      </c>
      <c r="BO30" s="527"/>
      <c r="BP30" s="527"/>
      <c r="BQ30" s="527"/>
      <c r="BR30" s="527"/>
      <c r="BS30" s="527"/>
      <c r="BT30" s="527"/>
      <c r="BU30" s="528"/>
      <c r="BV30" s="526">
        <v>1692535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泉北環境整備施設組合（一般会計）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高石市保健医療センター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墓地事業特別会計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高石市泉大津市墓地組合（一般会計）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高石都市開発株式会社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大阪府後期高齢者医療広域連合（一般会計）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大阪府後期高齢者医療広域連合（後期高齢者医療特別会計）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大阪広域水道企業団水道事業会計（水道用水供給事業）</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大阪広域水道企業団（工業用水道事業会計）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QOS1L5YSBN3kkezPgLf8rWrijf+J7OmqH/DAR0rPBpxaZ8iSuQmphz2WgLdMofEp3eJiB6RO5NY3V5L/afvwAg==" saltValue="mdgklbAW8hKfCyxjn2vGg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10454032</v>
      </c>
      <c r="S5" s="613"/>
      <c r="T5" s="613"/>
      <c r="U5" s="613"/>
      <c r="V5" s="613"/>
      <c r="W5" s="613"/>
      <c r="X5" s="613"/>
      <c r="Y5" s="614"/>
      <c r="Z5" s="615">
        <v>39.799999999999997</v>
      </c>
      <c r="AA5" s="615"/>
      <c r="AB5" s="615"/>
      <c r="AC5" s="615"/>
      <c r="AD5" s="616">
        <v>9515394</v>
      </c>
      <c r="AE5" s="616"/>
      <c r="AF5" s="616"/>
      <c r="AG5" s="616"/>
      <c r="AH5" s="616"/>
      <c r="AI5" s="616"/>
      <c r="AJ5" s="616"/>
      <c r="AK5" s="616"/>
      <c r="AL5" s="617">
        <v>68</v>
      </c>
      <c r="AM5" s="618"/>
      <c r="AN5" s="618"/>
      <c r="AO5" s="619"/>
      <c r="AP5" s="609" t="s">
        <v>216</v>
      </c>
      <c r="AQ5" s="610"/>
      <c r="AR5" s="610"/>
      <c r="AS5" s="610"/>
      <c r="AT5" s="610"/>
      <c r="AU5" s="610"/>
      <c r="AV5" s="610"/>
      <c r="AW5" s="610"/>
      <c r="AX5" s="610"/>
      <c r="AY5" s="610"/>
      <c r="AZ5" s="610"/>
      <c r="BA5" s="610"/>
      <c r="BB5" s="610"/>
      <c r="BC5" s="610"/>
      <c r="BD5" s="610"/>
      <c r="BE5" s="610"/>
      <c r="BF5" s="611"/>
      <c r="BG5" s="623">
        <v>9515394</v>
      </c>
      <c r="BH5" s="624"/>
      <c r="BI5" s="624"/>
      <c r="BJ5" s="624"/>
      <c r="BK5" s="624"/>
      <c r="BL5" s="624"/>
      <c r="BM5" s="624"/>
      <c r="BN5" s="625"/>
      <c r="BO5" s="626">
        <v>91</v>
      </c>
      <c r="BP5" s="626"/>
      <c r="BQ5" s="626"/>
      <c r="BR5" s="626"/>
      <c r="BS5" s="627">
        <v>53549</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121326</v>
      </c>
      <c r="S6" s="624"/>
      <c r="T6" s="624"/>
      <c r="U6" s="624"/>
      <c r="V6" s="624"/>
      <c r="W6" s="624"/>
      <c r="X6" s="624"/>
      <c r="Y6" s="625"/>
      <c r="Z6" s="626">
        <v>0.5</v>
      </c>
      <c r="AA6" s="626"/>
      <c r="AB6" s="626"/>
      <c r="AC6" s="626"/>
      <c r="AD6" s="627">
        <v>121326</v>
      </c>
      <c r="AE6" s="627"/>
      <c r="AF6" s="627"/>
      <c r="AG6" s="627"/>
      <c r="AH6" s="627"/>
      <c r="AI6" s="627"/>
      <c r="AJ6" s="627"/>
      <c r="AK6" s="627"/>
      <c r="AL6" s="628">
        <v>0.9</v>
      </c>
      <c r="AM6" s="629"/>
      <c r="AN6" s="629"/>
      <c r="AO6" s="630"/>
      <c r="AP6" s="620" t="s">
        <v>221</v>
      </c>
      <c r="AQ6" s="621"/>
      <c r="AR6" s="621"/>
      <c r="AS6" s="621"/>
      <c r="AT6" s="621"/>
      <c r="AU6" s="621"/>
      <c r="AV6" s="621"/>
      <c r="AW6" s="621"/>
      <c r="AX6" s="621"/>
      <c r="AY6" s="621"/>
      <c r="AZ6" s="621"/>
      <c r="BA6" s="621"/>
      <c r="BB6" s="621"/>
      <c r="BC6" s="621"/>
      <c r="BD6" s="621"/>
      <c r="BE6" s="621"/>
      <c r="BF6" s="622"/>
      <c r="BG6" s="623">
        <v>9515394</v>
      </c>
      <c r="BH6" s="624"/>
      <c r="BI6" s="624"/>
      <c r="BJ6" s="624"/>
      <c r="BK6" s="624"/>
      <c r="BL6" s="624"/>
      <c r="BM6" s="624"/>
      <c r="BN6" s="625"/>
      <c r="BO6" s="626">
        <v>91</v>
      </c>
      <c r="BP6" s="626"/>
      <c r="BQ6" s="626"/>
      <c r="BR6" s="626"/>
      <c r="BS6" s="627">
        <v>53549</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225615</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225615</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7562</v>
      </c>
      <c r="S7" s="624"/>
      <c r="T7" s="624"/>
      <c r="U7" s="624"/>
      <c r="V7" s="624"/>
      <c r="W7" s="624"/>
      <c r="X7" s="624"/>
      <c r="Y7" s="625"/>
      <c r="Z7" s="626">
        <v>0</v>
      </c>
      <c r="AA7" s="626"/>
      <c r="AB7" s="626"/>
      <c r="AC7" s="626"/>
      <c r="AD7" s="627">
        <v>7562</v>
      </c>
      <c r="AE7" s="627"/>
      <c r="AF7" s="627"/>
      <c r="AG7" s="627"/>
      <c r="AH7" s="627"/>
      <c r="AI7" s="627"/>
      <c r="AJ7" s="627"/>
      <c r="AK7" s="627"/>
      <c r="AL7" s="628">
        <v>0.1</v>
      </c>
      <c r="AM7" s="629"/>
      <c r="AN7" s="629"/>
      <c r="AO7" s="630"/>
      <c r="AP7" s="620" t="s">
        <v>224</v>
      </c>
      <c r="AQ7" s="621"/>
      <c r="AR7" s="621"/>
      <c r="AS7" s="621"/>
      <c r="AT7" s="621"/>
      <c r="AU7" s="621"/>
      <c r="AV7" s="621"/>
      <c r="AW7" s="621"/>
      <c r="AX7" s="621"/>
      <c r="AY7" s="621"/>
      <c r="AZ7" s="621"/>
      <c r="BA7" s="621"/>
      <c r="BB7" s="621"/>
      <c r="BC7" s="621"/>
      <c r="BD7" s="621"/>
      <c r="BE7" s="621"/>
      <c r="BF7" s="622"/>
      <c r="BG7" s="623">
        <v>3794837</v>
      </c>
      <c r="BH7" s="624"/>
      <c r="BI7" s="624"/>
      <c r="BJ7" s="624"/>
      <c r="BK7" s="624"/>
      <c r="BL7" s="624"/>
      <c r="BM7" s="624"/>
      <c r="BN7" s="625"/>
      <c r="BO7" s="626">
        <v>36.299999999999997</v>
      </c>
      <c r="BP7" s="626"/>
      <c r="BQ7" s="626"/>
      <c r="BR7" s="626"/>
      <c r="BS7" s="627">
        <v>53549</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2302817</v>
      </c>
      <c r="CS7" s="624"/>
      <c r="CT7" s="624"/>
      <c r="CU7" s="624"/>
      <c r="CV7" s="624"/>
      <c r="CW7" s="624"/>
      <c r="CX7" s="624"/>
      <c r="CY7" s="625"/>
      <c r="CZ7" s="626">
        <v>8.9</v>
      </c>
      <c r="DA7" s="626"/>
      <c r="DB7" s="626"/>
      <c r="DC7" s="626"/>
      <c r="DD7" s="632">
        <v>133486</v>
      </c>
      <c r="DE7" s="624"/>
      <c r="DF7" s="624"/>
      <c r="DG7" s="624"/>
      <c r="DH7" s="624"/>
      <c r="DI7" s="624"/>
      <c r="DJ7" s="624"/>
      <c r="DK7" s="624"/>
      <c r="DL7" s="624"/>
      <c r="DM7" s="624"/>
      <c r="DN7" s="624"/>
      <c r="DO7" s="624"/>
      <c r="DP7" s="625"/>
      <c r="DQ7" s="632">
        <v>1916030</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75574</v>
      </c>
      <c r="S8" s="624"/>
      <c r="T8" s="624"/>
      <c r="U8" s="624"/>
      <c r="V8" s="624"/>
      <c r="W8" s="624"/>
      <c r="X8" s="624"/>
      <c r="Y8" s="625"/>
      <c r="Z8" s="626">
        <v>0.3</v>
      </c>
      <c r="AA8" s="626"/>
      <c r="AB8" s="626"/>
      <c r="AC8" s="626"/>
      <c r="AD8" s="627">
        <v>75574</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95023</v>
      </c>
      <c r="BH8" s="624"/>
      <c r="BI8" s="624"/>
      <c r="BJ8" s="624"/>
      <c r="BK8" s="624"/>
      <c r="BL8" s="624"/>
      <c r="BM8" s="624"/>
      <c r="BN8" s="625"/>
      <c r="BO8" s="626">
        <v>0.9</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11946879</v>
      </c>
      <c r="CS8" s="624"/>
      <c r="CT8" s="624"/>
      <c r="CU8" s="624"/>
      <c r="CV8" s="624"/>
      <c r="CW8" s="624"/>
      <c r="CX8" s="624"/>
      <c r="CY8" s="625"/>
      <c r="CZ8" s="626">
        <v>46</v>
      </c>
      <c r="DA8" s="626"/>
      <c r="DB8" s="626"/>
      <c r="DC8" s="626"/>
      <c r="DD8" s="632">
        <v>14358</v>
      </c>
      <c r="DE8" s="624"/>
      <c r="DF8" s="624"/>
      <c r="DG8" s="624"/>
      <c r="DH8" s="624"/>
      <c r="DI8" s="624"/>
      <c r="DJ8" s="624"/>
      <c r="DK8" s="624"/>
      <c r="DL8" s="624"/>
      <c r="DM8" s="624"/>
      <c r="DN8" s="624"/>
      <c r="DO8" s="624"/>
      <c r="DP8" s="625"/>
      <c r="DQ8" s="632">
        <v>5875682</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81251</v>
      </c>
      <c r="S9" s="624"/>
      <c r="T9" s="624"/>
      <c r="U9" s="624"/>
      <c r="V9" s="624"/>
      <c r="W9" s="624"/>
      <c r="X9" s="624"/>
      <c r="Y9" s="625"/>
      <c r="Z9" s="626">
        <v>0.3</v>
      </c>
      <c r="AA9" s="626"/>
      <c r="AB9" s="626"/>
      <c r="AC9" s="626"/>
      <c r="AD9" s="627">
        <v>81251</v>
      </c>
      <c r="AE9" s="627"/>
      <c r="AF9" s="627"/>
      <c r="AG9" s="627"/>
      <c r="AH9" s="627"/>
      <c r="AI9" s="627"/>
      <c r="AJ9" s="627"/>
      <c r="AK9" s="627"/>
      <c r="AL9" s="628">
        <v>0.6</v>
      </c>
      <c r="AM9" s="629"/>
      <c r="AN9" s="629"/>
      <c r="AO9" s="630"/>
      <c r="AP9" s="620" t="s">
        <v>230</v>
      </c>
      <c r="AQ9" s="621"/>
      <c r="AR9" s="621"/>
      <c r="AS9" s="621"/>
      <c r="AT9" s="621"/>
      <c r="AU9" s="621"/>
      <c r="AV9" s="621"/>
      <c r="AW9" s="621"/>
      <c r="AX9" s="621"/>
      <c r="AY9" s="621"/>
      <c r="AZ9" s="621"/>
      <c r="BA9" s="621"/>
      <c r="BB9" s="621"/>
      <c r="BC9" s="621"/>
      <c r="BD9" s="621"/>
      <c r="BE9" s="621"/>
      <c r="BF9" s="622"/>
      <c r="BG9" s="623">
        <v>3254424</v>
      </c>
      <c r="BH9" s="624"/>
      <c r="BI9" s="624"/>
      <c r="BJ9" s="624"/>
      <c r="BK9" s="624"/>
      <c r="BL9" s="624"/>
      <c r="BM9" s="624"/>
      <c r="BN9" s="625"/>
      <c r="BO9" s="626">
        <v>31.1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2149605</v>
      </c>
      <c r="CS9" s="624"/>
      <c r="CT9" s="624"/>
      <c r="CU9" s="624"/>
      <c r="CV9" s="624"/>
      <c r="CW9" s="624"/>
      <c r="CX9" s="624"/>
      <c r="CY9" s="625"/>
      <c r="CZ9" s="626">
        <v>8.3000000000000007</v>
      </c>
      <c r="DA9" s="626"/>
      <c r="DB9" s="626"/>
      <c r="DC9" s="626"/>
      <c r="DD9" s="632">
        <v>86812</v>
      </c>
      <c r="DE9" s="624"/>
      <c r="DF9" s="624"/>
      <c r="DG9" s="624"/>
      <c r="DH9" s="624"/>
      <c r="DI9" s="624"/>
      <c r="DJ9" s="624"/>
      <c r="DK9" s="624"/>
      <c r="DL9" s="624"/>
      <c r="DM9" s="624"/>
      <c r="DN9" s="624"/>
      <c r="DO9" s="624"/>
      <c r="DP9" s="625"/>
      <c r="DQ9" s="632">
        <v>1564151</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163498</v>
      </c>
      <c r="BH10" s="624"/>
      <c r="BI10" s="624"/>
      <c r="BJ10" s="624"/>
      <c r="BK10" s="624"/>
      <c r="BL10" s="624"/>
      <c r="BM10" s="624"/>
      <c r="BN10" s="625"/>
      <c r="BO10" s="626">
        <v>1.6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16958</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16708</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1260707</v>
      </c>
      <c r="S11" s="624"/>
      <c r="T11" s="624"/>
      <c r="U11" s="624"/>
      <c r="V11" s="624"/>
      <c r="W11" s="624"/>
      <c r="X11" s="624"/>
      <c r="Y11" s="625"/>
      <c r="Z11" s="628">
        <v>4.8</v>
      </c>
      <c r="AA11" s="629"/>
      <c r="AB11" s="629"/>
      <c r="AC11" s="635"/>
      <c r="AD11" s="632">
        <v>1260707</v>
      </c>
      <c r="AE11" s="624"/>
      <c r="AF11" s="624"/>
      <c r="AG11" s="624"/>
      <c r="AH11" s="624"/>
      <c r="AI11" s="624"/>
      <c r="AJ11" s="624"/>
      <c r="AK11" s="625"/>
      <c r="AL11" s="628">
        <v>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281892</v>
      </c>
      <c r="BH11" s="624"/>
      <c r="BI11" s="624"/>
      <c r="BJ11" s="624"/>
      <c r="BK11" s="624"/>
      <c r="BL11" s="624"/>
      <c r="BM11" s="624"/>
      <c r="BN11" s="625"/>
      <c r="BO11" s="626">
        <v>2.7</v>
      </c>
      <c r="BP11" s="626"/>
      <c r="BQ11" s="626"/>
      <c r="BR11" s="626"/>
      <c r="BS11" s="627">
        <v>53549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19288</v>
      </c>
      <c r="CS11" s="624"/>
      <c r="CT11" s="624"/>
      <c r="CU11" s="624"/>
      <c r="CV11" s="624"/>
      <c r="CW11" s="624"/>
      <c r="CX11" s="624"/>
      <c r="CY11" s="625"/>
      <c r="CZ11" s="626">
        <v>0.1</v>
      </c>
      <c r="DA11" s="626"/>
      <c r="DB11" s="626"/>
      <c r="DC11" s="626"/>
      <c r="DD11" s="632" t="s">
        <v>122</v>
      </c>
      <c r="DE11" s="624"/>
      <c r="DF11" s="624"/>
      <c r="DG11" s="624"/>
      <c r="DH11" s="624"/>
      <c r="DI11" s="624"/>
      <c r="DJ11" s="624"/>
      <c r="DK11" s="624"/>
      <c r="DL11" s="624"/>
      <c r="DM11" s="624"/>
      <c r="DN11" s="624"/>
      <c r="DO11" s="624"/>
      <c r="DP11" s="625"/>
      <c r="DQ11" s="632">
        <v>17960</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5243770</v>
      </c>
      <c r="BH12" s="624"/>
      <c r="BI12" s="624"/>
      <c r="BJ12" s="624"/>
      <c r="BK12" s="624"/>
      <c r="BL12" s="624"/>
      <c r="BM12" s="624"/>
      <c r="BN12" s="625"/>
      <c r="BO12" s="626">
        <v>50.2</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66678</v>
      </c>
      <c r="CS12" s="624"/>
      <c r="CT12" s="624"/>
      <c r="CU12" s="624"/>
      <c r="CV12" s="624"/>
      <c r="CW12" s="624"/>
      <c r="CX12" s="624"/>
      <c r="CY12" s="625"/>
      <c r="CZ12" s="626">
        <v>0.3</v>
      </c>
      <c r="DA12" s="626"/>
      <c r="DB12" s="626"/>
      <c r="DC12" s="626"/>
      <c r="DD12" s="632" t="s">
        <v>122</v>
      </c>
      <c r="DE12" s="624"/>
      <c r="DF12" s="624"/>
      <c r="DG12" s="624"/>
      <c r="DH12" s="624"/>
      <c r="DI12" s="624"/>
      <c r="DJ12" s="624"/>
      <c r="DK12" s="624"/>
      <c r="DL12" s="624"/>
      <c r="DM12" s="624"/>
      <c r="DN12" s="624"/>
      <c r="DO12" s="624"/>
      <c r="DP12" s="625"/>
      <c r="DQ12" s="632">
        <v>62666</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5181720</v>
      </c>
      <c r="BH13" s="624"/>
      <c r="BI13" s="624"/>
      <c r="BJ13" s="624"/>
      <c r="BK13" s="624"/>
      <c r="BL13" s="624"/>
      <c r="BM13" s="624"/>
      <c r="BN13" s="625"/>
      <c r="BO13" s="626">
        <v>49.6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3007031</v>
      </c>
      <c r="CS13" s="624"/>
      <c r="CT13" s="624"/>
      <c r="CU13" s="624"/>
      <c r="CV13" s="624"/>
      <c r="CW13" s="624"/>
      <c r="CX13" s="624"/>
      <c r="CY13" s="625"/>
      <c r="CZ13" s="626">
        <v>11.6</v>
      </c>
      <c r="DA13" s="626"/>
      <c r="DB13" s="626"/>
      <c r="DC13" s="626"/>
      <c r="DD13" s="632">
        <v>1671070</v>
      </c>
      <c r="DE13" s="624"/>
      <c r="DF13" s="624"/>
      <c r="DG13" s="624"/>
      <c r="DH13" s="624"/>
      <c r="DI13" s="624"/>
      <c r="DJ13" s="624"/>
      <c r="DK13" s="624"/>
      <c r="DL13" s="624"/>
      <c r="DM13" s="624"/>
      <c r="DN13" s="624"/>
      <c r="DO13" s="624"/>
      <c r="DP13" s="625"/>
      <c r="DQ13" s="632">
        <v>1611169</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1158</v>
      </c>
      <c r="S14" s="624"/>
      <c r="T14" s="624"/>
      <c r="U14" s="624"/>
      <c r="V14" s="624"/>
      <c r="W14" s="624"/>
      <c r="X14" s="624"/>
      <c r="Y14" s="625"/>
      <c r="Z14" s="626">
        <v>0</v>
      </c>
      <c r="AA14" s="626"/>
      <c r="AB14" s="626"/>
      <c r="AC14" s="626"/>
      <c r="AD14" s="627">
        <v>1158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91884</v>
      </c>
      <c r="BH14" s="624"/>
      <c r="BI14" s="624"/>
      <c r="BJ14" s="624"/>
      <c r="BK14" s="624"/>
      <c r="BL14" s="624"/>
      <c r="BM14" s="624"/>
      <c r="BN14" s="625"/>
      <c r="BO14" s="626">
        <v>0.9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814848</v>
      </c>
      <c r="CS14" s="624"/>
      <c r="CT14" s="624"/>
      <c r="CU14" s="624"/>
      <c r="CV14" s="624"/>
      <c r="CW14" s="624"/>
      <c r="CX14" s="624"/>
      <c r="CY14" s="625"/>
      <c r="CZ14" s="626">
        <v>3.1</v>
      </c>
      <c r="DA14" s="626"/>
      <c r="DB14" s="626"/>
      <c r="DC14" s="626"/>
      <c r="DD14" s="632">
        <v>2025</v>
      </c>
      <c r="DE14" s="624"/>
      <c r="DF14" s="624"/>
      <c r="DG14" s="624"/>
      <c r="DH14" s="624"/>
      <c r="DI14" s="624"/>
      <c r="DJ14" s="624"/>
      <c r="DK14" s="624"/>
      <c r="DL14" s="624"/>
      <c r="DM14" s="624"/>
      <c r="DN14" s="624"/>
      <c r="DO14" s="624"/>
      <c r="DP14" s="625"/>
      <c r="DQ14" s="632">
        <v>808458</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384903</v>
      </c>
      <c r="BH15" s="624"/>
      <c r="BI15" s="624"/>
      <c r="BJ15" s="624"/>
      <c r="BK15" s="624"/>
      <c r="BL15" s="624"/>
      <c r="BM15" s="624"/>
      <c r="BN15" s="625"/>
      <c r="BO15" s="626">
        <v>3.7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2597388</v>
      </c>
      <c r="CS15" s="624"/>
      <c r="CT15" s="624"/>
      <c r="CU15" s="624"/>
      <c r="CV15" s="624"/>
      <c r="CW15" s="624"/>
      <c r="CX15" s="624"/>
      <c r="CY15" s="625"/>
      <c r="CZ15" s="626">
        <v>10</v>
      </c>
      <c r="DA15" s="626"/>
      <c r="DB15" s="626"/>
      <c r="DC15" s="626"/>
      <c r="DD15" s="632">
        <v>202932</v>
      </c>
      <c r="DE15" s="624"/>
      <c r="DF15" s="624"/>
      <c r="DG15" s="624"/>
      <c r="DH15" s="624"/>
      <c r="DI15" s="624"/>
      <c r="DJ15" s="624"/>
      <c r="DK15" s="624"/>
      <c r="DL15" s="624"/>
      <c r="DM15" s="624"/>
      <c r="DN15" s="624"/>
      <c r="DO15" s="624"/>
      <c r="DP15" s="625"/>
      <c r="DQ15" s="632">
        <v>1909187</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25452</v>
      </c>
      <c r="S16" s="624"/>
      <c r="T16" s="624"/>
      <c r="U16" s="624"/>
      <c r="V16" s="624"/>
      <c r="W16" s="624"/>
      <c r="X16" s="624"/>
      <c r="Y16" s="625"/>
      <c r="Z16" s="626">
        <v>0.1</v>
      </c>
      <c r="AA16" s="626"/>
      <c r="AB16" s="626"/>
      <c r="AC16" s="626"/>
      <c r="AD16" s="627">
        <v>25452</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136680</v>
      </c>
      <c r="S17" s="624"/>
      <c r="T17" s="624"/>
      <c r="U17" s="624"/>
      <c r="V17" s="624"/>
      <c r="W17" s="624"/>
      <c r="X17" s="624"/>
      <c r="Y17" s="625"/>
      <c r="Z17" s="626">
        <v>0.5</v>
      </c>
      <c r="AA17" s="626"/>
      <c r="AB17" s="626"/>
      <c r="AC17" s="626"/>
      <c r="AD17" s="627">
        <v>136680</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2830984</v>
      </c>
      <c r="CS17" s="624"/>
      <c r="CT17" s="624"/>
      <c r="CU17" s="624"/>
      <c r="CV17" s="624"/>
      <c r="CW17" s="624"/>
      <c r="CX17" s="624"/>
      <c r="CY17" s="625"/>
      <c r="CZ17" s="626">
        <v>10.9</v>
      </c>
      <c r="DA17" s="626"/>
      <c r="DB17" s="626"/>
      <c r="DC17" s="626"/>
      <c r="DD17" s="632" t="s">
        <v>122</v>
      </c>
      <c r="DE17" s="624"/>
      <c r="DF17" s="624"/>
      <c r="DG17" s="624"/>
      <c r="DH17" s="624"/>
      <c r="DI17" s="624"/>
      <c r="DJ17" s="624"/>
      <c r="DK17" s="624"/>
      <c r="DL17" s="624"/>
      <c r="DM17" s="624"/>
      <c r="DN17" s="624"/>
      <c r="DO17" s="624"/>
      <c r="DP17" s="625"/>
      <c r="DQ17" s="632">
        <v>2830984</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67420</v>
      </c>
      <c r="S18" s="624"/>
      <c r="T18" s="624"/>
      <c r="U18" s="624"/>
      <c r="V18" s="624"/>
      <c r="W18" s="624"/>
      <c r="X18" s="624"/>
      <c r="Y18" s="625"/>
      <c r="Z18" s="626">
        <v>0.3</v>
      </c>
      <c r="AA18" s="626"/>
      <c r="AB18" s="626"/>
      <c r="AC18" s="626"/>
      <c r="AD18" s="627">
        <v>67420</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63182</v>
      </c>
      <c r="S19" s="624"/>
      <c r="T19" s="624"/>
      <c r="U19" s="624"/>
      <c r="V19" s="624"/>
      <c r="W19" s="624"/>
      <c r="X19" s="624"/>
      <c r="Y19" s="625"/>
      <c r="Z19" s="626">
        <v>0.2</v>
      </c>
      <c r="AA19" s="626"/>
      <c r="AB19" s="626"/>
      <c r="AC19" s="626"/>
      <c r="AD19" s="627">
        <v>63182</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938638</v>
      </c>
      <c r="BH19" s="624"/>
      <c r="BI19" s="624"/>
      <c r="BJ19" s="624"/>
      <c r="BK19" s="624"/>
      <c r="BL19" s="624"/>
      <c r="BM19" s="624"/>
      <c r="BN19" s="625"/>
      <c r="BO19" s="626">
        <v>9</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4238</v>
      </c>
      <c r="S20" s="624"/>
      <c r="T20" s="624"/>
      <c r="U20" s="624"/>
      <c r="V20" s="624"/>
      <c r="W20" s="624"/>
      <c r="X20" s="624"/>
      <c r="Y20" s="625"/>
      <c r="Z20" s="626">
        <v>0</v>
      </c>
      <c r="AA20" s="626"/>
      <c r="AB20" s="626"/>
      <c r="AC20" s="626"/>
      <c r="AD20" s="627">
        <v>4238</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938638</v>
      </c>
      <c r="BH20" s="624"/>
      <c r="BI20" s="624"/>
      <c r="BJ20" s="624"/>
      <c r="BK20" s="624"/>
      <c r="BL20" s="624"/>
      <c r="BM20" s="624"/>
      <c r="BN20" s="625"/>
      <c r="BO20" s="626">
        <v>9</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25978091</v>
      </c>
      <c r="CS20" s="624"/>
      <c r="CT20" s="624"/>
      <c r="CU20" s="624"/>
      <c r="CV20" s="624"/>
      <c r="CW20" s="624"/>
      <c r="CX20" s="624"/>
      <c r="CY20" s="625"/>
      <c r="CZ20" s="626">
        <v>100</v>
      </c>
      <c r="DA20" s="626"/>
      <c r="DB20" s="626"/>
      <c r="DC20" s="626"/>
      <c r="DD20" s="632">
        <v>2110683</v>
      </c>
      <c r="DE20" s="624"/>
      <c r="DF20" s="624"/>
      <c r="DG20" s="624"/>
      <c r="DH20" s="624"/>
      <c r="DI20" s="624"/>
      <c r="DJ20" s="624"/>
      <c r="DK20" s="624"/>
      <c r="DL20" s="624"/>
      <c r="DM20" s="624"/>
      <c r="DN20" s="624"/>
      <c r="DO20" s="624"/>
      <c r="DP20" s="625"/>
      <c r="DQ20" s="632">
        <v>16838610</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2646478</v>
      </c>
      <c r="S21" s="624"/>
      <c r="T21" s="624"/>
      <c r="U21" s="624"/>
      <c r="V21" s="624"/>
      <c r="W21" s="624"/>
      <c r="X21" s="624"/>
      <c r="Y21" s="625"/>
      <c r="Z21" s="626">
        <v>10.1</v>
      </c>
      <c r="AA21" s="626"/>
      <c r="AB21" s="626"/>
      <c r="AC21" s="626"/>
      <c r="AD21" s="627">
        <v>2517828</v>
      </c>
      <c r="AE21" s="627"/>
      <c r="AF21" s="627"/>
      <c r="AG21" s="627"/>
      <c r="AH21" s="627"/>
      <c r="AI21" s="627"/>
      <c r="AJ21" s="627"/>
      <c r="AK21" s="627"/>
      <c r="AL21" s="628">
        <v>18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2517828</v>
      </c>
      <c r="S22" s="624"/>
      <c r="T22" s="624"/>
      <c r="U22" s="624"/>
      <c r="V22" s="624"/>
      <c r="W22" s="624"/>
      <c r="X22" s="624"/>
      <c r="Y22" s="625"/>
      <c r="Z22" s="626">
        <v>9.6</v>
      </c>
      <c r="AA22" s="626"/>
      <c r="AB22" s="626"/>
      <c r="AC22" s="626"/>
      <c r="AD22" s="627">
        <v>2517828</v>
      </c>
      <c r="AE22" s="627"/>
      <c r="AF22" s="627"/>
      <c r="AG22" s="627"/>
      <c r="AH22" s="627"/>
      <c r="AI22" s="627"/>
      <c r="AJ22" s="627"/>
      <c r="AK22" s="627"/>
      <c r="AL22" s="628">
        <v>18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128650</v>
      </c>
      <c r="S23" s="624"/>
      <c r="T23" s="624"/>
      <c r="U23" s="624"/>
      <c r="V23" s="624"/>
      <c r="W23" s="624"/>
      <c r="X23" s="624"/>
      <c r="Y23" s="625"/>
      <c r="Z23" s="626">
        <v>0.5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938638</v>
      </c>
      <c r="BH23" s="624"/>
      <c r="BI23" s="624"/>
      <c r="BJ23" s="624"/>
      <c r="BK23" s="624"/>
      <c r="BL23" s="624"/>
      <c r="BM23" s="624"/>
      <c r="BN23" s="625"/>
      <c r="BO23" s="626">
        <v>9</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14478842</v>
      </c>
      <c r="CS24" s="613"/>
      <c r="CT24" s="613"/>
      <c r="CU24" s="613"/>
      <c r="CV24" s="613"/>
      <c r="CW24" s="613"/>
      <c r="CX24" s="613"/>
      <c r="CY24" s="614"/>
      <c r="CZ24" s="617">
        <v>55.7</v>
      </c>
      <c r="DA24" s="618"/>
      <c r="DB24" s="618"/>
      <c r="DC24" s="634"/>
      <c r="DD24" s="658">
        <v>8568432</v>
      </c>
      <c r="DE24" s="613"/>
      <c r="DF24" s="613"/>
      <c r="DG24" s="613"/>
      <c r="DH24" s="613"/>
      <c r="DI24" s="613"/>
      <c r="DJ24" s="613"/>
      <c r="DK24" s="614"/>
      <c r="DL24" s="658">
        <v>7561358</v>
      </c>
      <c r="DM24" s="613"/>
      <c r="DN24" s="613"/>
      <c r="DO24" s="613"/>
      <c r="DP24" s="613"/>
      <c r="DQ24" s="613"/>
      <c r="DR24" s="613"/>
      <c r="DS24" s="613"/>
      <c r="DT24" s="613"/>
      <c r="DU24" s="613"/>
      <c r="DV24" s="614"/>
      <c r="DW24" s="617">
        <v>54</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14877640</v>
      </c>
      <c r="S25" s="624"/>
      <c r="T25" s="624"/>
      <c r="U25" s="624"/>
      <c r="V25" s="624"/>
      <c r="W25" s="624"/>
      <c r="X25" s="624"/>
      <c r="Y25" s="625"/>
      <c r="Z25" s="626">
        <v>56.7</v>
      </c>
      <c r="AA25" s="626"/>
      <c r="AB25" s="626"/>
      <c r="AC25" s="626"/>
      <c r="AD25" s="627">
        <v>13810352</v>
      </c>
      <c r="AE25" s="627"/>
      <c r="AF25" s="627"/>
      <c r="AG25" s="627"/>
      <c r="AH25" s="627"/>
      <c r="AI25" s="627"/>
      <c r="AJ25" s="627"/>
      <c r="AK25" s="627"/>
      <c r="AL25" s="628">
        <v>98.7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3310166</v>
      </c>
      <c r="CS25" s="655"/>
      <c r="CT25" s="655"/>
      <c r="CU25" s="655"/>
      <c r="CV25" s="655"/>
      <c r="CW25" s="655"/>
      <c r="CX25" s="655"/>
      <c r="CY25" s="656"/>
      <c r="CZ25" s="628">
        <v>12.7</v>
      </c>
      <c r="DA25" s="653"/>
      <c r="DB25" s="653"/>
      <c r="DC25" s="657"/>
      <c r="DD25" s="632">
        <v>2769725</v>
      </c>
      <c r="DE25" s="655"/>
      <c r="DF25" s="655"/>
      <c r="DG25" s="655"/>
      <c r="DH25" s="655"/>
      <c r="DI25" s="655"/>
      <c r="DJ25" s="655"/>
      <c r="DK25" s="656"/>
      <c r="DL25" s="632">
        <v>2572321</v>
      </c>
      <c r="DM25" s="655"/>
      <c r="DN25" s="655"/>
      <c r="DO25" s="655"/>
      <c r="DP25" s="655"/>
      <c r="DQ25" s="655"/>
      <c r="DR25" s="655"/>
      <c r="DS25" s="655"/>
      <c r="DT25" s="655"/>
      <c r="DU25" s="655"/>
      <c r="DV25" s="656"/>
      <c r="DW25" s="628">
        <v>18.399999999999999</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6686</v>
      </c>
      <c r="S26" s="624"/>
      <c r="T26" s="624"/>
      <c r="U26" s="624"/>
      <c r="V26" s="624"/>
      <c r="W26" s="624"/>
      <c r="X26" s="624"/>
      <c r="Y26" s="625"/>
      <c r="Z26" s="626">
        <v>0</v>
      </c>
      <c r="AA26" s="626"/>
      <c r="AB26" s="626"/>
      <c r="AC26" s="626"/>
      <c r="AD26" s="627">
        <v>6686</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1843185</v>
      </c>
      <c r="CS26" s="624"/>
      <c r="CT26" s="624"/>
      <c r="CU26" s="624"/>
      <c r="CV26" s="624"/>
      <c r="CW26" s="624"/>
      <c r="CX26" s="624"/>
      <c r="CY26" s="625"/>
      <c r="CZ26" s="628">
        <v>7.1</v>
      </c>
      <c r="DA26" s="653"/>
      <c r="DB26" s="653"/>
      <c r="DC26" s="657"/>
      <c r="DD26" s="632">
        <v>1602918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1435</v>
      </c>
      <c r="S27" s="624"/>
      <c r="T27" s="624"/>
      <c r="U27" s="624"/>
      <c r="V27" s="624"/>
      <c r="W27" s="624"/>
      <c r="X27" s="624"/>
      <c r="Y27" s="625"/>
      <c r="Z27" s="626">
        <v>0</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10454032</v>
      </c>
      <c r="BH27" s="624"/>
      <c r="BI27" s="624"/>
      <c r="BJ27" s="624"/>
      <c r="BK27" s="624"/>
      <c r="BL27" s="624"/>
      <c r="BM27" s="624"/>
      <c r="BN27" s="625"/>
      <c r="BO27" s="626">
        <v>100</v>
      </c>
      <c r="BP27" s="626"/>
      <c r="BQ27" s="626"/>
      <c r="BR27" s="626"/>
      <c r="BS27" s="627">
        <v>53549</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8337692</v>
      </c>
      <c r="CS27" s="655"/>
      <c r="CT27" s="655"/>
      <c r="CU27" s="655"/>
      <c r="CV27" s="655"/>
      <c r="CW27" s="655"/>
      <c r="CX27" s="655"/>
      <c r="CY27" s="656"/>
      <c r="CZ27" s="628">
        <v>32.1</v>
      </c>
      <c r="DA27" s="653"/>
      <c r="DB27" s="653"/>
      <c r="DC27" s="657"/>
      <c r="DD27" s="632">
        <v>2967723</v>
      </c>
      <c r="DE27" s="655"/>
      <c r="DF27" s="655"/>
      <c r="DG27" s="655"/>
      <c r="DH27" s="655"/>
      <c r="DI27" s="655"/>
      <c r="DJ27" s="655"/>
      <c r="DK27" s="656"/>
      <c r="DL27" s="632">
        <v>2158053</v>
      </c>
      <c r="DM27" s="655"/>
      <c r="DN27" s="655"/>
      <c r="DO27" s="655"/>
      <c r="DP27" s="655"/>
      <c r="DQ27" s="655"/>
      <c r="DR27" s="655"/>
      <c r="DS27" s="655"/>
      <c r="DT27" s="655"/>
      <c r="DU27" s="655"/>
      <c r="DV27" s="656"/>
      <c r="DW27" s="628">
        <v>15.4</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201808</v>
      </c>
      <c r="S28" s="624"/>
      <c r="T28" s="624"/>
      <c r="U28" s="624"/>
      <c r="V28" s="624"/>
      <c r="W28" s="624"/>
      <c r="X28" s="624"/>
      <c r="Y28" s="625"/>
      <c r="Z28" s="626">
        <v>0.8</v>
      </c>
      <c r="AA28" s="626"/>
      <c r="AB28" s="626"/>
      <c r="AC28" s="626"/>
      <c r="AD28" s="627">
        <v>89031</v>
      </c>
      <c r="AE28" s="627"/>
      <c r="AF28" s="627"/>
      <c r="AG28" s="627"/>
      <c r="AH28" s="627"/>
      <c r="AI28" s="627"/>
      <c r="AJ28" s="627"/>
      <c r="AK28" s="627"/>
      <c r="AL28" s="628">
        <v>0.6</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2830984</v>
      </c>
      <c r="CS28" s="624"/>
      <c r="CT28" s="624"/>
      <c r="CU28" s="624"/>
      <c r="CV28" s="624"/>
      <c r="CW28" s="624"/>
      <c r="CX28" s="624"/>
      <c r="CY28" s="625"/>
      <c r="CZ28" s="628">
        <v>10.9</v>
      </c>
      <c r="DA28" s="653"/>
      <c r="DB28" s="653"/>
      <c r="DC28" s="657"/>
      <c r="DD28" s="632">
        <v>2830984</v>
      </c>
      <c r="DE28" s="624"/>
      <c r="DF28" s="624"/>
      <c r="DG28" s="624"/>
      <c r="DH28" s="624"/>
      <c r="DI28" s="624"/>
      <c r="DJ28" s="624"/>
      <c r="DK28" s="625"/>
      <c r="DL28" s="632">
        <v>2830984</v>
      </c>
      <c r="DM28" s="624"/>
      <c r="DN28" s="624"/>
      <c r="DO28" s="624"/>
      <c r="DP28" s="624"/>
      <c r="DQ28" s="624"/>
      <c r="DR28" s="624"/>
      <c r="DS28" s="624"/>
      <c r="DT28" s="624"/>
      <c r="DU28" s="624"/>
      <c r="DV28" s="625"/>
      <c r="DW28" s="628">
        <v>20.2</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54400</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2830876</v>
      </c>
      <c r="CS29" s="655"/>
      <c r="CT29" s="655"/>
      <c r="CU29" s="655"/>
      <c r="CV29" s="655"/>
      <c r="CW29" s="655"/>
      <c r="CX29" s="655"/>
      <c r="CY29" s="656"/>
      <c r="CZ29" s="628">
        <v>10.9</v>
      </c>
      <c r="DA29" s="653"/>
      <c r="DB29" s="653"/>
      <c r="DC29" s="657"/>
      <c r="DD29" s="632">
        <v>2830876</v>
      </c>
      <c r="DE29" s="655"/>
      <c r="DF29" s="655"/>
      <c r="DG29" s="655"/>
      <c r="DH29" s="655"/>
      <c r="DI29" s="655"/>
      <c r="DJ29" s="655"/>
      <c r="DK29" s="656"/>
      <c r="DL29" s="632">
        <v>2830876</v>
      </c>
      <c r="DM29" s="655"/>
      <c r="DN29" s="655"/>
      <c r="DO29" s="655"/>
      <c r="DP29" s="655"/>
      <c r="DQ29" s="655"/>
      <c r="DR29" s="655"/>
      <c r="DS29" s="655"/>
      <c r="DT29" s="655"/>
      <c r="DU29" s="655"/>
      <c r="DV29" s="656"/>
      <c r="DW29" s="628">
        <v>20.2</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6149397</v>
      </c>
      <c r="S30" s="624"/>
      <c r="T30" s="624"/>
      <c r="U30" s="624"/>
      <c r="V30" s="624"/>
      <c r="W30" s="624"/>
      <c r="X30" s="624"/>
      <c r="Y30" s="625"/>
      <c r="Z30" s="626">
        <v>23.4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2631329</v>
      </c>
      <c r="CS30" s="624"/>
      <c r="CT30" s="624"/>
      <c r="CU30" s="624"/>
      <c r="CV30" s="624"/>
      <c r="CW30" s="624"/>
      <c r="CX30" s="624"/>
      <c r="CY30" s="625"/>
      <c r="CZ30" s="628">
        <v>10.1</v>
      </c>
      <c r="DA30" s="653"/>
      <c r="DB30" s="653"/>
      <c r="DC30" s="657"/>
      <c r="DD30" s="632">
        <v>2631329</v>
      </c>
      <c r="DE30" s="624"/>
      <c r="DF30" s="624"/>
      <c r="DG30" s="624"/>
      <c r="DH30" s="624"/>
      <c r="DI30" s="624"/>
      <c r="DJ30" s="624"/>
      <c r="DK30" s="625"/>
      <c r="DL30" s="632">
        <v>2631329</v>
      </c>
      <c r="DM30" s="624"/>
      <c r="DN30" s="624"/>
      <c r="DO30" s="624"/>
      <c r="DP30" s="624"/>
      <c r="DQ30" s="624"/>
      <c r="DR30" s="624"/>
      <c r="DS30" s="624"/>
      <c r="DT30" s="624"/>
      <c r="DU30" s="624"/>
      <c r="DV30" s="625"/>
      <c r="DW30" s="628">
        <v>18.8</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99.4</v>
      </c>
      <c r="BH31" s="667"/>
      <c r="BI31" s="667"/>
      <c r="BJ31" s="667"/>
      <c r="BK31" s="667"/>
      <c r="BL31" s="667"/>
      <c r="BM31" s="618">
        <v>98.5</v>
      </c>
      <c r="BN31" s="667"/>
      <c r="BO31" s="667"/>
      <c r="BP31" s="667"/>
      <c r="BQ31" s="668"/>
      <c r="BR31" s="679">
        <v>99.4</v>
      </c>
      <c r="BS31" s="667"/>
      <c r="BT31" s="667"/>
      <c r="BU31" s="667"/>
      <c r="BV31" s="667"/>
      <c r="BW31" s="667"/>
      <c r="BX31" s="618">
        <v>98.4</v>
      </c>
      <c r="BY31" s="667"/>
      <c r="BZ31" s="667"/>
      <c r="CA31" s="667"/>
      <c r="CB31" s="668"/>
      <c r="CD31" s="661"/>
      <c r="CE31" s="662"/>
      <c r="CF31" s="620" t="s">
        <v>300</v>
      </c>
      <c r="CG31" s="621"/>
      <c r="CH31" s="621"/>
      <c r="CI31" s="621"/>
      <c r="CJ31" s="621"/>
      <c r="CK31" s="621"/>
      <c r="CL31" s="621"/>
      <c r="CM31" s="621"/>
      <c r="CN31" s="621"/>
      <c r="CO31" s="621"/>
      <c r="CP31" s="621"/>
      <c r="CQ31" s="622"/>
      <c r="CR31" s="623">
        <v>199547</v>
      </c>
      <c r="CS31" s="655"/>
      <c r="CT31" s="655"/>
      <c r="CU31" s="655"/>
      <c r="CV31" s="655"/>
      <c r="CW31" s="655"/>
      <c r="CX31" s="655"/>
      <c r="CY31" s="656"/>
      <c r="CZ31" s="628">
        <v>0.8</v>
      </c>
      <c r="DA31" s="653"/>
      <c r="DB31" s="653"/>
      <c r="DC31" s="657"/>
      <c r="DD31" s="632">
        <v>199547</v>
      </c>
      <c r="DE31" s="655"/>
      <c r="DF31" s="655"/>
      <c r="DG31" s="655"/>
      <c r="DH31" s="655"/>
      <c r="DI31" s="655"/>
      <c r="DJ31" s="655"/>
      <c r="DK31" s="656"/>
      <c r="DL31" s="632">
        <v>199547</v>
      </c>
      <c r="DM31" s="655"/>
      <c r="DN31" s="655"/>
      <c r="DO31" s="655"/>
      <c r="DP31" s="655"/>
      <c r="DQ31" s="655"/>
      <c r="DR31" s="655"/>
      <c r="DS31" s="655"/>
      <c r="DT31" s="655"/>
      <c r="DU31" s="655"/>
      <c r="DV31" s="656"/>
      <c r="DW31" s="628">
        <v>1.4</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2325933</v>
      </c>
      <c r="S32" s="624"/>
      <c r="T32" s="624"/>
      <c r="U32" s="624"/>
      <c r="V32" s="624"/>
      <c r="W32" s="624"/>
      <c r="X32" s="624"/>
      <c r="Y32" s="625"/>
      <c r="Z32" s="626">
        <v>8.9</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99.1</v>
      </c>
      <c r="BH32" s="655"/>
      <c r="BI32" s="655"/>
      <c r="BJ32" s="655"/>
      <c r="BK32" s="655"/>
      <c r="BL32" s="655"/>
      <c r="BM32" s="629">
        <v>98</v>
      </c>
      <c r="BN32" s="655"/>
      <c r="BO32" s="655"/>
      <c r="BP32" s="655"/>
      <c r="BQ32" s="678"/>
      <c r="BR32" s="680">
        <v>99.1</v>
      </c>
      <c r="BS32" s="655"/>
      <c r="BT32" s="655"/>
      <c r="BU32" s="655"/>
      <c r="BV32" s="655"/>
      <c r="BW32" s="655"/>
      <c r="BX32" s="629">
        <v>97.9</v>
      </c>
      <c r="BY32" s="655"/>
      <c r="BZ32" s="655"/>
      <c r="CA32" s="655"/>
      <c r="CB32" s="678"/>
      <c r="CD32" s="663"/>
      <c r="CE32" s="664"/>
      <c r="CF32" s="620" t="s">
        <v>304</v>
      </c>
      <c r="CG32" s="621"/>
      <c r="CH32" s="621"/>
      <c r="CI32" s="621"/>
      <c r="CJ32" s="621"/>
      <c r="CK32" s="621"/>
      <c r="CL32" s="621"/>
      <c r="CM32" s="621"/>
      <c r="CN32" s="621"/>
      <c r="CO32" s="621"/>
      <c r="CP32" s="621"/>
      <c r="CQ32" s="622"/>
      <c r="CR32" s="623">
        <v>108</v>
      </c>
      <c r="CS32" s="624"/>
      <c r="CT32" s="624"/>
      <c r="CU32" s="624"/>
      <c r="CV32" s="624"/>
      <c r="CW32" s="624"/>
      <c r="CX32" s="624"/>
      <c r="CY32" s="625"/>
      <c r="CZ32" s="628">
        <v>0</v>
      </c>
      <c r="DA32" s="653"/>
      <c r="DB32" s="653"/>
      <c r="DC32" s="657"/>
      <c r="DD32" s="632">
        <v>108</v>
      </c>
      <c r="DE32" s="624"/>
      <c r="DF32" s="624"/>
      <c r="DG32" s="624"/>
      <c r="DH32" s="624"/>
      <c r="DI32" s="624"/>
      <c r="DJ32" s="624"/>
      <c r="DK32" s="625"/>
      <c r="DL32" s="632">
        <v>108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69460</v>
      </c>
      <c r="S33" s="624"/>
      <c r="T33" s="624"/>
      <c r="U33" s="624"/>
      <c r="V33" s="624"/>
      <c r="W33" s="624"/>
      <c r="X33" s="624"/>
      <c r="Y33" s="625"/>
      <c r="Z33" s="626">
        <v>0.3</v>
      </c>
      <c r="AA33" s="626"/>
      <c r="AB33" s="626"/>
      <c r="AC33" s="626"/>
      <c r="AD33" s="627">
        <v>57885</v>
      </c>
      <c r="AE33" s="627"/>
      <c r="AF33" s="627"/>
      <c r="AG33" s="627"/>
      <c r="AH33" s="627"/>
      <c r="AI33" s="627"/>
      <c r="AJ33" s="627"/>
      <c r="AK33" s="627"/>
      <c r="AL33" s="628">
        <v>0.4</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99.6</v>
      </c>
      <c r="BH33" s="682"/>
      <c r="BI33" s="682"/>
      <c r="BJ33" s="682"/>
      <c r="BK33" s="682"/>
      <c r="BL33" s="682"/>
      <c r="BM33" s="683">
        <v>98.8</v>
      </c>
      <c r="BN33" s="682"/>
      <c r="BO33" s="682"/>
      <c r="BP33" s="682"/>
      <c r="BQ33" s="684"/>
      <c r="BR33" s="681">
        <v>99.6</v>
      </c>
      <c r="BS33" s="682"/>
      <c r="BT33" s="682"/>
      <c r="BU33" s="682"/>
      <c r="BV33" s="682"/>
      <c r="BW33" s="682"/>
      <c r="BX33" s="683">
        <v>98.7</v>
      </c>
      <c r="BY33" s="682"/>
      <c r="BZ33" s="682"/>
      <c r="CA33" s="682"/>
      <c r="CB33" s="684"/>
      <c r="CD33" s="620" t="s">
        <v>307</v>
      </c>
      <c r="CE33" s="621"/>
      <c r="CF33" s="621"/>
      <c r="CG33" s="621"/>
      <c r="CH33" s="621"/>
      <c r="CI33" s="621"/>
      <c r="CJ33" s="621"/>
      <c r="CK33" s="621"/>
      <c r="CL33" s="621"/>
      <c r="CM33" s="621"/>
      <c r="CN33" s="621"/>
      <c r="CO33" s="621"/>
      <c r="CP33" s="621"/>
      <c r="CQ33" s="622"/>
      <c r="CR33" s="623">
        <v>9388566</v>
      </c>
      <c r="CS33" s="655"/>
      <c r="CT33" s="655"/>
      <c r="CU33" s="655"/>
      <c r="CV33" s="655"/>
      <c r="CW33" s="655"/>
      <c r="CX33" s="655"/>
      <c r="CY33" s="656"/>
      <c r="CZ33" s="628">
        <v>36.1</v>
      </c>
      <c r="DA33" s="653"/>
      <c r="DB33" s="653"/>
      <c r="DC33" s="657"/>
      <c r="DD33" s="632">
        <v>7760251</v>
      </c>
      <c r="DE33" s="655"/>
      <c r="DF33" s="655"/>
      <c r="DG33" s="655"/>
      <c r="DH33" s="655"/>
      <c r="DI33" s="655"/>
      <c r="DJ33" s="655"/>
      <c r="DK33" s="656"/>
      <c r="DL33" s="632">
        <v>6225604</v>
      </c>
      <c r="DM33" s="655"/>
      <c r="DN33" s="655"/>
      <c r="DO33" s="655"/>
      <c r="DP33" s="655"/>
      <c r="DQ33" s="655"/>
      <c r="DR33" s="655"/>
      <c r="DS33" s="655"/>
      <c r="DT33" s="655"/>
      <c r="DU33" s="655"/>
      <c r="DV33" s="656"/>
      <c r="DW33" s="628">
        <v>44.5</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41732</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3331031</v>
      </c>
      <c r="CS34" s="624"/>
      <c r="CT34" s="624"/>
      <c r="CU34" s="624"/>
      <c r="CV34" s="624"/>
      <c r="CW34" s="624"/>
      <c r="CX34" s="624"/>
      <c r="CY34" s="625"/>
      <c r="CZ34" s="628">
        <v>12.8</v>
      </c>
      <c r="DA34" s="653"/>
      <c r="DB34" s="653"/>
      <c r="DC34" s="657"/>
      <c r="DD34" s="632">
        <v>2592202</v>
      </c>
      <c r="DE34" s="624"/>
      <c r="DF34" s="624"/>
      <c r="DG34" s="624"/>
      <c r="DH34" s="624"/>
      <c r="DI34" s="624"/>
      <c r="DJ34" s="624"/>
      <c r="DK34" s="625"/>
      <c r="DL34" s="632">
        <v>2295376</v>
      </c>
      <c r="DM34" s="624"/>
      <c r="DN34" s="624"/>
      <c r="DO34" s="624"/>
      <c r="DP34" s="624"/>
      <c r="DQ34" s="624"/>
      <c r="DR34" s="624"/>
      <c r="DS34" s="624"/>
      <c r="DT34" s="624"/>
      <c r="DU34" s="624"/>
      <c r="DV34" s="625"/>
      <c r="DW34" s="628">
        <v>16.399999999999999</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298913</v>
      </c>
      <c r="S35" s="624"/>
      <c r="T35" s="624"/>
      <c r="U35" s="624"/>
      <c r="V35" s="624"/>
      <c r="W35" s="624"/>
      <c r="X35" s="624"/>
      <c r="Y35" s="625"/>
      <c r="Z35" s="626">
        <v>1.1000000000000001</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101382</v>
      </c>
      <c r="CS35" s="655"/>
      <c r="CT35" s="655"/>
      <c r="CU35" s="655"/>
      <c r="CV35" s="655"/>
      <c r="CW35" s="655"/>
      <c r="CX35" s="655"/>
      <c r="CY35" s="656"/>
      <c r="CZ35" s="628">
        <v>0.4</v>
      </c>
      <c r="DA35" s="653"/>
      <c r="DB35" s="653"/>
      <c r="DC35" s="657"/>
      <c r="DD35" s="632">
        <v>73902</v>
      </c>
      <c r="DE35" s="655"/>
      <c r="DF35" s="655"/>
      <c r="DG35" s="655"/>
      <c r="DH35" s="655"/>
      <c r="DI35" s="655"/>
      <c r="DJ35" s="655"/>
      <c r="DK35" s="656"/>
      <c r="DL35" s="632">
        <v>73902</v>
      </c>
      <c r="DM35" s="655"/>
      <c r="DN35" s="655"/>
      <c r="DO35" s="655"/>
      <c r="DP35" s="655"/>
      <c r="DQ35" s="655"/>
      <c r="DR35" s="655"/>
      <c r="DS35" s="655"/>
      <c r="DT35" s="655"/>
      <c r="DU35" s="655"/>
      <c r="DV35" s="656"/>
      <c r="DW35" s="628">
        <v>0.5</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940550</v>
      </c>
      <c r="S36" s="624"/>
      <c r="T36" s="624"/>
      <c r="U36" s="624"/>
      <c r="V36" s="624"/>
      <c r="W36" s="624"/>
      <c r="X36" s="624"/>
      <c r="Y36" s="625"/>
      <c r="Z36" s="626">
        <v>3.6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3313889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6111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2992264</v>
      </c>
      <c r="CS36" s="624"/>
      <c r="CT36" s="624"/>
      <c r="CU36" s="624"/>
      <c r="CV36" s="624"/>
      <c r="CW36" s="624"/>
      <c r="CX36" s="624"/>
      <c r="CY36" s="625"/>
      <c r="CZ36" s="628">
        <v>11.5</v>
      </c>
      <c r="DA36" s="653"/>
      <c r="DB36" s="653"/>
      <c r="DC36" s="657"/>
      <c r="DD36" s="632">
        <v>2715649</v>
      </c>
      <c r="DE36" s="624"/>
      <c r="DF36" s="624"/>
      <c r="DG36" s="624"/>
      <c r="DH36" s="624"/>
      <c r="DI36" s="624"/>
      <c r="DJ36" s="624"/>
      <c r="DK36" s="625"/>
      <c r="DL36" s="632">
        <v>2043928</v>
      </c>
      <c r="DM36" s="624"/>
      <c r="DN36" s="624"/>
      <c r="DO36" s="624"/>
      <c r="DP36" s="624"/>
      <c r="DQ36" s="624"/>
      <c r="DR36" s="624"/>
      <c r="DS36" s="624"/>
      <c r="DT36" s="624"/>
      <c r="DU36" s="624"/>
      <c r="DV36" s="625"/>
      <c r="DW36" s="628">
        <v>14.6</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414008</v>
      </c>
      <c r="S37" s="624"/>
      <c r="T37" s="624"/>
      <c r="U37" s="624"/>
      <c r="V37" s="624"/>
      <c r="W37" s="624"/>
      <c r="X37" s="624"/>
      <c r="Y37" s="625"/>
      <c r="Z37" s="626">
        <v>1.6</v>
      </c>
      <c r="AA37" s="626"/>
      <c r="AB37" s="626"/>
      <c r="AC37" s="626"/>
      <c r="AD37" s="627">
        <v>27769</v>
      </c>
      <c r="AE37" s="627"/>
      <c r="AF37" s="627"/>
      <c r="AG37" s="627"/>
      <c r="AH37" s="627"/>
      <c r="AI37" s="627"/>
      <c r="AJ37" s="627"/>
      <c r="AK37" s="627"/>
      <c r="AL37" s="628">
        <v>0.2</v>
      </c>
      <c r="AM37" s="629"/>
      <c r="AN37" s="629"/>
      <c r="AO37" s="630"/>
      <c r="AQ37" s="686" t="s">
        <v>319</v>
      </c>
      <c r="AR37" s="687"/>
      <c r="AS37" s="687"/>
      <c r="AT37" s="687"/>
      <c r="AU37" s="687"/>
      <c r="AV37" s="687"/>
      <c r="AW37" s="687"/>
      <c r="AX37" s="687"/>
      <c r="AY37" s="688"/>
      <c r="AZ37" s="623">
        <v>856000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-94008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286291</v>
      </c>
      <c r="CS37" s="655"/>
      <c r="CT37" s="655"/>
      <c r="CU37" s="655"/>
      <c r="CV37" s="655"/>
      <c r="CW37" s="655"/>
      <c r="CX37" s="655"/>
      <c r="CY37" s="656"/>
      <c r="CZ37" s="628">
        <v>1.1000000000000001</v>
      </c>
      <c r="DA37" s="653"/>
      <c r="DB37" s="653"/>
      <c r="DC37" s="657"/>
      <c r="DD37" s="632">
        <v>275708</v>
      </c>
      <c r="DE37" s="655"/>
      <c r="DF37" s="655"/>
      <c r="DG37" s="655"/>
      <c r="DH37" s="655"/>
      <c r="DI37" s="655"/>
      <c r="DJ37" s="655"/>
      <c r="DK37" s="656"/>
      <c r="DL37" s="632">
        <v>271574</v>
      </c>
      <c r="DM37" s="655"/>
      <c r="DN37" s="655"/>
      <c r="DO37" s="655"/>
      <c r="DP37" s="655"/>
      <c r="DQ37" s="655"/>
      <c r="DR37" s="655"/>
      <c r="DS37" s="655"/>
      <c r="DT37" s="655"/>
      <c r="DU37" s="655"/>
      <c r="DV37" s="656"/>
      <c r="DW37" s="628">
        <v>1.9</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875900</v>
      </c>
      <c r="S38" s="624"/>
      <c r="T38" s="624"/>
      <c r="U38" s="624"/>
      <c r="V38" s="624"/>
      <c r="W38" s="624"/>
      <c r="X38" s="624"/>
      <c r="Y38" s="625"/>
      <c r="Z38" s="626">
        <v>3.3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4099</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6783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2453790</v>
      </c>
      <c r="CS38" s="624"/>
      <c r="CT38" s="624"/>
      <c r="CU38" s="624"/>
      <c r="CV38" s="624"/>
      <c r="CW38" s="624"/>
      <c r="CX38" s="624"/>
      <c r="CY38" s="625"/>
      <c r="CZ38" s="628">
        <v>9.4</v>
      </c>
      <c r="DA38" s="653"/>
      <c r="DB38" s="653"/>
      <c r="DC38" s="657"/>
      <c r="DD38" s="632">
        <v>1930861</v>
      </c>
      <c r="DE38" s="624"/>
      <c r="DF38" s="624"/>
      <c r="DG38" s="624"/>
      <c r="DH38" s="624"/>
      <c r="DI38" s="624"/>
      <c r="DJ38" s="624"/>
      <c r="DK38" s="625"/>
      <c r="DL38" s="632">
        <v>1812398</v>
      </c>
      <c r="DM38" s="624"/>
      <c r="DN38" s="624"/>
      <c r="DO38" s="624"/>
      <c r="DP38" s="624"/>
      <c r="DQ38" s="624"/>
      <c r="DR38" s="624"/>
      <c r="DS38" s="624"/>
      <c r="DT38" s="624"/>
      <c r="DU38" s="624"/>
      <c r="DV38" s="625"/>
      <c r="DW38" s="628">
        <v>13</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10200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508999</v>
      </c>
      <c r="CS39" s="655"/>
      <c r="CT39" s="655"/>
      <c r="CU39" s="655"/>
      <c r="CV39" s="655"/>
      <c r="CW39" s="655"/>
      <c r="CX39" s="655"/>
      <c r="CY39" s="656"/>
      <c r="CZ39" s="628">
        <v>2</v>
      </c>
      <c r="DA39" s="653"/>
      <c r="DB39" s="653"/>
      <c r="DC39" s="657"/>
      <c r="DD39" s="632">
        <v>447637</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113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1100</v>
      </c>
      <c r="CS40" s="624"/>
      <c r="CT40" s="624"/>
      <c r="CU40" s="624"/>
      <c r="CV40" s="624"/>
      <c r="CW40" s="624"/>
      <c r="CX40" s="624"/>
      <c r="CY40" s="625"/>
      <c r="CZ40" s="628">
        <v>0</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26257862</v>
      </c>
      <c r="S41" s="696"/>
      <c r="T41" s="696"/>
      <c r="U41" s="696"/>
      <c r="V41" s="696"/>
      <c r="W41" s="696"/>
      <c r="X41" s="696"/>
      <c r="Y41" s="700"/>
      <c r="Z41" s="701">
        <v>100</v>
      </c>
      <c r="AA41" s="701"/>
      <c r="AB41" s="701"/>
      <c r="AC41" s="701"/>
      <c r="AD41" s="702">
        <v>13991723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643408</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1810382</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412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2110683</v>
      </c>
      <c r="CS42" s="655"/>
      <c r="CT42" s="655"/>
      <c r="CU42" s="655"/>
      <c r="CV42" s="655"/>
      <c r="CW42" s="655"/>
      <c r="CX42" s="655"/>
      <c r="CY42" s="656"/>
      <c r="CZ42" s="628">
        <v>8.1</v>
      </c>
      <c r="DA42" s="653"/>
      <c r="DB42" s="653"/>
      <c r="DC42" s="657"/>
      <c r="DD42" s="632">
        <v>509927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116795</v>
      </c>
      <c r="CS43" s="655"/>
      <c r="CT43" s="655"/>
      <c r="CU43" s="655"/>
      <c r="CV43" s="655"/>
      <c r="CW43" s="655"/>
      <c r="CX43" s="655"/>
      <c r="CY43" s="656"/>
      <c r="CZ43" s="628">
        <v>0.4</v>
      </c>
      <c r="DA43" s="653"/>
      <c r="DB43" s="653"/>
      <c r="DC43" s="657"/>
      <c r="DD43" s="632">
        <v>115458</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2110683</v>
      </c>
      <c r="CS44" s="624"/>
      <c r="CT44" s="624"/>
      <c r="CU44" s="624"/>
      <c r="CV44" s="624"/>
      <c r="CW44" s="624"/>
      <c r="CX44" s="624"/>
      <c r="CY44" s="625"/>
      <c r="CZ44" s="628">
        <v>8.1</v>
      </c>
      <c r="DA44" s="629"/>
      <c r="DB44" s="629"/>
      <c r="DC44" s="635"/>
      <c r="DD44" s="632">
        <v>509927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1215582</v>
      </c>
      <c r="CS45" s="655"/>
      <c r="CT45" s="655"/>
      <c r="CU45" s="655"/>
      <c r="CV45" s="655"/>
      <c r="CW45" s="655"/>
      <c r="CX45" s="655"/>
      <c r="CY45" s="656"/>
      <c r="CZ45" s="628">
        <v>4.7</v>
      </c>
      <c r="DA45" s="653"/>
      <c r="DB45" s="653"/>
      <c r="DC45" s="657"/>
      <c r="DD45" s="632">
        <v>115510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643474</v>
      </c>
      <c r="CS46" s="624"/>
      <c r="CT46" s="624"/>
      <c r="CU46" s="624"/>
      <c r="CV46" s="624"/>
      <c r="CW46" s="624"/>
      <c r="CX46" s="624"/>
      <c r="CY46" s="625"/>
      <c r="CZ46" s="628">
        <v>2.5</v>
      </c>
      <c r="DA46" s="629"/>
      <c r="DB46" s="629"/>
      <c r="DC46" s="635"/>
      <c r="DD46" s="632">
        <v>355790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25978091</v>
      </c>
      <c r="CS49" s="682"/>
      <c r="CT49" s="682"/>
      <c r="CU49" s="682"/>
      <c r="CV49" s="682"/>
      <c r="CW49" s="682"/>
      <c r="CX49" s="682"/>
      <c r="CY49" s="711"/>
      <c r="CZ49" s="703">
        <v>100</v>
      </c>
      <c r="DA49" s="712"/>
      <c r="DB49" s="712"/>
      <c r="DC49" s="713"/>
      <c r="DD49" s="714">
        <v>16838610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Tv5ITxIdFdtNMzcNBuC7vVDWX0zyW1fACxPy4MwsNxROUQTGlfZ111t5SVoY5Pl4rkpzMvDY0Wzg/UwzQ8C9Q==" saltValue="6Fh/NwCCL5uO10YBkkyb/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28776</v>
      </c>
      <c r="R7" s="753"/>
      <c r="S7" s="753"/>
      <c r="T7" s="753"/>
      <c r="U7" s="753"/>
      <c r="V7" s="753">
        <v>28496</v>
      </c>
      <c r="W7" s="753"/>
      <c r="X7" s="753"/>
      <c r="Y7" s="753"/>
      <c r="Z7" s="753"/>
      <c r="AA7" s="753">
        <v>280</v>
      </c>
      <c r="AB7" s="753"/>
      <c r="AC7" s="753"/>
      <c r="AD7" s="753"/>
      <c r="AE7" s="754"/>
      <c r="AF7" s="755">
        <v>194</v>
      </c>
      <c r="AG7" s="756"/>
      <c r="AH7" s="756"/>
      <c r="AI7" s="756"/>
      <c r="AJ7" s="757"/>
      <c r="AK7" s="758">
        <v>297</v>
      </c>
      <c r="AL7" s="759"/>
      <c r="AM7" s="759"/>
      <c r="AN7" s="759"/>
      <c r="AO7" s="759"/>
      <c r="AP7" s="759">
        <v>32344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560</v>
      </c>
      <c r="BT7" s="747"/>
      <c r="BU7" s="747"/>
      <c r="BV7" s="747"/>
      <c r="BW7" s="747"/>
      <c r="BX7" s="747"/>
      <c r="BY7" s="747"/>
      <c r="BZ7" s="747"/>
      <c r="CA7" s="747"/>
      <c r="CB7" s="747"/>
      <c r="CC7" s="747"/>
      <c r="CD7" s="747"/>
      <c r="CE7" s="747"/>
      <c r="CF7" s="747"/>
      <c r="CG7" s="762"/>
      <c r="CH7" s="743">
        <v>-4</v>
      </c>
      <c r="CI7" s="744"/>
      <c r="CJ7" s="744"/>
      <c r="CK7" s="744"/>
      <c r="CL7" s="745"/>
      <c r="CM7" s="743">
        <v>149</v>
      </c>
      <c r="CN7" s="744"/>
      <c r="CO7" s="744"/>
      <c r="CP7" s="744"/>
      <c r="CQ7" s="745"/>
      <c r="CR7" s="743">
        <v>5</v>
      </c>
      <c r="CS7" s="744"/>
      <c r="CT7" s="744"/>
      <c r="CU7" s="744"/>
      <c r="CV7" s="745"/>
      <c r="CW7" s="743" t="s">
        <v>553</v>
      </c>
      <c r="CX7" s="744"/>
      <c r="CY7" s="744"/>
      <c r="CZ7" s="744"/>
      <c r="DA7" s="745"/>
      <c r="DB7" s="743" t="s">
        <v>553</v>
      </c>
      <c r="DC7" s="744"/>
      <c r="DD7" s="744"/>
      <c r="DE7" s="744"/>
      <c r="DF7" s="745"/>
      <c r="DG7" s="743" t="s">
        <v>553</v>
      </c>
      <c r="DH7" s="744"/>
      <c r="DI7" s="744"/>
      <c r="DJ7" s="744"/>
      <c r="DK7" s="745"/>
      <c r="DL7" s="743" t="s">
        <v>553</v>
      </c>
      <c r="DM7" s="744"/>
      <c r="DN7" s="744"/>
      <c r="DO7" s="744"/>
      <c r="DP7" s="745"/>
      <c r="DQ7" s="743" t="s">
        <v>553</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5</v>
      </c>
      <c r="R8" s="784"/>
      <c r="S8" s="784"/>
      <c r="T8" s="784"/>
      <c r="U8" s="784"/>
      <c r="V8" s="784">
        <v>5</v>
      </c>
      <c r="W8" s="784"/>
      <c r="X8" s="784"/>
      <c r="Y8" s="784"/>
      <c r="Z8" s="784"/>
      <c r="AA8" s="784" t="s">
        <v>553</v>
      </c>
      <c r="AB8" s="784"/>
      <c r="AC8" s="784"/>
      <c r="AD8" s="784"/>
      <c r="AE8" s="785"/>
      <c r="AF8" s="786" t="s">
        <v>122</v>
      </c>
      <c r="AG8" s="787"/>
      <c r="AH8" s="787"/>
      <c r="AI8" s="787"/>
      <c r="AJ8" s="788"/>
      <c r="AK8" s="769">
        <v>2</v>
      </c>
      <c r="AL8" s="770"/>
      <c r="AM8" s="770"/>
      <c r="AN8" s="770"/>
      <c r="AO8" s="770"/>
      <c r="AP8" s="770" t="s">
        <v>553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561</v>
      </c>
      <c r="BT8" s="774"/>
      <c r="BU8" s="774"/>
      <c r="BV8" s="774"/>
      <c r="BW8" s="774"/>
      <c r="BX8" s="774"/>
      <c r="BY8" s="774"/>
      <c r="BZ8" s="774"/>
      <c r="CA8" s="774"/>
      <c r="CB8" s="774"/>
      <c r="CC8" s="774"/>
      <c r="CD8" s="774"/>
      <c r="CE8" s="774"/>
      <c r="CF8" s="774"/>
      <c r="CG8" s="775"/>
      <c r="CH8" s="776">
        <v>6</v>
      </c>
      <c r="CI8" s="777"/>
      <c r="CJ8" s="777"/>
      <c r="CK8" s="777"/>
      <c r="CL8" s="778"/>
      <c r="CM8" s="776">
        <v>476</v>
      </c>
      <c r="CN8" s="777"/>
      <c r="CO8" s="777"/>
      <c r="CP8" s="777"/>
      <c r="CQ8" s="778"/>
      <c r="CR8" s="776">
        <v>184</v>
      </c>
      <c r="CS8" s="777"/>
      <c r="CT8" s="777"/>
      <c r="CU8" s="777"/>
      <c r="CV8" s="778"/>
      <c r="CW8" s="776" t="s">
        <v>553</v>
      </c>
      <c r="CX8" s="777"/>
      <c r="CY8" s="777"/>
      <c r="CZ8" s="777"/>
      <c r="DA8" s="778"/>
      <c r="DB8" s="776" t="s">
        <v>553</v>
      </c>
      <c r="DC8" s="777"/>
      <c r="DD8" s="777"/>
      <c r="DE8" s="777"/>
      <c r="DF8" s="778"/>
      <c r="DG8" s="776" t="s">
        <v>553</v>
      </c>
      <c r="DH8" s="777"/>
      <c r="DI8" s="777"/>
      <c r="DJ8" s="777"/>
      <c r="DK8" s="778"/>
      <c r="DL8" s="776" t="s">
        <v>553</v>
      </c>
      <c r="DM8" s="777"/>
      <c r="DN8" s="777"/>
      <c r="DO8" s="777"/>
      <c r="DP8" s="778"/>
      <c r="DQ8" s="776" t="s">
        <v>553</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26258</v>
      </c>
      <c r="R23" s="793"/>
      <c r="S23" s="793"/>
      <c r="T23" s="793"/>
      <c r="U23" s="793"/>
      <c r="V23" s="793">
        <v>25978</v>
      </c>
      <c r="W23" s="793"/>
      <c r="X23" s="793"/>
      <c r="Y23" s="793"/>
      <c r="Z23" s="793"/>
      <c r="AA23" s="793">
        <v>280</v>
      </c>
      <c r="AB23" s="793"/>
      <c r="AC23" s="793"/>
      <c r="AD23" s="793"/>
      <c r="AE23" s="794"/>
      <c r="AF23" s="795">
        <v>194</v>
      </c>
      <c r="AG23" s="793"/>
      <c r="AH23" s="793"/>
      <c r="AI23" s="793"/>
      <c r="AJ23" s="796"/>
      <c r="AK23" s="797"/>
      <c r="AL23" s="798"/>
      <c r="AM23" s="798"/>
      <c r="AN23" s="798"/>
      <c r="AO23" s="798"/>
      <c r="AP23" s="793">
        <v>32344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6207</v>
      </c>
      <c r="R28" s="823"/>
      <c r="S28" s="823"/>
      <c r="T28" s="823"/>
      <c r="U28" s="823"/>
      <c r="V28" s="823">
        <v>6201</v>
      </c>
      <c r="W28" s="823"/>
      <c r="X28" s="823"/>
      <c r="Y28" s="823"/>
      <c r="Z28" s="823"/>
      <c r="AA28" s="823">
        <v>6</v>
      </c>
      <c r="AB28" s="823"/>
      <c r="AC28" s="823"/>
      <c r="AD28" s="823"/>
      <c r="AE28" s="824"/>
      <c r="AF28" s="825">
        <v>6</v>
      </c>
      <c r="AG28" s="823"/>
      <c r="AH28" s="823"/>
      <c r="AI28" s="823"/>
      <c r="AJ28" s="826"/>
      <c r="AK28" s="827">
        <v>643</v>
      </c>
      <c r="AL28" s="828"/>
      <c r="AM28" s="828"/>
      <c r="AN28" s="828"/>
      <c r="AO28" s="828"/>
      <c r="AP28" s="828" t="s">
        <v>553</v>
      </c>
      <c r="AQ28" s="828"/>
      <c r="AR28" s="828"/>
      <c r="AS28" s="828"/>
      <c r="AT28" s="828"/>
      <c r="AU28" s="828" t="s">
        <v>553</v>
      </c>
      <c r="AV28" s="828"/>
      <c r="AW28" s="828"/>
      <c r="AX28" s="828"/>
      <c r="AY28" s="828"/>
      <c r="AZ28" s="829" t="s">
        <v>553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5243</v>
      </c>
      <c r="R29" s="784"/>
      <c r="S29" s="784"/>
      <c r="T29" s="784"/>
      <c r="U29" s="784"/>
      <c r="V29" s="784">
        <v>5234</v>
      </c>
      <c r="W29" s="784"/>
      <c r="X29" s="784"/>
      <c r="Y29" s="784"/>
      <c r="Z29" s="784"/>
      <c r="AA29" s="784">
        <v>9</v>
      </c>
      <c r="AB29" s="784"/>
      <c r="AC29" s="784"/>
      <c r="AD29" s="784"/>
      <c r="AE29" s="785"/>
      <c r="AF29" s="786">
        <v>9</v>
      </c>
      <c r="AG29" s="787"/>
      <c r="AH29" s="787"/>
      <c r="AI29" s="787"/>
      <c r="AJ29" s="788"/>
      <c r="AK29" s="834">
        <v>825</v>
      </c>
      <c r="AL29" s="830"/>
      <c r="AM29" s="830"/>
      <c r="AN29" s="830"/>
      <c r="AO29" s="830"/>
      <c r="AP29" s="830" t="s">
        <v>553</v>
      </c>
      <c r="AQ29" s="830"/>
      <c r="AR29" s="830"/>
      <c r="AS29" s="830"/>
      <c r="AT29" s="830"/>
      <c r="AU29" s="830" t="s">
        <v>553</v>
      </c>
      <c r="AV29" s="830"/>
      <c r="AW29" s="830"/>
      <c r="AX29" s="830"/>
      <c r="AY29" s="830"/>
      <c r="AZ29" s="831" t="s">
        <v>553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1043</v>
      </c>
      <c r="R30" s="784"/>
      <c r="S30" s="784"/>
      <c r="T30" s="784"/>
      <c r="U30" s="784"/>
      <c r="V30" s="784">
        <v>998</v>
      </c>
      <c r="W30" s="784"/>
      <c r="X30" s="784"/>
      <c r="Y30" s="784"/>
      <c r="Z30" s="784"/>
      <c r="AA30" s="784">
        <v>45</v>
      </c>
      <c r="AB30" s="784"/>
      <c r="AC30" s="784"/>
      <c r="AD30" s="784"/>
      <c r="AE30" s="785"/>
      <c r="AF30" s="786">
        <v>45</v>
      </c>
      <c r="AG30" s="787"/>
      <c r="AH30" s="787"/>
      <c r="AI30" s="787"/>
      <c r="AJ30" s="788"/>
      <c r="AK30" s="834">
        <v>191</v>
      </c>
      <c r="AL30" s="830"/>
      <c r="AM30" s="830"/>
      <c r="AN30" s="830"/>
      <c r="AO30" s="830"/>
      <c r="AP30" s="830" t="s">
        <v>553</v>
      </c>
      <c r="AQ30" s="830"/>
      <c r="AR30" s="830"/>
      <c r="AS30" s="830"/>
      <c r="AT30" s="830"/>
      <c r="AU30" s="830" t="s">
        <v>553</v>
      </c>
      <c r="AV30" s="830"/>
      <c r="AW30" s="830"/>
      <c r="AX30" s="830"/>
      <c r="AY30" s="830"/>
      <c r="AZ30" s="831" t="s">
        <v>553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1167</v>
      </c>
      <c r="R31" s="784"/>
      <c r="S31" s="784"/>
      <c r="T31" s="784"/>
      <c r="U31" s="784"/>
      <c r="V31" s="784">
        <v>978</v>
      </c>
      <c r="W31" s="784"/>
      <c r="X31" s="784"/>
      <c r="Y31" s="784"/>
      <c r="Z31" s="784"/>
      <c r="AA31" s="784">
        <v>189</v>
      </c>
      <c r="AB31" s="784"/>
      <c r="AC31" s="784"/>
      <c r="AD31" s="784"/>
      <c r="AE31" s="785"/>
      <c r="AF31" s="786">
        <v>2035</v>
      </c>
      <c r="AG31" s="787"/>
      <c r="AH31" s="787"/>
      <c r="AI31" s="787"/>
      <c r="AJ31" s="788"/>
      <c r="AK31" s="834">
        <v>9</v>
      </c>
      <c r="AL31" s="830"/>
      <c r="AM31" s="830"/>
      <c r="AN31" s="830"/>
      <c r="AO31" s="830"/>
      <c r="AP31" s="830">
        <v>2040</v>
      </c>
      <c r="AQ31" s="830"/>
      <c r="AR31" s="830"/>
      <c r="AS31" s="830"/>
      <c r="AT31" s="830"/>
      <c r="AU31" s="830" t="s">
        <v>553</v>
      </c>
      <c r="AV31" s="830"/>
      <c r="AW31" s="830"/>
      <c r="AX31" s="830"/>
      <c r="AY31" s="830"/>
      <c r="AZ31" s="831" t="s">
        <v>553</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2328</v>
      </c>
      <c r="R32" s="784"/>
      <c r="S32" s="784"/>
      <c r="T32" s="784"/>
      <c r="U32" s="784"/>
      <c r="V32" s="784">
        <v>2008</v>
      </c>
      <c r="W32" s="784"/>
      <c r="X32" s="784"/>
      <c r="Y32" s="784"/>
      <c r="Z32" s="784"/>
      <c r="AA32" s="784">
        <v>321</v>
      </c>
      <c r="AB32" s="784"/>
      <c r="AC32" s="784"/>
      <c r="AD32" s="784"/>
      <c r="AE32" s="785"/>
      <c r="AF32" s="786">
        <v>292</v>
      </c>
      <c r="AG32" s="787"/>
      <c r="AH32" s="787"/>
      <c r="AI32" s="787"/>
      <c r="AJ32" s="788"/>
      <c r="AK32" s="834">
        <v>856</v>
      </c>
      <c r="AL32" s="830"/>
      <c r="AM32" s="830"/>
      <c r="AN32" s="830"/>
      <c r="AO32" s="830"/>
      <c r="AP32" s="830">
        <v>12530</v>
      </c>
      <c r="AQ32" s="830"/>
      <c r="AR32" s="830"/>
      <c r="AS32" s="830"/>
      <c r="AT32" s="830"/>
      <c r="AU32" s="830">
        <v>7643</v>
      </c>
      <c r="AV32" s="830"/>
      <c r="AW32" s="830"/>
      <c r="AX32" s="830"/>
      <c r="AY32" s="830"/>
      <c r="AZ32" s="831" t="s">
        <v>553</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2387</v>
      </c>
      <c r="AG63" s="844"/>
      <c r="AH63" s="844"/>
      <c r="AI63" s="844"/>
      <c r="AJ63" s="845"/>
      <c r="AK63" s="846"/>
      <c r="AL63" s="841"/>
      <c r="AM63" s="841"/>
      <c r="AN63" s="841"/>
      <c r="AO63" s="841"/>
      <c r="AP63" s="844">
        <v>14570</v>
      </c>
      <c r="AQ63" s="844"/>
      <c r="AR63" s="844"/>
      <c r="AS63" s="844"/>
      <c r="AT63" s="844"/>
      <c r="AU63" s="844">
        <v>7643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554</v>
      </c>
      <c r="C68" s="870"/>
      <c r="D68" s="870"/>
      <c r="E68" s="870"/>
      <c r="F68" s="870"/>
      <c r="G68" s="870"/>
      <c r="H68" s="870"/>
      <c r="I68" s="870"/>
      <c r="J68" s="870"/>
      <c r="K68" s="870"/>
      <c r="L68" s="870"/>
      <c r="M68" s="870"/>
      <c r="N68" s="870"/>
      <c r="O68" s="870"/>
      <c r="P68" s="871"/>
      <c r="Q68" s="872">
        <v>4494</v>
      </c>
      <c r="R68" s="866"/>
      <c r="S68" s="866"/>
      <c r="T68" s="866"/>
      <c r="U68" s="866"/>
      <c r="V68" s="866">
        <v>4298</v>
      </c>
      <c r="W68" s="866"/>
      <c r="X68" s="866"/>
      <c r="Y68" s="866"/>
      <c r="Z68" s="866"/>
      <c r="AA68" s="866">
        <v>197</v>
      </c>
      <c r="AB68" s="866"/>
      <c r="AC68" s="866"/>
      <c r="AD68" s="866"/>
      <c r="AE68" s="866"/>
      <c r="AF68" s="866">
        <v>197</v>
      </c>
      <c r="AG68" s="866"/>
      <c r="AH68" s="866"/>
      <c r="AI68" s="866"/>
      <c r="AJ68" s="866"/>
      <c r="AK68" s="866" t="s">
        <v>553</v>
      </c>
      <c r="AL68" s="866"/>
      <c r="AM68" s="866"/>
      <c r="AN68" s="866"/>
      <c r="AO68" s="866"/>
      <c r="AP68" s="866">
        <v>5632</v>
      </c>
      <c r="AQ68" s="866"/>
      <c r="AR68" s="866"/>
      <c r="AS68" s="866"/>
      <c r="AT68" s="866"/>
      <c r="AU68" s="866">
        <v>2337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555</v>
      </c>
      <c r="C69" s="874"/>
      <c r="D69" s="874"/>
      <c r="E69" s="874"/>
      <c r="F69" s="874"/>
      <c r="G69" s="874"/>
      <c r="H69" s="874"/>
      <c r="I69" s="874"/>
      <c r="J69" s="874"/>
      <c r="K69" s="874"/>
      <c r="L69" s="874"/>
      <c r="M69" s="874"/>
      <c r="N69" s="874"/>
      <c r="O69" s="874"/>
      <c r="P69" s="875"/>
      <c r="Q69" s="876">
        <v>83</v>
      </c>
      <c r="R69" s="830"/>
      <c r="S69" s="830"/>
      <c r="T69" s="830"/>
      <c r="U69" s="830"/>
      <c r="V69" s="830">
        <v>69</v>
      </c>
      <c r="W69" s="830"/>
      <c r="X69" s="830"/>
      <c r="Y69" s="830"/>
      <c r="Z69" s="830"/>
      <c r="AA69" s="830">
        <v>13</v>
      </c>
      <c r="AB69" s="830"/>
      <c r="AC69" s="830"/>
      <c r="AD69" s="830"/>
      <c r="AE69" s="830"/>
      <c r="AF69" s="830">
        <v>13</v>
      </c>
      <c r="AG69" s="830"/>
      <c r="AH69" s="830"/>
      <c r="AI69" s="830"/>
      <c r="AJ69" s="830"/>
      <c r="AK69" s="830" t="s">
        <v>553</v>
      </c>
      <c r="AL69" s="830"/>
      <c r="AM69" s="830"/>
      <c r="AN69" s="830"/>
      <c r="AO69" s="830"/>
      <c r="AP69" s="830">
        <v>49</v>
      </c>
      <c r="AQ69" s="830"/>
      <c r="AR69" s="830"/>
      <c r="AS69" s="830"/>
      <c r="AT69" s="830"/>
      <c r="AU69" s="830">
        <v>45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558</v>
      </c>
      <c r="C70" s="874"/>
      <c r="D70" s="874"/>
      <c r="E70" s="874"/>
      <c r="F70" s="874"/>
      <c r="G70" s="874"/>
      <c r="H70" s="874"/>
      <c r="I70" s="874"/>
      <c r="J70" s="874"/>
      <c r="K70" s="874"/>
      <c r="L70" s="874"/>
      <c r="M70" s="874"/>
      <c r="N70" s="874"/>
      <c r="O70" s="874"/>
      <c r="P70" s="875"/>
      <c r="Q70" s="876">
        <v>230</v>
      </c>
      <c r="R70" s="830"/>
      <c r="S70" s="830"/>
      <c r="T70" s="830"/>
      <c r="U70" s="830"/>
      <c r="V70" s="830">
        <v>195</v>
      </c>
      <c r="W70" s="830"/>
      <c r="X70" s="830"/>
      <c r="Y70" s="830"/>
      <c r="Z70" s="830"/>
      <c r="AA70" s="830">
        <v>35</v>
      </c>
      <c r="AB70" s="830"/>
      <c r="AC70" s="830"/>
      <c r="AD70" s="830"/>
      <c r="AE70" s="830"/>
      <c r="AF70" s="830">
        <v>35</v>
      </c>
      <c r="AG70" s="830"/>
      <c r="AH70" s="830"/>
      <c r="AI70" s="830"/>
      <c r="AJ70" s="830"/>
      <c r="AK70" s="830" t="s">
        <v>553</v>
      </c>
      <c r="AL70" s="830"/>
      <c r="AM70" s="830"/>
      <c r="AN70" s="830"/>
      <c r="AO70" s="830"/>
      <c r="AP70" s="830" t="s">
        <v>553</v>
      </c>
      <c r="AQ70" s="830"/>
      <c r="AR70" s="830"/>
      <c r="AS70" s="830"/>
      <c r="AT70" s="830"/>
      <c r="AU70" s="830" t="s">
        <v>553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556</v>
      </c>
      <c r="C71" s="874"/>
      <c r="D71" s="874"/>
      <c r="E71" s="874"/>
      <c r="F71" s="874"/>
      <c r="G71" s="874"/>
      <c r="H71" s="874"/>
      <c r="I71" s="874"/>
      <c r="J71" s="874"/>
      <c r="K71" s="874"/>
      <c r="L71" s="874"/>
      <c r="M71" s="874"/>
      <c r="N71" s="874"/>
      <c r="O71" s="874"/>
      <c r="P71" s="875"/>
      <c r="Q71" s="876">
        <v>1359863</v>
      </c>
      <c r="R71" s="830"/>
      <c r="S71" s="830"/>
      <c r="T71" s="830"/>
      <c r="U71" s="830"/>
      <c r="V71" s="830">
        <v>1332205</v>
      </c>
      <c r="W71" s="830"/>
      <c r="X71" s="830"/>
      <c r="Y71" s="830"/>
      <c r="Z71" s="830"/>
      <c r="AA71" s="830">
        <v>27659</v>
      </c>
      <c r="AB71" s="830"/>
      <c r="AC71" s="830"/>
      <c r="AD71" s="830"/>
      <c r="AE71" s="830"/>
      <c r="AF71" s="830">
        <v>27659</v>
      </c>
      <c r="AG71" s="830"/>
      <c r="AH71" s="830"/>
      <c r="AI71" s="830"/>
      <c r="AJ71" s="830"/>
      <c r="AK71" s="830">
        <v>9500</v>
      </c>
      <c r="AL71" s="830"/>
      <c r="AM71" s="830"/>
      <c r="AN71" s="830"/>
      <c r="AO71" s="830"/>
      <c r="AP71" s="830" t="s">
        <v>553</v>
      </c>
      <c r="AQ71" s="830"/>
      <c r="AR71" s="830"/>
      <c r="AS71" s="830"/>
      <c r="AT71" s="830"/>
      <c r="AU71" s="830" t="s">
        <v>553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559</v>
      </c>
      <c r="C72" s="874"/>
      <c r="D72" s="874"/>
      <c r="E72" s="874"/>
      <c r="F72" s="874"/>
      <c r="G72" s="874"/>
      <c r="H72" s="874"/>
      <c r="I72" s="874"/>
      <c r="J72" s="874"/>
      <c r="K72" s="874"/>
      <c r="L72" s="874"/>
      <c r="M72" s="874"/>
      <c r="N72" s="874"/>
      <c r="O72" s="874"/>
      <c r="P72" s="875"/>
      <c r="Q72" s="876">
        <v>38885</v>
      </c>
      <c r="R72" s="830"/>
      <c r="S72" s="830"/>
      <c r="T72" s="830"/>
      <c r="U72" s="830"/>
      <c r="V72" s="830">
        <v>35641</v>
      </c>
      <c r="W72" s="830"/>
      <c r="X72" s="830"/>
      <c r="Y72" s="830"/>
      <c r="Z72" s="830"/>
      <c r="AA72" s="830">
        <v>3244</v>
      </c>
      <c r="AB72" s="830"/>
      <c r="AC72" s="830"/>
      <c r="AD72" s="830"/>
      <c r="AE72" s="830"/>
      <c r="AF72" s="830">
        <v>26209</v>
      </c>
      <c r="AG72" s="830"/>
      <c r="AH72" s="830"/>
      <c r="AI72" s="830"/>
      <c r="AJ72" s="830"/>
      <c r="AK72" s="830" t="s">
        <v>553</v>
      </c>
      <c r="AL72" s="830"/>
      <c r="AM72" s="830"/>
      <c r="AN72" s="830"/>
      <c r="AO72" s="830"/>
      <c r="AP72" s="830">
        <v>94795</v>
      </c>
      <c r="AQ72" s="830"/>
      <c r="AR72" s="830"/>
      <c r="AS72" s="830"/>
      <c r="AT72" s="830"/>
      <c r="AU72" s="830" t="s">
        <v>553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557</v>
      </c>
      <c r="C73" s="874"/>
      <c r="D73" s="874"/>
      <c r="E73" s="874"/>
      <c r="F73" s="874"/>
      <c r="G73" s="874"/>
      <c r="H73" s="874"/>
      <c r="I73" s="874"/>
      <c r="J73" s="874"/>
      <c r="K73" s="874"/>
      <c r="L73" s="874"/>
      <c r="M73" s="874"/>
      <c r="N73" s="874"/>
      <c r="O73" s="874"/>
      <c r="P73" s="875"/>
      <c r="Q73" s="876">
        <v>6635</v>
      </c>
      <c r="R73" s="830"/>
      <c r="S73" s="830"/>
      <c r="T73" s="830"/>
      <c r="U73" s="830"/>
      <c r="V73" s="830">
        <v>5820</v>
      </c>
      <c r="W73" s="830"/>
      <c r="X73" s="830"/>
      <c r="Y73" s="830"/>
      <c r="Z73" s="830"/>
      <c r="AA73" s="830">
        <v>815</v>
      </c>
      <c r="AB73" s="830"/>
      <c r="AC73" s="830"/>
      <c r="AD73" s="830"/>
      <c r="AE73" s="830"/>
      <c r="AF73" s="830">
        <v>19303</v>
      </c>
      <c r="AG73" s="830"/>
      <c r="AH73" s="830"/>
      <c r="AI73" s="830"/>
      <c r="AJ73" s="830"/>
      <c r="AK73" s="830" t="s">
        <v>553</v>
      </c>
      <c r="AL73" s="830"/>
      <c r="AM73" s="830"/>
      <c r="AN73" s="830"/>
      <c r="AO73" s="830"/>
      <c r="AP73" s="830">
        <v>22689</v>
      </c>
      <c r="AQ73" s="830"/>
      <c r="AR73" s="830"/>
      <c r="AS73" s="830"/>
      <c r="AT73" s="830"/>
      <c r="AU73" s="830" t="s">
        <v>553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73417</v>
      </c>
      <c r="AG88" s="844"/>
      <c r="AH88" s="844"/>
      <c r="AI88" s="844"/>
      <c r="AJ88" s="844"/>
      <c r="AK88" s="841"/>
      <c r="AL88" s="841"/>
      <c r="AM88" s="841"/>
      <c r="AN88" s="841"/>
      <c r="AO88" s="841"/>
      <c r="AP88" s="844">
        <v>123165</v>
      </c>
      <c r="AQ88" s="844"/>
      <c r="AR88" s="844"/>
      <c r="AS88" s="844"/>
      <c r="AT88" s="844"/>
      <c r="AU88" s="844">
        <v>2382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189</v>
      </c>
      <c r="CS102" s="852"/>
      <c r="CT102" s="852"/>
      <c r="CU102" s="852"/>
      <c r="CV102" s="891"/>
      <c r="CW102" s="890" t="s">
        <v>553</v>
      </c>
      <c r="CX102" s="852"/>
      <c r="CY102" s="852"/>
      <c r="CZ102" s="852"/>
      <c r="DA102" s="891"/>
      <c r="DB102" s="890" t="s">
        <v>553</v>
      </c>
      <c r="DC102" s="852"/>
      <c r="DD102" s="852"/>
      <c r="DE102" s="852"/>
      <c r="DF102" s="891"/>
      <c r="DG102" s="890" t="s">
        <v>553</v>
      </c>
      <c r="DH102" s="852"/>
      <c r="DI102" s="852"/>
      <c r="DJ102" s="852"/>
      <c r="DK102" s="891"/>
      <c r="DL102" s="890" t="s">
        <v>553</v>
      </c>
      <c r="DM102" s="852"/>
      <c r="DN102" s="852"/>
      <c r="DO102" s="852"/>
      <c r="DP102" s="891"/>
      <c r="DQ102" s="890" t="s">
        <v>553</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2">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3198508</v>
      </c>
      <c r="AB110" s="900"/>
      <c r="AC110" s="900"/>
      <c r="AD110" s="900"/>
      <c r="AE110" s="901"/>
      <c r="AF110" s="902">
        <v>3034995</v>
      </c>
      <c r="AG110" s="900"/>
      <c r="AH110" s="900"/>
      <c r="AI110" s="900"/>
      <c r="AJ110" s="901"/>
      <c r="AK110" s="902">
        <v>2830876</v>
      </c>
      <c r="AL110" s="900"/>
      <c r="AM110" s="900"/>
      <c r="AN110" s="900"/>
      <c r="AO110" s="901"/>
      <c r="AP110" s="903">
        <v>22.7</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35358001</v>
      </c>
      <c r="BR110" s="931"/>
      <c r="BS110" s="931"/>
      <c r="BT110" s="931"/>
      <c r="BU110" s="931"/>
      <c r="BV110" s="931">
        <v>34099673</v>
      </c>
      <c r="BW110" s="931"/>
      <c r="BX110" s="931"/>
      <c r="BY110" s="931"/>
      <c r="BZ110" s="931"/>
      <c r="CA110" s="931">
        <v>32344244</v>
      </c>
      <c r="CB110" s="931"/>
      <c r="CC110" s="931"/>
      <c r="CD110" s="931"/>
      <c r="CE110" s="931"/>
      <c r="CF110" s="944">
        <v>258.89999999999998</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8121419</v>
      </c>
      <c r="BR112" s="926"/>
      <c r="BS112" s="926"/>
      <c r="BT112" s="926"/>
      <c r="BU112" s="926"/>
      <c r="BV112" s="926">
        <v>7742006</v>
      </c>
      <c r="BW112" s="926"/>
      <c r="BX112" s="926"/>
      <c r="BY112" s="926"/>
      <c r="BZ112" s="926"/>
      <c r="CA112" s="926">
        <v>7643129</v>
      </c>
      <c r="CB112" s="926"/>
      <c r="CC112" s="926"/>
      <c r="CD112" s="926"/>
      <c r="CE112" s="926"/>
      <c r="CF112" s="920">
        <v>61.2</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489169</v>
      </c>
      <c r="AB113" s="938"/>
      <c r="AC113" s="938"/>
      <c r="AD113" s="938"/>
      <c r="AE113" s="939"/>
      <c r="AF113" s="940">
        <v>519923</v>
      </c>
      <c r="AG113" s="938"/>
      <c r="AH113" s="938"/>
      <c r="AI113" s="938"/>
      <c r="AJ113" s="939"/>
      <c r="AK113" s="940">
        <v>546442</v>
      </c>
      <c r="AL113" s="938"/>
      <c r="AM113" s="938"/>
      <c r="AN113" s="938"/>
      <c r="AO113" s="939"/>
      <c r="AP113" s="941">
        <v>4.4000000000000004</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2674044</v>
      </c>
      <c r="BR113" s="926"/>
      <c r="BS113" s="926"/>
      <c r="BT113" s="926"/>
      <c r="BU113" s="926"/>
      <c r="BV113" s="926">
        <v>2493983</v>
      </c>
      <c r="BW113" s="926"/>
      <c r="BX113" s="926"/>
      <c r="BY113" s="926"/>
      <c r="BZ113" s="926"/>
      <c r="CA113" s="926">
        <v>2382220</v>
      </c>
      <c r="CB113" s="926"/>
      <c r="CC113" s="926"/>
      <c r="CD113" s="926"/>
      <c r="CE113" s="926"/>
      <c r="CF113" s="920">
        <v>19.100000000000001</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343032</v>
      </c>
      <c r="AB114" s="959"/>
      <c r="AC114" s="959"/>
      <c r="AD114" s="959"/>
      <c r="AE114" s="960"/>
      <c r="AF114" s="961">
        <v>326206</v>
      </c>
      <c r="AG114" s="959"/>
      <c r="AH114" s="959"/>
      <c r="AI114" s="959"/>
      <c r="AJ114" s="960"/>
      <c r="AK114" s="961">
        <v>309993</v>
      </c>
      <c r="AL114" s="959"/>
      <c r="AM114" s="959"/>
      <c r="AN114" s="959"/>
      <c r="AO114" s="960"/>
      <c r="AP114" s="962">
        <v>2.5</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2332473</v>
      </c>
      <c r="BR114" s="926"/>
      <c r="BS114" s="926"/>
      <c r="BT114" s="926"/>
      <c r="BU114" s="926"/>
      <c r="BV114" s="926">
        <v>2267912</v>
      </c>
      <c r="BW114" s="926"/>
      <c r="BX114" s="926"/>
      <c r="BY114" s="926"/>
      <c r="BZ114" s="926"/>
      <c r="CA114" s="926">
        <v>2330680</v>
      </c>
      <c r="CB114" s="926"/>
      <c r="CC114" s="926"/>
      <c r="CD114" s="926"/>
      <c r="CE114" s="926"/>
      <c r="CF114" s="920">
        <v>18.7</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4030709</v>
      </c>
      <c r="AB117" s="979"/>
      <c r="AC117" s="979"/>
      <c r="AD117" s="979"/>
      <c r="AE117" s="980"/>
      <c r="AF117" s="981">
        <v>3881124</v>
      </c>
      <c r="AG117" s="979"/>
      <c r="AH117" s="979"/>
      <c r="AI117" s="979"/>
      <c r="AJ117" s="980"/>
      <c r="AK117" s="981">
        <v>3687311</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48485937</v>
      </c>
      <c r="BR119" s="1000"/>
      <c r="BS119" s="1000"/>
      <c r="BT119" s="1000"/>
      <c r="BU119" s="1000"/>
      <c r="BV119" s="1000">
        <v>46603574</v>
      </c>
      <c r="BW119" s="1000"/>
      <c r="BX119" s="1000"/>
      <c r="BY119" s="1000"/>
      <c r="BZ119" s="1000"/>
      <c r="CA119" s="1000">
        <v>44700273</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3695167</v>
      </c>
      <c r="BR120" s="931"/>
      <c r="BS120" s="931"/>
      <c r="BT120" s="931"/>
      <c r="BU120" s="931"/>
      <c r="BV120" s="931">
        <v>4395001</v>
      </c>
      <c r="BW120" s="931"/>
      <c r="BX120" s="931"/>
      <c r="BY120" s="931"/>
      <c r="BZ120" s="931"/>
      <c r="CA120" s="931">
        <v>4879706</v>
      </c>
      <c r="CB120" s="931"/>
      <c r="CC120" s="931"/>
      <c r="CD120" s="931"/>
      <c r="CE120" s="931"/>
      <c r="CF120" s="944">
        <v>39.1</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8119584</v>
      </c>
      <c r="DH120" s="931"/>
      <c r="DI120" s="931"/>
      <c r="DJ120" s="931"/>
      <c r="DK120" s="931"/>
      <c r="DL120" s="931">
        <v>7742006</v>
      </c>
      <c r="DM120" s="931"/>
      <c r="DN120" s="931"/>
      <c r="DO120" s="931"/>
      <c r="DP120" s="931"/>
      <c r="DQ120" s="931">
        <v>7643129</v>
      </c>
      <c r="DR120" s="931"/>
      <c r="DS120" s="931"/>
      <c r="DT120" s="931"/>
      <c r="DU120" s="931"/>
      <c r="DV120" s="932">
        <v>61.2</v>
      </c>
      <c r="DW120" s="932"/>
      <c r="DX120" s="932"/>
      <c r="DY120" s="932"/>
      <c r="DZ120" s="933"/>
    </row>
    <row r="121" spans="1:130" s="230" customFormat="1" ht="26.25" customHeight="1" x14ac:dyDescent="0.2">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8061369</v>
      </c>
      <c r="BR121" s="926"/>
      <c r="BS121" s="926"/>
      <c r="BT121" s="926"/>
      <c r="BU121" s="926"/>
      <c r="BV121" s="926">
        <v>8597944</v>
      </c>
      <c r="BW121" s="926"/>
      <c r="BX121" s="926"/>
      <c r="BY121" s="926"/>
      <c r="BZ121" s="926"/>
      <c r="CA121" s="926">
        <v>9033643</v>
      </c>
      <c r="CB121" s="926"/>
      <c r="CC121" s="926"/>
      <c r="CD121" s="926"/>
      <c r="CE121" s="926"/>
      <c r="CF121" s="920">
        <v>72.3</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2">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23407372</v>
      </c>
      <c r="BR122" s="1000"/>
      <c r="BS122" s="1000"/>
      <c r="BT122" s="1000"/>
      <c r="BU122" s="1000"/>
      <c r="BV122" s="1000">
        <v>22603900</v>
      </c>
      <c r="BW122" s="1000"/>
      <c r="BX122" s="1000"/>
      <c r="BY122" s="1000"/>
      <c r="BZ122" s="1000"/>
      <c r="CA122" s="1000">
        <v>21391999</v>
      </c>
      <c r="CB122" s="1000"/>
      <c r="CC122" s="1000"/>
      <c r="CD122" s="1000"/>
      <c r="CE122" s="1000"/>
      <c r="CF122" s="1017">
        <v>171.2</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35163908</v>
      </c>
      <c r="BR123" s="1064"/>
      <c r="BS123" s="1064"/>
      <c r="BT123" s="1064"/>
      <c r="BU123" s="1064"/>
      <c r="BV123" s="1064">
        <v>35596845</v>
      </c>
      <c r="BW123" s="1064"/>
      <c r="BX123" s="1064"/>
      <c r="BY123" s="1064"/>
      <c r="BZ123" s="1064"/>
      <c r="CA123" s="1064">
        <v>35305348</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107.2</v>
      </c>
      <c r="BR124" s="1027"/>
      <c r="BS124" s="1027"/>
      <c r="BT124" s="1027"/>
      <c r="BU124" s="1027"/>
      <c r="BV124" s="1027">
        <v>90.8</v>
      </c>
      <c r="BW124" s="1027"/>
      <c r="BX124" s="1027"/>
      <c r="BY124" s="1027"/>
      <c r="BZ124" s="1027"/>
      <c r="CA124" s="1027">
        <v>75.2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v>1835</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691663</v>
      </c>
      <c r="AB128" s="1046"/>
      <c r="AC128" s="1046"/>
      <c r="AD128" s="1046"/>
      <c r="AE128" s="1047"/>
      <c r="AF128" s="1048">
        <v>699558</v>
      </c>
      <c r="AG128" s="1046"/>
      <c r="AH128" s="1046"/>
      <c r="AI128" s="1046"/>
      <c r="AJ128" s="1047"/>
      <c r="AK128" s="1048">
        <v>716389</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12.83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14345442</v>
      </c>
      <c r="AB129" s="959"/>
      <c r="AC129" s="959"/>
      <c r="AD129" s="959"/>
      <c r="AE129" s="960"/>
      <c r="AF129" s="961">
        <v>13999866</v>
      </c>
      <c r="AG129" s="959"/>
      <c r="AH129" s="959"/>
      <c r="AI129" s="959"/>
      <c r="AJ129" s="960"/>
      <c r="AK129" s="961">
        <v>14347829</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17.829999999999998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1919093</v>
      </c>
      <c r="AB130" s="959"/>
      <c r="AC130" s="959"/>
      <c r="AD130" s="959"/>
      <c r="AE130" s="960"/>
      <c r="AF130" s="961">
        <v>1889205</v>
      </c>
      <c r="AG130" s="959"/>
      <c r="AH130" s="959"/>
      <c r="AI130" s="959"/>
      <c r="AJ130" s="960"/>
      <c r="AK130" s="961">
        <v>1855510</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10.3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12426349</v>
      </c>
      <c r="AB131" s="986"/>
      <c r="AC131" s="986"/>
      <c r="AD131" s="986"/>
      <c r="AE131" s="987"/>
      <c r="AF131" s="985">
        <v>12110661</v>
      </c>
      <c r="AG131" s="986"/>
      <c r="AH131" s="986"/>
      <c r="AI131" s="986"/>
      <c r="AJ131" s="987"/>
      <c r="AK131" s="985">
        <v>12492319</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v>75.2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11.42695252</v>
      </c>
      <c r="AB132" s="1097"/>
      <c r="AC132" s="1097"/>
      <c r="AD132" s="1097"/>
      <c r="AE132" s="1098"/>
      <c r="AF132" s="1099">
        <v>10.671267240000001</v>
      </c>
      <c r="AG132" s="1097"/>
      <c r="AH132" s="1097"/>
      <c r="AI132" s="1097"/>
      <c r="AJ132" s="1098"/>
      <c r="AK132" s="1099">
        <v>8.928782558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13.1</v>
      </c>
      <c r="AB133" s="1080"/>
      <c r="AC133" s="1080"/>
      <c r="AD133" s="1080"/>
      <c r="AE133" s="1081"/>
      <c r="AF133" s="1079">
        <v>11.7</v>
      </c>
      <c r="AG133" s="1080"/>
      <c r="AH133" s="1080"/>
      <c r="AI133" s="1080"/>
      <c r="AJ133" s="1081"/>
      <c r="AK133" s="1079">
        <v>10.3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3ABmbg8srPoAWruevq2PUmNhtlRuFz2kEXCs+lQRHhfnvjUeRytqPq3ZUz5WCXUa8VEtE3O/QDxxGmhV+uo+g==" saltValue="q0TbsLK5Wlj6omwjg/8N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w077QXPiypqCX3LmmNIEJCh9JkhJoUkkIBvBsybfvdUXXyVNiHqzPvCaMQqBfph+RUo35Sto11aSmNaQU/Sw==" saltValue="dTtoo4QeJ23IZrZJeYz7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4UEmTK7JRbOVvR09PDDO9RxW+SkOHmkD+B3NxPbmifuxAGWZQZ9//pl6ll8jWVUCxQCkUIuAKhXzbn314T7JNQ==" saltValue="UKfMl7soJVwyCgJZbqDAn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3310166</v>
      </c>
      <c r="AP9" s="281">
        <v>58607</v>
      </c>
      <c r="AQ9" s="282">
        <v>66486</v>
      </c>
      <c r="AR9" s="283">
        <v>-11.9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71436</v>
      </c>
      <c r="AP10" s="284">
        <v>1265</v>
      </c>
      <c r="AQ10" s="285">
        <v>6147</v>
      </c>
      <c r="AR10" s="286">
        <v>-79.400000000000006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21875</v>
      </c>
      <c r="AP11" s="284">
        <v>387</v>
      </c>
      <c r="AQ11" s="285">
        <v>1219</v>
      </c>
      <c r="AR11" s="286">
        <v>-68.3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v>9</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107901</v>
      </c>
      <c r="AP13" s="284">
        <v>1910</v>
      </c>
      <c r="AQ13" s="285">
        <v>2955</v>
      </c>
      <c r="AR13" s="286">
        <v>-35.4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116795</v>
      </c>
      <c r="AP14" s="284">
        <v>2068</v>
      </c>
      <c r="AQ14" s="285">
        <v>1434</v>
      </c>
      <c r="AR14" s="286">
        <v>44.2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-97721</v>
      </c>
      <c r="AP15" s="284">
        <v>-1730</v>
      </c>
      <c r="AQ15" s="285">
        <v>-3102</v>
      </c>
      <c r="AR15" s="286">
        <v>-44.2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3530452</v>
      </c>
      <c r="AP16" s="284">
        <v>62507</v>
      </c>
      <c r="AQ16" s="285">
        <v>75147</v>
      </c>
      <c r="AR16" s="286">
        <v>-16.8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5.19</v>
      </c>
      <c r="AP21" s="298">
        <v>6.62</v>
      </c>
      <c r="AQ21" s="299">
        <v>-1.43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100</v>
      </c>
      <c r="AP22" s="303">
        <v>98.3</v>
      </c>
      <c r="AQ22" s="304">
        <v>1.7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2830876</v>
      </c>
      <c r="AP32" s="312">
        <v>50121</v>
      </c>
      <c r="AQ32" s="313">
        <v>34847</v>
      </c>
      <c r="AR32" s="314">
        <v>43.8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v>5</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546442</v>
      </c>
      <c r="AP35" s="312">
        <v>9675</v>
      </c>
      <c r="AQ35" s="313">
        <v>8260</v>
      </c>
      <c r="AR35" s="314">
        <v>17.100000000000001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309993</v>
      </c>
      <c r="AP36" s="312">
        <v>5488</v>
      </c>
      <c r="AQ36" s="313">
        <v>1689</v>
      </c>
      <c r="AR36" s="314">
        <v>224.9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487</v>
      </c>
      <c r="AP37" s="312" t="s">
        <v>487</v>
      </c>
      <c r="AQ37" s="313">
        <v>748</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1</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-716389</v>
      </c>
      <c r="AP39" s="312">
        <v>-12684</v>
      </c>
      <c r="AQ39" s="313">
        <v>-5762</v>
      </c>
      <c r="AR39" s="314">
        <v>120.1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-1855510</v>
      </c>
      <c r="AP40" s="312">
        <v>-32852</v>
      </c>
      <c r="AQ40" s="313">
        <v>-27609</v>
      </c>
      <c r="AR40" s="314">
        <v>19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1115412</v>
      </c>
      <c r="AP41" s="312">
        <v>19748</v>
      </c>
      <c r="AQ41" s="313">
        <v>12179</v>
      </c>
      <c r="AR41" s="314">
        <v>62.1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3652598</v>
      </c>
      <c r="AN51" s="334">
        <v>63188</v>
      </c>
      <c r="AO51" s="335">
        <v>25.8</v>
      </c>
      <c r="AP51" s="336">
        <v>45588</v>
      </c>
      <c r="AQ51" s="337">
        <v>8.6999999999999993</v>
      </c>
      <c r="AR51" s="338">
        <v>17.100000000000001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956347</v>
      </c>
      <c r="AN52" s="342">
        <v>16544</v>
      </c>
      <c r="AO52" s="343">
        <v>19.600000000000001</v>
      </c>
      <c r="AP52" s="344">
        <v>24150</v>
      </c>
      <c r="AQ52" s="345">
        <v>3.4</v>
      </c>
      <c r="AR52" s="346">
        <v>16.2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3678820</v>
      </c>
      <c r="AN53" s="334">
        <v>63935</v>
      </c>
      <c r="AO53" s="335">
        <v>1.2</v>
      </c>
      <c r="AP53" s="336">
        <v>45483</v>
      </c>
      <c r="AQ53" s="337">
        <v>-0.2</v>
      </c>
      <c r="AR53" s="338">
        <v>1.4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1922628</v>
      </c>
      <c r="AN54" s="342">
        <v>33414</v>
      </c>
      <c r="AO54" s="343">
        <v>102</v>
      </c>
      <c r="AP54" s="344">
        <v>24241</v>
      </c>
      <c r="AQ54" s="345">
        <v>0.4</v>
      </c>
      <c r="AR54" s="346">
        <v>101.6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2878984</v>
      </c>
      <c r="AN55" s="334">
        <v>50309</v>
      </c>
      <c r="AO55" s="335">
        <v>-21.3</v>
      </c>
      <c r="AP55" s="336">
        <v>45945</v>
      </c>
      <c r="AQ55" s="337">
        <v>1</v>
      </c>
      <c r="AR55" s="338">
        <v>-22.3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1334859</v>
      </c>
      <c r="AN56" s="342">
        <v>23326</v>
      </c>
      <c r="AO56" s="343">
        <v>-30.2</v>
      </c>
      <c r="AP56" s="344">
        <v>25180</v>
      </c>
      <c r="AQ56" s="345">
        <v>3.9</v>
      </c>
      <c r="AR56" s="346">
        <v>-34.1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2152366</v>
      </c>
      <c r="AN57" s="334">
        <v>37766</v>
      </c>
      <c r="AO57" s="335">
        <v>-24.9</v>
      </c>
      <c r="AP57" s="336">
        <v>44475</v>
      </c>
      <c r="AQ57" s="337">
        <v>-3.2</v>
      </c>
      <c r="AR57" s="338">
        <v>-21.7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668329</v>
      </c>
      <c r="AN58" s="342">
        <v>11727</v>
      </c>
      <c r="AO58" s="343">
        <v>-49.7</v>
      </c>
      <c r="AP58" s="344">
        <v>24780</v>
      </c>
      <c r="AQ58" s="345">
        <v>-1.6</v>
      </c>
      <c r="AR58" s="346">
        <v>-48.1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2110683</v>
      </c>
      <c r="AN59" s="334">
        <v>37370</v>
      </c>
      <c r="AO59" s="335">
        <v>-1</v>
      </c>
      <c r="AP59" s="336">
        <v>45982</v>
      </c>
      <c r="AQ59" s="337">
        <v>3.4</v>
      </c>
      <c r="AR59" s="338">
        <v>-4.4000000000000004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643474</v>
      </c>
      <c r="AN60" s="342">
        <v>11393</v>
      </c>
      <c r="AO60" s="343">
        <v>-2.8</v>
      </c>
      <c r="AP60" s="344">
        <v>25583</v>
      </c>
      <c r="AQ60" s="345">
        <v>3.2</v>
      </c>
      <c r="AR60" s="346">
        <v>-6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2894690</v>
      </c>
      <c r="AN61" s="349">
        <v>50514</v>
      </c>
      <c r="AO61" s="350">
        <v>-4</v>
      </c>
      <c r="AP61" s="351">
        <v>45495</v>
      </c>
      <c r="AQ61" s="352">
        <v>1.9</v>
      </c>
      <c r="AR61" s="338">
        <v>-5.9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1105127</v>
      </c>
      <c r="AN62" s="342">
        <v>19281</v>
      </c>
      <c r="AO62" s="343">
        <v>7.8</v>
      </c>
      <c r="AP62" s="344">
        <v>24787</v>
      </c>
      <c r="AQ62" s="345">
        <v>1.9</v>
      </c>
      <c r="AR62" s="346">
        <v>5.9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uiX8DrNO1nOTWKxaE8MRuXQQg5Ac0vVU6oKaj+qfEowPQXJm/HCZETvdbkJaSdbtW9lRLTTqqFqCwqjMF0Ju2A==" saltValue="UITzptOIAYRP7nsh5Xuf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muZYSk7s9P14BJXZDTlUm42OIK70obL/ccxYZ92sL34bkn2Hc0BYbLELZZYIe1ZNkgZqrRasVA7ve5SF9juL8g==" saltValue="KefOnTEyEIfmix5eWNZL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frbnfF+7PbDPkjAIEL3W11vjiFhbSCuA9/NStC3I0mRCfMve8f23IfOXtASzpz8pIQywkpcLFMgAoIB6oWRywA==" saltValue="vc8r389IGtmwJ7AXgZru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15.69</v>
      </c>
      <c r="G47" s="12">
        <v>15.75</v>
      </c>
      <c r="H47" s="12">
        <v>16.11</v>
      </c>
      <c r="I47" s="12">
        <v>20.78</v>
      </c>
      <c r="J47" s="13">
        <v>23.37</v>
      </c>
    </row>
    <row r="48" spans="2:10" ht="57.75" customHeight="1" x14ac:dyDescent="0.2">
      <c r="B48" s="14"/>
      <c r="C48" s="1141" t="s">
        <v>4</v>
      </c>
      <c r="D48" s="1141"/>
      <c r="E48" s="1142"/>
      <c r="F48" s="15">
        <v>0.59</v>
      </c>
      <c r="G48" s="16">
        <v>2.29</v>
      </c>
      <c r="H48" s="16">
        <v>8.26</v>
      </c>
      <c r="I48" s="16">
        <v>5.91</v>
      </c>
      <c r="J48" s="17">
        <v>1.35</v>
      </c>
    </row>
    <row r="49" spans="2:10" ht="57.75" customHeight="1" thickBot="1" x14ac:dyDescent="0.25">
      <c r="B49" s="18"/>
      <c r="C49" s="1143" t="s">
        <v>5</v>
      </c>
      <c r="D49" s="1143"/>
      <c r="E49" s="1144"/>
      <c r="F49" s="19" t="s">
        <v>530</v>
      </c>
      <c r="G49" s="20">
        <v>2.0299999999999998</v>
      </c>
      <c r="H49" s="20">
        <v>7.21</v>
      </c>
      <c r="I49" s="20">
        <v>1.71</v>
      </c>
      <c r="J49" s="21" t="s">
        <v>531</v>
      </c>
    </row>
    <row r="50" spans="2:10" ht="13.2" x14ac:dyDescent="0.2"/>
  </sheetData>
  <sheetProtection algorithmName="SHA-512" hashValue="gcY0IrV0AoR0M4wgySQbLXoYCKWLDiDrXkZZp6GMD84Sjqk5bpvYg3vz/dOIbKUmzUWUjlIQ7M5Kt19mKk2lig==" saltValue="DPeRPPjwP5hZOb9ntWiu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532</v>
      </c>
      <c r="D34" s="1151"/>
      <c r="E34" s="1152"/>
      <c r="F34" s="32">
        <v>15.37</v>
      </c>
      <c r="G34" s="33">
        <v>15.57</v>
      </c>
      <c r="H34" s="33">
        <v>14.59</v>
      </c>
      <c r="I34" s="33">
        <v>14.74</v>
      </c>
      <c r="J34" s="34">
        <v>14.18</v>
      </c>
      <c r="K34" s="22"/>
      <c r="L34" s="22"/>
      <c r="M34" s="22"/>
      <c r="N34" s="22"/>
      <c r="O34" s="22"/>
      <c r="P34" s="22"/>
    </row>
    <row r="35" spans="1:16" ht="39" customHeight="1" x14ac:dyDescent="0.2">
      <c r="A35" s="22"/>
      <c r="B35" s="35"/>
      <c r="C35" s="1145" t="s">
        <v>533</v>
      </c>
      <c r="D35" s="1146"/>
      <c r="E35" s="1147"/>
      <c r="F35" s="36" t="s">
        <v>487</v>
      </c>
      <c r="G35" s="37">
        <v>0.89</v>
      </c>
      <c r="H35" s="37">
        <v>1.48</v>
      </c>
      <c r="I35" s="37">
        <v>1.8</v>
      </c>
      <c r="J35" s="38">
        <v>2.0299999999999998</v>
      </c>
      <c r="K35" s="22"/>
      <c r="L35" s="22"/>
      <c r="M35" s="22"/>
      <c r="N35" s="22"/>
      <c r="O35" s="22"/>
      <c r="P35" s="22"/>
    </row>
    <row r="36" spans="1:16" ht="39" customHeight="1" x14ac:dyDescent="0.2">
      <c r="A36" s="22"/>
      <c r="B36" s="35"/>
      <c r="C36" s="1145" t="s">
        <v>534</v>
      </c>
      <c r="D36" s="1146"/>
      <c r="E36" s="1147"/>
      <c r="F36" s="36">
        <v>0.57999999999999996</v>
      </c>
      <c r="G36" s="37">
        <v>2.29</v>
      </c>
      <c r="H36" s="37">
        <v>8.26</v>
      </c>
      <c r="I36" s="37">
        <v>5.9</v>
      </c>
      <c r="J36" s="38">
        <v>1.35</v>
      </c>
      <c r="K36" s="22"/>
      <c r="L36" s="22"/>
      <c r="M36" s="22"/>
      <c r="N36" s="22"/>
      <c r="O36" s="22"/>
      <c r="P36" s="22"/>
    </row>
    <row r="37" spans="1:16" ht="39" customHeight="1" x14ac:dyDescent="0.2">
      <c r="A37" s="22"/>
      <c r="B37" s="35"/>
      <c r="C37" s="1145" t="s">
        <v>535</v>
      </c>
      <c r="D37" s="1146"/>
      <c r="E37" s="1147"/>
      <c r="F37" s="36">
        <v>0.28000000000000003</v>
      </c>
      <c r="G37" s="37">
        <v>0.28999999999999998</v>
      </c>
      <c r="H37" s="37">
        <v>0.28000000000000003</v>
      </c>
      <c r="I37" s="37">
        <v>0.33</v>
      </c>
      <c r="J37" s="38">
        <v>0.31</v>
      </c>
      <c r="K37" s="22"/>
      <c r="L37" s="22"/>
      <c r="M37" s="22"/>
      <c r="N37" s="22"/>
      <c r="O37" s="22"/>
      <c r="P37" s="22"/>
    </row>
    <row r="38" spans="1:16" ht="39" customHeight="1" x14ac:dyDescent="0.2">
      <c r="A38" s="22"/>
      <c r="B38" s="35"/>
      <c r="C38" s="1145" t="s">
        <v>536</v>
      </c>
      <c r="D38" s="1146"/>
      <c r="E38" s="1147"/>
      <c r="F38" s="36">
        <v>1.01</v>
      </c>
      <c r="G38" s="37">
        <v>1.49</v>
      </c>
      <c r="H38" s="37">
        <v>0.56000000000000005</v>
      </c>
      <c r="I38" s="37">
        <v>0.28000000000000003</v>
      </c>
      <c r="J38" s="38">
        <v>0.05</v>
      </c>
      <c r="K38" s="22"/>
      <c r="L38" s="22"/>
      <c r="M38" s="22"/>
      <c r="N38" s="22"/>
      <c r="O38" s="22"/>
      <c r="P38" s="22"/>
    </row>
    <row r="39" spans="1:16" ht="39" customHeight="1" x14ac:dyDescent="0.2">
      <c r="A39" s="22"/>
      <c r="B39" s="35"/>
      <c r="C39" s="1145" t="s">
        <v>537</v>
      </c>
      <c r="D39" s="1146"/>
      <c r="E39" s="1147"/>
      <c r="F39" s="36" t="s">
        <v>538</v>
      </c>
      <c r="G39" s="37" t="s">
        <v>539</v>
      </c>
      <c r="H39" s="37">
        <v>0.21</v>
      </c>
      <c r="I39" s="37">
        <v>0.44</v>
      </c>
      <c r="J39" s="38">
        <v>0.04</v>
      </c>
      <c r="K39" s="22"/>
      <c r="L39" s="22"/>
      <c r="M39" s="22"/>
      <c r="N39" s="22"/>
      <c r="O39" s="22"/>
      <c r="P39" s="22"/>
    </row>
    <row r="40" spans="1:16" ht="39" customHeight="1" x14ac:dyDescent="0.2">
      <c r="A40" s="22"/>
      <c r="B40" s="35"/>
      <c r="C40" s="1145" t="s">
        <v>540</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542</v>
      </c>
      <c r="D43" s="1149"/>
      <c r="E43" s="1150"/>
      <c r="F43" s="41">
        <v>0.3</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row r="49" s="23" customFormat="1" ht="13.5" hidden="1" customHeight="1" x14ac:dyDescent="0.2"/>
    <row r="50" s="23" customFormat="1" ht="13.5" hidden="1" customHeight="1" x14ac:dyDescent="0.2"/>
    <row r="51" s="23" customFormat="1" ht="13.5" hidden="1" customHeight="1" x14ac:dyDescent="0.2"/>
  </sheetData>
  <sheetProtection algorithmName="SHA-512" hashValue="34tMp2p10CjDLb4Dx8rCn9JW/Yp1jDi2tZ/vQwoonSrZIRY5zRZjMmEAKKLWY05+aqrkXOfc88ZzLRFIzYd9LA==" saltValue="8gZ069YaiSUxpjnRC+41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3172</v>
      </c>
      <c r="L45" s="60">
        <v>3146</v>
      </c>
      <c r="M45" s="60">
        <v>3199</v>
      </c>
      <c r="N45" s="60">
        <v>3035</v>
      </c>
      <c r="O45" s="61">
        <v>2831</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2">
      <c r="A48" s="48"/>
      <c r="B48" s="1155"/>
      <c r="C48" s="1156"/>
      <c r="D48" s="62"/>
      <c r="E48" s="1161" t="s">
        <v>13</v>
      </c>
      <c r="F48" s="1161"/>
      <c r="G48" s="1161"/>
      <c r="H48" s="1161"/>
      <c r="I48" s="1161"/>
      <c r="J48" s="1162"/>
      <c r="K48" s="63">
        <v>617</v>
      </c>
      <c r="L48" s="64">
        <v>509</v>
      </c>
      <c r="M48" s="64">
        <v>489</v>
      </c>
      <c r="N48" s="64">
        <v>520</v>
      </c>
      <c r="O48" s="65">
        <v>546</v>
      </c>
      <c r="P48" s="48"/>
      <c r="Q48" s="48"/>
      <c r="R48" s="48"/>
      <c r="S48" s="48"/>
      <c r="T48" s="48"/>
      <c r="U48" s="48"/>
    </row>
    <row r="49" spans="1:21" ht="30.75" customHeight="1" x14ac:dyDescent="0.2">
      <c r="A49" s="48"/>
      <c r="B49" s="1155"/>
      <c r="C49" s="1156"/>
      <c r="D49" s="62"/>
      <c r="E49" s="1161" t="s">
        <v>14</v>
      </c>
      <c r="F49" s="1161"/>
      <c r="G49" s="1161"/>
      <c r="H49" s="1161"/>
      <c r="I49" s="1161"/>
      <c r="J49" s="1162"/>
      <c r="K49" s="63">
        <v>405</v>
      </c>
      <c r="L49" s="64">
        <v>375</v>
      </c>
      <c r="M49" s="64">
        <v>343</v>
      </c>
      <c r="N49" s="64">
        <v>326</v>
      </c>
      <c r="O49" s="65">
        <v>310</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487</v>
      </c>
      <c r="L51" s="64">
        <v>0</v>
      </c>
      <c r="M51" s="64" t="s">
        <v>487</v>
      </c>
      <c r="N51" s="64" t="s">
        <v>487</v>
      </c>
      <c r="O51" s="65" t="s">
        <v>487</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2490</v>
      </c>
      <c r="L52" s="64">
        <v>2488</v>
      </c>
      <c r="M52" s="64">
        <v>2611</v>
      </c>
      <c r="N52" s="64">
        <v>2589</v>
      </c>
      <c r="O52" s="65">
        <v>2571</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1704</v>
      </c>
      <c r="L53" s="69">
        <v>1542</v>
      </c>
      <c r="M53" s="69">
        <v>1420</v>
      </c>
      <c r="N53" s="69">
        <v>1292</v>
      </c>
      <c r="O53" s="70">
        <v>1116</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s2R7tiOm78xkALdCOC/4RLi1lZqHan3SXjL7yBvGOc7GoI3raur77x7Oiw2/LFNMgfXg6b7HwMcnbx0wfwxMA==" saltValue="NF2NTzz1Kbj4ziZdHXzM+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s="96" customFormat="1" ht="15" customHeight="1" x14ac:dyDescent="0.2"/>
    <row r="21" s="96" customFormat="1" ht="15" customHeight="1" x14ac:dyDescent="0.2"/>
    <row r="22" s="96" customFormat="1" ht="15" customHeight="1" x14ac:dyDescent="0.2"/>
    <row r="23" s="96" customFormat="1" ht="15" customHeight="1" x14ac:dyDescent="0.2"/>
    <row r="24" s="96" customFormat="1" ht="15" customHeight="1" x14ac:dyDescent="0.2"/>
    <row r="25" s="96" customFormat="1" ht="15" customHeight="1" x14ac:dyDescent="0.2"/>
    <row r="26" s="96" customFormat="1" ht="15" customHeight="1" x14ac:dyDescent="0.2"/>
    <row r="27" s="96" customFormat="1" ht="15" customHeight="1" x14ac:dyDescent="0.2"/>
    <row r="28" s="96" customFormat="1" ht="15" customHeight="1" x14ac:dyDescent="0.2"/>
    <row r="29" s="96" customFormat="1" ht="15" customHeight="1" x14ac:dyDescent="0.2"/>
    <row r="30" s="96" customFormat="1" ht="15" customHeight="1" x14ac:dyDescent="0.2"/>
    <row r="31" s="96" customFormat="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5">
        <v>35959</v>
      </c>
      <c r="J41" s="356">
        <v>35368</v>
      </c>
      <c r="K41" s="356">
        <v>35358</v>
      </c>
      <c r="L41" s="356">
        <v>34100</v>
      </c>
      <c r="M41" s="357">
        <v>32344</v>
      </c>
    </row>
    <row r="42" spans="2:13" ht="27.75" customHeight="1" x14ac:dyDescent="0.2">
      <c r="B42" s="1186"/>
      <c r="C42" s="1187"/>
      <c r="D42" s="106"/>
      <c r="E42" s="1192" t="s">
        <v>32</v>
      </c>
      <c r="F42" s="1192"/>
      <c r="G42" s="1192"/>
      <c r="H42" s="1193"/>
      <c r="I42" s="358" t="s">
        <v>487</v>
      </c>
      <c r="J42" s="359" t="s">
        <v>487</v>
      </c>
      <c r="K42" s="359" t="s">
        <v>487</v>
      </c>
      <c r="L42" s="359" t="s">
        <v>487</v>
      </c>
      <c r="M42" s="360" t="s">
        <v>487</v>
      </c>
    </row>
    <row r="43" spans="2:13" ht="27.75" customHeight="1" x14ac:dyDescent="0.2">
      <c r="B43" s="1186"/>
      <c r="C43" s="1187"/>
      <c r="D43" s="106"/>
      <c r="E43" s="1192" t="s">
        <v>33</v>
      </c>
      <c r="F43" s="1192"/>
      <c r="G43" s="1192"/>
      <c r="H43" s="1193"/>
      <c r="I43" s="358">
        <v>9020</v>
      </c>
      <c r="J43" s="359">
        <v>8564</v>
      </c>
      <c r="K43" s="359">
        <v>8121</v>
      </c>
      <c r="L43" s="359">
        <v>7742</v>
      </c>
      <c r="M43" s="360">
        <v>7643</v>
      </c>
    </row>
    <row r="44" spans="2:13" ht="27.75" customHeight="1" x14ac:dyDescent="0.2">
      <c r="B44" s="1186"/>
      <c r="C44" s="1187"/>
      <c r="D44" s="106"/>
      <c r="E44" s="1192" t="s">
        <v>34</v>
      </c>
      <c r="F44" s="1192"/>
      <c r="G44" s="1192"/>
      <c r="H44" s="1193"/>
      <c r="I44" s="358">
        <v>3097</v>
      </c>
      <c r="J44" s="359">
        <v>2867</v>
      </c>
      <c r="K44" s="359">
        <v>2674</v>
      </c>
      <c r="L44" s="359">
        <v>2494</v>
      </c>
      <c r="M44" s="360">
        <v>2382</v>
      </c>
    </row>
    <row r="45" spans="2:13" ht="27.75" customHeight="1" x14ac:dyDescent="0.2">
      <c r="B45" s="1186"/>
      <c r="C45" s="1187"/>
      <c r="D45" s="106"/>
      <c r="E45" s="1192" t="s">
        <v>35</v>
      </c>
      <c r="F45" s="1192"/>
      <c r="G45" s="1192"/>
      <c r="H45" s="1193"/>
      <c r="I45" s="358">
        <v>2425</v>
      </c>
      <c r="J45" s="359">
        <v>2417</v>
      </c>
      <c r="K45" s="359">
        <v>2332</v>
      </c>
      <c r="L45" s="359">
        <v>2268</v>
      </c>
      <c r="M45" s="360">
        <v>2331</v>
      </c>
    </row>
    <row r="46" spans="2:13" ht="27.75" customHeight="1" x14ac:dyDescent="0.2">
      <c r="B46" s="1186"/>
      <c r="C46" s="1187"/>
      <c r="D46" s="107"/>
      <c r="E46" s="1192" t="s">
        <v>36</v>
      </c>
      <c r="F46" s="1192"/>
      <c r="G46" s="1192"/>
      <c r="H46" s="1193"/>
      <c r="I46" s="358">
        <v>418</v>
      </c>
      <c r="J46" s="359" t="s">
        <v>487</v>
      </c>
      <c r="K46" s="359" t="s">
        <v>487</v>
      </c>
      <c r="L46" s="359" t="s">
        <v>487</v>
      </c>
      <c r="M46" s="360" t="s">
        <v>487</v>
      </c>
    </row>
    <row r="47" spans="2:13" ht="27.75" customHeight="1" x14ac:dyDescent="0.2">
      <c r="B47" s="1186"/>
      <c r="C47" s="1187"/>
      <c r="D47" s="108"/>
      <c r="E47" s="1194" t="s">
        <v>37</v>
      </c>
      <c r="F47" s="1195"/>
      <c r="G47" s="1195"/>
      <c r="H47" s="1196"/>
      <c r="I47" s="358" t="s">
        <v>487</v>
      </c>
      <c r="J47" s="359" t="s">
        <v>487</v>
      </c>
      <c r="K47" s="359" t="s">
        <v>487</v>
      </c>
      <c r="L47" s="359" t="s">
        <v>487</v>
      </c>
      <c r="M47" s="360" t="s">
        <v>487</v>
      </c>
    </row>
    <row r="48" spans="2:13" ht="27.75" customHeight="1" x14ac:dyDescent="0.2">
      <c r="B48" s="1186"/>
      <c r="C48" s="1187"/>
      <c r="D48" s="106"/>
      <c r="E48" s="1192" t="s">
        <v>38</v>
      </c>
      <c r="F48" s="1192"/>
      <c r="G48" s="1192"/>
      <c r="H48" s="1193"/>
      <c r="I48" s="358" t="s">
        <v>487</v>
      </c>
      <c r="J48" s="359" t="s">
        <v>487</v>
      </c>
      <c r="K48" s="359" t="s">
        <v>487</v>
      </c>
      <c r="L48" s="359" t="s">
        <v>487</v>
      </c>
      <c r="M48" s="360" t="s">
        <v>487</v>
      </c>
    </row>
    <row r="49" spans="2:13" ht="27.75" customHeight="1" x14ac:dyDescent="0.2">
      <c r="B49" s="1188"/>
      <c r="C49" s="1189"/>
      <c r="D49" s="106"/>
      <c r="E49" s="1192" t="s">
        <v>39</v>
      </c>
      <c r="F49" s="1192"/>
      <c r="G49" s="1192"/>
      <c r="H49" s="1193"/>
      <c r="I49" s="358" t="s">
        <v>487</v>
      </c>
      <c r="J49" s="359" t="s">
        <v>487</v>
      </c>
      <c r="K49" s="359" t="s">
        <v>487</v>
      </c>
      <c r="L49" s="359" t="s">
        <v>487</v>
      </c>
      <c r="M49" s="360" t="s">
        <v>487</v>
      </c>
    </row>
    <row r="50" spans="2:13" ht="27.75" customHeight="1" x14ac:dyDescent="0.2">
      <c r="B50" s="1197" t="s">
        <v>40</v>
      </c>
      <c r="C50" s="1198"/>
      <c r="D50" s="109"/>
      <c r="E50" s="1192" t="s">
        <v>41</v>
      </c>
      <c r="F50" s="1192"/>
      <c r="G50" s="1192"/>
      <c r="H50" s="1193"/>
      <c r="I50" s="358">
        <v>3120</v>
      </c>
      <c r="J50" s="359">
        <v>3411</v>
      </c>
      <c r="K50" s="359">
        <v>3695</v>
      </c>
      <c r="L50" s="359">
        <v>4395</v>
      </c>
      <c r="M50" s="360">
        <v>4880</v>
      </c>
    </row>
    <row r="51" spans="2:13" ht="27.75" customHeight="1" x14ac:dyDescent="0.2">
      <c r="B51" s="1186"/>
      <c r="C51" s="1187"/>
      <c r="D51" s="106"/>
      <c r="E51" s="1192" t="s">
        <v>42</v>
      </c>
      <c r="F51" s="1192"/>
      <c r="G51" s="1192"/>
      <c r="H51" s="1193"/>
      <c r="I51" s="358">
        <v>8610</v>
      </c>
      <c r="J51" s="359">
        <v>8083</v>
      </c>
      <c r="K51" s="359">
        <v>8061</v>
      </c>
      <c r="L51" s="359">
        <v>8598</v>
      </c>
      <c r="M51" s="360">
        <v>9034</v>
      </c>
    </row>
    <row r="52" spans="2:13" ht="27.75" customHeight="1" x14ac:dyDescent="0.2">
      <c r="B52" s="1188"/>
      <c r="C52" s="1189"/>
      <c r="D52" s="106"/>
      <c r="E52" s="1192" t="s">
        <v>43</v>
      </c>
      <c r="F52" s="1192"/>
      <c r="G52" s="1192"/>
      <c r="H52" s="1193"/>
      <c r="I52" s="358">
        <v>23595</v>
      </c>
      <c r="J52" s="359">
        <v>23534</v>
      </c>
      <c r="K52" s="359">
        <v>23407</v>
      </c>
      <c r="L52" s="359">
        <v>22604</v>
      </c>
      <c r="M52" s="360">
        <v>21392</v>
      </c>
    </row>
    <row r="53" spans="2:13" ht="27.75" customHeight="1" thickBot="1" x14ac:dyDescent="0.25">
      <c r="B53" s="1199" t="s">
        <v>19</v>
      </c>
      <c r="C53" s="1200"/>
      <c r="D53" s="110"/>
      <c r="E53" s="1201" t="s">
        <v>44</v>
      </c>
      <c r="F53" s="1201"/>
      <c r="G53" s="1201"/>
      <c r="H53" s="1202"/>
      <c r="I53" s="361">
        <v>15594</v>
      </c>
      <c r="J53" s="362">
        <v>14190</v>
      </c>
      <c r="K53" s="362">
        <v>13322</v>
      </c>
      <c r="L53" s="362">
        <v>11007</v>
      </c>
      <c r="M53" s="363">
        <v>9395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73QM/S5vRp9ezb/nSDN3ywGNRHYbrAT6167bswkZuOO02RT7qbkUorMwVfyWpI1by/k552Z+cjvzgi2TDZZjsQ==" saltValue="sdc5doanPfAnZXZsuu0K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1" t="s">
        <v>46</v>
      </c>
      <c r="D55" s="1211"/>
      <c r="E55" s="1212"/>
      <c r="F55" s="122">
        <v>2310</v>
      </c>
      <c r="G55" s="122">
        <v>2909</v>
      </c>
      <c r="H55" s="123">
        <v>3353</v>
      </c>
    </row>
    <row r="56" spans="2:8" ht="52.5" customHeight="1" x14ac:dyDescent="0.2">
      <c r="B56" s="124"/>
      <c r="C56" s="1213" t="s">
        <v>47</v>
      </c>
      <c r="D56" s="1213"/>
      <c r="E56" s="1214"/>
      <c r="F56" s="125" t="s">
        <v>487</v>
      </c>
      <c r="G56" s="125" t="s">
        <v>487</v>
      </c>
      <c r="H56" s="126" t="s">
        <v>487</v>
      </c>
    </row>
    <row r="57" spans="2:8" ht="53.25" customHeight="1" x14ac:dyDescent="0.2">
      <c r="B57" s="124"/>
      <c r="C57" s="1215" t="s">
        <v>48</v>
      </c>
      <c r="D57" s="1215"/>
      <c r="E57" s="1216"/>
      <c r="F57" s="127">
        <v>1829</v>
      </c>
      <c r="G57" s="127">
        <v>1693</v>
      </c>
      <c r="H57" s="128">
        <v>1481</v>
      </c>
    </row>
    <row r="58" spans="2:8" ht="45.75" customHeight="1" x14ac:dyDescent="0.2">
      <c r="B58" s="129"/>
      <c r="C58" s="1203" t="s">
        <v>548</v>
      </c>
      <c r="D58" s="1204"/>
      <c r="E58" s="1205"/>
      <c r="F58" s="130">
        <v>1494</v>
      </c>
      <c r="G58" s="130">
        <v>1312</v>
      </c>
      <c r="H58" s="131">
        <v>1122</v>
      </c>
    </row>
    <row r="59" spans="2:8" ht="45.75" customHeight="1" x14ac:dyDescent="0.2">
      <c r="B59" s="129"/>
      <c r="C59" s="1203" t="s">
        <v>549</v>
      </c>
      <c r="D59" s="1204"/>
      <c r="E59" s="1205"/>
      <c r="F59" s="130">
        <v>75</v>
      </c>
      <c r="G59" s="130">
        <v>84</v>
      </c>
      <c r="H59" s="131">
        <v>93</v>
      </c>
    </row>
    <row r="60" spans="2:8" ht="45.75" customHeight="1" x14ac:dyDescent="0.2">
      <c r="B60" s="129"/>
      <c r="C60" s="1203" t="s">
        <v>550</v>
      </c>
      <c r="D60" s="1204"/>
      <c r="E60" s="1205"/>
      <c r="F60" s="130">
        <v>60</v>
      </c>
      <c r="G60" s="130">
        <v>61</v>
      </c>
      <c r="H60" s="131">
        <v>61</v>
      </c>
    </row>
    <row r="61" spans="2:8" ht="45.75" customHeight="1" x14ac:dyDescent="0.2">
      <c r="B61" s="129"/>
      <c r="C61" s="1203" t="s">
        <v>551</v>
      </c>
      <c r="D61" s="1204"/>
      <c r="E61" s="1205"/>
      <c r="F61" s="130">
        <v>41</v>
      </c>
      <c r="G61" s="130">
        <v>49</v>
      </c>
      <c r="H61" s="131">
        <v>57</v>
      </c>
    </row>
    <row r="62" spans="2:8" ht="45.75" customHeight="1" thickBot="1" x14ac:dyDescent="0.25">
      <c r="B62" s="132"/>
      <c r="C62" s="1206" t="s">
        <v>552</v>
      </c>
      <c r="D62" s="1207"/>
      <c r="E62" s="1208"/>
      <c r="F62" s="133">
        <v>62</v>
      </c>
      <c r="G62" s="133">
        <v>60</v>
      </c>
      <c r="H62" s="134">
        <v>56</v>
      </c>
    </row>
    <row r="63" spans="2:8" ht="52.5" customHeight="1" thickBot="1" x14ac:dyDescent="0.25">
      <c r="B63" s="135"/>
      <c r="C63" s="1209" t="s">
        <v>49</v>
      </c>
      <c r="D63" s="1209"/>
      <c r="E63" s="1210"/>
      <c r="F63" s="136">
        <v>4139</v>
      </c>
      <c r="G63" s="136">
        <v>4601</v>
      </c>
      <c r="H63" s="137">
        <v>4834</v>
      </c>
    </row>
    <row r="64" spans="2:8" ht="13.2" x14ac:dyDescent="0.2"/>
    <row r="65" s="1" customFormat="1" ht="13.5" hidden="1" customHeight="1" x14ac:dyDescent="0.2"/>
    <row r="66" s="1" customFormat="1" ht="13.5" hidden="1" customHeight="1" x14ac:dyDescent="0.2"/>
  </sheetData>
  <sheetProtection algorithmName="SHA-512" hashValue="JuwmPaMQpQgXGVHNYdLh4fZ/lJg7bzmMkyZhk3vuyOWTC4yYnMvzaUhPvAHrA5Xo3Z7QzoR5CG0eUOmhphfl8w==" saltValue="6yP1NrmyNJKPOqCzvCjA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63188</v>
      </c>
      <c r="E3" s="156"/>
      <c r="F3" s="157">
        <v>45588</v>
      </c>
      <c r="G3" s="158"/>
      <c r="H3" s="159"/>
    </row>
    <row r="4" spans="1:8" x14ac:dyDescent="0.2">
      <c r="A4" s="160"/>
      <c r="B4" s="161"/>
      <c r="C4" s="162"/>
      <c r="D4" s="163">
        <v>16544</v>
      </c>
      <c r="E4" s="164"/>
      <c r="F4" s="165">
        <v>24150</v>
      </c>
      <c r="G4" s="166"/>
      <c r="H4" s="167"/>
    </row>
    <row r="5" spans="1:8" x14ac:dyDescent="0.2">
      <c r="A5" s="148" t="s">
        <v>519</v>
      </c>
      <c r="B5" s="153"/>
      <c r="C5" s="154"/>
      <c r="D5" s="155">
        <v>63935</v>
      </c>
      <c r="E5" s="156"/>
      <c r="F5" s="157">
        <v>45483</v>
      </c>
      <c r="G5" s="158"/>
      <c r="H5" s="159"/>
    </row>
    <row r="6" spans="1:8" x14ac:dyDescent="0.2">
      <c r="A6" s="160"/>
      <c r="B6" s="161"/>
      <c r="C6" s="162"/>
      <c r="D6" s="163">
        <v>33414</v>
      </c>
      <c r="E6" s="164"/>
      <c r="F6" s="165">
        <v>24241</v>
      </c>
      <c r="G6" s="166"/>
      <c r="H6" s="167"/>
    </row>
    <row r="7" spans="1:8" x14ac:dyDescent="0.2">
      <c r="A7" s="148" t="s">
        <v>520</v>
      </c>
      <c r="B7" s="153"/>
      <c r="C7" s="154"/>
      <c r="D7" s="155">
        <v>50309</v>
      </c>
      <c r="E7" s="156"/>
      <c r="F7" s="157">
        <v>45945</v>
      </c>
      <c r="G7" s="158"/>
      <c r="H7" s="159"/>
    </row>
    <row r="8" spans="1:8" x14ac:dyDescent="0.2">
      <c r="A8" s="160"/>
      <c r="B8" s="161"/>
      <c r="C8" s="162"/>
      <c r="D8" s="163">
        <v>23326</v>
      </c>
      <c r="E8" s="164"/>
      <c r="F8" s="165">
        <v>25180</v>
      </c>
      <c r="G8" s="166"/>
      <c r="H8" s="167"/>
    </row>
    <row r="9" spans="1:8" x14ac:dyDescent="0.2">
      <c r="A9" s="148" t="s">
        <v>521</v>
      </c>
      <c r="B9" s="153"/>
      <c r="C9" s="154"/>
      <c r="D9" s="155">
        <v>37766</v>
      </c>
      <c r="E9" s="156"/>
      <c r="F9" s="157">
        <v>44475</v>
      </c>
      <c r="G9" s="158"/>
      <c r="H9" s="159"/>
    </row>
    <row r="10" spans="1:8" x14ac:dyDescent="0.2">
      <c r="A10" s="160"/>
      <c r="B10" s="161"/>
      <c r="C10" s="162"/>
      <c r="D10" s="163">
        <v>11727</v>
      </c>
      <c r="E10" s="164"/>
      <c r="F10" s="165">
        <v>24780</v>
      </c>
      <c r="G10" s="166"/>
      <c r="H10" s="167"/>
    </row>
    <row r="11" spans="1:8" x14ac:dyDescent="0.2">
      <c r="A11" s="148" t="s">
        <v>522</v>
      </c>
      <c r="B11" s="153"/>
      <c r="C11" s="154"/>
      <c r="D11" s="155">
        <v>37370</v>
      </c>
      <c r="E11" s="156"/>
      <c r="F11" s="157">
        <v>45982</v>
      </c>
      <c r="G11" s="158"/>
      <c r="H11" s="159"/>
    </row>
    <row r="12" spans="1:8" x14ac:dyDescent="0.2">
      <c r="A12" s="160"/>
      <c r="B12" s="161"/>
      <c r="C12" s="168"/>
      <c r="D12" s="163">
        <v>11393</v>
      </c>
      <c r="E12" s="164"/>
      <c r="F12" s="165">
        <v>25583</v>
      </c>
      <c r="G12" s="166"/>
      <c r="H12" s="167"/>
    </row>
    <row r="13" spans="1:8" x14ac:dyDescent="0.2">
      <c r="A13" s="148"/>
      <c r="B13" s="153"/>
      <c r="C13" s="169"/>
      <c r="D13" s="170">
        <v>50514</v>
      </c>
      <c r="E13" s="171"/>
      <c r="F13" s="172">
        <v>45495</v>
      </c>
      <c r="G13" s="173"/>
      <c r="H13" s="159"/>
    </row>
    <row r="14" spans="1:8" x14ac:dyDescent="0.2">
      <c r="A14" s="160"/>
      <c r="B14" s="161"/>
      <c r="C14" s="162"/>
      <c r="D14" s="163">
        <v>19281</v>
      </c>
      <c r="E14" s="164"/>
      <c r="F14" s="165">
        <v>24787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0.59</v>
      </c>
      <c r="C19" s="174">
        <f>ROUND(VALUE(SUBSTITUTE(実質収支比率等に係る経年分析!G$48,"▲","-")),2)</f>
        <v>2.29</v>
      </c>
      <c r="D19" s="174">
        <f>ROUND(VALUE(SUBSTITUTE(実質収支比率等に係る経年分析!H$48,"▲","-")),2)</f>
        <v>8.26</v>
      </c>
      <c r="E19" s="174">
        <f>ROUND(VALUE(SUBSTITUTE(実質収支比率等に係る経年分析!I$48,"▲","-")),2)</f>
        <v>5.91</v>
      </c>
      <c r="F19" s="174">
        <f>ROUND(VALUE(SUBSTITUTE(実質収支比率等に係る経年分析!J$48,"▲","-")),2)</f>
        <v>1.35</v>
      </c>
    </row>
    <row r="20" spans="1:11" x14ac:dyDescent="0.2">
      <c r="A20" s="174" t="s">
        <v>53</v>
      </c>
      <c r="B20" s="174">
        <f>ROUND(VALUE(SUBSTITUTE(実質収支比率等に係る経年分析!F$47,"▲","-")),2)</f>
        <v>15.69</v>
      </c>
      <c r="C20" s="174">
        <f>ROUND(VALUE(SUBSTITUTE(実質収支比率等に係る経年分析!G$47,"▲","-")),2)</f>
        <v>15.75</v>
      </c>
      <c r="D20" s="174">
        <f>ROUND(VALUE(SUBSTITUTE(実質収支比率等に係る経年分析!H$47,"▲","-")),2)</f>
        <v>16.11</v>
      </c>
      <c r="E20" s="174">
        <f>ROUND(VALUE(SUBSTITUTE(実質収支比率等に係る経年分析!I$47,"▲","-")),2)</f>
        <v>20.78</v>
      </c>
      <c r="F20" s="174">
        <f>ROUND(VALUE(SUBSTITUTE(実質収支比率等に係る経年分析!J$47,"▲","-")),2)</f>
        <v>23.37</v>
      </c>
    </row>
    <row r="21" spans="1:11" x14ac:dyDescent="0.2">
      <c r="A21" s="174" t="s">
        <v>54</v>
      </c>
      <c r="B21" s="174">
        <f>IF(ISNUMBER(VALUE(SUBSTITUTE(実質収支比率等に係る経年分析!F$49,"▲","-"))),ROUND(VALUE(SUBSTITUTE(実質収支比率等に係る経年分析!F$49,"▲","-")),2),NA())</f>
        <v>-1.94</v>
      </c>
      <c r="C21" s="174">
        <f>IF(ISNUMBER(VALUE(SUBSTITUTE(実質収支比率等に係る経年分析!G$49,"▲","-"))),ROUND(VALUE(SUBSTITUTE(実質収支比率等に係る経年分析!G$49,"▲","-")),2),NA())</f>
        <v>2.0299999999999998</v>
      </c>
      <c r="D21" s="174">
        <f>IF(ISNUMBER(VALUE(SUBSTITUTE(実質収支比率等に係る経年分析!H$49,"▲","-"))),ROUND(VALUE(SUBSTITUTE(実質収支比率等に係る経年分析!H$49,"▲","-")),2),NA())</f>
        <v>7.21</v>
      </c>
      <c r="E21" s="174">
        <f>IF(ISNUMBER(VALUE(SUBSTITUTE(実質収支比率等に係る経年分析!I$49,"▲","-"))),ROUND(VALUE(SUBSTITUTE(実質収支比率等に係る経年分析!I$49,"▲","-")),2),NA())</f>
        <v>1.71</v>
      </c>
      <c r="F21" s="174">
        <f>IF(ISNUMBER(VALUE(SUBSTITUTE(実質収支比率等に係る経年分析!J$49,"▲","-"))),ROUND(VALUE(SUBSTITUTE(実質収支比率等に係る経年分析!J$49,"▲","-")),2),NA())</f>
        <v>-1.32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墓地事業特別会計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国民健康保険特別会計</v>
      </c>
      <c r="B31" s="175">
        <f>IF(ROUND(VALUE(SUBSTITUTE(連結実質赤字比率に係る赤字・黒字の構成分析!F$39,"▲", "-")), 2) &lt; 0, ABS(ROUND(VALUE(SUBSTITUTE(連結実質赤字比率に係る赤字・黒字の構成分析!F$39,"▲", "-")), 2)), NA())</f>
        <v>1.69</v>
      </c>
      <c r="C31" s="175" t="e">
        <f>IF(ROUND(VALUE(SUBSTITUTE(連結実質赤字比率に係る赤字・黒字の構成分析!F$39,"▲", "-")), 2) &gt;= 0, ABS(ROUND(VALUE(SUBSTITUTE(連結実質赤字比率に係る赤字・黒字の構成分析!F$39,"▲", "-")), 2)), NA())</f>
        <v>#N/A</v>
      </c>
      <c r="D31" s="175">
        <f>IF(ROUND(VALUE(SUBSTITUTE(連結実質赤字比率に係る赤字・黒字の構成分析!G$39,"▲", "-")), 2) &lt; 0, ABS(ROUND(VALUE(SUBSTITUTE(連結実質赤字比率に係る赤字・黒字の構成分析!G$39,"▲", "-")), 2)), NA())</f>
        <v>0.35</v>
      </c>
      <c r="E31" s="175" t="e">
        <f>IF(ROUND(VALUE(SUBSTITUTE(連結実質赤字比率に係る赤字・黒字の構成分析!G$39,"▲", "-")), 2) &gt;= 0, ABS(ROUND(VALUE(SUBSTITUTE(連結実質赤字比率に係る赤字・黒字の構成分析!G$39,"▲", "-")), 2)), NA())</f>
        <v>#N/A</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0.56000000000000005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0.28000000000000003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2">
      <c r="A33" s="175" t="str">
        <f>IF(連結実質赤字比率に係る赤字・黒字の構成分析!C$37="",NA(),連結実質赤字比率に係る赤字・黒字の構成分析!C$37)</f>
        <v>後期高齢者医療保険特別会計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0.28000000000000003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0.28999999999999998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0.28000000000000003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0.31</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0.57999999999999996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1.35</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2.0299999999999998</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15.37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14.59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14.18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2490</v>
      </c>
      <c r="E42" s="176"/>
      <c r="F42" s="176"/>
      <c r="G42" s="176">
        <f>'実質公債費比率（分子）の構造'!L$52</f>
        <v>2488</v>
      </c>
      <c r="H42" s="176"/>
      <c r="I42" s="176"/>
      <c r="J42" s="176">
        <f>'実質公債費比率（分子）の構造'!M$52</f>
        <v>2611</v>
      </c>
      <c r="K42" s="176"/>
      <c r="L42" s="176"/>
      <c r="M42" s="176">
        <f>'実質公債費比率（分子）の構造'!N$52</f>
        <v>2589</v>
      </c>
      <c r="N42" s="176"/>
      <c r="O42" s="176"/>
      <c r="P42" s="176">
        <f>'実質公債費比率（分子）の構造'!O$52</f>
        <v>2571</v>
      </c>
    </row>
    <row r="43" spans="1:16" x14ac:dyDescent="0.2">
      <c r="A43" s="176" t="s">
        <v>16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405</v>
      </c>
      <c r="C45" s="176"/>
      <c r="D45" s="176"/>
      <c r="E45" s="176">
        <f>'実質公債費比率（分子）の構造'!L$49</f>
        <v>375</v>
      </c>
      <c r="F45" s="176"/>
      <c r="G45" s="176"/>
      <c r="H45" s="176">
        <f>'実質公債費比率（分子）の構造'!M$49</f>
        <v>343</v>
      </c>
      <c r="I45" s="176"/>
      <c r="J45" s="176"/>
      <c r="K45" s="176">
        <f>'実質公債費比率（分子）の構造'!N$49</f>
        <v>326</v>
      </c>
      <c r="L45" s="176"/>
      <c r="M45" s="176"/>
      <c r="N45" s="176">
        <f>'実質公債費比率（分子）の構造'!O$49</f>
        <v>310</v>
      </c>
      <c r="O45" s="176"/>
      <c r="P45" s="176"/>
    </row>
    <row r="46" spans="1:16" x14ac:dyDescent="0.2">
      <c r="A46" s="176" t="s">
        <v>64</v>
      </c>
      <c r="B46" s="176">
        <f>'実質公債費比率（分子）の構造'!K$48</f>
        <v>617</v>
      </c>
      <c r="C46" s="176"/>
      <c r="D46" s="176"/>
      <c r="E46" s="176">
        <f>'実質公債費比率（分子）の構造'!L$48</f>
        <v>509</v>
      </c>
      <c r="F46" s="176"/>
      <c r="G46" s="176"/>
      <c r="H46" s="176">
        <f>'実質公債費比率（分子）の構造'!M$48</f>
        <v>489</v>
      </c>
      <c r="I46" s="176"/>
      <c r="J46" s="176"/>
      <c r="K46" s="176">
        <f>'実質公債費比率（分子）の構造'!N$48</f>
        <v>520</v>
      </c>
      <c r="L46" s="176"/>
      <c r="M46" s="176"/>
      <c r="N46" s="176">
        <f>'実質公債費比率（分子）の構造'!O$48</f>
        <v>546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3172</v>
      </c>
      <c r="C49" s="176"/>
      <c r="D49" s="176"/>
      <c r="E49" s="176">
        <f>'実質公債費比率（分子）の構造'!L$45</f>
        <v>3146</v>
      </c>
      <c r="F49" s="176"/>
      <c r="G49" s="176"/>
      <c r="H49" s="176">
        <f>'実質公債費比率（分子）の構造'!M$45</f>
        <v>3199</v>
      </c>
      <c r="I49" s="176"/>
      <c r="J49" s="176"/>
      <c r="K49" s="176">
        <f>'実質公債費比率（分子）の構造'!N$45</f>
        <v>3035</v>
      </c>
      <c r="L49" s="176"/>
      <c r="M49" s="176"/>
      <c r="N49" s="176">
        <f>'実質公債費比率（分子）の構造'!O$45</f>
        <v>2831</v>
      </c>
      <c r="O49" s="176"/>
      <c r="P49" s="176"/>
    </row>
    <row r="50" spans="1:16" x14ac:dyDescent="0.2">
      <c r="A50" s="176" t="s">
        <v>67</v>
      </c>
      <c r="B50" s="176" t="e">
        <f>NA()</f>
        <v>#N/A</v>
      </c>
      <c r="C50" s="176">
        <f>IF(ISNUMBER('実質公債費比率（分子）の構造'!K$53),'実質公債費比率（分子）の構造'!K$53,NA())</f>
        <v>1704</v>
      </c>
      <c r="D50" s="176" t="e">
        <f>NA()</f>
        <v>#N/A</v>
      </c>
      <c r="E50" s="176" t="e">
        <f>NA()</f>
        <v>#N/A</v>
      </c>
      <c r="F50" s="176">
        <f>IF(ISNUMBER('実質公債費比率（分子）の構造'!L$53),'実質公債費比率（分子）の構造'!L$53,NA())</f>
        <v>1542</v>
      </c>
      <c r="G50" s="176" t="e">
        <f>NA()</f>
        <v>#N/A</v>
      </c>
      <c r="H50" s="176" t="e">
        <f>NA()</f>
        <v>#N/A</v>
      </c>
      <c r="I50" s="176">
        <f>IF(ISNUMBER('実質公債費比率（分子）の構造'!M$53),'実質公債費比率（分子）の構造'!M$53,NA())</f>
        <v>1420</v>
      </c>
      <c r="J50" s="176" t="e">
        <f>NA()</f>
        <v>#N/A</v>
      </c>
      <c r="K50" s="176" t="e">
        <f>NA()</f>
        <v>#N/A</v>
      </c>
      <c r="L50" s="176">
        <f>IF(ISNUMBER('実質公債費比率（分子）の構造'!N$53),'実質公債費比率（分子）の構造'!N$53,NA())</f>
        <v>1292</v>
      </c>
      <c r="M50" s="176" t="e">
        <f>NA()</f>
        <v>#N/A</v>
      </c>
      <c r="N50" s="176" t="e">
        <f>NA()</f>
        <v>#N/A</v>
      </c>
      <c r="O50" s="176">
        <f>IF(ISNUMBER('実質公債費比率（分子）の構造'!O$53),'実質公債費比率（分子）の構造'!O$53,NA())</f>
        <v>1116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23595</v>
      </c>
      <c r="E56" s="175"/>
      <c r="F56" s="175"/>
      <c r="G56" s="175">
        <f>'将来負担比率（分子）の構造'!J$52</f>
        <v>23534</v>
      </c>
      <c r="H56" s="175"/>
      <c r="I56" s="175"/>
      <c r="J56" s="175">
        <f>'将来負担比率（分子）の構造'!K$52</f>
        <v>23407</v>
      </c>
      <c r="K56" s="175"/>
      <c r="L56" s="175"/>
      <c r="M56" s="175">
        <f>'将来負担比率（分子）の構造'!L$52</f>
        <v>22604</v>
      </c>
      <c r="N56" s="175"/>
      <c r="O56" s="175"/>
      <c r="P56" s="175">
        <f>'将来負担比率（分子）の構造'!M$52</f>
        <v>21392</v>
      </c>
    </row>
    <row r="57" spans="1:16" x14ac:dyDescent="0.2">
      <c r="A57" s="175" t="s">
        <v>42</v>
      </c>
      <c r="B57" s="175"/>
      <c r="C57" s="175"/>
      <c r="D57" s="175">
        <f>'将来負担比率（分子）の構造'!I$51</f>
        <v>8610</v>
      </c>
      <c r="E57" s="175"/>
      <c r="F57" s="175"/>
      <c r="G57" s="175">
        <f>'将来負担比率（分子）の構造'!J$51</f>
        <v>8083</v>
      </c>
      <c r="H57" s="175"/>
      <c r="I57" s="175"/>
      <c r="J57" s="175">
        <f>'将来負担比率（分子）の構造'!K$51</f>
        <v>8061</v>
      </c>
      <c r="K57" s="175"/>
      <c r="L57" s="175"/>
      <c r="M57" s="175">
        <f>'将来負担比率（分子）の構造'!L$51</f>
        <v>8598</v>
      </c>
      <c r="N57" s="175"/>
      <c r="O57" s="175"/>
      <c r="P57" s="175">
        <f>'将来負担比率（分子）の構造'!M$51</f>
        <v>9034</v>
      </c>
    </row>
    <row r="58" spans="1:16" x14ac:dyDescent="0.2">
      <c r="A58" s="175" t="s">
        <v>41</v>
      </c>
      <c r="B58" s="175"/>
      <c r="C58" s="175"/>
      <c r="D58" s="175">
        <f>'将来負担比率（分子）の構造'!I$50</f>
        <v>3120</v>
      </c>
      <c r="E58" s="175"/>
      <c r="F58" s="175"/>
      <c r="G58" s="175">
        <f>'将来負担比率（分子）の構造'!J$50</f>
        <v>3411</v>
      </c>
      <c r="H58" s="175"/>
      <c r="I58" s="175"/>
      <c r="J58" s="175">
        <f>'将来負担比率（分子）の構造'!K$50</f>
        <v>3695</v>
      </c>
      <c r="K58" s="175"/>
      <c r="L58" s="175"/>
      <c r="M58" s="175">
        <f>'将来負担比率（分子）の構造'!L$50</f>
        <v>4395</v>
      </c>
      <c r="N58" s="175"/>
      <c r="O58" s="175"/>
      <c r="P58" s="175">
        <f>'将来負担比率（分子）の構造'!M$50</f>
        <v>4880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418</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2425</v>
      </c>
      <c r="C62" s="175"/>
      <c r="D62" s="175"/>
      <c r="E62" s="175">
        <f>'将来負担比率（分子）の構造'!J$45</f>
        <v>2417</v>
      </c>
      <c r="F62" s="175"/>
      <c r="G62" s="175"/>
      <c r="H62" s="175">
        <f>'将来負担比率（分子）の構造'!K$45</f>
        <v>2332</v>
      </c>
      <c r="I62" s="175"/>
      <c r="J62" s="175"/>
      <c r="K62" s="175">
        <f>'将来負担比率（分子）の構造'!L$45</f>
        <v>2268</v>
      </c>
      <c r="L62" s="175"/>
      <c r="M62" s="175"/>
      <c r="N62" s="175">
        <f>'将来負担比率（分子）の構造'!M$45</f>
        <v>2331</v>
      </c>
      <c r="O62" s="175"/>
      <c r="P62" s="175"/>
    </row>
    <row r="63" spans="1:16" x14ac:dyDescent="0.2">
      <c r="A63" s="175" t="s">
        <v>34</v>
      </c>
      <c r="B63" s="175">
        <f>'将来負担比率（分子）の構造'!I$44</f>
        <v>3097</v>
      </c>
      <c r="C63" s="175"/>
      <c r="D63" s="175"/>
      <c r="E63" s="175">
        <f>'将来負担比率（分子）の構造'!J$44</f>
        <v>2867</v>
      </c>
      <c r="F63" s="175"/>
      <c r="G63" s="175"/>
      <c r="H63" s="175">
        <f>'将来負担比率（分子）の構造'!K$44</f>
        <v>2674</v>
      </c>
      <c r="I63" s="175"/>
      <c r="J63" s="175"/>
      <c r="K63" s="175">
        <f>'将来負担比率（分子）の構造'!L$44</f>
        <v>2494</v>
      </c>
      <c r="L63" s="175"/>
      <c r="M63" s="175"/>
      <c r="N63" s="175">
        <f>'将来負担比率（分子）の構造'!M$44</f>
        <v>2382</v>
      </c>
      <c r="O63" s="175"/>
      <c r="P63" s="175"/>
    </row>
    <row r="64" spans="1:16" x14ac:dyDescent="0.2">
      <c r="A64" s="175" t="s">
        <v>33</v>
      </c>
      <c r="B64" s="175">
        <f>'将来負担比率（分子）の構造'!I$43</f>
        <v>9020</v>
      </c>
      <c r="C64" s="175"/>
      <c r="D64" s="175"/>
      <c r="E64" s="175">
        <f>'将来負担比率（分子）の構造'!J$43</f>
        <v>8564</v>
      </c>
      <c r="F64" s="175"/>
      <c r="G64" s="175"/>
      <c r="H64" s="175">
        <f>'将来負担比率（分子）の構造'!K$43</f>
        <v>8121</v>
      </c>
      <c r="I64" s="175"/>
      <c r="J64" s="175"/>
      <c r="K64" s="175">
        <f>'将来負担比率（分子）の構造'!L$43</f>
        <v>7742</v>
      </c>
      <c r="L64" s="175"/>
      <c r="M64" s="175"/>
      <c r="N64" s="175">
        <f>'将来負担比率（分子）の構造'!M$43</f>
        <v>7643</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35959</v>
      </c>
      <c r="C66" s="175"/>
      <c r="D66" s="175"/>
      <c r="E66" s="175">
        <f>'将来負担比率（分子）の構造'!J$41</f>
        <v>35368</v>
      </c>
      <c r="F66" s="175"/>
      <c r="G66" s="175"/>
      <c r="H66" s="175">
        <f>'将来負担比率（分子）の構造'!K$41</f>
        <v>35358</v>
      </c>
      <c r="I66" s="175"/>
      <c r="J66" s="175"/>
      <c r="K66" s="175">
        <f>'将来負担比率（分子）の構造'!L$41</f>
        <v>34100</v>
      </c>
      <c r="L66" s="175"/>
      <c r="M66" s="175"/>
      <c r="N66" s="175">
        <f>'将来負担比率（分子）の構造'!M$41</f>
        <v>32344</v>
      </c>
      <c r="O66" s="175"/>
      <c r="P66" s="175"/>
    </row>
    <row r="67" spans="1:16" x14ac:dyDescent="0.2">
      <c r="A67" s="175" t="s">
        <v>71</v>
      </c>
      <c r="B67" s="175" t="e">
        <f>NA()</f>
        <v>#N/A</v>
      </c>
      <c r="C67" s="175">
        <f>IF(ISNUMBER('将来負担比率（分子）の構造'!I$53), IF('将来負担比率（分子）の構造'!I$53 &lt; 0, 0, '将来負担比率（分子）の構造'!I$53), NA())</f>
        <v>15594</v>
      </c>
      <c r="D67" s="175" t="e">
        <f>NA()</f>
        <v>#N/A</v>
      </c>
      <c r="E67" s="175" t="e">
        <f>NA()</f>
        <v>#N/A</v>
      </c>
      <c r="F67" s="175">
        <f>IF(ISNUMBER('将来負担比率（分子）の構造'!J$53), IF('将来負担比率（分子）の構造'!J$53 &lt; 0, 0, '将来負担比率（分子）の構造'!J$53), NA())</f>
        <v>14190</v>
      </c>
      <c r="G67" s="175" t="e">
        <f>NA()</f>
        <v>#N/A</v>
      </c>
      <c r="H67" s="175" t="e">
        <f>NA()</f>
        <v>#N/A</v>
      </c>
      <c r="I67" s="175">
        <f>IF(ISNUMBER('将来負担比率（分子）の構造'!K$53), IF('将来負担比率（分子）の構造'!K$53 &lt; 0, 0, '将来負担比率（分子）の構造'!K$53), NA())</f>
        <v>13322</v>
      </c>
      <c r="J67" s="175" t="e">
        <f>NA()</f>
        <v>#N/A</v>
      </c>
      <c r="K67" s="175" t="e">
        <f>NA()</f>
        <v>#N/A</v>
      </c>
      <c r="L67" s="175">
        <f>IF(ISNUMBER('将来負担比率（分子）の構造'!L$53), IF('将来負担比率（分子）の構造'!L$53 &lt; 0, 0, '将来負担比率（分子）の構造'!L$53), NA())</f>
        <v>11007</v>
      </c>
      <c r="M67" s="175" t="e">
        <f>NA()</f>
        <v>#N/A</v>
      </c>
      <c r="N67" s="175" t="e">
        <f>NA()</f>
        <v>#N/A</v>
      </c>
      <c r="O67" s="175">
        <f>IF(ISNUMBER('将来負担比率（分子）の構造'!M$53), IF('将来負担比率（分子）の構造'!M$53 &lt; 0, 0, '将来負担比率（分子）の構造'!M$53), NA())</f>
        <v>9395</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2310</v>
      </c>
      <c r="C72" s="179">
        <f>基金残高に係る経年分析!G55</f>
        <v>2909</v>
      </c>
      <c r="D72" s="179">
        <f>基金残高に係る経年分析!H55</f>
        <v>3353</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1829</v>
      </c>
      <c r="C74" s="179">
        <f>基金残高に係る経年分析!G57</f>
        <v>1693</v>
      </c>
      <c r="D74" s="179">
        <f>基金残高に係る経年分析!H57</f>
        <v>1481</v>
      </c>
    </row>
  </sheetData>
  <sheetProtection algorithmName="SHA-512" hashValue="90hRNenwo5xx8PC1b4XsptxlmA1lwQcI4bbo5+JA+7tuq76rZ/vsZM9Dyq91UZPyvx/hOrqzGNFJWN9aeh30tw==" saltValue="yZd8zpvvbEThd1GHAImv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田中　滉</cp:lastModifiedBy>
  <cp:lastPrinted>2025-03-17T04:11:44Z</cp:lastPrinted>
  <dcterms:created xsi:type="dcterms:W3CDTF">2025-02-19T03:30:24Z</dcterms:created>
  <dcterms:modified xsi:type="dcterms:W3CDTF">2025-03-17T04:48:39Z</dcterms:modified>
  <cp:category/>
</cp:coreProperties>
</file>