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5_団体提出\22 柏原市○　修正依頼中\"/>
    </mc:Choice>
  </mc:AlternateContent>
  <xr:revisionPtr revIDLastSave="0" documentId="13_ncr:1_{957E53A1-78F0-47C1-88F4-1F9C088A9F29}"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C36" i="10"/>
  <c r="CO35" i="10"/>
  <c r="BE35" i="10"/>
  <c r="C35" i="10"/>
  <c r="BE34" i="10"/>
  <c r="C34" i="10"/>
  <c r="U34" i="10" l="1"/>
  <c r="U35" i="10" s="1"/>
  <c r="U36" i="10" s="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<sst xmlns="http://schemas.openxmlformats.org/spreadsheetml/2006/main" count="1081" uniqueCount="565">
  <si>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</si>
  <si>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</si>
  <si>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</si>
  <si>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</si>
  <si>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</si>
  <si>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</si>
  <si>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</si>
  <si>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</si>
  <si>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</si>
  <si>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</si>
  <si>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</si>
  <si>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</si>
  <si>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</si>
  <si>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</si>
  <si>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</si>
  <si>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</si>
  <si>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</si>
  <si>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</si>
  <si>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</si>
  <si>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</si>
  <si>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</si>
  <si>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</si>
  <si>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</si>
  <si>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</si>
  <si>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</si>
  <si>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</si>
  <si>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</si>
  <si>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</si>
  <si>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</si>
  <si>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</si>
  <si>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</si>
  <si>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</si>
  <si>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</si>
  <si>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</si>
  <si>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</si>
  <si>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</si>
  <si>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</si>
  <si>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</si>
  <si>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</si>
  <si>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</si>
  <si>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</si>
  <si>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</si>
  <si>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</si>
  <si>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</si>
  <si>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</si>
  <si>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</si>
  <si>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</si>
  <si>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</si>
  <si>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</si>
  <si>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</si>
  <si>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</si>
  <si>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</si>
  <si>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</si>
  <si>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</si>
  <si>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</si>
  <si>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</si>
  <si>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</si>
  <si>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</si>
  <si>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</si>
  <si>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</si>
  <si>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</si>
  <si>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</si>
  <si>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</si>
  <si>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</si>
  <si>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</si>
  <si>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</si>
  <si>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</si>
  <si>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</si>
  <si>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</si>
  <si>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</si>
  <si>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</si>
  <si>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</si>
  <si>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</si>
  <si>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</si>
  <si>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</si>
  <si>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</si>
  <si>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</si>
  <si>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</si>
  <si>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</si>
  <si>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</si>
  <si>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</si>
  <si>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</si>
  <si>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</si>
  <si>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</si>
  <si>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</si>
  <si>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</si>
  <si>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</si>
  <si>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</si>
  <si>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</si>
  <si>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</si>
  <si>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</si>
  <si>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</si>
  <si>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</si>
  <si>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</si>
  <si>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柏原市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</si>
  <si>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</si>
  <si>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</si>
  <si>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</si>
  <si>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</si>
  <si>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</si>
  <si>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</si>
  <si>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</si>
  <si>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</si>
  <si>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</si>
  <si>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</si>
  <si>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</si>
  <si>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</si>
  <si>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</si>
  <si>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</si>
  <si>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</si>
  <si>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</si>
  <si>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</si>
  <si>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</si>
  <si>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</si>
  <si>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</si>
  <si>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</si>
  <si>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</si>
  <si>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</si>
  <si>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</si>
  <si>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</si>
  <si>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</si>
  <si>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</si>
  <si>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</si>
  <si>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</si>
  <si>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</si>
  <si>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</si>
  <si>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</si>
  <si>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</si>
  <si>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</si>
  <si>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</si>
  <si>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</si>
  <si>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</si>
  <si>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</si>
  <si>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</si>
  <si>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</si>
  <si>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</si>
  <si>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</si>
  <si>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</si>
  <si>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</si>
  <si>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</si>
  <si>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</si>
  <si>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</si>
  <si>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</si>
  <si>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</si>
  <si>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</si>
  <si>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</si>
  <si>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</si>
  <si>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</si>
  <si>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</si>
  <si>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</si>
  <si>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</si>
  <si>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</si>
  <si>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</si>
  <si>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</si>
  <si>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</si>
  <si>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</si>
  <si>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</si>
  <si>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</si>
  <si>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</si>
  <si>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</si>
  <si>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</si>
  <si>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</si>
  <si>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</si>
  <si>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</si>
  <si>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</si>
  <si>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</si>
  <si>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</si>
  <si>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</si>
  <si>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</si>
  <si>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</si>
  <si>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</si>
  <si>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</si>
  <si>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</si>
  <si>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</si>
  <si>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</si>
  <si>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</si>
  <si>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</si>
  <si>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</si>
  <si>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</si>
  <si>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</si>
  <si>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</si>
  <si>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</si>
  <si>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</si>
  <si>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</si>
  <si>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</si>
  <si>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</si>
  <si>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</si>
  <si>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</si>
  <si>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</si>
  <si>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</si>
  <si>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</si>
  <si>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</si>
  <si>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</si>
  <si>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</si>
  <si>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</si>
  <si>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</si>
  <si>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</si>
  <si>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</si>
  <si>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</si>
  <si>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</si>
  <si>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</si>
  <si>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</si>
  <si>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</si>
  <si>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大阪府柏原市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</si>
  <si>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</si>
  <si>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</si>
  <si>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</si>
  <si>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</si>
  <si>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</si>
  <si>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</si>
  <si>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</si>
  <si>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</si>
  <si>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</si>
  <si>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</si>
  <si>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</si>
  <si>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</si>
  <si>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</si>
  <si>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</si>
  <si>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</si>
  <si>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</si>
  <si>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</si>
  <si>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</si>
  <si>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</si>
  <si>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</si>
  <si>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</si>
  <si>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</si>
  <si>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</si>
  <si>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</si>
  <si>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</si>
  <si>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</si>
  <si>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</si>
  <si>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</si>
  <si>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</si>
  <si>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</si>
  <si>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</si>
  <si>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</si>
  <si>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</si>
  <si>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</si>
  <si>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</si>
  <si>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</si>
  <si>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</si>
  <si>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</si>
  <si>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</si>
  <si>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</si>
  <si>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</si>
  <si>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</si>
  <si>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</si>
  <si>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</si>
  <si>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</si>
  <si>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</si>
  <si>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</si>
  <si>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</si>
  <si>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</si>
  <si>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</si>
  <si>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</si>
  <si>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</si>
  <si>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</si>
  <si>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</si>
  <si>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</si>
  <si>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</si>
  <si>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</si>
  <si>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</si>
  <si>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</si>
  <si>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</si>
  <si>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</si>
  <si>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</si>
  <si>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</si>
  <si>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</si>
  <si>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</si>
  <si>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</si>
  <si>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</si>
  <si>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</si>
  <si>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</si>
  <si>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</si>
  <si>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</si>
  <si>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</si>
  <si>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</si>
  <si>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</si>
  <si>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</si>
  <si>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</si>
  <si>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</si>
  <si>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</si>
  <si>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</si>
  <si>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</si>
  <si>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</si>
  <si>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</si>
  <si>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</si>
  <si>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</si>
  <si>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</si>
  <si>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</si>
  <si>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</si>
  <si>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</si>
  <si>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</si>
  <si>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</si>
  <si>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</si>
  <si>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</si>
  <si>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</si>
  <si>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</si>
  <si>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</si>
  <si>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</si>
  <si>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</si>
  <si>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</si>
  <si>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</si>
  <si>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</si>
  <si>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</si>
  <si>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</si>
  <si>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</si>
  <si>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</si>
  <si>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</si>
  <si>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</si>
  <si>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</si>
  <si>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</si>
  <si>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</si>
  <si>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</si>
  <si>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</si>
  <si>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</si>
  <si>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</si>
  <si>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</si>
  <si>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</si>
  <si>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</si>
  <si>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</si>
  <si>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</si>
  <si>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</si>
  <si>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</si>
  <si>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</si>
  <si>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</si>
  <si>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</si>
  <si>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</si>
  <si>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</si>
  <si>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</si>
  <si>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</si>
  <si>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</si>
  <si>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</si>
  <si>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</si>
  <si>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</si>
  <si>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</si>
  <si>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</si>
  <si>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</si>
  <si>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</si>
  <si>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</si>
  <si>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</si>
  <si>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</si>
  <si>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</si>
  <si>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</si>
  <si>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</si>
  <si>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</si>
  <si>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</si>
  <si>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</si>
  <si>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</si>
  <si>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</si>
  <si>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</si>
  <si>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</si>
  <si>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</si>
  <si>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</si>
  <si>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大阪府柏原市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</si>
  <si>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</si>
  <si>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</si>
  <si>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</si>
  <si>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</si>
  <si>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</si>
  <si>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</si>
  <si>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</si>
  <si>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</si>
  <si>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</si>
  <si>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</si>
  <si>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</si>
  <si>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</si>
  <si>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</si>
  <si>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</si>
  <si>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</si>
  <si>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</si>
  <si>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</si>
  <si>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</si>
  <si>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</si>
  <si>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</si>
  <si>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</si>
  <si>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</si>
  <si>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</si>
  <si>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</si>
  <si>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</si>
  <si>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</si>
  <si>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</si>
  <si>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</si>
  <si>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</si>
  <si>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</si>
  <si>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</si>
  <si>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</si>
  <si>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</si>
  <si>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</si>
  <si>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国民健康保険事業特別会計（施設勘定堅上診療所）</t>
    <phoneticPr fontId="5"/>
  </si>
  <si>
    <t>介護保険事業特別会計</t>
    <phoneticPr fontId="5"/>
  </si>
  <si>
    <t>後期高齢者医療事業特別会計</t>
    <phoneticPr fontId="5"/>
  </si>
  <si>
    <t>水道事業会計</t>
    <phoneticPr fontId="5"/>
  </si>
  <si>
    <t>法適用企業</t>
    <phoneticPr fontId="5"/>
  </si>
  <si>
    <t>市立柏原病院事業会計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</si>
  <si>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</si>
  <si>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</si>
  <si>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</si>
  <si>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</si>
  <si>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</si>
  <si>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</si>
  <si>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</si>
  <si>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</si>
  <si>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</si>
  <si>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</si>
  <si>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</si>
  <si>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</si>
  <si>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</si>
  <si>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</si>
  <si>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</si>
  <si>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</si>
  <si>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</si>
  <si>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</si>
  <si>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</si>
  <si>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</si>
  <si>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</si>
  <si>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</si>
  <si>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</si>
  <si>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</si>
  <si>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</si>
  <si>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</si>
  <si>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</si>
  <si>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</si>
  <si>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</si>
  <si>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</si>
  <si>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</si>
  <si>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</si>
  <si>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</si>
  <si>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</si>
  <si>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</si>
  <si>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</si>
  <si>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</si>
  <si>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</si>
  <si>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</si>
  <si>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</si>
  <si>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</si>
  <si>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</si>
  <si>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</si>
  <si>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</si>
  <si>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</si>
  <si>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</si>
  <si>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</si>
  <si>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</si>
  <si>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</si>
  <si>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</si>
  <si>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</si>
  <si>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</si>
  <si>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</si>
  <si>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</si>
  <si>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</si>
  <si>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</si>
  <si>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</si>
  <si>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</si>
  <si>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</si>
  <si>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</si>
  <si>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</si>
  <si>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</si>
  <si>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</si>
  <si>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</si>
  <si>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</si>
  <si>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</si>
  <si>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</si>
  <si>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</si>
  <si>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</si>
  <si>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</si>
  <si>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</si>
  <si>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</si>
  <si>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</si>
  <si>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</si>
  <si>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</si>
  <si>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</si>
  <si>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</si>
  <si>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</si>
  <si>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</si>
  <si>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</si>
  <si>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</si>
  <si>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</si>
  <si>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</si>
  <si>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</si>
  <si>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</si>
  <si>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</si>
  <si>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</si>
  <si>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</si>
  <si>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</si>
  <si>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</si>
  <si>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</si>
  <si>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</si>
  <si>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</si>
  <si>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</si>
  <si>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</si>
  <si>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</si>
  <si>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</si>
  <si>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</si>
  <si>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</si>
  <si>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</si>
  <si>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</si>
  <si>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</si>
  <si>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</si>
  <si>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</si>
  <si>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</si>
  <si>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</si>
  <si>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</si>
  <si>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</si>
  <si>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</si>
  <si>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</si>
  <si>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</si>
  <si>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</si>
  <si>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</si>
  <si>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</si>
  <si>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</si>
  <si>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</si>
  <si>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</si>
  <si>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</si>
  <si>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</si>
  <si>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</si>
  <si>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</si>
  <si>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</si>
  <si>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</si>
  <si>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</si>
  <si>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</si>
  <si>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</si>
  <si>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</si>
  <si>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</si>
  <si>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</si>
  <si>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</si>
  <si>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</si>
  <si>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</si>
  <si>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</si>
  <si>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</si>
  <si>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</si>
  <si>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</si>
  <si>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1.60</t>
  </si>
  <si>
    <t>▲ 5.30</t>
  </si>
  <si>
    <t>市立柏原病院事業会計</t>
  </si>
  <si>
    <t>▲ 4.29</t>
  </si>
  <si>
    <t>水道事業会計</t>
  </si>
  <si>
    <t>下水道事業会計</t>
  </si>
  <si>
    <t>介護保険事業特別会計</t>
  </si>
  <si>
    <t>後期高齢者医療事業特別会計</t>
  </si>
  <si>
    <t>一般会計</t>
  </si>
  <si>
    <t>国民健康保険事業特別会計（事業勘定）</t>
  </si>
  <si>
    <t>国民健康保険事業特別会計（施設勘定堅上診療所）</t>
  </si>
  <si>
    <t>その他会計（赤字）</t>
  </si>
  <si>
    <t>その他会計（黒字）</t>
  </si>
  <si>
    <t>R01</t>
    <phoneticPr fontId="5"/>
  </si>
  <si>
    <t>R02</t>
    <phoneticPr fontId="5"/>
  </si>
  <si>
    <t>R03</t>
    <phoneticPr fontId="5"/>
  </si>
  <si>
    <t>R04</t>
    <phoneticPr fontId="5"/>
  </si>
  <si>
    <t>R05</t>
    <phoneticPr fontId="5"/>
  </si>
  <si>
    <t>-</t>
    <phoneticPr fontId="2"/>
  </si>
  <si>
    <t>柏原市ふるさと基金</t>
    <rPh sb="0" eb="3">
      <t>カシワラシ</t>
    </rPh>
    <rPh sb="7" eb="9">
      <t>キキン</t>
    </rPh>
    <phoneticPr fontId="5"/>
  </si>
  <si>
    <t>柏原市公共施設等整備基金</t>
    <rPh sb="0" eb="3">
      <t>カシワラシ</t>
    </rPh>
    <rPh sb="3" eb="7">
      <t>コウキョウシセツ</t>
    </rPh>
    <rPh sb="7" eb="8">
      <t>トウ</t>
    </rPh>
    <rPh sb="8" eb="10">
      <t>セイビ</t>
    </rPh>
    <rPh sb="10" eb="12">
      <t>キキン</t>
    </rPh>
    <phoneticPr fontId="2"/>
  </si>
  <si>
    <t>柏原市老人福祉基金</t>
    <rPh sb="0" eb="3">
      <t>カシワラシ</t>
    </rPh>
    <rPh sb="3" eb="5">
      <t>ロウジン</t>
    </rPh>
    <rPh sb="5" eb="7">
      <t>フクシ</t>
    </rPh>
    <rPh sb="7" eb="9">
      <t>キキン</t>
    </rPh>
    <phoneticPr fontId="2"/>
  </si>
  <si>
    <t>柏原市文化・スポーツ国際交流基金</t>
    <rPh sb="0" eb="3">
      <t>カシワラシ</t>
    </rPh>
    <rPh sb="3" eb="5">
      <t>ブンカ</t>
    </rPh>
    <rPh sb="10" eb="12">
      <t>コクサイ</t>
    </rPh>
    <rPh sb="12" eb="14">
      <t>コウリュウ</t>
    </rPh>
    <rPh sb="14" eb="16">
      <t>キキン</t>
    </rPh>
    <phoneticPr fontId="2"/>
  </si>
  <si>
    <t>柏原市公園等整備事業基金</t>
    <rPh sb="0" eb="3">
      <t>カシワラシ</t>
    </rPh>
    <rPh sb="3" eb="5">
      <t>コウエン</t>
    </rPh>
    <rPh sb="5" eb="6">
      <t>トウ</t>
    </rPh>
    <rPh sb="6" eb="8">
      <t>セイビ</t>
    </rPh>
    <rPh sb="8" eb="10">
      <t>ジギョウ</t>
    </rPh>
    <rPh sb="10" eb="12">
      <t>キキン</t>
    </rPh>
    <phoneticPr fontId="2"/>
  </si>
  <si>
    <t>柏羽藤環境事業組合（一般会計）</t>
  </si>
  <si>
    <t>藤井寺市柏原市学校給食組合（一般会計）</t>
  </si>
  <si>
    <t>大和川右岸水防事務組合（一般会計）</t>
    <rPh sb="0" eb="3">
      <t>ヤマトガワ</t>
    </rPh>
    <rPh sb="3" eb="5">
      <t>ウガン</t>
    </rPh>
    <rPh sb="5" eb="11">
      <t>スイボウジムクミアイ</t>
    </rPh>
    <rPh sb="12" eb="16">
      <t>イッパンカイケイ</t>
    </rPh>
    <phoneticPr fontId="2"/>
  </si>
  <si>
    <t>八尾市柏原市火葬場組合（一般会計）</t>
    <rPh sb="0" eb="2">
      <t>ヤオ</t>
    </rPh>
    <rPh sb="2" eb="3">
      <t>シ</t>
    </rPh>
    <rPh sb="3" eb="5">
      <t>カシワラ</t>
    </rPh>
    <rPh sb="5" eb="6">
      <t>シ</t>
    </rPh>
    <rPh sb="6" eb="9">
      <t>カソウバ</t>
    </rPh>
    <rPh sb="9" eb="11">
      <t>クミアイ</t>
    </rPh>
    <rPh sb="12" eb="14">
      <t>イッパン</t>
    </rPh>
    <rPh sb="14" eb="16">
      <t>カイケイ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</si>
  <si>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</si>
  <si>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</si>
  <si>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大阪広域水道企業団水道事業会計（水道用水供給事業）</t>
    <rPh sb="0" eb="2">
      <t>オオサカ</t>
    </rPh>
    <rPh sb="2" eb="4">
      <t>コウイキ</t>
    </rPh>
    <rPh sb="4" eb="6">
      <t>スイドウ</t>
    </rPh>
    <rPh sb="6" eb="9">
      <t>キギョウダン</t>
    </rPh>
    <rPh sb="9" eb="11">
      <t>スイドウ</t>
    </rPh>
    <rPh sb="11" eb="13">
      <t>ジギョウ</t>
    </rPh>
    <rPh sb="13" eb="15">
      <t>カイケイ</t>
    </rPh>
    <rPh sb="16" eb="20">
      <t>スイドウヨウスイ</t>
    </rPh>
    <rPh sb="20" eb="22">
      <t>キョウキュウ</t>
    </rPh>
    <rPh sb="22" eb="24">
      <t>ジギョウ</t>
    </rPh>
    <phoneticPr fontId="2"/>
  </si>
  <si>
    <t>大阪広域水道企業団（工業用水道事業会計）</t>
    <rPh sb="0" eb="2">
      <t>オオサカ</t>
    </rPh>
    <rPh sb="2" eb="4">
      <t>コウイキ</t>
    </rPh>
    <rPh sb="4" eb="6">
      <t>スイドウ</t>
    </rPh>
    <rPh sb="6" eb="8">
      <t>キギョウ</t>
    </rPh>
    <rPh sb="8" eb="9">
      <t>ダン</t>
    </rPh>
    <rPh sb="10" eb="12">
      <t>コウギョウ</t>
    </rPh>
    <rPh sb="12" eb="13">
      <t>ヨウ</t>
    </rPh>
    <rPh sb="13" eb="15">
      <t>スイドウ</t>
    </rPh>
    <rPh sb="15" eb="17">
      <t>ジギョウ</t>
    </rPh>
    <rPh sb="17" eb="19">
      <t>カイケイ</t>
    </rPh>
    <phoneticPr fontId="2"/>
  </si>
  <si>
    <t>柏原市土地開発公社</t>
    <rPh sb="0" eb="3">
      <t>カシワラシ</t>
    </rPh>
    <rPh sb="3" eb="9">
      <t>トチカイハツコウシャ</t>
    </rPh>
    <phoneticPr fontId="2"/>
  </si>
  <si>
    <t>大阪南消防組合（一般会計）</t>
    <rPh sb="0" eb="3">
      <t>オオサカミナミ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</si>
</sst>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45945</c:v>
                </c:pt>
                <c:pt idx="3">
                  <c:v>44475</c:v>
                </c:pt>
                <c:pt idx="4">
                  <c:v>45982</c:v>
                </c:pt>
              </c:numCache>
            </c:numRef>
          </c:val>
          <c:smooth val="0"/>
          <c:extLst>
            <c:ext xmlns:c16="http://schemas.microsoft.com/office/drawing/2014/chart" uri="{C3380CC4-5D6E-409C-BE32-E72D297353CC}">
              <c16:uniqueId val="{00000000-22AB-40B5-80AE-999535C533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29797</c:v>
                </c:pt>
                <c:pt idx="1">
                  <c:v>68888</c:v>
                </c:pt>
                <c:pt idx="2">
                  <c:v>41493</c:v>
                </c:pt>
                <c:pt idx="3">
                  <c:v>22994</c:v>
                </c:pt>
                <c:pt idx="4">
                  <c:v>19937</c:v>
                </c:pt>
              </c:numCache>
            </c:numRef>
          </c:val>
          <c:smooth val="0"/>
          <c:extLst>
            <c:ext xmlns:c16="http://schemas.microsoft.com/office/drawing/2014/chart" uri="{C3380CC4-5D6E-409C-BE32-E72D297353CC}">
              <c16:uniqueId val="{00000001-22AB-40B5-80AE-999535C533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c:v>
                </c:pt>
                <c:pt idx="1">
                  <c:v>3.19</c:v>
                </c:pt>
                <c:pt idx="2">
                  <c:v>7.24</c:v>
                </c:pt>
                <c:pt idx="3">
                  <c:v>5.07</c:v>
                </c:pt>
                <c:pt idx="4">
                  <c:v>0.06</c:v>
                </c:pt>
              </c:numCache>
            </c:numRef>
          </c:val>
          <c:extLst>
            <c:ext xmlns:c16="http://schemas.microsoft.com/office/drawing/2014/chart" uri="{C3380CC4-5D6E-409C-BE32-E72D297353CC}">
              <c16:uniqueId val="{00000000-B389-4D53-BADE-265B509A4E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15.11</c:v>
                </c:pt>
                <c:pt idx="1">
                  <c:v>13.5</c:v>
                </c:pt>
                <c:pt idx="2">
                  <c:v>14.31</c:v>
                </c:pt>
                <c:pt idx="3">
                  <c:v>18.32</c:v>
                </c:pt>
                <c:pt idx="4">
                  <c:v>17.53</c:v>
                </c:pt>
              </c:numCache>
            </c:numRef>
          </c:val>
          <c:extLst>
            <c:ext xmlns:c16="http://schemas.microsoft.com/office/drawing/2014/chart" uri="{C3380CC4-5D6E-409C-BE32-E72D297353CC}">
              <c16:uniqueId val="{00000001-B389-4D53-BADE-265B509A4E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c:v>
                </c:pt>
                <c:pt idx="1">
                  <c:v>0.82</c:v>
                </c:pt>
                <c:pt idx="2">
                  <c:v>5.68</c:v>
                </c:pt>
                <c:pt idx="3">
                  <c:v>1.49</c:v>
                </c:pt>
                <c:pt idx="4">
                  <c:v>-5.3</c:v>
                </c:pt>
              </c:numCache>
            </c:numRef>
          </c:val>
          <c:smooth val="0"/>
          <c:extLst>
            <c:ext xmlns:c16="http://schemas.microsoft.com/office/drawing/2014/chart" uri="{C3380CC4-5D6E-409C-BE32-E72D297353CC}">
              <c16:uniqueId val="{00000002-B389-4D53-BADE-265B509A4E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61-4CBC-92EF-E7CF302501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61-4CBC-92EF-E7CF3025015C}"/>
            </c:ext>
          </c:extLst>
        </c:ser>
        <c:ser>
          <c:idx val="2"/>
          <c:order val="2"/>
          <c:tx>
            <c:strRef>
              <c:f>データシート!$A$29</c:f>
              <c:strCache>
                <c:ptCount val="1"/>
                <c:pt idx="0">
                  <c:v>国民健康保険事業特別会計（施設勘定堅上診療所）</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061-4CBC-92EF-E7CF3025015C}"/>
            </c:ext>
          </c:extLst>
        </c:ser>
        <c:ser>
          <c:idx val="3"/>
          <c:order val="3"/>
          <c:tx>
            <c:strRef>
              <c:f>データシート!$A$30</c:f>
              <c:strCache>
                <c:ptCount val="1"/>
                <c:pt idx="0">
                  <c:v>国民健康保険事業特別会計（事業勘定）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0.99</c:v>
                </c:pt>
                <c:pt idx="2">
                  <c:v>#N/A</c:v>
                </c:pt>
                <c:pt idx="3">
                  <c:v>0.98</c:v>
                </c:pt>
                <c:pt idx="4">
                  <c:v>#N/A</c:v>
                </c:pt>
                <c:pt idx="5">
                  <c:v>0.9</c:v>
                </c:pt>
                <c:pt idx="6">
                  <c:v>#N/A</c:v>
                </c:pt>
                <c:pt idx="7">
                  <c:v>0.49</c:v>
                </c:pt>
                <c:pt idx="8">
                  <c:v>#N/A</c:v>
                </c:pt>
                <c:pt idx="9">
                  <c:v>0</c:v>
                </c:pt>
              </c:numCache>
            </c:numRef>
          </c:val>
          <c:extLst>
            <c:ext xmlns:c16="http://schemas.microsoft.com/office/drawing/2014/chart" uri="{C3380CC4-5D6E-409C-BE32-E72D297353CC}">
              <c16:uniqueId val="{00000003-D061-4CBC-92EF-E7CF3025015C}"/>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1.28</c:v>
                </c:pt>
                <c:pt idx="2">
                  <c:v>#N/A</c:v>
                </c:pt>
                <c:pt idx="3">
                  <c:v>3.18</c:v>
                </c:pt>
                <c:pt idx="4">
                  <c:v>#N/A</c:v>
                </c:pt>
                <c:pt idx="5">
                  <c:v>7.24</c:v>
                </c:pt>
                <c:pt idx="6">
                  <c:v>#N/A</c:v>
                </c:pt>
                <c:pt idx="7">
                  <c:v>5.0599999999999996</c:v>
                </c:pt>
                <c:pt idx="8">
                  <c:v>#N/A</c:v>
                </c:pt>
                <c:pt idx="9">
                  <c:v>0.06</c:v>
                </c:pt>
              </c:numCache>
            </c:numRef>
          </c:val>
          <c:extLst>
            <c:ext xmlns:c16="http://schemas.microsoft.com/office/drawing/2014/chart" uri="{C3380CC4-5D6E-409C-BE32-E72D297353CC}">
              <c16:uniqueId val="{00000004-D061-4CBC-92EF-E7CF3025015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0.21</c:v>
                </c:pt>
                <c:pt idx="2">
                  <c:v>#N/A</c:v>
                </c:pt>
                <c:pt idx="3">
                  <c:v>0.22</c:v>
                </c:pt>
                <c:pt idx="4">
                  <c:v>#N/A</c:v>
                </c:pt>
                <c:pt idx="5">
                  <c:v>0.22</c:v>
                </c:pt>
                <c:pt idx="6">
                  <c:v>#N/A</c:v>
                </c:pt>
                <c:pt idx="7">
                  <c:v>0.27</c:v>
                </c:pt>
                <c:pt idx="8">
                  <c:v>#N/A</c:v>
                </c:pt>
                <c:pt idx="9">
                  <c:v>0.28000000000000003</c:v>
                </c:pt>
              </c:numCache>
            </c:numRef>
          </c:val>
          <c:extLst>
            <c:ext xmlns:c16="http://schemas.microsoft.com/office/drawing/2014/chart" uri="{C3380CC4-5D6E-409C-BE32-E72D297353CC}">
              <c16:uniqueId val="{00000005-D061-4CBC-92EF-E7CF3025015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1.1000000000000001</c:v>
                </c:pt>
                <c:pt idx="2">
                  <c:v>#N/A</c:v>
                </c:pt>
                <c:pt idx="3">
                  <c:v>0.92</c:v>
                </c:pt>
                <c:pt idx="4">
                  <c:v>#N/A</c:v>
                </c:pt>
                <c:pt idx="5">
                  <c:v>0.39</c:v>
                </c:pt>
                <c:pt idx="6">
                  <c:v>#N/A</c:v>
                </c:pt>
                <c:pt idx="7">
                  <c:v>0.31</c:v>
                </c:pt>
                <c:pt idx="8">
                  <c:v>#N/A</c:v>
                </c:pt>
                <c:pt idx="9">
                  <c:v>0.4</c:v>
                </c:pt>
              </c:numCache>
            </c:numRef>
          </c:val>
          <c:extLst>
            <c:ext xmlns:c16="http://schemas.microsoft.com/office/drawing/2014/chart" uri="{C3380CC4-5D6E-409C-BE32-E72D297353CC}">
              <c16:uniqueId val="{00000006-D061-4CBC-92EF-E7CF3025015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0.47</c:v>
                </c:pt>
                <c:pt idx="4">
                  <c:v>#N/A</c:v>
                </c:pt>
                <c:pt idx="5">
                  <c:v>0.5</c:v>
                </c:pt>
                <c:pt idx="6">
                  <c:v>#N/A</c:v>
                </c:pt>
                <c:pt idx="7">
                  <c:v>0.53</c:v>
                </c:pt>
                <c:pt idx="8">
                  <c:v>#N/A</c:v>
                </c:pt>
                <c:pt idx="9">
                  <c:v>0.56999999999999995</c:v>
                </c:pt>
              </c:numCache>
            </c:numRef>
          </c:val>
          <c:extLst>
            <c:ext xmlns:c16="http://schemas.microsoft.com/office/drawing/2014/chart" uri="{C3380CC4-5D6E-409C-BE32-E72D297353CC}">
              <c16:uniqueId val="{00000007-D061-4CBC-92EF-E7CF3025015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17.12</c:v>
                </c:pt>
                <c:pt idx="2">
                  <c:v>#N/A</c:v>
                </c:pt>
                <c:pt idx="3">
                  <c:v>17.12</c:v>
                </c:pt>
                <c:pt idx="4">
                  <c:v>#N/A</c:v>
                </c:pt>
                <c:pt idx="5">
                  <c:v>16.45</c:v>
                </c:pt>
                <c:pt idx="6">
                  <c:v>#N/A</c:v>
                </c:pt>
                <c:pt idx="7">
                  <c:v>16.54</c:v>
                </c:pt>
                <c:pt idx="8">
                  <c:v>#N/A</c:v>
                </c:pt>
                <c:pt idx="9">
                  <c:v>15.41</c:v>
                </c:pt>
              </c:numCache>
            </c:numRef>
          </c:val>
          <c:extLst>
            <c:ext xmlns:c16="http://schemas.microsoft.com/office/drawing/2014/chart" uri="{C3380CC4-5D6E-409C-BE32-E72D297353CC}">
              <c16:uniqueId val="{00000008-D061-4CBC-92EF-E7CF3025015C}"/>
            </c:ext>
          </c:extLst>
        </c:ser>
        <c:ser>
          <c:idx val="9"/>
          <c:order val="9"/>
          <c:tx>
            <c:strRef>
              <c:f>データシート!$A$36</c:f>
              <c:strCache>
                <c:ptCount val="1"/>
                <c:pt idx="0">
                  <c:v>市立柏原病院事業会計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4.29</c:v>
                </c:pt>
                <c:pt idx="1">
                  <c:v>#N/A</c:v>
                </c:pt>
                <c:pt idx="2">
                  <c:v>#N/A</c:v>
                </c:pt>
                <c:pt idx="3">
                  <c:v>1.18</c:v>
                </c:pt>
                <c:pt idx="4">
                  <c:v>#N/A</c:v>
                </c:pt>
                <c:pt idx="5">
                  <c:v>14.17</c:v>
                </c:pt>
                <c:pt idx="6">
                  <c:v>#N/A</c:v>
                </c:pt>
                <c:pt idx="7">
                  <c:v>20.77</c:v>
                </c:pt>
                <c:pt idx="8">
                  <c:v>#N/A</c:v>
                </c:pt>
                <c:pt idx="9">
                  <c:v>17.04</c:v>
                </c:pt>
              </c:numCache>
            </c:numRef>
          </c:val>
          <c:extLst>
            <c:ext xmlns:c16="http://schemas.microsoft.com/office/drawing/2014/chart" uri="{C3380CC4-5D6E-409C-BE32-E72D297353CC}">
              <c16:uniqueId val="{00000009-D061-4CBC-92EF-E7CF302501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2504</c:v>
                </c:pt>
                <c:pt idx="5">
                  <c:v>2493</c:v>
                </c:pt>
                <c:pt idx="8">
                  <c:v>2503</c:v>
                </c:pt>
                <c:pt idx="11">
                  <c:v>2486</c:v>
                </c:pt>
                <c:pt idx="14">
                  <c:v>2524</c:v>
                </c:pt>
              </c:numCache>
            </c:numRef>
          </c:val>
          <c:extLst>
            <c:ext xmlns:c16="http://schemas.microsoft.com/office/drawing/2014/chart" uri="{C3380CC4-5D6E-409C-BE32-E72D297353CC}">
              <c16:uniqueId val="{00000000-F186-4500-A443-78CBF7D804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1</c:v>
                </c:pt>
              </c:numCache>
            </c:numRef>
          </c:val>
          <c:extLst>
            <c:ext xmlns:c16="http://schemas.microsoft.com/office/drawing/2014/chart" uri="{C3380CC4-5D6E-409C-BE32-E72D297353CC}">
              <c16:uniqueId val="{00000001-F186-4500-A443-78CBF7D804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4</c:v>
                </c:pt>
              </c:numCache>
            </c:numRef>
          </c:val>
          <c:extLst>
            <c:ext xmlns:c16="http://schemas.microsoft.com/office/drawing/2014/chart" uri="{C3380CC4-5D6E-409C-BE32-E72D297353CC}">
              <c16:uniqueId val="{00000002-F186-4500-A443-78CBF7D804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115</c:v>
                </c:pt>
                <c:pt idx="3">
                  <c:v>99</c:v>
                </c:pt>
                <c:pt idx="6">
                  <c:v>116</c:v>
                </c:pt>
                <c:pt idx="9">
                  <c:v>125</c:v>
                </c:pt>
                <c:pt idx="12">
                  <c:v>133</c:v>
                </c:pt>
              </c:numCache>
            </c:numRef>
          </c:val>
          <c:extLst>
            <c:ext xmlns:c16="http://schemas.microsoft.com/office/drawing/2014/chart" uri="{C3380CC4-5D6E-409C-BE32-E72D297353CC}">
              <c16:uniqueId val="{00000003-F186-4500-A443-78CBF7D804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922</c:v>
                </c:pt>
                <c:pt idx="3">
                  <c:v>912</c:v>
                </c:pt>
                <c:pt idx="6">
                  <c:v>940</c:v>
                </c:pt>
                <c:pt idx="9">
                  <c:v>972</c:v>
                </c:pt>
                <c:pt idx="12">
                  <c:v>1050</c:v>
                </c:pt>
              </c:numCache>
            </c:numRef>
          </c:val>
          <c:extLst>
            <c:ext xmlns:c16="http://schemas.microsoft.com/office/drawing/2014/chart" uri="{C3380CC4-5D6E-409C-BE32-E72D297353CC}">
              <c16:uniqueId val="{00000004-F186-4500-A443-78CBF7D804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86-4500-A443-78CBF7D804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186-4500-A443-78CBF7D804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1838</c:v>
                </c:pt>
                <c:pt idx="3">
                  <c:v>1878</c:v>
                </c:pt>
                <c:pt idx="6">
                  <c:v>2046</c:v>
                </c:pt>
                <c:pt idx="9">
                  <c:v>2170</c:v>
                </c:pt>
                <c:pt idx="12">
                  <c:v>2112</c:v>
                </c:pt>
              </c:numCache>
            </c:numRef>
          </c:val>
          <c:extLst>
            <c:ext xmlns:c16="http://schemas.microsoft.com/office/drawing/2014/chart" uri="{C3380CC4-5D6E-409C-BE32-E72D297353CC}">
              <c16:uniqueId val="{00000007-F186-4500-A443-78CBF7D804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371</c:v>
                </c:pt>
                <c:pt idx="2">
                  <c:v>#N/A</c:v>
                </c:pt>
                <c:pt idx="3">
                  <c:v>#N/A</c:v>
                </c:pt>
                <c:pt idx="4">
                  <c:v>397</c:v>
                </c:pt>
                <c:pt idx="5">
                  <c:v>#N/A</c:v>
                </c:pt>
                <c:pt idx="6">
                  <c:v>#N/A</c:v>
                </c:pt>
                <c:pt idx="7">
                  <c:v>599</c:v>
                </c:pt>
                <c:pt idx="8">
                  <c:v>#N/A</c:v>
                </c:pt>
                <c:pt idx="9">
                  <c:v>#N/A</c:v>
                </c:pt>
                <c:pt idx="10">
                  <c:v>781</c:v>
                </c:pt>
                <c:pt idx="11">
                  <c:v>#N/A</c:v>
                </c:pt>
                <c:pt idx="12">
                  <c:v>#N/A</c:v>
                </c:pt>
                <c:pt idx="13">
                  <c:v>776</c:v>
                </c:pt>
                <c:pt idx="14">
                  <c:v>#N/A</c:v>
                </c:pt>
              </c:numCache>
            </c:numRef>
          </c:val>
          <c:smooth val="0"/>
          <c:extLst>
            <c:ext xmlns:c16="http://schemas.microsoft.com/office/drawing/2014/chart" uri="{C3380CC4-5D6E-409C-BE32-E72D297353CC}">
              <c16:uniqueId val="{00000008-F186-4500-A443-78CBF7D804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26307</c:v>
                </c:pt>
                <c:pt idx="5">
                  <c:v>26264</c:v>
                </c:pt>
                <c:pt idx="8">
                  <c:v>25705</c:v>
                </c:pt>
                <c:pt idx="11">
                  <c:v>24573</c:v>
                </c:pt>
                <c:pt idx="14">
                  <c:v>23379</c:v>
                </c:pt>
              </c:numCache>
            </c:numRef>
          </c:val>
          <c:extLst>
            <c:ext xmlns:c16="http://schemas.microsoft.com/office/drawing/2014/chart" uri="{C3380CC4-5D6E-409C-BE32-E72D297353CC}">
              <c16:uniqueId val="{00000000-19E3-496C-A582-BAAE2E9A79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4907</c:v>
                </c:pt>
                <c:pt idx="5">
                  <c:v>4648</c:v>
                </c:pt>
                <c:pt idx="8">
                  <c:v>4476</c:v>
                </c:pt>
                <c:pt idx="11">
                  <c:v>4204</c:v>
                </c:pt>
                <c:pt idx="14">
                  <c:v>4068</c:v>
                </c:pt>
              </c:numCache>
            </c:numRef>
          </c:val>
          <c:extLst>
            <c:ext xmlns:c16="http://schemas.microsoft.com/office/drawing/2014/chart" uri="{C3380CC4-5D6E-409C-BE32-E72D297353CC}">
              <c16:uniqueId val="{00000001-19E3-496C-A582-BAAE2E9A79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4309</c:v>
                </c:pt>
                <c:pt idx="5">
                  <c:v>4458</c:v>
                </c:pt>
                <c:pt idx="8">
                  <c:v>5496</c:v>
                </c:pt>
                <c:pt idx="11">
                  <c:v>7002</c:v>
                </c:pt>
                <c:pt idx="14">
                  <c:v>6880</c:v>
                </c:pt>
              </c:numCache>
            </c:numRef>
          </c:val>
          <c:extLst>
            <c:ext xmlns:c16="http://schemas.microsoft.com/office/drawing/2014/chart" uri="{C3380CC4-5D6E-409C-BE32-E72D297353CC}">
              <c16:uniqueId val="{00000002-19E3-496C-A582-BAAE2E9A79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E3-496C-A582-BAAE2E9A79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E3-496C-A582-BAAE2E9A79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9E3-496C-A582-BAAE2E9A79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2622</c:v>
                </c:pt>
                <c:pt idx="3">
                  <c:v>2625</c:v>
                </c:pt>
                <c:pt idx="6">
                  <c:v>2839</c:v>
                </c:pt>
                <c:pt idx="9">
                  <c:v>2666</c:v>
                </c:pt>
                <c:pt idx="12">
                  <c:v>2954</c:v>
                </c:pt>
              </c:numCache>
            </c:numRef>
          </c:val>
          <c:extLst>
            <c:ext xmlns:c16="http://schemas.microsoft.com/office/drawing/2014/chart" uri="{C3380CC4-5D6E-409C-BE32-E72D297353CC}">
              <c16:uniqueId val="{00000006-19E3-496C-A582-BAAE2E9A79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758</c:v>
                </c:pt>
                <c:pt idx="3">
                  <c:v>799</c:v>
                </c:pt>
                <c:pt idx="6">
                  <c:v>815</c:v>
                </c:pt>
                <c:pt idx="9">
                  <c:v>825</c:v>
                </c:pt>
                <c:pt idx="12">
                  <c:v>1344</c:v>
                </c:pt>
              </c:numCache>
            </c:numRef>
          </c:val>
          <c:extLst>
            <c:ext xmlns:c16="http://schemas.microsoft.com/office/drawing/2014/chart" uri="{C3380CC4-5D6E-409C-BE32-E72D297353CC}">
              <c16:uniqueId val="{00000007-19E3-496C-A582-BAAE2E9A79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11090</c:v>
                </c:pt>
                <c:pt idx="3">
                  <c:v>10579</c:v>
                </c:pt>
                <c:pt idx="6">
                  <c:v>10306</c:v>
                </c:pt>
                <c:pt idx="9">
                  <c:v>10153</c:v>
                </c:pt>
                <c:pt idx="12">
                  <c:v>9978</c:v>
                </c:pt>
              </c:numCache>
            </c:numRef>
          </c:val>
          <c:extLst>
            <c:ext xmlns:c16="http://schemas.microsoft.com/office/drawing/2014/chart" uri="{C3380CC4-5D6E-409C-BE32-E72D297353CC}">
              <c16:uniqueId val="{00000008-19E3-496C-A582-BAAE2E9A79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378</c:v>
                </c:pt>
                <c:pt idx="3">
                  <c:v>383</c:v>
                </c:pt>
                <c:pt idx="6">
                  <c:v>328</c:v>
                </c:pt>
                <c:pt idx="9">
                  <c:v>304</c:v>
                </c:pt>
                <c:pt idx="12">
                  <c:v>394</c:v>
                </c:pt>
              </c:numCache>
            </c:numRef>
          </c:val>
          <c:extLst>
            <c:ext xmlns:c16="http://schemas.microsoft.com/office/drawing/2014/chart" uri="{C3380CC4-5D6E-409C-BE32-E72D297353CC}">
              <c16:uniqueId val="{00000009-19E3-496C-A582-BAAE2E9A79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19639</c:v>
                </c:pt>
                <c:pt idx="3">
                  <c:v>22359</c:v>
                </c:pt>
                <c:pt idx="6">
                  <c:v>23389</c:v>
                </c:pt>
                <c:pt idx="9">
                  <c:v>22165</c:v>
                </c:pt>
                <c:pt idx="12">
                  <c:v>20721</c:v>
                </c:pt>
              </c:numCache>
            </c:numRef>
          </c:val>
          <c:extLst>
            <c:ext xmlns:c16="http://schemas.microsoft.com/office/drawing/2014/chart" uri="{C3380CC4-5D6E-409C-BE32-E72D297353CC}">
              <c16:uniqueId val="{0000000A-19E3-496C-A582-BAAE2E9A79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1376</c:v>
                </c:pt>
                <c:pt idx="5">
                  <c:v>#N/A</c:v>
                </c:pt>
                <c:pt idx="6">
                  <c:v>#N/A</c:v>
                </c:pt>
                <c:pt idx="7">
                  <c:v>1999</c:v>
                </c:pt>
                <c:pt idx="8">
                  <c:v>#N/A</c:v>
                </c:pt>
                <c:pt idx="9">
                  <c:v>#N/A</c:v>
                </c:pt>
                <c:pt idx="10">
                  <c:v>334</c:v>
                </c:pt>
                <c:pt idx="11">
                  <c:v>#N/A</c:v>
                </c:pt>
                <c:pt idx="12">
                  <c:v>#N/A</c:v>
                </c:pt>
                <c:pt idx="13">
                  <c:v>1064</c:v>
                </c:pt>
                <c:pt idx="14">
                  <c:v>#N/A</c:v>
                </c:pt>
              </c:numCache>
            </c:numRef>
          </c:val>
          <c:smooth val="0"/>
          <c:extLst>
            <c:ext xmlns:c16="http://schemas.microsoft.com/office/drawing/2014/chart" uri="{C3380CC4-5D6E-409C-BE32-E72D297353CC}">
              <c16:uniqueId val="{0000000B-19E3-496C-A582-BAAE2E9A79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2311</c:v>
                </c:pt>
                <c:pt idx="1">
                  <c:v>2901</c:v>
                </c:pt>
                <c:pt idx="2">
                  <c:v>2836</c:v>
                </c:pt>
              </c:numCache>
            </c:numRef>
          </c:val>
          <c:extLst>
            <c:ext xmlns:c16="http://schemas.microsoft.com/office/drawing/2014/chart" uri="{C3380CC4-5D6E-409C-BE32-E72D297353CC}">
              <c16:uniqueId val="{00000000-FEA1-4089-B243-8EA5BC7144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524</c:v>
                </c:pt>
                <c:pt idx="1">
                  <c:v>524</c:v>
                </c:pt>
                <c:pt idx="2">
                  <c:v>607</c:v>
                </c:pt>
              </c:numCache>
            </c:numRef>
          </c:val>
          <c:extLst>
            <c:ext xmlns:c16="http://schemas.microsoft.com/office/drawing/2014/chart" uri="{C3380CC4-5D6E-409C-BE32-E72D297353CC}">
              <c16:uniqueId val="{00000001-FEA1-4089-B243-8EA5BC7144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1374</c:v>
                </c:pt>
                <c:pt idx="1">
                  <c:v>2240</c:v>
                </c:pt>
                <c:pt idx="2">
                  <c:v>2374</c:v>
                </c:pt>
              </c:numCache>
            </c:numRef>
          </c:val>
          <c:extLst>
            <c:ext xmlns:c16="http://schemas.microsoft.com/office/drawing/2014/chart" uri="{C3380CC4-5D6E-409C-BE32-E72D297353CC}">
              <c16:uniqueId val="{00000002-FEA1-4089-B243-8EA5BC7144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66,952
65,060
25.33
28,577,451
28,521,567
10,282
16,176,813
20,721,339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人口の減少や全国平均を上回る高齢化率（令和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30.25%</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）に加え、市内に中心となる産業がないこと等により、財政基盤が弱く、類似団体内平均値を大きく下回っている。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公共施設の再編整備</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公民連携による事業実施等の取り組みの推進に努め、活力あるまちづくりを展開しつつ、行政の効率化に努めることにより、財政の健全化を図る。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117069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経常的経費について、償還の終了する市債があることから公債費の減少はあるものの、他の経常的経費が軒並み増加したことから、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98.4%</a:t>
          </a:r>
          <a:r>
            <a:rPr kumimoji="1" lang="ja-JP" altLang="en-US" sz="1300">
              <a:solidFill>
                <a:schemeClr val="tx1"/>
              </a:solidFill>
              <a:latin typeface="ＭＳ Ｐゴシック" panose="020B0600070205080204" pitchFamily="50" charset="-128"/>
              <a:ea typeface="ＭＳ Ｐゴシック" panose="020B0600070205080204" pitchFamily="50" charset="-128"/>
            </a:rPr>
            <a:t>と類似団体内平均値を上回っている。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今後も市税等の収納率向上や、使用料・手数料などの受益者負担の見直しなど自主財源の確保を図るとともに、歳出面においても各事業の精査を行い、経常収支の改善に努める。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157734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4808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63</xdr:row>
      <xdr:rowOff>46736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21264"/>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62</xdr:row>
      <xdr:rowOff>131318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6212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131318</xdr:rowOff>
    </xdr:from>
    <xdr:to>
      <xdr:col>11</xdr:col>
      <xdr:colOff>31750</xdr:colOff>
      <xdr:row>63</xdr:row>
      <xdr:rowOff>17780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6121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131318</xdr:rowOff>
    </xdr:from>
    <xdr:to>
      <xdr:col>11</xdr:col>
      <xdr:colOff>82550</xdr:colOff>
      <xdr:row>62</xdr:row>
      <xdr:rowOff>61468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81297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82313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26941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類似団体内平均値を大きく下回っているが、これは、ごみ・し尿処理、消防及び学校給食業務をそれぞれ一部事務組合で実施しているためである。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前年度と比較すると、退職手当や新型コロナウイルスワクチン接種関連経費の減などにより、全体として減となった。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今後も定員管理の適正化及び事業の見直しによりコストの削減に努める。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15394</xdr:rowOff>
    </xdr:from>
    <xdr:to>
      <xdr:col>23</xdr:col>
      <xdr:colOff>133350</xdr:colOff>
      <xdr:row>82</xdr:row>
      <xdr:rowOff>17441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74294"/>
          <a:ext cx="8382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134173</xdr:rowOff>
    </xdr:from>
    <xdr:to>
      <xdr:col>19</xdr:col>
      <xdr:colOff>133350</xdr:colOff>
      <xdr:row>82</xdr:row>
      <xdr:rowOff>17441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21623"/>
          <a:ext cx="889000" cy="5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47585</xdr:rowOff>
    </xdr:from>
    <xdr:to>
      <xdr:col>15</xdr:col>
      <xdr:colOff>82550</xdr:colOff>
      <xdr:row>81</xdr:row>
      <xdr:rowOff>134173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35035"/>
          <a:ext cx="889000" cy="8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114697</xdr:rowOff>
    </xdr:from>
    <xdr:to>
      <xdr:col>11</xdr:col>
      <xdr:colOff>31750</xdr:colOff>
      <xdr:row>81</xdr:row>
      <xdr:rowOff>47585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0697"/>
          <a:ext cx="889000" cy="10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140791</xdr:rowOff>
    </xdr:from>
    <xdr:to>
      <xdr:col>11</xdr:col>
      <xdr:colOff>82550</xdr:colOff>
      <xdr:row>83</xdr:row>
      <xdr:rowOff>70941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55718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46038</xdr:rowOff>
    </xdr:from>
    <xdr:to>
      <xdr:col>7</xdr:col>
      <xdr:colOff>31750</xdr:colOff>
      <xdr:row>82</xdr:row>
      <xdr:rowOff>147638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132415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136044</xdr:rowOff>
    </xdr:from>
    <xdr:to>
      <xdr:col>23</xdr:col>
      <xdr:colOff>184150</xdr:colOff>
      <xdr:row>82</xdr:row>
      <xdr:rowOff>66194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152571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6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138091</xdr:rowOff>
    </xdr:from>
    <xdr:to>
      <xdr:col>19</xdr:col>
      <xdr:colOff>184150</xdr:colOff>
      <xdr:row>82</xdr:row>
      <xdr:rowOff>68241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78418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4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83373</xdr:rowOff>
    </xdr:from>
    <xdr:to>
      <xdr:col>15</xdr:col>
      <xdr:colOff>133350</xdr:colOff>
      <xdr:row>82</xdr:row>
      <xdr:rowOff>13523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23700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168235</xdr:rowOff>
    </xdr:from>
    <xdr:to>
      <xdr:col>11</xdr:col>
      <xdr:colOff>82550</xdr:colOff>
      <xdr:row>81</xdr:row>
      <xdr:rowOff>98385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108562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5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63897</xdr:rowOff>
    </xdr:from>
    <xdr:to>
      <xdr:col>7</xdr:col>
      <xdr:colOff>31750</xdr:colOff>
      <xdr:row>80</xdr:row>
      <xdr:rowOff>165497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4224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4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職員構成の変化等により前年から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ポイント減少したものの、依然として類似団体内平均値との比較において、</a:t>
          </a:r>
          <a:r>
            <a:rPr kumimoji="1" lang="en-US" altLang="ja-JP" sz="1300">
              <a:solidFill>
                <a:schemeClr val="tx1"/>
              </a:solidFill>
              <a:latin typeface="ＭＳ Ｐゴシック" panose="020B0600070205080204" pitchFamily="50" charset="-128"/>
              <a:ea typeface="ＭＳ Ｐゴシック" panose="020B0600070205080204" pitchFamily="50" charset="-128"/>
            </a:rPr>
            <a:t>1.4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ポイント上回ることとなった。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今後も指数の上昇要因に注意を払いながら、適切な給与水準の維持に努める。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50800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468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865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10584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8865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9267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前年から引き続き育児休業代替職員を任用したことや保健師等の専門職員を任用したことで、前年から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ポイント増となったが、類似団体内平均値を下回るものとなっている。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今後も人口動態や市民ニーズを注視しつつ、適正な人員配置と職場における業務改善を進めながら、適正な定員管理に努める。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131974</xdr:rowOff>
    </xdr:from>
    <xdr:to>
      <xdr:col>81</xdr:col>
      <xdr:colOff>44450</xdr:colOff>
      <xdr:row>60</xdr:row>
      <xdr:rowOff>164147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1897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119909</xdr:rowOff>
    </xdr:from>
    <xdr:to>
      <xdr:col>77</xdr:col>
      <xdr:colOff>44450</xdr:colOff>
      <xdr:row>60</xdr:row>
      <xdr:rowOff>131974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0690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109855</xdr:rowOff>
    </xdr:from>
    <xdr:to>
      <xdr:col>72</xdr:col>
      <xdr:colOff>203200</xdr:colOff>
      <xdr:row>60</xdr:row>
      <xdr:rowOff>119909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9685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93769</xdr:rowOff>
    </xdr:from>
    <xdr:to>
      <xdr:col>68</xdr:col>
      <xdr:colOff>152400</xdr:colOff>
      <xdr:row>60</xdr:row>
      <xdr:rowOff>109855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807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113347</xdr:rowOff>
    </xdr:from>
    <xdr:to>
      <xdr:col>81</xdr:col>
      <xdr:colOff>95250</xdr:colOff>
      <xdr:row>61</xdr:row>
      <xdr:rowOff>43497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0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129874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4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81174</xdr:rowOff>
    </xdr:from>
    <xdr:to>
      <xdr:col>77</xdr:col>
      <xdr:colOff>95250</xdr:colOff>
      <xdr:row>61</xdr:row>
      <xdr:rowOff>11324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21501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3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69109</xdr:rowOff>
    </xdr:from>
    <xdr:to>
      <xdr:col>73</xdr:col>
      <xdr:colOff>44450</xdr:colOff>
      <xdr:row>60</xdr:row>
      <xdr:rowOff>170709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9436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59055</xdr:rowOff>
    </xdr:from>
    <xdr:to>
      <xdr:col>68</xdr:col>
      <xdr:colOff>203200</xdr:colOff>
      <xdr:row>60</xdr:row>
      <xdr:rowOff>160655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170832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42969</xdr:rowOff>
    </xdr:from>
    <xdr:to>
      <xdr:col>64</xdr:col>
      <xdr:colOff>152400</xdr:colOff>
      <xdr:row>60</xdr:row>
      <xdr:rowOff>144569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154746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大型投資事業の適切な取捨選択の結果、類似団体内平均値を下回っている。令和５年度単年度ベースでは前年度より改善したが、３ヶ年平均では昨年度より悪化することとなった。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令和６年度以降は公共施設等再編整備に伴う市債発行により公債費の増加が見込まれるため、新規事業に伴う市債発行の抑制などにより、公債費負担の増加を抑制するよう努める。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70696</xdr:rowOff>
    </xdr:from>
    <xdr:to>
      <xdr:col>81</xdr:col>
      <xdr:colOff>44450</xdr:colOff>
      <xdr:row>40</xdr:row>
      <xdr:rowOff>135044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2869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40</xdr:row>
      <xdr:rowOff>70696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8482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145627</xdr:rowOff>
    </xdr:from>
    <xdr:to>
      <xdr:col>72</xdr:col>
      <xdr:colOff>203200</xdr:colOff>
      <xdr:row>39</xdr:row>
      <xdr:rowOff>161713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83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83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100771</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19896</xdr:rowOff>
    </xdr:from>
    <xdr:to>
      <xdr:col>77</xdr:col>
      <xdr:colOff>95250</xdr:colOff>
      <xdr:row>40</xdr:row>
      <xdr:rowOff>121496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131673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110913</xdr:rowOff>
    </xdr:from>
    <xdr:to>
      <xdr:col>73</xdr:col>
      <xdr:colOff>44450</xdr:colOff>
      <xdr:row>40</xdr:row>
      <xdr:rowOff>41063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51240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将来負担比率は、地方債償還に係る負担見込額の増加（一部事務組合分）や職員の増加による退職手当負担見込額の増加に伴う将来負担額の増に加え、基金現在高の減少に伴う充当可能財源等の減などにより、前年度に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5.1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chemeClr val="tx1"/>
              </a:solidFill>
              <a:latin typeface="ＭＳ Ｐゴシック" panose="020B0600070205080204" pitchFamily="50" charset="-128"/>
              <a:ea typeface="ＭＳ Ｐゴシック" panose="020B0600070205080204" pitchFamily="50" charset="-128"/>
            </a:rPr>
            <a:t>7.5%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今後も後年度の負担を少しでも軽減できるよう、新規事業の実施について精査をし、財政の健全化に努める。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111941</xdr:rowOff>
    </xdr:from>
    <xdr:to>
      <xdr:col>81</xdr:col>
      <xdr:colOff>44450</xdr:colOff>
      <xdr:row>13</xdr:row>
      <xdr:rowOff>170543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340791"/>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111941</xdr:rowOff>
    </xdr:from>
    <xdr:to>
      <xdr:col>77</xdr:col>
      <xdr:colOff>44450</xdr:colOff>
      <xdr:row>14</xdr:row>
      <xdr:rowOff>76079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340791"/>
          <a:ext cx="8890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0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31266</xdr:rowOff>
    </xdr:from>
    <xdr:to>
      <xdr:col>72</xdr:col>
      <xdr:colOff>203200</xdr:colOff>
      <xdr:row>14</xdr:row>
      <xdr:rowOff>76079</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3156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65452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34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168020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39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61141</xdr:rowOff>
    </xdr:from>
    <xdr:to>
      <xdr:col>77</xdr:col>
      <xdr:colOff>95250</xdr:colOff>
      <xdr:row>13</xdr:row>
      <xdr:rowOff>162741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2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1468</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058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25279</xdr:rowOff>
    </xdr:from>
    <xdr:to>
      <xdr:col>73</xdr:col>
      <xdr:colOff>44450</xdr:colOff>
      <xdr:row>14</xdr:row>
      <xdr:rowOff>126879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111656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1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151916</xdr:rowOff>
    </xdr:from>
    <xdr:to>
      <xdr:col>68</xdr:col>
      <xdr:colOff>203200</xdr:colOff>
      <xdr:row>14</xdr:row>
      <xdr:rowOff>82066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92243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1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66,952
65,060
25.33
28,577,451
28,521,567
10,282
16,176,813
20,721,339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人件費に係る経常収支比率は、給料の増などにより前年度から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ポイント悪化し、類似団体内平均値を上回っている。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今後、適正な定員管理を図り、人件費の削減に努める。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117203</xdr:rowOff>
    </xdr:from>
    <xdr:to>
      <xdr:col>24</xdr:col>
      <xdr:colOff>25400</xdr:colOff>
      <xdr:row>36</xdr:row>
      <xdr:rowOff>123734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8940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19231</xdr:rowOff>
    </xdr:from>
    <xdr:to>
      <xdr:col>19</xdr:col>
      <xdr:colOff>187325</xdr:colOff>
      <xdr:row>36</xdr:row>
      <xdr:rowOff>117203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914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19231</xdr:rowOff>
    </xdr:from>
    <xdr:to>
      <xdr:col>15</xdr:col>
      <xdr:colOff>98425</xdr:colOff>
      <xdr:row>36</xdr:row>
      <xdr:rowOff>117203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914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164556</xdr:rowOff>
    </xdr:from>
    <xdr:to>
      <xdr:col>11</xdr:col>
      <xdr:colOff>9525</xdr:colOff>
      <xdr:row>36</xdr:row>
      <xdr:rowOff>117203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653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72934</xdr:rowOff>
    </xdr:from>
    <xdr:to>
      <xdr:col>24</xdr:col>
      <xdr:colOff>76200</xdr:colOff>
      <xdr:row>37</xdr:row>
      <xdr:rowOff>3084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45011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17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66403</xdr:rowOff>
    </xdr:from>
    <xdr:to>
      <xdr:col>20</xdr:col>
      <xdr:colOff>38100</xdr:colOff>
      <xdr:row>36</xdr:row>
      <xdr:rowOff>168003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152780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24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139881</xdr:rowOff>
    </xdr:from>
    <xdr:to>
      <xdr:col>15</xdr:col>
      <xdr:colOff>149225</xdr:colOff>
      <xdr:row>36</xdr:row>
      <xdr:rowOff>70031</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54808</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66403</xdr:rowOff>
    </xdr:from>
    <xdr:to>
      <xdr:col>11</xdr:col>
      <xdr:colOff>60325</xdr:colOff>
      <xdr:row>36</xdr:row>
      <xdr:rowOff>168003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152780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28683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物件費に係る経常収支比率は、前年度より</a:t>
          </a:r>
          <a:r>
            <a:rPr kumimoji="1" lang="en-US" altLang="ja-JP" sz="1300">
              <a:solidFill>
                <a:srgbClr val="FF0000"/>
              </a:solidFill>
              <a:latin typeface="ＭＳ ゴシック" panose="020B0609070205080204" pitchFamily="49" charset="-128"/>
              <a:ea typeface="ＭＳ ゴシック" panose="020B0609070205080204" pitchFamily="49" charset="-128"/>
            </a:rPr>
            <a:t>0.1</a:t>
          </a:r>
          <a:r>
            <a:rPr kumimoji="1" lang="ja-JP" altLang="en-US" sz="1300">
              <a:solidFill>
                <a:srgbClr val="FF0000"/>
              </a:solidFill>
              <a:latin typeface="ＭＳ ゴシック" panose="020B0609070205080204" pitchFamily="49" charset="-128"/>
              <a:ea typeface="ＭＳ ゴシック" panose="020B0609070205080204" pitchFamily="49" charset="-128"/>
            </a:rPr>
            <a:t>ポイント</a:t>
          </a:r>
          <a:r>
            <a:rPr kumimoji="1" lang="ja-JP" altLang="en-US" sz="1300">
              <a:latin typeface="ＭＳ ゴシック" panose="020B0609070205080204" pitchFamily="49" charset="-128"/>
              <a:ea typeface="ＭＳ ゴシック" panose="020B0609070205080204" pitchFamily="49" charset="-128"/>
            </a:rPr>
            <a:t>悪化したものの、類似団体内平均値を下回っている。</a:t>
          </a:r>
        </a:p>
        <a:p>
          <a:r>
            <a:rPr kumimoji="1" lang="ja-JP" altLang="en-US" sz="1300">
              <a:latin typeface="ＭＳ ゴシック" panose="020B0609070205080204" pitchFamily="49" charset="-128"/>
              <a:ea typeface="ＭＳ ゴシック" panose="020B0609070205080204" pitchFamily="49" charset="-128"/>
            </a:rPr>
            <a:t>　これは、ごみ・し尿処理、消防及び学校給食業務をそれぞれ一部事務組合で実施しているためである。</a:t>
          </a:r>
        </a:p>
        <a:p>
          <a:r>
            <a:rPr kumimoji="1" lang="ja-JP" altLang="en-US" sz="1300">
              <a:latin typeface="ＭＳ ゴシック" panose="020B0609070205080204" pitchFamily="49" charset="-128"/>
              <a:ea typeface="ＭＳ ゴシック" panose="020B0609070205080204" pitchFamily="49" charset="-128"/>
            </a:rPr>
            <a:t>　今後も事務事業の見直しによりコストの削減に努める。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154432</xdr:rowOff>
    </xdr:from>
    <xdr:to>
      <xdr:col>82</xdr:col>
      <xdr:colOff>107950</xdr:colOff>
      <xdr:row>14</xdr:row>
      <xdr:rowOff>163576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547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99568</xdr:rowOff>
    </xdr:from>
    <xdr:to>
      <xdr:col>78</xdr:col>
      <xdr:colOff>69850</xdr:colOff>
      <xdr:row>14</xdr:row>
      <xdr:rowOff>154432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998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35560</xdr:rowOff>
    </xdr:from>
    <xdr:to>
      <xdr:col>73</xdr:col>
      <xdr:colOff>180975</xdr:colOff>
      <xdr:row>14</xdr:row>
      <xdr:rowOff>99568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358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35560</xdr:rowOff>
    </xdr:from>
    <xdr:to>
      <xdr:col>69</xdr:col>
      <xdr:colOff>92075</xdr:colOff>
      <xdr:row>14</xdr:row>
      <xdr:rowOff>108712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35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xdr:rowOff>
    </xdr:from>
    <xdr:to>
      <xdr:col>69</xdr:col>
      <xdr:colOff>142875</xdr:colOff>
      <xdr:row>16</xdr:row>
      <xdr:rowOff>118364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103141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129303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103632</xdr:rowOff>
    </xdr:from>
    <xdr:to>
      <xdr:col>78</xdr:col>
      <xdr:colOff>120650</xdr:colOff>
      <xdr:row>15</xdr:row>
      <xdr:rowOff>33782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43959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72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48768</xdr:rowOff>
    </xdr:from>
    <xdr:to>
      <xdr:col>74</xdr:col>
      <xdr:colOff>31750</xdr:colOff>
      <xdr:row>14</xdr:row>
      <xdr:rowOff>150368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160545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156210</xdr:rowOff>
    </xdr:from>
    <xdr:to>
      <xdr:col>69</xdr:col>
      <xdr:colOff>142875</xdr:colOff>
      <xdr:row>14</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57912</xdr:rowOff>
    </xdr:from>
    <xdr:to>
      <xdr:col>65</xdr:col>
      <xdr:colOff>53975</xdr:colOff>
      <xdr:row>14</xdr:row>
      <xdr:rowOff>159512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169689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扶助費に係る経常収支比率は、障害者自立支援給付等事業費の増などにより前年度から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ポイント悪化したものの、類似団体内平均値を下回っている。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扶助費については、少子高齢化の進展に伴い今後も増加する見込みであることから、サービスを低下させることなく資格審査の適正化及び各種事業の見直しを行うことで、扶助費の抑制に努める。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73660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3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153670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37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81280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377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11430</xdr:rowOff>
    </xdr:from>
    <xdr:to>
      <xdr:col>11</xdr:col>
      <xdr:colOff>60325</xdr:colOff>
      <xdr:row>55</xdr:row>
      <xdr:rowOff>113030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123207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22860</xdr:rowOff>
    </xdr:from>
    <xdr:to>
      <xdr:col>24</xdr:col>
      <xdr:colOff>76200</xdr:colOff>
      <xdr:row>56</xdr:row>
      <xdr:rowOff>124460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39387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43197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その他に係る経常収支比率は、前年度より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ポイント悪化した。これは、特別会計への繰出金が増となったためである。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今後も保険料及び給付の適正化を図り、普通会計の負担を抑制できるよう努める。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167822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53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09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113393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0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57</xdr:row>
      <xdr:rowOff>113393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53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27215</xdr:rowOff>
    </xdr:from>
    <xdr:to>
      <xdr:col>69</xdr:col>
      <xdr:colOff>142875</xdr:colOff>
      <xdr:row>56</xdr:row>
      <xdr:rowOff>128815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62593</xdr:rowOff>
    </xdr:from>
    <xdr:to>
      <xdr:col>69</xdr:col>
      <xdr:colOff>142875</xdr:colOff>
      <xdr:row>57</xdr:row>
      <xdr:rowOff>164193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補助費等に係る経常収支比率は、前年度より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0.5</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ポイント悪化し、依然として類似団体内平均値を大きく上回っている。これは、ごみ・し尿処理、消防、学校給食事務を一部事務組合で行っており、これらの負担金を支出しているためである。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今後も、一部事務組合に対して事業費精査等を促し、構成市の負担を少しでも抑制できるように努める。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85090</xdr:rowOff>
    </xdr:from>
    <xdr:to>
      <xdr:col>82</xdr:col>
      <xdr:colOff>107950</xdr:colOff>
      <xdr:row>41</xdr:row>
      <xdr:rowOff>123190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7114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54610</xdr:rowOff>
    </xdr:from>
    <xdr:to>
      <xdr:col>78</xdr:col>
      <xdr:colOff>69850</xdr:colOff>
      <xdr:row>41</xdr:row>
      <xdr:rowOff>85090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7084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54610</xdr:rowOff>
    </xdr:from>
    <xdr:to>
      <xdr:col>73</xdr:col>
      <xdr:colOff>180975</xdr:colOff>
      <xdr:row>41</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7084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161290</xdr:rowOff>
    </xdr:from>
    <xdr:to>
      <xdr:col>69</xdr:col>
      <xdr:colOff>92075</xdr:colOff>
      <xdr:row>42</xdr:row>
      <xdr:rowOff>58420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7190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91440</xdr:rowOff>
    </xdr:from>
    <xdr:to>
      <xdr:col>69</xdr:col>
      <xdr:colOff>142875</xdr:colOff>
      <xdr:row>39</xdr:row>
      <xdr:rowOff>21590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31767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127017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72390</xdr:rowOff>
    </xdr:from>
    <xdr:to>
      <xdr:col>82</xdr:col>
      <xdr:colOff>158750</xdr:colOff>
      <xdr:row>42</xdr:row>
      <xdr:rowOff>2540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152417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34290</xdr:rowOff>
    </xdr:from>
    <xdr:to>
      <xdr:col>78</xdr:col>
      <xdr:colOff>120650</xdr:colOff>
      <xdr:row>41</xdr:row>
      <xdr:rowOff>135890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120667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715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3810</xdr:rowOff>
    </xdr:from>
    <xdr:to>
      <xdr:col>74</xdr:col>
      <xdr:colOff>31750</xdr:colOff>
      <xdr:row>41</xdr:row>
      <xdr:rowOff>105410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703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90187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711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110490</xdr:rowOff>
    </xdr:from>
    <xdr:to>
      <xdr:col>69</xdr:col>
      <xdr:colOff>142875</xdr:colOff>
      <xdr:row>42</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713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722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42</xdr:row>
      <xdr:rowOff>7620</xdr:rowOff>
    </xdr:from>
    <xdr:to>
      <xdr:col>65</xdr:col>
      <xdr:colOff>53975</xdr:colOff>
      <xdr:row>42</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720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42</xdr:row>
      <xdr:rowOff>93997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729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公債費に係る経常収支比率は、各種市債の償還が終了したことにより前年度から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今後も引き続き、公共施設再編整備等に伴う公債費の増加が見込まれるため、その他の新規事業に伴う市債発行の抑制などにより、公債費負担の増加を抑制するよう努める。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111761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111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111761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505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20320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50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20320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35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49530</xdr:rowOff>
    </xdr:from>
    <xdr:to>
      <xdr:col>11</xdr:col>
      <xdr:colOff>60325</xdr:colOff>
      <xdr:row>77</xdr:row>
      <xdr:rowOff>151130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125730</xdr:rowOff>
    </xdr:from>
    <xdr:to>
      <xdr:col>6</xdr:col>
      <xdr:colOff>171450</xdr:colOff>
      <xdr:row>76</xdr:row>
      <xdr:rowOff>55880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66057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公債費以外に係る経常収支比率は、前年度より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ポイント悪化した。これは、障害者自立支援給付等事業費等の扶助費の増及び特別会計への繰出金の増が主な要因と考えられる。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しかし、類似団体内平均値を大きく上回る状況であることから、今後も引き続き、歳入の確保、更なる事業の精査など、財政の健全化を図り、経常収支比率の改善に努める。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31520"/>
          <a:ext cx="8382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29845</xdr:rowOff>
    </xdr:from>
    <xdr:to>
      <xdr:col>78</xdr:col>
      <xdr:colOff>69850</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3149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29845</xdr:rowOff>
    </xdr:from>
    <xdr:to>
      <xdr:col>73</xdr:col>
      <xdr:colOff>180975</xdr:colOff>
      <xdr:row>78</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23149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97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161925</xdr:rowOff>
    </xdr:from>
    <xdr:to>
      <xdr:col>82</xdr:col>
      <xdr:colOff>158750</xdr:colOff>
      <xdr:row>79</xdr:row>
      <xdr:rowOff>92075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134002</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0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150495</xdr:rowOff>
    </xdr:from>
    <xdr:to>
      <xdr:col>74</xdr:col>
      <xdr:colOff>31750</xdr:colOff>
      <xdr:row>77</xdr:row>
      <xdr:rowOff>80645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65422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150076</xdr:rowOff>
    </xdr:from>
    <xdr:to>
      <xdr:col>29</xdr:col>
      <xdr:colOff>127000</xdr:colOff>
      <xdr:row>16</xdr:row>
      <xdr:rowOff>18542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9451"/>
          <a:ext cx="647700" cy="39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18542</xdr:rowOff>
    </xdr:from>
    <xdr:to>
      <xdr:col>26</xdr:col>
      <xdr:colOff>50800</xdr:colOff>
      <xdr:row>16</xdr:row>
      <xdr:rowOff>22682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9367"/>
          <a:ext cx="698500" cy="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22682</xdr:rowOff>
    </xdr:from>
    <xdr:to>
      <xdr:col>22</xdr:col>
      <xdr:colOff>114300</xdr:colOff>
      <xdr:row>16</xdr:row>
      <xdr:rowOff>62751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3507"/>
          <a:ext cx="698500" cy="4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62751</xdr:rowOff>
    </xdr:from>
    <xdr:to>
      <xdr:col>18</xdr:col>
      <xdr:colOff>177800</xdr:colOff>
      <xdr:row>16</xdr:row>
      <xdr:rowOff>136246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3576"/>
          <a:ext cx="698500" cy="734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110795</xdr:rowOff>
    </xdr:from>
    <xdr:to>
      <xdr:col>19</xdr:col>
      <xdr:colOff>38100</xdr:colOff>
      <xdr:row>17</xdr:row>
      <xdr:rowOff>40945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01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131737</xdr:rowOff>
    </xdr:from>
    <xdr:to>
      <xdr:col>15</xdr:col>
      <xdr:colOff>101600</xdr:colOff>
      <xdr:row>17</xdr:row>
      <xdr:rowOff>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46664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99276</xdr:rowOff>
    </xdr:from>
    <xdr:to>
      <xdr:col>29</xdr:col>
      <xdr:colOff>177800</xdr:colOff>
      <xdr:row>16</xdr:row>
      <xdr:rowOff>29426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115803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139192</xdr:rowOff>
    </xdr:from>
    <xdr:to>
      <xdr:col>26</xdr:col>
      <xdr:colOff>101600</xdr:colOff>
      <xdr:row>16</xdr:row>
      <xdr:rowOff>69342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79519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143332</xdr:rowOff>
    </xdr:from>
    <xdr:to>
      <xdr:col>22</xdr:col>
      <xdr:colOff>165100</xdr:colOff>
      <xdr:row>16</xdr:row>
      <xdr:rowOff>73482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2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83659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3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11951</xdr:rowOff>
    </xdr:from>
    <xdr:to>
      <xdr:col>19</xdr:col>
      <xdr:colOff>38100</xdr:colOff>
      <xdr:row>16</xdr:row>
      <xdr:rowOff>113551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2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123728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85446</xdr:rowOff>
    </xdr:from>
    <xdr:to>
      <xdr:col>15</xdr:col>
      <xdr:colOff>101600</xdr:colOff>
      <xdr:row>17</xdr:row>
      <xdr:rowOff>15596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76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25773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4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294531</xdr:rowOff>
    </xdr:from>
    <xdr:to>
      <xdr:col>29</xdr:col>
      <xdr:colOff>127000</xdr:colOff>
      <xdr:row>35</xdr:row>
      <xdr:rowOff>295870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04881"/>
          <a:ext cx="6477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294531</xdr:rowOff>
    </xdr:from>
    <xdr:to>
      <xdr:col>26</xdr:col>
      <xdr:colOff>50800</xdr:colOff>
      <xdr:row>36</xdr:row>
      <xdr:rowOff>42190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04881"/>
          <a:ext cx="698500" cy="9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42190</xdr:rowOff>
    </xdr:from>
    <xdr:to>
      <xdr:col>22</xdr:col>
      <xdr:colOff>114300</xdr:colOff>
      <xdr:row>36</xdr:row>
      <xdr:rowOff>141206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95440"/>
          <a:ext cx="698500" cy="99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141206</xdr:rowOff>
    </xdr:from>
    <xdr:to>
      <xdr:col>18</xdr:col>
      <xdr:colOff>177800</xdr:colOff>
      <xdr:row>36</xdr:row>
      <xdr:rowOff>155411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94456"/>
          <a:ext cx="698500" cy="14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245070</xdr:rowOff>
    </xdr:from>
    <xdr:to>
      <xdr:col>29</xdr:col>
      <xdr:colOff>177800</xdr:colOff>
      <xdr:row>36</xdr:row>
      <xdr:rowOff>3770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55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217147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2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243731</xdr:rowOff>
    </xdr:from>
    <xdr:to>
      <xdr:col>26</xdr:col>
      <xdr:colOff>101600</xdr:colOff>
      <xdr:row>36</xdr:row>
      <xdr:rowOff>2431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54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330108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40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334290</xdr:rowOff>
    </xdr:from>
    <xdr:to>
      <xdr:col>22</xdr:col>
      <xdr:colOff>165100</xdr:colOff>
      <xdr:row>36</xdr:row>
      <xdr:rowOff>92990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4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77767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90406</xdr:rowOff>
    </xdr:from>
    <xdr:to>
      <xdr:col>19</xdr:col>
      <xdr:colOff>38100</xdr:colOff>
      <xdr:row>37</xdr:row>
      <xdr:rowOff>20556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43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3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104611</xdr:rowOff>
    </xdr:from>
    <xdr:to>
      <xdr:col>15</xdr:col>
      <xdr:colOff>101600</xdr:colOff>
      <xdr:row>37</xdr:row>
      <xdr:rowOff>34761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57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19538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66,952
65,060
25.33
28,577,451
28,521,567
10,282
16,176,813
20,721,339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164503</xdr:rowOff>
    </xdr:from>
    <xdr:to>
      <xdr:col>24</xdr:col>
      <xdr:colOff>63500</xdr:colOff>
      <xdr:row>35</xdr:row>
      <xdr:rowOff>166732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65253"/>
          <a:ext cx="8382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164503</xdr:rowOff>
    </xdr:from>
    <xdr:to>
      <xdr:col>19</xdr:col>
      <xdr:colOff>177800</xdr:colOff>
      <xdr:row>36</xdr:row>
      <xdr:rowOff>50813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65253"/>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50813</xdr:rowOff>
    </xdr:from>
    <xdr:to>
      <xdr:col>15</xdr:col>
      <xdr:colOff>50800</xdr:colOff>
      <xdr:row>36</xdr:row>
      <xdr:rowOff>92227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3013"/>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92227</xdr:rowOff>
    </xdr:from>
    <xdr:to>
      <xdr:col>10</xdr:col>
      <xdr:colOff>114300</xdr:colOff>
      <xdr:row>37</xdr:row>
      <xdr:rowOff>48851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4427"/>
          <a:ext cx="889000" cy="1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115932</xdr:rowOff>
    </xdr:from>
    <xdr:to>
      <xdr:col>24</xdr:col>
      <xdr:colOff>114300</xdr:colOff>
      <xdr:row>36</xdr:row>
      <xdr:rowOff>46082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138809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113703</xdr:rowOff>
    </xdr:from>
    <xdr:to>
      <xdr:col>20</xdr:col>
      <xdr:colOff>38100</xdr:colOff>
      <xdr:row>36</xdr:row>
      <xdr:rowOff>43853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1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60380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8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xdr:rowOff>
    </xdr:from>
    <xdr:to>
      <xdr:col>15</xdr:col>
      <xdr:colOff>101600</xdr:colOff>
      <xdr:row>36</xdr:row>
      <xdr:rowOff>101613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118140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41427</xdr:rowOff>
    </xdr:from>
    <xdr:to>
      <xdr:col>10</xdr:col>
      <xdr:colOff>165100</xdr:colOff>
      <xdr:row>36</xdr:row>
      <xdr:rowOff>143027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134154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0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169501</xdr:rowOff>
    </xdr:from>
    <xdr:to>
      <xdr:col>6</xdr:col>
      <xdr:colOff>38100</xdr:colOff>
      <xdr:row>37</xdr:row>
      <xdr:rowOff>99651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90778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100724</xdr:rowOff>
    </xdr:from>
    <xdr:to>
      <xdr:col>24</xdr:col>
      <xdr:colOff>63500</xdr:colOff>
      <xdr:row>57</xdr:row>
      <xdr:rowOff>145910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3374"/>
          <a:ext cx="838200" cy="4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100724</xdr:rowOff>
    </xdr:from>
    <xdr:to>
      <xdr:col>19</xdr:col>
      <xdr:colOff>177800</xdr:colOff>
      <xdr:row>57</xdr:row>
      <xdr:rowOff>166636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3374"/>
          <a:ext cx="889000" cy="6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166636</xdr:rowOff>
    </xdr:from>
    <xdr:to>
      <xdr:col>15</xdr:col>
      <xdr:colOff>50800</xdr:colOff>
      <xdr:row>58</xdr:row>
      <xdr:rowOff>67335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9286"/>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67335</xdr:rowOff>
    </xdr:from>
    <xdr:to>
      <xdr:col>10</xdr:col>
      <xdr:colOff>114300</xdr:colOff>
      <xdr:row>58</xdr:row>
      <xdr:rowOff>102680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11435"/>
          <a:ext cx="889000" cy="3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52336</xdr:rowOff>
    </xdr:from>
    <xdr:to>
      <xdr:col>10</xdr:col>
      <xdr:colOff>165100</xdr:colOff>
      <xdr:row>56</xdr:row>
      <xdr:rowOff>153936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170463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2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69558</xdr:rowOff>
    </xdr:from>
    <xdr:to>
      <xdr:col>6</xdr:col>
      <xdr:colOff>38100</xdr:colOff>
      <xdr:row>56</xdr:row>
      <xdr:rowOff>171158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95110</xdr:rowOff>
    </xdr:from>
    <xdr:to>
      <xdr:col>24</xdr:col>
      <xdr:colOff>114300</xdr:colOff>
      <xdr:row>58</xdr:row>
      <xdr:rowOff>25260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10037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49924</xdr:rowOff>
    </xdr:from>
    <xdr:to>
      <xdr:col>20</xdr:col>
      <xdr:colOff>38100</xdr:colOff>
      <xdr:row>57</xdr:row>
      <xdr:rowOff>151524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142651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115836</xdr:rowOff>
    </xdr:from>
    <xdr:to>
      <xdr:col>15</xdr:col>
      <xdr:colOff>101600</xdr:colOff>
      <xdr:row>58</xdr:row>
      <xdr:rowOff>45986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37113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16535</xdr:rowOff>
    </xdr:from>
    <xdr:to>
      <xdr:col>10</xdr:col>
      <xdr:colOff>165100</xdr:colOff>
      <xdr:row>58</xdr:row>
      <xdr:rowOff>118135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109262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51880</xdr:rowOff>
    </xdr:from>
    <xdr:to>
      <xdr:col>6</xdr:col>
      <xdr:colOff>38100</xdr:colOff>
      <xdr:row>58</xdr:row>
      <xdr:rowOff>153480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144607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150292</xdr:rowOff>
    </xdr:from>
    <xdr:to>
      <xdr:col>24</xdr:col>
      <xdr:colOff>63500</xdr:colOff>
      <xdr:row>78</xdr:row>
      <xdr:rowOff>152691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23392"/>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152691</xdr:rowOff>
    </xdr:from>
    <xdr:to>
      <xdr:col>19</xdr:col>
      <xdr:colOff>177800</xdr:colOff>
      <xdr:row>78</xdr:row>
      <xdr:rowOff>152997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25791"/>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152997</xdr:rowOff>
    </xdr:from>
    <xdr:to>
      <xdr:col>15</xdr:col>
      <xdr:colOff>50800</xdr:colOff>
      <xdr:row>78</xdr:row>
      <xdr:rowOff>160426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26097"/>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160426</xdr:rowOff>
    </xdr:from>
    <xdr:to>
      <xdr:col>10</xdr:col>
      <xdr:colOff>114300</xdr:colOff>
      <xdr:row>78</xdr:row>
      <xdr:rowOff>162940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33526"/>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150661</xdr:rowOff>
    </xdr:from>
    <xdr:to>
      <xdr:col>10</xdr:col>
      <xdr:colOff>165100</xdr:colOff>
      <xdr:row>78</xdr:row>
      <xdr:rowOff>80811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97338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16890</xdr:rowOff>
    </xdr:from>
    <xdr:to>
      <xdr:col>6</xdr:col>
      <xdr:colOff>38100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99492</xdr:rowOff>
    </xdr:from>
    <xdr:to>
      <xdr:col>24</xdr:col>
      <xdr:colOff>114300</xdr:colOff>
      <xdr:row>79</xdr:row>
      <xdr:rowOff>29642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7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14419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101891</xdr:rowOff>
    </xdr:from>
    <xdr:to>
      <xdr:col>20</xdr:col>
      <xdr:colOff>38100</xdr:colOff>
      <xdr:row>79</xdr:row>
      <xdr:rowOff>32041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7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23168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102197</xdr:rowOff>
    </xdr:from>
    <xdr:to>
      <xdr:col>15</xdr:col>
      <xdr:colOff>101600</xdr:colOff>
      <xdr:row>79</xdr:row>
      <xdr:rowOff>32347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7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23474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6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109626</xdr:rowOff>
    </xdr:from>
    <xdr:to>
      <xdr:col>10</xdr:col>
      <xdr:colOff>165100</xdr:colOff>
      <xdr:row>79</xdr:row>
      <xdr:rowOff>39776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30903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112140</xdr:rowOff>
    </xdr:from>
    <xdr:to>
      <xdr:col>6</xdr:col>
      <xdr:colOff>38100</xdr:colOff>
      <xdr:row>79</xdr:row>
      <xdr:rowOff>42290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33417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7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76476</xdr:rowOff>
    </xdr:from>
    <xdr:to>
      <xdr:col>24</xdr:col>
      <xdr:colOff>63500</xdr:colOff>
      <xdr:row>96</xdr:row>
      <xdr:rowOff>20566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4226"/>
          <a:ext cx="838200" cy="1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90768</xdr:rowOff>
    </xdr:from>
    <xdr:to>
      <xdr:col>19</xdr:col>
      <xdr:colOff>177800</xdr:colOff>
      <xdr:row>96</xdr:row>
      <xdr:rowOff>20566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378518"/>
          <a:ext cx="889000" cy="10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90768</xdr:rowOff>
    </xdr:from>
    <xdr:to>
      <xdr:col>15</xdr:col>
      <xdr:colOff>50800</xdr:colOff>
      <xdr:row>97</xdr:row>
      <xdr:rowOff>12784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78518"/>
          <a:ext cx="889000" cy="26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12784</xdr:rowOff>
    </xdr:from>
    <xdr:to>
      <xdr:col>10</xdr:col>
      <xdr:colOff>114300</xdr:colOff>
      <xdr:row>97</xdr:row>
      <xdr:rowOff>30756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3434"/>
          <a:ext cx="889000" cy="1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91208</xdr:rowOff>
    </xdr:from>
    <xdr:to>
      <xdr:col>10</xdr:col>
      <xdr:colOff>165100</xdr:colOff>
      <xdr:row>98</xdr:row>
      <xdr:rowOff>21358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12485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1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129493</xdr:rowOff>
    </xdr:from>
    <xdr:to>
      <xdr:col>6</xdr:col>
      <xdr:colOff>38100</xdr:colOff>
      <xdr:row>98</xdr:row>
      <xdr:rowOff>59643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50770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25676</xdr:rowOff>
    </xdr:from>
    <xdr:to>
      <xdr:col>24</xdr:col>
      <xdr:colOff>114300</xdr:colOff>
      <xdr:row>95</xdr:row>
      <xdr:rowOff>127276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48553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141216</xdr:rowOff>
    </xdr:from>
    <xdr:to>
      <xdr:col>20</xdr:col>
      <xdr:colOff>38100</xdr:colOff>
      <xdr:row>96</xdr:row>
      <xdr:rowOff>71366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87893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20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39968</xdr:rowOff>
    </xdr:from>
    <xdr:to>
      <xdr:col>15</xdr:col>
      <xdr:colOff>101600</xdr:colOff>
      <xdr:row>95</xdr:row>
      <xdr:rowOff>141568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2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132695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420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133434</xdr:rowOff>
    </xdr:from>
    <xdr:to>
      <xdr:col>10</xdr:col>
      <xdr:colOff>165100</xdr:colOff>
      <xdr:row>97</xdr:row>
      <xdr:rowOff>63584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80111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3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151406</xdr:rowOff>
    </xdr:from>
    <xdr:to>
      <xdr:col>6</xdr:col>
      <xdr:colOff>38100</xdr:colOff>
      <xdr:row>97</xdr:row>
      <xdr:rowOff>81556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98083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3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58684</xdr:rowOff>
    </xdr:from>
    <xdr:to>
      <xdr:col>55</xdr:col>
      <xdr:colOff>0</xdr:colOff>
      <xdr:row>36</xdr:row>
      <xdr:rowOff>63492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30884"/>
          <a:ext cx="838200" cy="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63492</xdr:rowOff>
    </xdr:from>
    <xdr:to>
      <xdr:col>50</xdr:col>
      <xdr:colOff>114300</xdr:colOff>
      <xdr:row>36</xdr:row>
      <xdr:rowOff>73894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235692"/>
          <a:ext cx="8890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5504</xdr:rowOff>
    </xdr:from>
    <xdr:to>
      <xdr:col>45</xdr:col>
      <xdr:colOff>177800</xdr:colOff>
      <xdr:row>36</xdr:row>
      <xdr:rowOff>73894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491904"/>
          <a:ext cx="889000" cy="75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5504</xdr:rowOff>
    </xdr:from>
    <xdr:to>
      <xdr:col>41</xdr:col>
      <xdr:colOff>50800</xdr:colOff>
      <xdr:row>36</xdr:row>
      <xdr:rowOff>117259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491904"/>
          <a:ext cx="889000" cy="79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127633</xdr:rowOff>
    </xdr:from>
    <xdr:to>
      <xdr:col>41</xdr:col>
      <xdr:colOff>101600</xdr:colOff>
      <xdr:row>32</xdr:row>
      <xdr:rowOff>57783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48910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131823</xdr:rowOff>
    </xdr:from>
    <xdr:to>
      <xdr:col>36</xdr:col>
      <xdr:colOff>165100</xdr:colOff>
      <xdr:row>37</xdr:row>
      <xdr:rowOff>61973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53100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7884</xdr:rowOff>
    </xdr:from>
    <xdr:to>
      <xdr:col>55</xdr:col>
      <xdr:colOff>50800</xdr:colOff>
      <xdr:row>36</xdr:row>
      <xdr:rowOff>109484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1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30761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12692</xdr:rowOff>
    </xdr:from>
    <xdr:to>
      <xdr:col>50</xdr:col>
      <xdr:colOff>165100</xdr:colOff>
      <xdr:row>36</xdr:row>
      <xdr:rowOff>114292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130819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6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23094</xdr:rowOff>
    </xdr:from>
    <xdr:to>
      <xdr:col>46</xdr:col>
      <xdr:colOff>38100</xdr:colOff>
      <xdr:row>36</xdr:row>
      <xdr:rowOff>124694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9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141221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7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126154</xdr:rowOff>
    </xdr:from>
    <xdr:to>
      <xdr:col>41</xdr:col>
      <xdr:colOff>101600</xdr:colOff>
      <xdr:row>32</xdr:row>
      <xdr:rowOff>56304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4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72831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1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66459</xdr:rowOff>
    </xdr:from>
    <xdr:to>
      <xdr:col>36</xdr:col>
      <xdr:colOff>165100</xdr:colOff>
      <xdr:row>36</xdr:row>
      <xdr:rowOff>168059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13136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95326</xdr:rowOff>
    </xdr:from>
    <xdr:to>
      <xdr:col>55</xdr:col>
      <xdr:colOff>0</xdr:colOff>
      <xdr:row>57</xdr:row>
      <xdr:rowOff>134150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67976"/>
          <a:ext cx="8382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31839</xdr:rowOff>
    </xdr:from>
    <xdr:to>
      <xdr:col>50</xdr:col>
      <xdr:colOff>114300</xdr:colOff>
      <xdr:row>57</xdr:row>
      <xdr:rowOff>95326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633039"/>
          <a:ext cx="889000" cy="23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26822</xdr:rowOff>
    </xdr:from>
    <xdr:to>
      <xdr:col>45</xdr:col>
      <xdr:colOff>177800</xdr:colOff>
      <xdr:row>56</xdr:row>
      <xdr:rowOff>31839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285122"/>
          <a:ext cx="889000" cy="34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26822</xdr:rowOff>
    </xdr:from>
    <xdr:to>
      <xdr:col>41</xdr:col>
      <xdr:colOff>50800</xdr:colOff>
      <xdr:row>57</xdr:row>
      <xdr:rowOff>8928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285122"/>
          <a:ext cx="889000" cy="49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40487</xdr:rowOff>
    </xdr:from>
    <xdr:to>
      <xdr:col>41</xdr:col>
      <xdr:colOff>101600</xdr:colOff>
      <xdr:row>54</xdr:row>
      <xdr:rowOff>142087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9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133214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58636</xdr:rowOff>
    </xdr:from>
    <xdr:to>
      <xdr:col>36</xdr:col>
      <xdr:colOff>165100</xdr:colOff>
      <xdr:row>54</xdr:row>
      <xdr:rowOff>160236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1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5313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9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83350</xdr:rowOff>
    </xdr:from>
    <xdr:to>
      <xdr:col>55</xdr:col>
      <xdr:colOff>50800</xdr:colOff>
      <xdr:row>58</xdr:row>
      <xdr:rowOff>13500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61777</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3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44526</xdr:rowOff>
    </xdr:from>
    <xdr:to>
      <xdr:col>50</xdr:col>
      <xdr:colOff>165100</xdr:colOff>
      <xdr:row>57</xdr:row>
      <xdr:rowOff>146126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1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137253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0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152489</xdr:rowOff>
    </xdr:from>
    <xdr:to>
      <xdr:col>46</xdr:col>
      <xdr:colOff>38100</xdr:colOff>
      <xdr:row>56</xdr:row>
      <xdr:rowOff>82639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73766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6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147472</xdr:rowOff>
    </xdr:from>
    <xdr:to>
      <xdr:col>41</xdr:col>
      <xdr:colOff>101600</xdr:colOff>
      <xdr:row>54</xdr:row>
      <xdr:rowOff>77622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23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94149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0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129578</xdr:rowOff>
    </xdr:from>
    <xdr:to>
      <xdr:col>36</xdr:col>
      <xdr:colOff>165100</xdr:colOff>
      <xdr:row>57</xdr:row>
      <xdr:rowOff>59728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50855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2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33096</xdr:rowOff>
    </xdr:from>
    <xdr:to>
      <xdr:col>55</xdr:col>
      <xdr:colOff>0</xdr:colOff>
      <xdr:row>79</xdr:row>
      <xdr:rowOff>36849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77646"/>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33096</xdr:rowOff>
    </xdr:from>
    <xdr:to>
      <xdr:col>50</xdr:col>
      <xdr:colOff>114300</xdr:colOff>
      <xdr:row>79</xdr:row>
      <xdr:rowOff>41459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577646"/>
          <a:ext cx="8890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40830</xdr:rowOff>
    </xdr:from>
    <xdr:to>
      <xdr:col>45</xdr:col>
      <xdr:colOff>177800</xdr:colOff>
      <xdr:row>79</xdr:row>
      <xdr:rowOff>41459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85380"/>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40830</xdr:rowOff>
    </xdr:from>
    <xdr:to>
      <xdr:col>41</xdr:col>
      <xdr:colOff>50800</xdr:colOff>
      <xdr:row>79</xdr:row>
      <xdr:rowOff>42621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585380"/>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157499</xdr:rowOff>
    </xdr:from>
    <xdr:to>
      <xdr:col>55</xdr:col>
      <xdr:colOff>50800</xdr:colOff>
      <xdr:row>79</xdr:row>
      <xdr:rowOff>87649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72426</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45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153746</xdr:rowOff>
    </xdr:from>
    <xdr:to>
      <xdr:col>50</xdr:col>
      <xdr:colOff>165100</xdr:colOff>
      <xdr:row>79</xdr:row>
      <xdr:rowOff>83896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75023</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1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162109</xdr:rowOff>
    </xdr:from>
    <xdr:to>
      <xdr:col>46</xdr:col>
      <xdr:colOff>38100</xdr:colOff>
      <xdr:row>79</xdr:row>
      <xdr:rowOff>92259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83386</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61017" y="13627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161480</xdr:rowOff>
    </xdr:from>
    <xdr:to>
      <xdr:col>41</xdr:col>
      <xdr:colOff>101600</xdr:colOff>
      <xdr:row>79</xdr:row>
      <xdr:rowOff>91630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82757</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2017" y="13627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163271</xdr:rowOff>
    </xdr:from>
    <xdr:to>
      <xdr:col>36</xdr:col>
      <xdr:colOff>165100</xdr:colOff>
      <xdr:row>79</xdr:row>
      <xdr:rowOff>93421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84548</xdr:rowOff>
    </xdr:from>
    <xdr:ext cx="313932"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815333" y="13629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99859</xdr:rowOff>
    </xdr:from>
    <xdr:to>
      <xdr:col>55</xdr:col>
      <xdr:colOff>0</xdr:colOff>
      <xdr:row>97</xdr:row>
      <xdr:rowOff>134164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30509"/>
          <a:ext cx="8382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125657</xdr:rowOff>
    </xdr:from>
    <xdr:to>
      <xdr:col>50</xdr:col>
      <xdr:colOff>114300</xdr:colOff>
      <xdr:row>97</xdr:row>
      <xdr:rowOff>99859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413407"/>
          <a:ext cx="889000" cy="31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37336</xdr:rowOff>
    </xdr:from>
    <xdr:to>
      <xdr:col>45</xdr:col>
      <xdr:colOff>177800</xdr:colOff>
      <xdr:row>95</xdr:row>
      <xdr:rowOff>125657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5982186"/>
          <a:ext cx="889000" cy="4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37336</xdr:rowOff>
    </xdr:from>
    <xdr:to>
      <xdr:col>41</xdr:col>
      <xdr:colOff>50800</xdr:colOff>
      <xdr:row>97</xdr:row>
      <xdr:rowOff>33809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5982186"/>
          <a:ext cx="889000" cy="68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136024</xdr:rowOff>
    </xdr:from>
    <xdr:to>
      <xdr:col>41</xdr:col>
      <xdr:colOff>101600</xdr:colOff>
      <xdr:row>96</xdr:row>
      <xdr:rowOff>66174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57301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164991</xdr:rowOff>
    </xdr:from>
    <xdr:to>
      <xdr:col>36</xdr:col>
      <xdr:colOff>165100</xdr:colOff>
      <xdr:row>96</xdr:row>
      <xdr:rowOff>95141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111668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83364</xdr:rowOff>
    </xdr:from>
    <xdr:to>
      <xdr:col>55</xdr:col>
      <xdr:colOff>50800</xdr:colOff>
      <xdr:row>98</xdr:row>
      <xdr:rowOff>13514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61791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9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49059</xdr:rowOff>
    </xdr:from>
    <xdr:to>
      <xdr:col>50</xdr:col>
      <xdr:colOff>165100</xdr:colOff>
      <xdr:row>97</xdr:row>
      <xdr:rowOff>150659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7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7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74857</xdr:rowOff>
    </xdr:from>
    <xdr:to>
      <xdr:col>46</xdr:col>
      <xdr:colOff>38100</xdr:colOff>
      <xdr:row>96</xdr:row>
      <xdr:rowOff>5007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36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21534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3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157986</xdr:rowOff>
    </xdr:from>
    <xdr:to>
      <xdr:col>41</xdr:col>
      <xdr:colOff>101600</xdr:colOff>
      <xdr:row>93</xdr:row>
      <xdr:rowOff>88136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59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104663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7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154459</xdr:rowOff>
    </xdr:from>
    <xdr:to>
      <xdr:col>36</xdr:col>
      <xdr:colOff>165100</xdr:colOff>
      <xdr:row>97</xdr:row>
      <xdr:rowOff>84609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75736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0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131104</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46204"/>
          <a:ext cx="8382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75052</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90152"/>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63480</xdr:rowOff>
    </xdr:from>
    <xdr:to>
      <xdr:col>72</xdr:col>
      <xdr:colOff>38100</xdr:colOff>
      <xdr:row>37</xdr:row>
      <xdr:rowOff>165080</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0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10157</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107919</xdr:rowOff>
    </xdr:from>
    <xdr:to>
      <xdr:col>67</xdr:col>
      <xdr:colOff>101600</xdr:colOff>
      <xdr:row>38</xdr:row>
      <xdr:rowOff>38069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54596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80304</xdr:rowOff>
    </xdr:from>
    <xdr:to>
      <xdr:col>85</xdr:col>
      <xdr:colOff>177800</xdr:colOff>
      <xdr:row>39</xdr:row>
      <xdr:rowOff>10454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24252</xdr:rowOff>
    </xdr:from>
    <xdr:to>
      <xdr:col>67</xdr:col>
      <xdr:colOff>101600</xdr:colOff>
      <xdr:row>38</xdr:row>
      <xdr:rowOff>125852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116979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3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146774</xdr:rowOff>
    </xdr:from>
    <xdr:to>
      <xdr:col>85</xdr:col>
      <xdr:colOff>127000</xdr:colOff>
      <xdr:row>76</xdr:row>
      <xdr:rowOff>157987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176974"/>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146774</xdr:rowOff>
    </xdr:from>
    <xdr:to>
      <xdr:col>81</xdr:col>
      <xdr:colOff>50800</xdr:colOff>
      <xdr:row>77</xdr:row>
      <xdr:rowOff>3696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6974"/>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3696</xdr:rowOff>
    </xdr:from>
    <xdr:to>
      <xdr:col>76</xdr:col>
      <xdr:colOff>114300</xdr:colOff>
      <xdr:row>77</xdr:row>
      <xdr:rowOff>36740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05346"/>
          <a:ext cx="889000" cy="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36740</xdr:rowOff>
    </xdr:from>
    <xdr:to>
      <xdr:col>71</xdr:col>
      <xdr:colOff>177800</xdr:colOff>
      <xdr:row>77</xdr:row>
      <xdr:rowOff>48234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238390"/>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3747</xdr:rowOff>
    </xdr:from>
    <xdr:to>
      <xdr:col>72</xdr:col>
      <xdr:colOff>38100</xdr:colOff>
      <xdr:row>76</xdr:row>
      <xdr:rowOff>105347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121873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0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166915</xdr:rowOff>
    </xdr:from>
    <xdr:to>
      <xdr:col>67</xdr:col>
      <xdr:colOff>101600</xdr:colOff>
      <xdr:row>76</xdr:row>
      <xdr:rowOff>97065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113593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0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107187</xdr:rowOff>
    </xdr:from>
    <xdr:to>
      <xdr:col>85</xdr:col>
      <xdr:colOff>177800</xdr:colOff>
      <xdr:row>77</xdr:row>
      <xdr:rowOff>37337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85614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95974</xdr:rowOff>
    </xdr:from>
    <xdr:to>
      <xdr:col>81</xdr:col>
      <xdr:colOff>101600</xdr:colOff>
      <xdr:row>77</xdr:row>
      <xdr:rowOff>26124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17251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124346</xdr:rowOff>
    </xdr:from>
    <xdr:to>
      <xdr:col>76</xdr:col>
      <xdr:colOff>165100</xdr:colOff>
      <xdr:row>77</xdr:row>
      <xdr:rowOff>54496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45623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157390</xdr:rowOff>
    </xdr:from>
    <xdr:to>
      <xdr:col>72</xdr:col>
      <xdr:colOff>38100</xdr:colOff>
      <xdr:row>77</xdr:row>
      <xdr:rowOff>87540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8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78667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8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168884</xdr:rowOff>
    </xdr:from>
    <xdr:to>
      <xdr:col>67</xdr:col>
      <xdr:colOff>101600</xdr:colOff>
      <xdr:row>77</xdr:row>
      <xdr:rowOff>99034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9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90161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9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92608</xdr:rowOff>
    </xdr:from>
    <xdr:to>
      <xdr:col>85</xdr:col>
      <xdr:colOff>127000</xdr:colOff>
      <xdr:row>98</xdr:row>
      <xdr:rowOff>19081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723258"/>
          <a:ext cx="838200" cy="9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92608</xdr:rowOff>
    </xdr:from>
    <xdr:to>
      <xdr:col>81</xdr:col>
      <xdr:colOff>50800</xdr:colOff>
      <xdr:row>98</xdr:row>
      <xdr:rowOff>25226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723258"/>
          <a:ext cx="889000" cy="10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25226</xdr:rowOff>
    </xdr:from>
    <xdr:to>
      <xdr:col>76</xdr:col>
      <xdr:colOff>114300</xdr:colOff>
      <xdr:row>98</xdr:row>
      <xdr:rowOff>107897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27326"/>
          <a:ext cx="889000" cy="8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76130</xdr:rowOff>
    </xdr:from>
    <xdr:to>
      <xdr:col>71</xdr:col>
      <xdr:colOff>177800</xdr:colOff>
      <xdr:row>98</xdr:row>
      <xdr:rowOff>107897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78230"/>
          <a:ext cx="889000" cy="3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139731</xdr:rowOff>
    </xdr:from>
    <xdr:to>
      <xdr:col>85</xdr:col>
      <xdr:colOff>177800</xdr:colOff>
      <xdr:row>98</xdr:row>
      <xdr:rowOff>69881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62974</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41808</xdr:rowOff>
    </xdr:from>
    <xdr:to>
      <xdr:col>81</xdr:col>
      <xdr:colOff>101600</xdr:colOff>
      <xdr:row>97</xdr:row>
      <xdr:rowOff>143408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159935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145876</xdr:rowOff>
    </xdr:from>
    <xdr:to>
      <xdr:col>76</xdr:col>
      <xdr:colOff>165100</xdr:colOff>
      <xdr:row>98</xdr:row>
      <xdr:rowOff>76026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67153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8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57097</xdr:rowOff>
    </xdr:from>
    <xdr:to>
      <xdr:col>72</xdr:col>
      <xdr:colOff>38100</xdr:colOff>
      <xdr:row>98</xdr:row>
      <xdr:rowOff>158697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149824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5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25330</xdr:rowOff>
    </xdr:from>
    <xdr:to>
      <xdr:col>67</xdr:col>
      <xdr:colOff>101600</xdr:colOff>
      <xdr:row>98</xdr:row>
      <xdr:rowOff>126930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118057</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2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140208</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140958"/>
          <a:ext cx="889000" cy="590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41910</xdr:rowOff>
    </xdr:from>
    <xdr:to>
      <xdr:col>102</xdr:col>
      <xdr:colOff>165100</xdr:colOff>
      <xdr:row>36</xdr:row>
      <xdr:rowOff>143510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160037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163449</xdr:rowOff>
    </xdr:from>
    <xdr:to>
      <xdr:col>98</xdr:col>
      <xdr:colOff>38100</xdr:colOff>
      <xdr:row>37</xdr:row>
      <xdr:rowOff>93599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84726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2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89408</xdr:rowOff>
    </xdr:from>
    <xdr:to>
      <xdr:col>98</xdr:col>
      <xdr:colOff>38100</xdr:colOff>
      <xdr:row>36</xdr:row>
      <xdr:rowOff>19558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0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36085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86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8827</xdr:rowOff>
    </xdr:from>
    <xdr:to>
      <xdr:col>116</xdr:col>
      <xdr:colOff>63500</xdr:colOff>
      <xdr:row>58</xdr:row>
      <xdr:rowOff>52794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52927"/>
          <a:ext cx="8382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149111</xdr:rowOff>
    </xdr:from>
    <xdr:to>
      <xdr:col>111</xdr:col>
      <xdr:colOff>177800</xdr:colOff>
      <xdr:row>58</xdr:row>
      <xdr:rowOff>8827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21761"/>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146824</xdr:rowOff>
    </xdr:from>
    <xdr:to>
      <xdr:col>107</xdr:col>
      <xdr:colOff>50800</xdr:colOff>
      <xdr:row>57</xdr:row>
      <xdr:rowOff>149111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19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116345</xdr:rowOff>
    </xdr:from>
    <xdr:to>
      <xdr:col>102</xdr:col>
      <xdr:colOff>114300</xdr:colOff>
      <xdr:row>57</xdr:row>
      <xdr:rowOff>146824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888995"/>
          <a:ext cx="889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63669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00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67403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1994</xdr:rowOff>
    </xdr:from>
    <xdr:to>
      <xdr:col>116</xdr:col>
      <xdr:colOff>114300</xdr:colOff>
      <xdr:row>58</xdr:row>
      <xdr:rowOff>103594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24871</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129477</xdr:rowOff>
    </xdr:from>
    <xdr:to>
      <xdr:col>112</xdr:col>
      <xdr:colOff>38100</xdr:colOff>
      <xdr:row>58</xdr:row>
      <xdr:rowOff>59627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0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76154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98311</xdr:rowOff>
    </xdr:from>
    <xdr:to>
      <xdr:col>107</xdr:col>
      <xdr:colOff>101600</xdr:colOff>
      <xdr:row>58</xdr:row>
      <xdr:rowOff>28461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44988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64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96024</xdr:rowOff>
    </xdr:from>
    <xdr:to>
      <xdr:col>102</xdr:col>
      <xdr:colOff>165100</xdr:colOff>
      <xdr:row>58</xdr:row>
      <xdr:rowOff>26174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8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42701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64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65545</xdr:rowOff>
    </xdr:from>
    <xdr:to>
      <xdr:col>98</xdr:col>
      <xdr:colOff>38100</xdr:colOff>
      <xdr:row>57</xdr:row>
      <xdr:rowOff>167145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112301</xdr:rowOff>
    </xdr:from>
    <xdr:to>
      <xdr:col>116</xdr:col>
      <xdr:colOff>63500</xdr:colOff>
      <xdr:row>75</xdr:row>
      <xdr:rowOff>22624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99601"/>
          <a:ext cx="838200" cy="8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22624</xdr:rowOff>
    </xdr:from>
    <xdr:to>
      <xdr:col>111</xdr:col>
      <xdr:colOff>177800</xdr:colOff>
      <xdr:row>75</xdr:row>
      <xdr:rowOff>42283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881374"/>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42283</xdr:rowOff>
    </xdr:from>
    <xdr:to>
      <xdr:col>107</xdr:col>
      <xdr:colOff>50800</xdr:colOff>
      <xdr:row>75</xdr:row>
      <xdr:rowOff>76541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01033"/>
          <a:ext cx="889000" cy="3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76541</xdr:rowOff>
    </xdr:from>
    <xdr:to>
      <xdr:col>102</xdr:col>
      <xdr:colOff>114300</xdr:colOff>
      <xdr:row>75</xdr:row>
      <xdr:rowOff>140615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935291"/>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79136</xdr:rowOff>
    </xdr:from>
    <xdr:to>
      <xdr:col>102</xdr:col>
      <xdr:colOff>165100</xdr:colOff>
      <xdr:row>77</xdr:row>
      <xdr:rowOff>9286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63101</xdr:rowOff>
    </xdr:from>
    <xdr:to>
      <xdr:col>98</xdr:col>
      <xdr:colOff>38100</xdr:colOff>
      <xdr:row>75</xdr:row>
      <xdr:rowOff>164700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218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9778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61501</xdr:rowOff>
    </xdr:from>
    <xdr:to>
      <xdr:col>116</xdr:col>
      <xdr:colOff>114300</xdr:colOff>
      <xdr:row>74</xdr:row>
      <xdr:rowOff>163101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7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84378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60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143274</xdr:rowOff>
    </xdr:from>
    <xdr:to>
      <xdr:col>112</xdr:col>
      <xdr:colOff>38100</xdr:colOff>
      <xdr:row>75</xdr:row>
      <xdr:rowOff>73424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8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89951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60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162933</xdr:rowOff>
    </xdr:from>
    <xdr:to>
      <xdr:col>107</xdr:col>
      <xdr:colOff>101600</xdr:colOff>
      <xdr:row>75</xdr:row>
      <xdr:rowOff>93083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109610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6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25741</xdr:rowOff>
    </xdr:from>
    <xdr:to>
      <xdr:col>102</xdr:col>
      <xdr:colOff>165100</xdr:colOff>
      <xdr:row>75</xdr:row>
      <xdr:rowOff>127341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88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143868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6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89815</xdr:rowOff>
    </xdr:from>
    <xdr:to>
      <xdr:col>98</xdr:col>
      <xdr:colOff>38100</xdr:colOff>
      <xdr:row>76</xdr:row>
      <xdr:rowOff>19965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11092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65,632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ごみ・し尿処理、消防、学校給食事務を一部事務組合で行っており、これらの負担金を支出しているためである。今後、一部事務組合に対して事業費精査等を促し、構成市の負担を少しでも抑制できるように努め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19,937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と比較して一人当たりのコストが低い状況となっている。これは、近年大規模事業が減少しているためである。今後は、公共施設の再編整備に取り組むため、増加すること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大阪府柏原市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66,952
65,060
25.33
28,577,451
28,521,567
10,282
16,176,813
20,721,339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73863</xdr:rowOff>
    </xdr:from>
    <xdr:to>
      <xdr:col>24</xdr:col>
      <xdr:colOff>63500</xdr:colOff>
      <xdr:row>34</xdr:row>
      <xdr:rowOff>88493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0316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88493</xdr:rowOff>
    </xdr:from>
    <xdr:to>
      <xdr:col>19</xdr:col>
      <xdr:colOff>177800</xdr:colOff>
      <xdr:row>34</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17793"/>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112725</xdr:rowOff>
    </xdr:from>
    <xdr:to>
      <xdr:col>15</xdr:col>
      <xdr:colOff>50800</xdr:colOff>
      <xdr:row>34</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4202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96266</xdr:rowOff>
    </xdr:from>
    <xdr:to>
      <xdr:col>10</xdr:col>
      <xdr:colOff>114300</xdr:colOff>
      <xdr:row>34</xdr:row>
      <xdr:rowOff>112725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2556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23063</xdr:rowOff>
    </xdr:from>
    <xdr:to>
      <xdr:col>24</xdr:col>
      <xdr:colOff>114300</xdr:colOff>
      <xdr:row>34</xdr:row>
      <xdr:rowOff>124663</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45940</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37693</xdr:rowOff>
    </xdr:from>
    <xdr:to>
      <xdr:col>20</xdr:col>
      <xdr:colOff>38100</xdr:colOff>
      <xdr:row>34</xdr:row>
      <xdr:rowOff>139293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155820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70612</xdr:rowOff>
    </xdr:from>
    <xdr:to>
      <xdr:col>15</xdr:col>
      <xdr:colOff>101600</xdr:colOff>
      <xdr:row>35</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17289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7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61925</xdr:rowOff>
    </xdr:from>
    <xdr:to>
      <xdr:col>10</xdr:col>
      <xdr:colOff>165100</xdr:colOff>
      <xdr:row>34</xdr:row>
      <xdr:rowOff>163525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6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61230</xdr:rowOff>
    </xdr:from>
    <xdr:to>
      <xdr:col>24</xdr:col>
      <xdr:colOff>63500</xdr:colOff>
      <xdr:row>57</xdr:row>
      <xdr:rowOff>26688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62430"/>
          <a:ext cx="838200" cy="13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5252</xdr:rowOff>
    </xdr:from>
    <xdr:to>
      <xdr:col>19</xdr:col>
      <xdr:colOff>177800</xdr:colOff>
      <xdr:row>56</xdr:row>
      <xdr:rowOff>61230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06452"/>
          <a:ext cx="889000" cy="5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37722</xdr:rowOff>
    </xdr:from>
    <xdr:to>
      <xdr:col>15</xdr:col>
      <xdr:colOff>50800</xdr:colOff>
      <xdr:row>56</xdr:row>
      <xdr:rowOff>5252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781672"/>
          <a:ext cx="889000" cy="8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37722</xdr:rowOff>
    </xdr:from>
    <xdr:to>
      <xdr:col>10</xdr:col>
      <xdr:colOff>114300</xdr:colOff>
      <xdr:row>56</xdr:row>
      <xdr:rowOff>165478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781672"/>
          <a:ext cx="889000" cy="98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90637</xdr:rowOff>
    </xdr:from>
    <xdr:to>
      <xdr:col>10</xdr:col>
      <xdr:colOff>165100</xdr:colOff>
      <xdr:row>52</xdr:row>
      <xdr:rowOff>20787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927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40254</xdr:rowOff>
    </xdr:from>
    <xdr:to>
      <xdr:col>6</xdr:col>
      <xdr:colOff>38100</xdr:colOff>
      <xdr:row>56</xdr:row>
      <xdr:rowOff>141854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158381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147338</xdr:rowOff>
    </xdr:from>
    <xdr:to>
      <xdr:col>24</xdr:col>
      <xdr:colOff>114300</xdr:colOff>
      <xdr:row>57</xdr:row>
      <xdr:rowOff>77488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62265</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6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10430</xdr:rowOff>
    </xdr:from>
    <xdr:to>
      <xdr:col>20</xdr:col>
      <xdr:colOff>38100</xdr:colOff>
      <xdr:row>56</xdr:row>
      <xdr:rowOff>112030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103157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0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125902</xdr:rowOff>
    </xdr:from>
    <xdr:to>
      <xdr:col>15</xdr:col>
      <xdr:colOff>101600</xdr:colOff>
      <xdr:row>56</xdr:row>
      <xdr:rowOff>56052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72579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3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158372</xdr:rowOff>
    </xdr:from>
    <xdr:to>
      <xdr:col>10</xdr:col>
      <xdr:colOff>165100</xdr:colOff>
      <xdr:row>51</xdr:row>
      <xdr:rowOff>88522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7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105049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50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114678</xdr:rowOff>
    </xdr:from>
    <xdr:to>
      <xdr:col>6</xdr:col>
      <xdr:colOff>38100</xdr:colOff>
      <xdr:row>57</xdr:row>
      <xdr:rowOff>44828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35955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39783</xdr:rowOff>
    </xdr:from>
    <xdr:to>
      <xdr:col>24</xdr:col>
      <xdr:colOff>63500</xdr:colOff>
      <xdr:row>76</xdr:row>
      <xdr:rowOff>25676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98533"/>
          <a:ext cx="838200" cy="15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162979</xdr:rowOff>
    </xdr:from>
    <xdr:to>
      <xdr:col>19</xdr:col>
      <xdr:colOff>177800</xdr:colOff>
      <xdr:row>76</xdr:row>
      <xdr:rowOff>25676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21729"/>
          <a:ext cx="889000" cy="3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162979</xdr:rowOff>
    </xdr:from>
    <xdr:to>
      <xdr:col>15</xdr:col>
      <xdr:colOff>50800</xdr:colOff>
      <xdr:row>77</xdr:row>
      <xdr:rowOff>11207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1729"/>
          <a:ext cx="889000" cy="19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11207</xdr:rowOff>
    </xdr:from>
    <xdr:to>
      <xdr:col>10</xdr:col>
      <xdr:colOff>114300</xdr:colOff>
      <xdr:row>77</xdr:row>
      <xdr:rowOff>102276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12857"/>
          <a:ext cx="889000" cy="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142650</xdr:rowOff>
    </xdr:from>
    <xdr:to>
      <xdr:col>10</xdr:col>
      <xdr:colOff>165100</xdr:colOff>
      <xdr:row>78</xdr:row>
      <xdr:rowOff>72800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4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63927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3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22377</xdr:rowOff>
    </xdr:from>
    <xdr:to>
      <xdr:col>6</xdr:col>
      <xdr:colOff>38100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160433</xdr:rowOff>
    </xdr:from>
    <xdr:to>
      <xdr:col>24</xdr:col>
      <xdr:colOff>114300</xdr:colOff>
      <xdr:row>75</xdr:row>
      <xdr:rowOff>90583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4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11860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146326</xdr:rowOff>
    </xdr:from>
    <xdr:to>
      <xdr:col>20</xdr:col>
      <xdr:colOff>38100</xdr:colOff>
      <xdr:row>76</xdr:row>
      <xdr:rowOff>76476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112179</xdr:rowOff>
    </xdr:from>
    <xdr:to>
      <xdr:col>15</xdr:col>
      <xdr:colOff>101600</xdr:colOff>
      <xdr:row>76</xdr:row>
      <xdr:rowOff>42329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58856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6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131857</xdr:rowOff>
    </xdr:from>
    <xdr:to>
      <xdr:col>10</xdr:col>
      <xdr:colOff>165100</xdr:colOff>
      <xdr:row>77</xdr:row>
      <xdr:rowOff>62007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6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78535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3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51476</xdr:rowOff>
    </xdr:from>
    <xdr:to>
      <xdr:col>6</xdr:col>
      <xdr:colOff>38100</xdr:colOff>
      <xdr:row>77</xdr:row>
      <xdr:rowOff>153076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169603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8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2758</xdr:rowOff>
    </xdr:from>
    <xdr:to>
      <xdr:col>24</xdr:col>
      <xdr:colOff>63500</xdr:colOff>
      <xdr:row>99</xdr:row>
      <xdr:rowOff>38974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76308"/>
          <a:ext cx="838200" cy="3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983</xdr:rowOff>
    </xdr:from>
    <xdr:to>
      <xdr:col>19</xdr:col>
      <xdr:colOff>177800</xdr:colOff>
      <xdr:row>99</xdr:row>
      <xdr:rowOff>2758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74533"/>
          <a:ext cx="8890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983</xdr:rowOff>
    </xdr:from>
    <xdr:to>
      <xdr:col>15</xdr:col>
      <xdr:colOff>50800</xdr:colOff>
      <xdr:row>99</xdr:row>
      <xdr:rowOff>52811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74533"/>
          <a:ext cx="889000" cy="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52811</xdr:rowOff>
    </xdr:from>
    <xdr:to>
      <xdr:col>10</xdr:col>
      <xdr:colOff>114300</xdr:colOff>
      <xdr:row>99</xdr:row>
      <xdr:rowOff>60723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6361"/>
          <a:ext cx="889000" cy="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72692</xdr:rowOff>
    </xdr:from>
    <xdr:to>
      <xdr:col>10</xdr:col>
      <xdr:colOff>165100</xdr:colOff>
      <xdr:row>99</xdr:row>
      <xdr:rowOff>2842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7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19369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5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129373</xdr:rowOff>
    </xdr:from>
    <xdr:to>
      <xdr:col>6</xdr:col>
      <xdr:colOff>38100</xdr:colOff>
      <xdr:row>99</xdr:row>
      <xdr:rowOff>59523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76050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0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159624</xdr:rowOff>
    </xdr:from>
    <xdr:to>
      <xdr:col>24</xdr:col>
      <xdr:colOff>114300</xdr:colOff>
      <xdr:row>99</xdr:row>
      <xdr:rowOff>89774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6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138051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4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123408</xdr:rowOff>
    </xdr:from>
    <xdr:to>
      <xdr:col>20</xdr:col>
      <xdr:colOff>38100</xdr:colOff>
      <xdr:row>99</xdr:row>
      <xdr:rowOff>53558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44685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1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121633</xdr:rowOff>
    </xdr:from>
    <xdr:to>
      <xdr:col>15</xdr:col>
      <xdr:colOff>101600</xdr:colOff>
      <xdr:row>99</xdr:row>
      <xdr:rowOff>51783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42910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2011</xdr:rowOff>
    </xdr:from>
    <xdr:to>
      <xdr:col>10</xdr:col>
      <xdr:colOff>165100</xdr:colOff>
      <xdr:row>99</xdr:row>
      <xdr:rowOff>103611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94738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9923</xdr:rowOff>
    </xdr:from>
    <xdr:to>
      <xdr:col>6</xdr:col>
      <xdr:colOff>38100</xdr:colOff>
      <xdr:row>99</xdr:row>
      <xdr:rowOff>111523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102650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57731</xdr:rowOff>
    </xdr:from>
    <xdr:to>
      <xdr:col>55</xdr:col>
      <xdr:colOff>0</xdr:colOff>
      <xdr:row>38</xdr:row>
      <xdr:rowOff>71773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572831"/>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71773</xdr:rowOff>
    </xdr:from>
    <xdr:to>
      <xdr:col>50</xdr:col>
      <xdr:colOff>114300</xdr:colOff>
      <xdr:row>38</xdr:row>
      <xdr:rowOff>79284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58687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79284</xdr:rowOff>
    </xdr:from>
    <xdr:to>
      <xdr:col>45</xdr:col>
      <xdr:colOff>177800</xdr:colOff>
      <xdr:row>38</xdr:row>
      <xdr:rowOff>107696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594384"/>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97572</xdr:rowOff>
    </xdr:from>
    <xdr:to>
      <xdr:col>41</xdr:col>
      <xdr:colOff>50800</xdr:colOff>
      <xdr:row>38</xdr:row>
      <xdr:rowOff>107696</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1267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158786</xdr:rowOff>
    </xdr:from>
    <xdr:to>
      <xdr:col>41</xdr:col>
      <xdr:colOff>101600</xdr:colOff>
      <xdr:row>37</xdr:row>
      <xdr:rowOff>88936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105463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10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116985</xdr:rowOff>
    </xdr:from>
    <xdr:to>
      <xdr:col>36</xdr:col>
      <xdr:colOff>165100</xdr:colOff>
      <xdr:row>37</xdr:row>
      <xdr:rowOff>47135</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63662</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6931</xdr:rowOff>
    </xdr:from>
    <xdr:to>
      <xdr:col>55</xdr:col>
      <xdr:colOff>50800</xdr:colOff>
      <xdr:row>38</xdr:row>
      <xdr:rowOff>108531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29808</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37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20973</xdr:rowOff>
    </xdr:from>
    <xdr:to>
      <xdr:col>50</xdr:col>
      <xdr:colOff>165100</xdr:colOff>
      <xdr:row>38</xdr:row>
      <xdr:rowOff>122573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139100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311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28484</xdr:rowOff>
    </xdr:from>
    <xdr:to>
      <xdr:col>46</xdr:col>
      <xdr:colOff>38100</xdr:colOff>
      <xdr:row>38</xdr:row>
      <xdr:rowOff>130084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121211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36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56896</xdr:rowOff>
    </xdr:from>
    <xdr:to>
      <xdr:col>41</xdr:col>
      <xdr:colOff>101600</xdr:colOff>
      <xdr:row>38</xdr:row>
      <xdr:rowOff>158496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149623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46772</xdr:rowOff>
    </xdr:from>
    <xdr:to>
      <xdr:col>36</xdr:col>
      <xdr:colOff>165100</xdr:colOff>
      <xdr:row>38</xdr:row>
      <xdr:rowOff>148372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139499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5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164617</xdr:rowOff>
    </xdr:from>
    <xdr:to>
      <xdr:col>55</xdr:col>
      <xdr:colOff>0</xdr:colOff>
      <xdr:row>58</xdr:row>
      <xdr:rowOff>165036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08717"/>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157264</xdr:rowOff>
    </xdr:from>
    <xdr:to>
      <xdr:col>50</xdr:col>
      <xdr:colOff>114300</xdr:colOff>
      <xdr:row>58</xdr:row>
      <xdr:rowOff>164617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01364"/>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157264</xdr:rowOff>
    </xdr:from>
    <xdr:to>
      <xdr:col>45</xdr:col>
      <xdr:colOff>177800</xdr:colOff>
      <xdr:row>58</xdr:row>
      <xdr:rowOff>162789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01364"/>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162217</xdr:rowOff>
    </xdr:from>
    <xdr:to>
      <xdr:col>41</xdr:col>
      <xdr:colOff>50800</xdr:colOff>
      <xdr:row>58</xdr:row>
      <xdr:rowOff>162789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0631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23520</xdr:rowOff>
    </xdr:from>
    <xdr:to>
      <xdr:col>41</xdr:col>
      <xdr:colOff>101600</xdr:colOff>
      <xdr:row>56</xdr:row>
      <xdr:rowOff>125120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6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141647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3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162738</xdr:rowOff>
    </xdr:from>
    <xdr:to>
      <xdr:col>36</xdr:col>
      <xdr:colOff>165100</xdr:colOff>
      <xdr:row>56</xdr:row>
      <xdr:rowOff>92888</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109415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114236</xdr:rowOff>
    </xdr:from>
    <xdr:to>
      <xdr:col>55</xdr:col>
      <xdr:colOff>50800</xdr:colOff>
      <xdr:row>59</xdr:row>
      <xdr:rowOff>44386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5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29163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113817</xdr:rowOff>
    </xdr:from>
    <xdr:to>
      <xdr:col>50</xdr:col>
      <xdr:colOff>165100</xdr:colOff>
      <xdr:row>59</xdr:row>
      <xdr:rowOff>43967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35094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106464</xdr:rowOff>
    </xdr:from>
    <xdr:to>
      <xdr:col>46</xdr:col>
      <xdr:colOff>38100</xdr:colOff>
      <xdr:row>59</xdr:row>
      <xdr:rowOff>36614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27741</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4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111989</xdr:rowOff>
    </xdr:from>
    <xdr:to>
      <xdr:col>41</xdr:col>
      <xdr:colOff>101600</xdr:colOff>
      <xdr:row>59</xdr:row>
      <xdr:rowOff>42139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33266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4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111417</xdr:rowOff>
    </xdr:from>
    <xdr:to>
      <xdr:col>36</xdr:col>
      <xdr:colOff>165100</xdr:colOff>
      <xdr:row>59</xdr:row>
      <xdr:rowOff>41567</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32694</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4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60801</xdr:rowOff>
    </xdr:from>
    <xdr:to>
      <xdr:col>55</xdr:col>
      <xdr:colOff>0</xdr:colOff>
      <xdr:row>78</xdr:row>
      <xdr:rowOff>70989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33901"/>
          <a:ext cx="8382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14134</xdr:rowOff>
    </xdr:from>
    <xdr:to>
      <xdr:col>50</xdr:col>
      <xdr:colOff>114300</xdr:colOff>
      <xdr:row>78</xdr:row>
      <xdr:rowOff>60801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3387234"/>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14134</xdr:rowOff>
    </xdr:from>
    <xdr:to>
      <xdr:col>45</xdr:col>
      <xdr:colOff>177800</xdr:colOff>
      <xdr:row>78</xdr:row>
      <xdr:rowOff>126670</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7861300" y="13387234"/>
          <a:ext cx="889000" cy="1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126670</xdr:rowOff>
    </xdr:from>
    <xdr:to>
      <xdr:col>41</xdr:col>
      <xdr:colOff>50800</xdr:colOff>
      <xdr:row>79</xdr:row>
      <xdr:rowOff>49174</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99770"/>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118585</xdr:rowOff>
    </xdr:from>
    <xdr:to>
      <xdr:col>41</xdr:col>
      <xdr:colOff>101600</xdr:colOff>
      <xdr:row>76</xdr:row>
      <xdr:rowOff>48735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97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65262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75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162967</xdr:rowOff>
    </xdr:from>
    <xdr:to>
      <xdr:col>36</xdr:col>
      <xdr:colOff>165100</xdr:colOff>
      <xdr:row>77</xdr:row>
      <xdr:rowOff>93117</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109643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20189</xdr:rowOff>
    </xdr:from>
    <xdr:to>
      <xdr:col>55</xdr:col>
      <xdr:colOff>50800</xdr:colOff>
      <xdr:row>78</xdr:row>
      <xdr:rowOff>121789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3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170066</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7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10001</xdr:rowOff>
    </xdr:from>
    <xdr:to>
      <xdr:col>50</xdr:col>
      <xdr:colOff>165100</xdr:colOff>
      <xdr:row>78</xdr:row>
      <xdr:rowOff>111601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3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102728</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4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134784</xdr:rowOff>
    </xdr:from>
    <xdr:to>
      <xdr:col>46</xdr:col>
      <xdr:colOff>38100</xdr:colOff>
      <xdr:row>78</xdr:row>
      <xdr:rowOff>64934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56061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2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75870</xdr:rowOff>
    </xdr:from>
    <xdr:to>
      <xdr:col>41</xdr:col>
      <xdr:colOff>101600</xdr:colOff>
      <xdr:row>79</xdr:row>
      <xdr:rowOff>6020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168597</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4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169824</xdr:rowOff>
    </xdr:from>
    <xdr:to>
      <xdr:col>36</xdr:col>
      <xdr:colOff>165100</xdr:colOff>
      <xdr:row>79</xdr:row>
      <xdr:rowOff>99974</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91101</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3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111331</xdr:rowOff>
    </xdr:from>
    <xdr:to>
      <xdr:col>55</xdr:col>
      <xdr:colOff>0</xdr:colOff>
      <xdr:row>95</xdr:row>
      <xdr:rowOff>149439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399081"/>
          <a:ext cx="838200" cy="3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111331</xdr:rowOff>
    </xdr:from>
    <xdr:to>
      <xdr:col>50</xdr:col>
      <xdr:colOff>114300</xdr:colOff>
      <xdr:row>96</xdr:row>
      <xdr:rowOff>59485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399081"/>
          <a:ext cx="8890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59485</xdr:rowOff>
    </xdr:from>
    <xdr:to>
      <xdr:col>45</xdr:col>
      <xdr:colOff>177800</xdr:colOff>
      <xdr:row>96</xdr:row>
      <xdr:rowOff>91283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18685"/>
          <a:ext cx="889000" cy="3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46523</xdr:rowOff>
    </xdr:from>
    <xdr:to>
      <xdr:col>41</xdr:col>
      <xdr:colOff>50800</xdr:colOff>
      <xdr:row>96</xdr:row>
      <xdr:rowOff>91283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505723"/>
          <a:ext cx="889000" cy="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36207</xdr:rowOff>
    </xdr:from>
    <xdr:to>
      <xdr:col>41</xdr:col>
      <xdr:colOff>101600</xdr:colOff>
      <xdr:row>95</xdr:row>
      <xdr:rowOff>137807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3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154334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0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54862</xdr:rowOff>
    </xdr:from>
    <xdr:to>
      <xdr:col>36</xdr:col>
      <xdr:colOff>165100</xdr:colOff>
      <xdr:row>95</xdr:row>
      <xdr:rowOff>156462</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34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1539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11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98639</xdr:rowOff>
    </xdr:from>
    <xdr:to>
      <xdr:col>55</xdr:col>
      <xdr:colOff>50800</xdr:colOff>
      <xdr:row>96</xdr:row>
      <xdr:rowOff>28789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3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121516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23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60531</xdr:rowOff>
    </xdr:from>
    <xdr:to>
      <xdr:col>50</xdr:col>
      <xdr:colOff>165100</xdr:colOff>
      <xdr:row>95</xdr:row>
      <xdr:rowOff>162131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4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7208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2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8685</xdr:rowOff>
    </xdr:from>
    <xdr:to>
      <xdr:col>46</xdr:col>
      <xdr:colOff>38100</xdr:colOff>
      <xdr:row>96</xdr:row>
      <xdr:rowOff>110285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101412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40483</xdr:rowOff>
    </xdr:from>
    <xdr:to>
      <xdr:col>41</xdr:col>
      <xdr:colOff>101600</xdr:colOff>
      <xdr:row>96</xdr:row>
      <xdr:rowOff>142083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4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133210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59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167173</xdr:rowOff>
    </xdr:from>
    <xdr:to>
      <xdr:col>36</xdr:col>
      <xdr:colOff>165100</xdr:colOff>
      <xdr:row>96</xdr:row>
      <xdr:rowOff>97323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88450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54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50889</xdr:rowOff>
    </xdr:from>
    <xdr:to>
      <xdr:col>85</xdr:col>
      <xdr:colOff>127000</xdr:colOff>
      <xdr:row>38</xdr:row>
      <xdr:rowOff>64681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565989"/>
          <a:ext cx="8382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64681</xdr:rowOff>
    </xdr:from>
    <xdr:to>
      <xdr:col>81</xdr:col>
      <xdr:colOff>50800</xdr:colOff>
      <xdr:row>38</xdr:row>
      <xdr:rowOff>72377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57978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38506</xdr:rowOff>
    </xdr:from>
    <xdr:to>
      <xdr:col>76</xdr:col>
      <xdr:colOff>114300</xdr:colOff>
      <xdr:row>38</xdr:row>
      <xdr:rowOff>72377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553606"/>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38506</xdr:rowOff>
    </xdr:from>
    <xdr:to>
      <xdr:col>71</xdr:col>
      <xdr:colOff>177800</xdr:colOff>
      <xdr:row>38</xdr:row>
      <xdr:rowOff>70815</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53606"/>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71717</xdr:rowOff>
    </xdr:from>
    <xdr:to>
      <xdr:col>72</xdr:col>
      <xdr:colOff>38100</xdr:colOff>
      <xdr:row>38</xdr:row>
      <xdr:rowOff>1867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1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18394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9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81928</xdr:rowOff>
    </xdr:from>
    <xdr:to>
      <xdr:col>67</xdr:col>
      <xdr:colOff>101600</xdr:colOff>
      <xdr:row>38</xdr:row>
      <xdr:rowOff>12078</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28605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0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xdr:rowOff>
    </xdr:from>
    <xdr:to>
      <xdr:col>85</xdr:col>
      <xdr:colOff>177800</xdr:colOff>
      <xdr:row>38</xdr:row>
      <xdr:rowOff>101689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149966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4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13881</xdr:rowOff>
    </xdr:from>
    <xdr:to>
      <xdr:col>81</xdr:col>
      <xdr:colOff>101600</xdr:colOff>
      <xdr:row>38</xdr:row>
      <xdr:rowOff>115481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106608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2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21577</xdr:rowOff>
    </xdr:from>
    <xdr:to>
      <xdr:col>76</xdr:col>
      <xdr:colOff>165100</xdr:colOff>
      <xdr:row>38</xdr:row>
      <xdr:rowOff>123177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3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114304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159156</xdr:rowOff>
    </xdr:from>
    <xdr:to>
      <xdr:col>72</xdr:col>
      <xdr:colOff>38100</xdr:colOff>
      <xdr:row>38</xdr:row>
      <xdr:rowOff>89306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0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80433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9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20015</xdr:rowOff>
    </xdr:from>
    <xdr:to>
      <xdr:col>67</xdr:col>
      <xdr:colOff>101600</xdr:colOff>
      <xdr:row>38</xdr:row>
      <xdr:rowOff>121615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112742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102308</xdr:rowOff>
    </xdr:from>
    <xdr:to>
      <xdr:col>85</xdr:col>
      <xdr:colOff>127000</xdr:colOff>
      <xdr:row>57</xdr:row>
      <xdr:rowOff>127519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74958"/>
          <a:ext cx="8382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127519</xdr:rowOff>
    </xdr:from>
    <xdr:to>
      <xdr:col>81</xdr:col>
      <xdr:colOff>50800</xdr:colOff>
      <xdr:row>57</xdr:row>
      <xdr:rowOff>129968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00169"/>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53159</xdr:rowOff>
    </xdr:from>
    <xdr:to>
      <xdr:col>76</xdr:col>
      <xdr:colOff>114300</xdr:colOff>
      <xdr:row>57</xdr:row>
      <xdr:rowOff>129968</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25809"/>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53159</xdr:rowOff>
    </xdr:from>
    <xdr:to>
      <xdr:col>71</xdr:col>
      <xdr:colOff>177800</xdr:colOff>
      <xdr:row>57</xdr:row>
      <xdr:rowOff>163899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25809"/>
          <a:ext cx="889000" cy="11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136792</xdr:rowOff>
    </xdr:from>
    <xdr:to>
      <xdr:col>72</xdr:col>
      <xdr:colOff>38100</xdr:colOff>
      <xdr:row>56</xdr:row>
      <xdr:rowOff>66942</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6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83469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4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14932</xdr:rowOff>
    </xdr:from>
    <xdr:to>
      <xdr:col>67</xdr:col>
      <xdr:colOff>101600</xdr:colOff>
      <xdr:row>56</xdr:row>
      <xdr:rowOff>116532</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133059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51508</xdr:rowOff>
    </xdr:from>
    <xdr:to>
      <xdr:col>85</xdr:col>
      <xdr:colOff>177800</xdr:colOff>
      <xdr:row>57</xdr:row>
      <xdr:rowOff>153108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2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29935</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76719</xdr:rowOff>
    </xdr:from>
    <xdr:to>
      <xdr:col>81</xdr:col>
      <xdr:colOff>101600</xdr:colOff>
      <xdr:row>58</xdr:row>
      <xdr:rowOff>6869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4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169446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79168</xdr:rowOff>
    </xdr:from>
    <xdr:to>
      <xdr:col>76</xdr:col>
      <xdr:colOff>165100</xdr:colOff>
      <xdr:row>58</xdr:row>
      <xdr:rowOff>9318</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5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445</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4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2359</xdr:rowOff>
    </xdr:from>
    <xdr:to>
      <xdr:col>72</xdr:col>
      <xdr:colOff>38100</xdr:colOff>
      <xdr:row>57</xdr:row>
      <xdr:rowOff>103959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7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95086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113099</xdr:rowOff>
    </xdr:from>
    <xdr:to>
      <xdr:col>67</xdr:col>
      <xdr:colOff>101600</xdr:colOff>
      <xdr:row>58</xdr:row>
      <xdr:rowOff>43249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34376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131105</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504205"/>
          <a:ext cx="8382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75051</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48151"/>
          <a:ext cx="889000" cy="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63067</xdr:rowOff>
    </xdr:from>
    <xdr:to>
      <xdr:col>72</xdr:col>
      <xdr:colOff>38100</xdr:colOff>
      <xdr:row>77</xdr:row>
      <xdr:rowOff>164667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6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9744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3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107919</xdr:rowOff>
    </xdr:from>
    <xdr:to>
      <xdr:col>67</xdr:col>
      <xdr:colOff>101600</xdr:colOff>
      <xdr:row>78</xdr:row>
      <xdr:rowOff>38069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54596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80305</xdr:rowOff>
    </xdr:from>
    <xdr:to>
      <xdr:col>85</xdr:col>
      <xdr:colOff>177800</xdr:colOff>
      <xdr:row>79</xdr:row>
      <xdr:rowOff>10455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24251</xdr:rowOff>
    </xdr:from>
    <xdr:to>
      <xdr:col>67</xdr:col>
      <xdr:colOff>101600</xdr:colOff>
      <xdr:row>78</xdr:row>
      <xdr:rowOff>125851</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9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116978</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4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146774</xdr:rowOff>
    </xdr:from>
    <xdr:to>
      <xdr:col>85</xdr:col>
      <xdr:colOff>127000</xdr:colOff>
      <xdr:row>96</xdr:row>
      <xdr:rowOff>157987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605974"/>
          <a:ext cx="8382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146774</xdr:rowOff>
    </xdr:from>
    <xdr:to>
      <xdr:col>81</xdr:col>
      <xdr:colOff>50800</xdr:colOff>
      <xdr:row>97</xdr:row>
      <xdr:rowOff>3696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05974"/>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3696</xdr:rowOff>
    </xdr:from>
    <xdr:to>
      <xdr:col>76</xdr:col>
      <xdr:colOff>114300</xdr:colOff>
      <xdr:row>97</xdr:row>
      <xdr:rowOff>36728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34346"/>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36728</xdr:rowOff>
    </xdr:from>
    <xdr:to>
      <xdr:col>71</xdr:col>
      <xdr:colOff>177800</xdr:colOff>
      <xdr:row>97</xdr:row>
      <xdr:rowOff>48234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6737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3733</xdr:rowOff>
    </xdr:from>
    <xdr:to>
      <xdr:col>72</xdr:col>
      <xdr:colOff>38100</xdr:colOff>
      <xdr:row>96</xdr:row>
      <xdr:rowOff>105333</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6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121860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166903</xdr:rowOff>
    </xdr:from>
    <xdr:to>
      <xdr:col>67</xdr:col>
      <xdr:colOff>101600</xdr:colOff>
      <xdr:row>96</xdr:row>
      <xdr:rowOff>97053</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113580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2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107187</xdr:rowOff>
    </xdr:from>
    <xdr:to>
      <xdr:col>85</xdr:col>
      <xdr:colOff>177800</xdr:colOff>
      <xdr:row>97</xdr:row>
      <xdr:rowOff>37337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85614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95974</xdr:rowOff>
    </xdr:from>
    <xdr:to>
      <xdr:col>81</xdr:col>
      <xdr:colOff>101600</xdr:colOff>
      <xdr:row>97</xdr:row>
      <xdr:rowOff>26124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5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17251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4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124346</xdr:rowOff>
    </xdr:from>
    <xdr:to>
      <xdr:col>76</xdr:col>
      <xdr:colOff>165100</xdr:colOff>
      <xdr:row>97</xdr:row>
      <xdr:rowOff>54496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8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45623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157378</xdr:rowOff>
    </xdr:from>
    <xdr:to>
      <xdr:col>72</xdr:col>
      <xdr:colOff>38100</xdr:colOff>
      <xdr:row>97</xdr:row>
      <xdr:rowOff>87528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78655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0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168884</xdr:rowOff>
    </xdr:from>
    <xdr:to>
      <xdr:col>67</xdr:col>
      <xdr:colOff>101600</xdr:colOff>
      <xdr:row>97</xdr:row>
      <xdr:rowOff>99034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90161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2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55525</xdr:rowOff>
    </xdr:from>
    <xdr:to>
      <xdr:col>102</xdr:col>
      <xdr:colOff>165100</xdr:colOff>
      <xdr:row>38</xdr:row>
      <xdr:rowOff>157125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7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2202</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45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48209</xdr:rowOff>
    </xdr:from>
    <xdr:to>
      <xdr:col>98</xdr:col>
      <xdr:colOff>38100</xdr:colOff>
      <xdr:row>38</xdr:row>
      <xdr:rowOff>149809</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166336</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38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47,331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円となっており、類似団体と比較して一人当たりのコストが低い状況となっている。これは、公共施設等整備基金やふるさと基金への積立額の減などが主な要因と考えられる。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202,490</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円となっており、類似団体と比較して一人当たりのコストが高い状況となっている。これは、障害者自立支援給付等事業費が増となったことなどが主な要因と考えられる。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財政調整基金等の取崩しにより、実質収支額に係る標準財政規模比は</a:t>
          </a:r>
          <a:r>
            <a:rPr kumimoji="1" lang="en-US" altLang="ja-JP" sz="1400">
              <a:solidFill>
                <a:schemeClr val="tx1"/>
              </a:solidFill>
              <a:latin typeface="ＭＳ Ｐゴシック" panose="020B0600070205080204" pitchFamily="50" charset="-128"/>
              <a:ea typeface="ＭＳ Ｐゴシック" panose="020B0600070205080204" pitchFamily="50" charset="-128"/>
            </a:rPr>
            <a:t>0.06</a:t>
          </a:r>
          <a:r>
            <a:rPr kumimoji="1" lang="ja-JP" altLang="en-US" sz="1400">
              <a:solidFill>
                <a:schemeClr val="tx1"/>
              </a:solidFill>
              <a:latin typeface="ＭＳ Ｐゴシック" panose="020B0600070205080204" pitchFamily="50" charset="-128"/>
              <a:ea typeface="ＭＳ Ｐゴシック" panose="020B0600070205080204" pitchFamily="50" charset="-128"/>
            </a:rPr>
            <a:t>％と黒字を維持したものの、市税及び国庫支出金等の減に加え、扶助費等が増加したことに伴い、実質単年度収支に係る標準財政規模比は前年度から</a:t>
          </a:r>
          <a:r>
            <a:rPr kumimoji="1" lang="en-US" altLang="ja-JP" sz="1400">
              <a:solidFill>
                <a:schemeClr val="tx1"/>
              </a:solidFill>
              <a:latin typeface="ＭＳ Ｐゴシック" panose="020B0600070205080204" pitchFamily="50" charset="-128"/>
              <a:ea typeface="ＭＳ Ｐゴシック" panose="020B0600070205080204" pitchFamily="50" charset="-128"/>
            </a:rPr>
            <a:t>6.79</a:t>
          </a:r>
          <a:r>
            <a:rPr kumimoji="1" lang="ja-JP" altLang="en-US" sz="1400">
              <a:solidFill>
                <a:schemeClr val="tx1"/>
              </a:solidFill>
              <a:latin typeface="ＭＳ Ｐゴシック" panose="020B0600070205080204" pitchFamily="50" charset="-128"/>
              <a:ea typeface="ＭＳ Ｐゴシック" panose="020B0600070205080204" pitchFamily="50" charset="-128"/>
            </a:rPr>
            <a:t>ポイント悪化し、▲</a:t>
          </a:r>
          <a:r>
            <a:rPr kumimoji="1" lang="en-US" altLang="ja-JP" sz="1400">
              <a:solidFill>
                <a:schemeClr val="tx1"/>
              </a:solidFill>
              <a:latin typeface="ＭＳ Ｐゴシック" panose="020B0600070205080204" pitchFamily="50" charset="-128"/>
              <a:ea typeface="ＭＳ Ｐゴシック" panose="020B0600070205080204" pitchFamily="50" charset="-128"/>
            </a:rPr>
            <a:t>5.30</a:t>
          </a:r>
          <a:r>
            <a:rPr kumimoji="1" lang="ja-JP" altLang="en-US" sz="1400">
              <a:solidFill>
                <a:schemeClr val="tx1"/>
              </a:solidFill>
              <a:latin typeface="ＭＳ Ｐゴシック" panose="020B0600070205080204" pitchFamily="50" charset="-128"/>
              <a:ea typeface="ＭＳ Ｐゴシック" panose="020B0600070205080204" pitchFamily="50" charset="-128"/>
            </a:rPr>
            <a:t>％となった。</a:t>
          </a:r>
        </a:p>
        <a:p>
          <a:endParaRPr kumimoji="1" lang="ja-JP" altLang="en-US" sz="14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連結実質赤字比率については、平成</a:t>
          </a:r>
          <a:r>
            <a:rPr kumimoji="1" lang="en-US" altLang="ja-JP" sz="1400">
              <a:solidFill>
                <a:schemeClr val="tx1"/>
              </a:solidFill>
              <a:latin typeface="ＭＳ Ｐゴシック" panose="020B0600070205080204" pitchFamily="50" charset="-128"/>
              <a:ea typeface="ＭＳ Ｐゴシック" panose="020B0600070205080204" pitchFamily="50" charset="-128"/>
            </a:rPr>
            <a:t>21</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年度には▲</a:t>
          </a:r>
          <a:r>
            <a:rPr kumimoji="1" lang="en-US" altLang="ja-JP" sz="1400">
              <a:solidFill>
                <a:schemeClr val="tx1"/>
              </a:solidFill>
              <a:latin typeface="ＭＳ Ｐゴシック" panose="020B0600070205080204" pitchFamily="50" charset="-128"/>
              <a:ea typeface="ＭＳ Ｐゴシック" panose="020B0600070205080204" pitchFamily="50" charset="-128"/>
            </a:rPr>
            <a:t>4.40%</a:t>
          </a:r>
          <a:r>
            <a:rPr kumimoji="1" lang="ja-JP" altLang="en-US" sz="1400">
              <a:solidFill>
                <a:schemeClr val="tx1"/>
              </a:solidFill>
              <a:latin typeface="ＭＳ Ｐゴシック" panose="020B0600070205080204" pitchFamily="50" charset="-128"/>
              <a:ea typeface="ＭＳ Ｐゴシック" panose="020B0600070205080204" pitchFamily="50" charset="-128"/>
            </a:rPr>
            <a:t>で赤字団体であったが、平成</a:t>
          </a:r>
          <a:r>
            <a:rPr kumimoji="1" lang="en-US" altLang="ja-JP" sz="1400">
              <a:solidFill>
                <a:schemeClr val="tx1"/>
              </a:solidFill>
              <a:latin typeface="ＭＳ Ｐゴシック" panose="020B0600070205080204" pitchFamily="50" charset="-128"/>
              <a:ea typeface="ＭＳ Ｐゴシック" panose="020B0600070205080204" pitchFamily="50" charset="-128"/>
            </a:rPr>
            <a:t>22</a:t>
          </a:r>
          <a:r>
            <a:rPr kumimoji="1" lang="ja-JP" altLang="en-US" sz="1400">
              <a:solidFill>
                <a:schemeClr val="tx1"/>
              </a:solidFill>
              <a:latin typeface="ＭＳ Ｐゴシック" panose="020B0600070205080204" pitchFamily="50" charset="-128"/>
              <a:ea typeface="ＭＳ Ｐゴシック" panose="020B0600070205080204" pitchFamily="50" charset="-128"/>
            </a:rPr>
            <a:t>年度以降</a:t>
          </a:r>
          <a:r>
            <a:rPr kumimoji="1" lang="en-US" altLang="ja-JP" sz="1400">
              <a:solidFill>
                <a:schemeClr val="tx1"/>
              </a:solidFill>
              <a:latin typeface="ＭＳ Ｐゴシック" panose="020B0600070205080204" pitchFamily="50" charset="-128"/>
              <a:ea typeface="ＭＳ Ｐゴシック" panose="020B0600070205080204" pitchFamily="50" charset="-128"/>
            </a:rPr>
            <a:t>14</a:t>
          </a:r>
          <a:r>
            <a:rPr kumimoji="1" lang="ja-JP" altLang="en-US" sz="1400">
              <a:solidFill>
                <a:schemeClr val="tx1"/>
              </a:solidFill>
              <a:latin typeface="ＭＳ Ｐゴシック" panose="020B0600070205080204" pitchFamily="50" charset="-128"/>
              <a:ea typeface="ＭＳ Ｐゴシック" panose="020B0600070205080204" pitchFamily="50" charset="-128"/>
            </a:rPr>
            <a:t>年連続で該当なしであり、昨年度に引き続きすべての会計で黒字となった。</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しかしながら、病院事業会計は黒字となったものの、これまでの黒字要因であった新型コロナ感染症関連補助金が令和５年度をもって終了したことに加え、昨今の人件費の上昇や物価高騰の影響により、今後の病院経営の見通しは非常に不透明なものとなっている。</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400">
              <a:solidFill>
                <a:schemeClr val="tx1"/>
              </a:solidFill>
              <a:latin typeface="ＭＳ Ｐゴシック" panose="020B0600070205080204" pitchFamily="50" charset="-128"/>
              <a:ea typeface="ＭＳ Ｐゴシック" panose="020B0600070205080204" pitchFamily="50" charset="-128"/>
            </a:rPr>
            <a:t>　また、一般会計においても、人件費の上昇やそれに伴う社会保障関係費の増加、長期化する物価高騰などにより今後も収支不足の発生が見込まれるところである。</a:t>
          </a:r>
          <a:br>
            <a:rPr kumimoji="1" lang="ja-JP" altLang="en-US" sz="1400">
              <a:solidFill>
                <a:schemeClr val="tx1"/>
              </a:solidFill>
              <a:latin typeface="ＭＳ Ｐゴシック" panose="020B0600070205080204" pitchFamily="50" charset="-128"/>
              <a:ea typeface="ＭＳ Ｐゴシック" panose="020B0600070205080204" pitchFamily="50" charset="-128"/>
            </a:rPr>
          </a:br>
          <a:r>
            <a:rPr kumimoji="1" lang="ja-JP" altLang="en-US" sz="1400">
              <a:solidFill>
                <a:schemeClr val="tx1"/>
              </a:solidFill>
              <a:latin typeface="ＭＳ Ｐゴシック" panose="020B0600070205080204" pitchFamily="50" charset="-128"/>
              <a:ea typeface="ＭＳ Ｐゴシック" panose="020B0600070205080204" pitchFamily="50" charset="-128"/>
            </a:rPr>
            <a:t>　今後も連結実質収支の黒字を維持していくためには、財政の健全化に向けた取り組みを進めていく必要がある。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実質公債費比率の令和５年度単年度ベースは </a:t>
          </a:r>
          <a:r>
            <a:rPr kumimoji="1" lang="en-US" altLang="ja-JP" sz="1400">
              <a:solidFill>
                <a:schemeClr val="tx1"/>
              </a:solidFill>
              <a:latin typeface="ＭＳ Ｐゴシック" panose="020B0600070205080204" pitchFamily="50" charset="-128"/>
              <a:ea typeface="ＭＳ Ｐゴシック" panose="020B0600070205080204" pitchFamily="50" charset="-128"/>
            </a:rPr>
            <a:t>5.52</a:t>
          </a:r>
          <a:r>
            <a:rPr kumimoji="1" lang="ja-JP" altLang="en-US" sz="1400">
              <a:solidFill>
                <a:schemeClr val="tx1"/>
              </a:solidFill>
              <a:latin typeface="ＭＳ Ｐゴシック" panose="020B0600070205080204" pitchFamily="50" charset="-128"/>
              <a:ea typeface="ＭＳ Ｐゴシック" panose="020B0600070205080204" pitchFamily="50" charset="-128"/>
            </a:rPr>
            <a:t>となり、前年度</a:t>
          </a:r>
          <a:r>
            <a:rPr kumimoji="1" lang="en-US" altLang="ja-JP" sz="1400">
              <a:solidFill>
                <a:schemeClr val="tx1"/>
              </a:solidFill>
              <a:latin typeface="ＭＳ Ｐゴシック" panose="020B0600070205080204" pitchFamily="50" charset="-128"/>
              <a:ea typeface="ＭＳ Ｐゴシック" panose="020B0600070205080204" pitchFamily="50" charset="-128"/>
            </a:rPr>
            <a:t>(5.70)</a:t>
          </a:r>
          <a:r>
            <a:rPr kumimoji="1" lang="ja-JP" altLang="en-US" sz="1400">
              <a:solidFill>
                <a:schemeClr val="tx1"/>
              </a:solidFill>
              <a:latin typeface="ＭＳ Ｐゴシック" panose="020B0600070205080204" pitchFamily="50" charset="-128"/>
              <a:ea typeface="ＭＳ Ｐゴシック" panose="020B0600070205080204" pitchFamily="50" charset="-128"/>
            </a:rPr>
            <a:t>に比べて</a:t>
          </a:r>
          <a:r>
            <a:rPr kumimoji="1" lang="en-US" altLang="ja-JP" sz="1400">
              <a:solidFill>
                <a:schemeClr val="tx1"/>
              </a:solidFill>
              <a:latin typeface="ＭＳ Ｐゴシック" panose="020B0600070205080204" pitchFamily="50" charset="-128"/>
              <a:ea typeface="ＭＳ Ｐゴシック" panose="020B0600070205080204" pitchFamily="50" charset="-128"/>
            </a:rPr>
            <a:t>0.18</a:t>
          </a:r>
          <a:r>
            <a:rPr kumimoji="1" lang="ja-JP" altLang="en-US" sz="1400">
              <a:solidFill>
                <a:schemeClr val="tx1"/>
              </a:solidFill>
              <a:latin typeface="ＭＳ Ｐゴシック" panose="020B0600070205080204" pitchFamily="50" charset="-128"/>
              <a:ea typeface="ＭＳ Ｐゴシック" panose="020B0600070205080204" pitchFamily="50" charset="-128"/>
            </a:rPr>
            <a:t>ポイント改善した。</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この主な要因は、普通交付税等の増により標準財政規模が増加したことに加え、地方債元利償還金が前年度に比べて減少したことによるものである。</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今後については、令和６年度からの公共施設再編に伴う市債発行の影響により再び増加するものと見込まれる。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大阪府柏原市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Ｐゴシック" panose="020B0600070205080204" pitchFamily="50" charset="-128"/>
              <a:ea typeface="ＭＳ Ｐゴシック" panose="020B0600070205080204" pitchFamily="50" charset="-128"/>
            </a:rPr>
            <a:t>　将来負担比率については、地方債償還に係る負担見込額の増加（一部事務組合分）や職員の増加による退職手当負担見込額の増加に伴う将来負担額の増に加え、基金現在高の減少に伴う充当可能財源等の減などにより</a:t>
          </a:r>
          <a:r>
            <a:rPr kumimoji="1" lang="en-US" altLang="ja-JP" sz="1400">
              <a:solidFill>
                <a:schemeClr val="tx1"/>
              </a:solidFill>
              <a:latin typeface="ＭＳ Ｐゴシック" panose="020B0600070205080204" pitchFamily="50" charset="-128"/>
              <a:ea typeface="ＭＳ Ｐゴシック" panose="020B0600070205080204" pitchFamily="50" charset="-128"/>
            </a:rPr>
            <a:t>7.5</a:t>
          </a:r>
          <a:r>
            <a:rPr kumimoji="1" lang="ja-JP" altLang="en-US" sz="1400">
              <a:solidFill>
                <a:schemeClr val="tx1"/>
              </a:solidFill>
              <a:latin typeface="ＭＳ Ｐゴシック" panose="020B0600070205080204" pitchFamily="50" charset="-128"/>
              <a:ea typeface="ＭＳ Ｐゴシック" panose="020B0600070205080204" pitchFamily="50" charset="-128"/>
            </a:rPr>
            <a:t>％となり、前年度に比べ</a:t>
          </a:r>
          <a:r>
            <a:rPr kumimoji="1" lang="en-US" altLang="ja-JP" sz="1400">
              <a:solidFill>
                <a:schemeClr val="tx1"/>
              </a:solidFill>
              <a:latin typeface="ＭＳ Ｐゴシック" panose="020B0600070205080204" pitchFamily="50" charset="-128"/>
              <a:ea typeface="ＭＳ Ｐゴシック" panose="020B0600070205080204" pitchFamily="50" charset="-128"/>
            </a:rPr>
            <a:t>5.1</a:t>
          </a:r>
          <a:r>
            <a:rPr kumimoji="1" lang="ja-JP" altLang="en-US" sz="1400">
              <a:solidFill>
                <a:schemeClr val="tx1"/>
              </a:solidFill>
              <a:latin typeface="ＭＳ Ｐゴシック" panose="020B0600070205080204" pitchFamily="50" charset="-128"/>
              <a:ea typeface="ＭＳ Ｐゴシック" panose="020B0600070205080204" pitchFamily="50" charset="-128"/>
            </a:rPr>
            <a:t>ポイント悪化した。</a:t>
          </a:r>
        </a:p>
        <a:p>
          <a:r>
            <a:rPr kumimoji="1" lang="ja-JP" altLang="en-US" sz="1400">
              <a:solidFill>
                <a:schemeClr val="tx1"/>
              </a:solidFill>
              <a:latin typeface="ＭＳ Ｐゴシック" panose="020B0600070205080204" pitchFamily="50" charset="-128"/>
              <a:ea typeface="ＭＳ Ｐゴシック" panose="020B0600070205080204" pitchFamily="50" charset="-128"/>
            </a:rPr>
            <a:t>　令和６年度以降において、公共施設再編に伴い市債を発行予定ではあるが、後年度の負担を少しでも軽減できるよう、引き続き見積合わせの方法を用いるなどして低利での借入を実行することに加え、投資的経費を伴う事業の実施について精査をし、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大阪府柏原市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財政調整基金において</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570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百万円を取り崩したものの、財政調整基金、減債基金、ふるさと基金及び公共施設等整備基金において積立てを行ったことから、基金残高合計は前年度比で</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151</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％）の増となった。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財政調整基金においては今後も続くと見込まれる人件費上昇や物価高騰の影響により、また公共施設等整備基金においては今後予定されている公共施設等再編整備事業における財源として、多額の取崩しが発生すると予想され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柏原市ふるさと基金：寄附を通じて、様々な人々が参加できる、夢のある地域社会の実現を目指す。</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柏原市公共施設等整備基金：公用若しくは公共の用に供する施設の整備並びに土地取得を推進する。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柏原市老人福祉基金：老人福祉の向上を図る。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柏原市文化・スポーツ国際交流基金：国際化時代にふさわしい文化及びスポーツの振興に寄与し、国際理解を深める。</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柏原市公園等整備事業基金：公園、広場及び緑地の整備事業を推進する。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柏原市ふるさと基金：条例に基づく運用利子及び指定寄附金の積立により、前年度比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％）の増となった。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柏原市公共施設等整備基金：土地売払収入及び条例に基づく運用利子を積み立てたことにより、前年度比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％）の増となった。</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柏原市ふるさと基金：寄附者の意向に沿った事業に活用していく。</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柏原市公共施設等整備基金：今後予定されている公共施設等再編整備事業の財源としての取崩しが見込まれるため、減少していくと予想される。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令和５年度決算で生じた剰余金や基金運用収入など</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505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百万円を積み立てた一方、</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570</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百万円を取り崩したことにより、前年度比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65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％）の減となった。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人件費上昇や物価高騰の影響による収支不足の補塡、病院事業会計への繰出金の財源として多額の取崩しが見込まれるため、今後も減少していくと予想される。</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普通交付税のうち臨時財政対策債償還基金費及び基金運用利子を積み立てたことにより、前年度比</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83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百万円（</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15.8</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％）の増となった。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着実な積立ては行えており、今後は地方債の償還計画を踏まえ、適切な時期に取崩しを行う。</a:t>
          </a: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28577451</v>
      </c>
      <c r="BO4" s="449"/>
      <c r="BP4" s="449"/>
      <c r="BQ4" s="449"/>
      <c r="BR4" s="449"/>
      <c r="BS4" s="449"/>
      <c r="BT4" s="449"/>
      <c r="BU4" s="450"/>
      <c r="BV4" s="448">
        <v>29885676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0.1</v>
      </c>
      <c r="CU4" s="589"/>
      <c r="CV4" s="589"/>
      <c r="CW4" s="589"/>
      <c r="CX4" s="589"/>
      <c r="CY4" s="589"/>
      <c r="CZ4" s="589"/>
      <c r="DA4" s="590"/>
      <c r="DB4" s="588">
        <v>5.0999999999999996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28521567</v>
      </c>
      <c r="BO5" s="420"/>
      <c r="BP5" s="420"/>
      <c r="BQ5" s="420"/>
      <c r="BR5" s="420"/>
      <c r="BS5" s="420"/>
      <c r="BT5" s="420"/>
      <c r="BU5" s="421"/>
      <c r="BV5" s="419">
        <v>29006677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98.4</v>
      </c>
      <c r="CU5" s="417"/>
      <c r="CV5" s="417"/>
      <c r="CW5" s="417"/>
      <c r="CX5" s="417"/>
      <c r="CY5" s="417"/>
      <c r="CZ5" s="417"/>
      <c r="DA5" s="418"/>
      <c r="DB5" s="416">
        <v>96.1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55884</v>
      </c>
      <c r="BO6" s="420"/>
      <c r="BP6" s="420"/>
      <c r="BQ6" s="420"/>
      <c r="BR6" s="420"/>
      <c r="BS6" s="420"/>
      <c r="BT6" s="420"/>
      <c r="BU6" s="421"/>
      <c r="BV6" s="419">
        <v>878999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99.3</v>
      </c>
      <c r="CU6" s="563"/>
      <c r="CV6" s="563"/>
      <c r="CW6" s="563"/>
      <c r="CX6" s="563"/>
      <c r="CY6" s="563"/>
      <c r="CZ6" s="563"/>
      <c r="DA6" s="564"/>
      <c r="DB6" s="562">
        <v>97.9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45602</v>
      </c>
      <c r="BO7" s="420"/>
      <c r="BP7" s="420"/>
      <c r="BQ7" s="420"/>
      <c r="BR7" s="420"/>
      <c r="BS7" s="420"/>
      <c r="BT7" s="420"/>
      <c r="BU7" s="421"/>
      <c r="BV7" s="419">
        <v>76639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16176813</v>
      </c>
      <c r="CU7" s="420"/>
      <c r="CV7" s="420"/>
      <c r="CW7" s="420"/>
      <c r="CX7" s="420"/>
      <c r="CY7" s="420"/>
      <c r="CZ7" s="420"/>
      <c r="DA7" s="421"/>
      <c r="DB7" s="419">
        <v>15837433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10282</v>
      </c>
      <c r="BO8" s="420"/>
      <c r="BP8" s="420"/>
      <c r="BQ8" s="420"/>
      <c r="BR8" s="420"/>
      <c r="BS8" s="420"/>
      <c r="BT8" s="420"/>
      <c r="BU8" s="421"/>
      <c r="BV8" s="419">
        <v>802360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0.6</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68775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-792078</v>
      </c>
      <c r="BO9" s="420"/>
      <c r="BP9" s="420"/>
      <c r="BQ9" s="420"/>
      <c r="BR9" s="420"/>
      <c r="BS9" s="420"/>
      <c r="BT9" s="420"/>
      <c r="BU9" s="421"/>
      <c r="BV9" s="419">
        <v>-366671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10.4</v>
      </c>
      <c r="CU9" s="417"/>
      <c r="CV9" s="417"/>
      <c r="CW9" s="417"/>
      <c r="CX9" s="417"/>
      <c r="CY9" s="417"/>
      <c r="CZ9" s="417"/>
      <c r="DA9" s="418"/>
      <c r="DB9" s="416">
        <v>10.6</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71112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504715</v>
      </c>
      <c r="BO10" s="420"/>
      <c r="BP10" s="420"/>
      <c r="BQ10" s="420"/>
      <c r="BR10" s="420"/>
      <c r="BS10" s="420"/>
      <c r="BT10" s="420"/>
      <c r="BU10" s="421"/>
      <c r="BV10" s="419">
        <v>590386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466</v>
      </c>
      <c r="BO11" s="420"/>
      <c r="BP11" s="420"/>
      <c r="BQ11" s="420"/>
      <c r="BR11" s="420"/>
      <c r="BS11" s="420"/>
      <c r="BT11" s="420"/>
      <c r="BU11" s="421"/>
      <c r="BV11" s="419">
        <v>11700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66952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570000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65060</v>
      </c>
      <c r="S13" s="507"/>
      <c r="T13" s="507"/>
      <c r="U13" s="507"/>
      <c r="V13" s="508"/>
      <c r="W13" s="509" t="s">
        <v>131</v>
      </c>
      <c r="X13" s="405"/>
      <c r="Y13" s="405"/>
      <c r="Z13" s="405"/>
      <c r="AA13" s="405"/>
      <c r="AB13" s="406"/>
      <c r="AC13" s="372">
        <v>315</v>
      </c>
      <c r="AD13" s="373"/>
      <c r="AE13" s="373"/>
      <c r="AF13" s="373"/>
      <c r="AG13" s="374"/>
      <c r="AH13" s="372">
        <v>301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-856897</v>
      </c>
      <c r="BO13" s="420"/>
      <c r="BP13" s="420"/>
      <c r="BQ13" s="420"/>
      <c r="BR13" s="420"/>
      <c r="BS13" s="420"/>
      <c r="BT13" s="420"/>
      <c r="BU13" s="421"/>
      <c r="BV13" s="419">
        <v>235415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5.0999999999999996</v>
      </c>
      <c r="CU13" s="417"/>
      <c r="CV13" s="417"/>
      <c r="CW13" s="417"/>
      <c r="CX13" s="417"/>
      <c r="CY13" s="417"/>
      <c r="CZ13" s="417"/>
      <c r="DA13" s="418"/>
      <c r="DB13" s="416">
        <v>4.3</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67226</v>
      </c>
      <c r="S14" s="507"/>
      <c r="T14" s="507"/>
      <c r="U14" s="507"/>
      <c r="V14" s="508"/>
      <c r="W14" s="510"/>
      <c r="X14" s="408"/>
      <c r="Y14" s="408"/>
      <c r="Z14" s="408"/>
      <c r="AA14" s="408"/>
      <c r="AB14" s="409"/>
      <c r="AC14" s="499">
        <v>1.1000000000000001</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7.5</v>
      </c>
      <c r="CU14" s="517"/>
      <c r="CV14" s="517"/>
      <c r="CW14" s="517"/>
      <c r="CX14" s="517"/>
      <c r="CY14" s="517"/>
      <c r="CZ14" s="517"/>
      <c r="DA14" s="518"/>
      <c r="DB14" s="516">
        <v>2.4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65562</v>
      </c>
      <c r="S15" s="507"/>
      <c r="T15" s="507"/>
      <c r="U15" s="507"/>
      <c r="V15" s="508"/>
      <c r="W15" s="509" t="s">
        <v>137</v>
      </c>
      <c r="X15" s="405"/>
      <c r="Y15" s="405"/>
      <c r="Z15" s="405"/>
      <c r="AA15" s="405"/>
      <c r="AB15" s="406"/>
      <c r="AC15" s="372">
        <v>8822</v>
      </c>
      <c r="AD15" s="373"/>
      <c r="AE15" s="373"/>
      <c r="AF15" s="373"/>
      <c r="AG15" s="374"/>
      <c r="AH15" s="372">
        <v>9441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8176671</v>
      </c>
      <c r="BO15" s="449"/>
      <c r="BP15" s="449"/>
      <c r="BQ15" s="449"/>
      <c r="BR15" s="449"/>
      <c r="BS15" s="449"/>
      <c r="BT15" s="449"/>
      <c r="BU15" s="450"/>
      <c r="BV15" s="448">
        <v>7975177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29.8</v>
      </c>
      <c r="AD16" s="500"/>
      <c r="AE16" s="500"/>
      <c r="AF16" s="500"/>
      <c r="AG16" s="501"/>
      <c r="AH16" s="499">
        <v>31.8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13873326</v>
      </c>
      <c r="BO16" s="420"/>
      <c r="BP16" s="420"/>
      <c r="BQ16" s="420"/>
      <c r="BR16" s="420"/>
      <c r="BS16" s="420"/>
      <c r="BT16" s="420"/>
      <c r="BU16" s="421"/>
      <c r="BV16" s="419">
        <v>13428115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20494</v>
      </c>
      <c r="AD17" s="373"/>
      <c r="AE17" s="373"/>
      <c r="AF17" s="373"/>
      <c r="AG17" s="374"/>
      <c r="AH17" s="372">
        <v>19966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10342680</v>
      </c>
      <c r="BO17" s="420"/>
      <c r="BP17" s="420"/>
      <c r="BQ17" s="420"/>
      <c r="BR17" s="420"/>
      <c r="BS17" s="420"/>
      <c r="BT17" s="420"/>
      <c r="BU17" s="421"/>
      <c r="BV17" s="419">
        <v>10090906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25.33</v>
      </c>
      <c r="M18" s="472"/>
      <c r="N18" s="472"/>
      <c r="O18" s="472"/>
      <c r="P18" s="472"/>
      <c r="Q18" s="472"/>
      <c r="R18" s="473"/>
      <c r="S18" s="473"/>
      <c r="T18" s="473"/>
      <c r="U18" s="473"/>
      <c r="V18" s="474"/>
      <c r="W18" s="490"/>
      <c r="X18" s="491"/>
      <c r="Y18" s="491"/>
      <c r="Z18" s="491"/>
      <c r="AA18" s="491"/>
      <c r="AB18" s="515"/>
      <c r="AC18" s="389">
        <v>69.2</v>
      </c>
      <c r="AD18" s="390"/>
      <c r="AE18" s="390"/>
      <c r="AF18" s="390"/>
      <c r="AG18" s="475"/>
      <c r="AH18" s="389">
        <v>67.2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16069937</v>
      </c>
      <c r="BO18" s="420"/>
      <c r="BP18" s="420"/>
      <c r="BQ18" s="420"/>
      <c r="BR18" s="420"/>
      <c r="BS18" s="420"/>
      <c r="BT18" s="420"/>
      <c r="BU18" s="421"/>
      <c r="BV18" s="419">
        <v>15706134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2715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20312338</v>
      </c>
      <c r="BO19" s="420"/>
      <c r="BP19" s="420"/>
      <c r="BQ19" s="420"/>
      <c r="BR19" s="420"/>
      <c r="BS19" s="420"/>
      <c r="BT19" s="420"/>
      <c r="BU19" s="421"/>
      <c r="BV19" s="419">
        <v>20488000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30009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20721339</v>
      </c>
      <c r="BO22" s="449"/>
      <c r="BP22" s="449"/>
      <c r="BQ22" s="449"/>
      <c r="BR22" s="449"/>
      <c r="BS22" s="449"/>
      <c r="BT22" s="449"/>
      <c r="BU22" s="450"/>
      <c r="BV22" s="448">
        <v>22165006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16063592</v>
      </c>
      <c r="BO23" s="420"/>
      <c r="BP23" s="420"/>
      <c r="BQ23" s="420"/>
      <c r="BR23" s="420"/>
      <c r="BS23" s="420"/>
      <c r="BT23" s="420"/>
      <c r="BU23" s="421"/>
      <c r="BV23" s="419">
        <v>17026905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6720</v>
      </c>
      <c r="R24" s="373"/>
      <c r="S24" s="373"/>
      <c r="T24" s="373"/>
      <c r="U24" s="373"/>
      <c r="V24" s="374"/>
      <c r="W24" s="462"/>
      <c r="X24" s="399"/>
      <c r="Y24" s="400"/>
      <c r="Z24" s="375" t="s">
        <v>162</v>
      </c>
      <c r="AA24" s="376"/>
      <c r="AB24" s="376"/>
      <c r="AC24" s="376"/>
      <c r="AD24" s="376"/>
      <c r="AE24" s="376"/>
      <c r="AF24" s="376"/>
      <c r="AG24" s="377"/>
      <c r="AH24" s="372">
        <v>395</v>
      </c>
      <c r="AI24" s="373"/>
      <c r="AJ24" s="373"/>
      <c r="AK24" s="373"/>
      <c r="AL24" s="374"/>
      <c r="AM24" s="372">
        <v>1238720</v>
      </c>
      <c r="AN24" s="373"/>
      <c r="AO24" s="373"/>
      <c r="AP24" s="373"/>
      <c r="AQ24" s="373"/>
      <c r="AR24" s="374"/>
      <c r="AS24" s="372">
        <v>3136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9880846</v>
      </c>
      <c r="BO24" s="420"/>
      <c r="BP24" s="420"/>
      <c r="BQ24" s="420"/>
      <c r="BR24" s="420"/>
      <c r="BS24" s="420"/>
      <c r="BT24" s="420"/>
      <c r="BU24" s="421"/>
      <c r="BV24" s="419">
        <v>10314966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6705</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3268366</v>
      </c>
      <c r="BO25" s="449"/>
      <c r="BP25" s="449"/>
      <c r="BQ25" s="449"/>
      <c r="BR25" s="449"/>
      <c r="BS25" s="449"/>
      <c r="BT25" s="449"/>
      <c r="BU25" s="450"/>
      <c r="BV25" s="448">
        <v>3077898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6030</v>
      </c>
      <c r="R26" s="373"/>
      <c r="S26" s="373"/>
      <c r="T26" s="373"/>
      <c r="U26" s="373"/>
      <c r="V26" s="374"/>
      <c r="W26" s="462"/>
      <c r="X26" s="399"/>
      <c r="Y26" s="400"/>
      <c r="Z26" s="375" t="s">
        <v>168</v>
      </c>
      <c r="AA26" s="430"/>
      <c r="AB26" s="430"/>
      <c r="AC26" s="430"/>
      <c r="AD26" s="430"/>
      <c r="AE26" s="430"/>
      <c r="AF26" s="430"/>
      <c r="AG26" s="431"/>
      <c r="AH26" s="372">
        <v>11</v>
      </c>
      <c r="AI26" s="373"/>
      <c r="AJ26" s="373"/>
      <c r="AK26" s="373"/>
      <c r="AL26" s="374"/>
      <c r="AM26" s="372">
        <v>38412</v>
      </c>
      <c r="AN26" s="373"/>
      <c r="AO26" s="373"/>
      <c r="AP26" s="373"/>
      <c r="AQ26" s="373"/>
      <c r="AR26" s="374"/>
      <c r="AS26" s="372">
        <v>3492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5900</v>
      </c>
      <c r="R27" s="373"/>
      <c r="S27" s="373"/>
      <c r="T27" s="373"/>
      <c r="U27" s="373"/>
      <c r="V27" s="374"/>
      <c r="W27" s="462"/>
      <c r="X27" s="399"/>
      <c r="Y27" s="400"/>
      <c r="Z27" s="375" t="s">
        <v>171</v>
      </c>
      <c r="AA27" s="376"/>
      <c r="AB27" s="376"/>
      <c r="AC27" s="376"/>
      <c r="AD27" s="376"/>
      <c r="AE27" s="376"/>
      <c r="AF27" s="376"/>
      <c r="AG27" s="377"/>
      <c r="AH27" s="372">
        <v>26</v>
      </c>
      <c r="AI27" s="373"/>
      <c r="AJ27" s="373"/>
      <c r="AK27" s="373"/>
      <c r="AL27" s="374"/>
      <c r="AM27" s="372">
        <v>100852</v>
      </c>
      <c r="AN27" s="373"/>
      <c r="AO27" s="373"/>
      <c r="AP27" s="373"/>
      <c r="AQ27" s="373"/>
      <c r="AR27" s="374"/>
      <c r="AS27" s="372">
        <v>3879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5500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2835750</v>
      </c>
      <c r="BO28" s="449"/>
      <c r="BP28" s="449"/>
      <c r="BQ28" s="449"/>
      <c r="BR28" s="449"/>
      <c r="BS28" s="449"/>
      <c r="BT28" s="449"/>
      <c r="BU28" s="450"/>
      <c r="BV28" s="448">
        <v>2901035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5300</v>
      </c>
      <c r="R29" s="373"/>
      <c r="S29" s="373"/>
      <c r="T29" s="373"/>
      <c r="U29" s="373"/>
      <c r="V29" s="374"/>
      <c r="W29" s="463"/>
      <c r="X29" s="464"/>
      <c r="Y29" s="465"/>
      <c r="Z29" s="375" t="s">
        <v>177</v>
      </c>
      <c r="AA29" s="376"/>
      <c r="AB29" s="376"/>
      <c r="AC29" s="376"/>
      <c r="AD29" s="376"/>
      <c r="AE29" s="376"/>
      <c r="AF29" s="376"/>
      <c r="AG29" s="377"/>
      <c r="AH29" s="372">
        <v>421</v>
      </c>
      <c r="AI29" s="373"/>
      <c r="AJ29" s="373"/>
      <c r="AK29" s="373"/>
      <c r="AL29" s="374"/>
      <c r="AM29" s="372">
        <v>1339572</v>
      </c>
      <c r="AN29" s="373"/>
      <c r="AO29" s="373"/>
      <c r="AP29" s="373"/>
      <c r="AQ29" s="373"/>
      <c r="AR29" s="374"/>
      <c r="AS29" s="372">
        <v>3182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606675</v>
      </c>
      <c r="BO29" s="420"/>
      <c r="BP29" s="420"/>
      <c r="BQ29" s="420"/>
      <c r="BR29" s="420"/>
      <c r="BS29" s="420"/>
      <c r="BT29" s="420"/>
      <c r="BU29" s="421"/>
      <c r="BV29" s="419">
        <v>524340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2373887</v>
      </c>
      <c r="BO30" s="454"/>
      <c r="BP30" s="454"/>
      <c r="BQ30" s="454"/>
      <c r="BR30" s="454"/>
      <c r="BS30" s="454"/>
      <c r="BT30" s="454"/>
      <c r="BU30" s="455"/>
      <c r="BV30" s="453">
        <v>2239751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大阪南消防組合（一般会計）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柏原市土地開発公社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国民健康保険事業特別会計（施設勘定堅上診療所）</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市立柏原病院事業会計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柏羽藤環境事業組合（一般会計）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藤井寺市柏原市学校給食組合（一般会計）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大和川右岸水防事務組合（一般会計）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八尾市柏原市火葬場組合（一般会計）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大阪府後期高齢者医療広域連合（一般会計）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大阪府後期高齢者医療広域連合（後期高齢者医療特別会計）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大阪広域水道企業団水道事業会計（水道用水供給事業）</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大阪広域水道企業団（工業用水道事業会計）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O5XC/flnwzy8AxDPi4qiVH2JJZhUUt+LvnYDgc6NuMi9m2gXCCa2+UubZK4FCj0R3w0jVEnarCr6PKdbPh4hww==" saltValue="4VLxsKGEdZRtDz/xj29Wz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8957420</v>
      </c>
      <c r="S5" s="677"/>
      <c r="T5" s="677"/>
      <c r="U5" s="677"/>
      <c r="V5" s="677"/>
      <c r="W5" s="677"/>
      <c r="X5" s="677"/>
      <c r="Y5" s="702"/>
      <c r="Z5" s="715">
        <v>31.3</v>
      </c>
      <c r="AA5" s="715"/>
      <c r="AB5" s="715"/>
      <c r="AC5" s="715"/>
      <c r="AD5" s="716">
        <v>8255443</v>
      </c>
      <c r="AE5" s="716"/>
      <c r="AF5" s="716"/>
      <c r="AG5" s="716"/>
      <c r="AH5" s="716"/>
      <c r="AI5" s="716"/>
      <c r="AJ5" s="716"/>
      <c r="AK5" s="716"/>
      <c r="AL5" s="703">
        <v>51</v>
      </c>
      <c r="AM5" s="685"/>
      <c r="AN5" s="685"/>
      <c r="AO5" s="704"/>
      <c r="AP5" s="679" t="s">
        <v>216</v>
      </c>
      <c r="AQ5" s="680"/>
      <c r="AR5" s="680"/>
      <c r="AS5" s="680"/>
      <c r="AT5" s="680"/>
      <c r="AU5" s="680"/>
      <c r="AV5" s="680"/>
      <c r="AW5" s="680"/>
      <c r="AX5" s="680"/>
      <c r="AY5" s="680"/>
      <c r="AZ5" s="680"/>
      <c r="BA5" s="680"/>
      <c r="BB5" s="680"/>
      <c r="BC5" s="680"/>
      <c r="BD5" s="680"/>
      <c r="BE5" s="680"/>
      <c r="BF5" s="681"/>
      <c r="BG5" s="621">
        <v>8255443</v>
      </c>
      <c r="BH5" s="622"/>
      <c r="BI5" s="622"/>
      <c r="BJ5" s="622"/>
      <c r="BK5" s="622"/>
      <c r="BL5" s="622"/>
      <c r="BM5" s="622"/>
      <c r="BN5" s="623"/>
      <c r="BO5" s="659">
        <v>92.2</v>
      </c>
      <c r="BP5" s="659"/>
      <c r="BQ5" s="659"/>
      <c r="BR5" s="659"/>
      <c r="BS5" s="660">
        <v>111966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127047</v>
      </c>
      <c r="S6" s="622"/>
      <c r="T6" s="622"/>
      <c r="U6" s="622"/>
      <c r="V6" s="622"/>
      <c r="W6" s="622"/>
      <c r="X6" s="622"/>
      <c r="Y6" s="623"/>
      <c r="Z6" s="659">
        <v>0.4</v>
      </c>
      <c r="AA6" s="659"/>
      <c r="AB6" s="659"/>
      <c r="AC6" s="659"/>
      <c r="AD6" s="660">
        <v>127047</v>
      </c>
      <c r="AE6" s="660"/>
      <c r="AF6" s="660"/>
      <c r="AG6" s="660"/>
      <c r="AH6" s="660"/>
      <c r="AI6" s="660"/>
      <c r="AJ6" s="660"/>
      <c r="AK6" s="660"/>
      <c r="AL6" s="624">
        <v>0.8</v>
      </c>
      <c r="AM6" s="625"/>
      <c r="AN6" s="625"/>
      <c r="AO6" s="661"/>
      <c r="AP6" s="618" t="s">
        <v>221</v>
      </c>
      <c r="AQ6" s="619"/>
      <c r="AR6" s="619"/>
      <c r="AS6" s="619"/>
      <c r="AT6" s="619"/>
      <c r="AU6" s="619"/>
      <c r="AV6" s="619"/>
      <c r="AW6" s="619"/>
      <c r="AX6" s="619"/>
      <c r="AY6" s="619"/>
      <c r="AZ6" s="619"/>
      <c r="BA6" s="619"/>
      <c r="BB6" s="619"/>
      <c r="BC6" s="619"/>
      <c r="BD6" s="619"/>
      <c r="BE6" s="619"/>
      <c r="BF6" s="620"/>
      <c r="BG6" s="621">
        <v>8255443</v>
      </c>
      <c r="BH6" s="622"/>
      <c r="BI6" s="622"/>
      <c r="BJ6" s="622"/>
      <c r="BK6" s="622"/>
      <c r="BL6" s="622"/>
      <c r="BM6" s="622"/>
      <c r="BN6" s="623"/>
      <c r="BO6" s="659">
        <v>92.2</v>
      </c>
      <c r="BP6" s="659"/>
      <c r="BQ6" s="659"/>
      <c r="BR6" s="659"/>
      <c r="BS6" s="660">
        <v>111966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243963</v>
      </c>
      <c r="CS6" s="622"/>
      <c r="CT6" s="622"/>
      <c r="CU6" s="622"/>
      <c r="CV6" s="622"/>
      <c r="CW6" s="622"/>
      <c r="CX6" s="622"/>
      <c r="CY6" s="623"/>
      <c r="CZ6" s="703">
        <v>0.9</v>
      </c>
      <c r="DA6" s="685"/>
      <c r="DB6" s="685"/>
      <c r="DC6" s="705"/>
      <c r="DD6" s="627" t="s">
        <v>122</v>
      </c>
      <c r="DE6" s="622"/>
      <c r="DF6" s="622"/>
      <c r="DG6" s="622"/>
      <c r="DH6" s="622"/>
      <c r="DI6" s="622"/>
      <c r="DJ6" s="622"/>
      <c r="DK6" s="622"/>
      <c r="DL6" s="622"/>
      <c r="DM6" s="622"/>
      <c r="DN6" s="622"/>
      <c r="DO6" s="622"/>
      <c r="DP6" s="623"/>
      <c r="DQ6" s="627">
        <v>243943</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8173</v>
      </c>
      <c r="S7" s="622"/>
      <c r="T7" s="622"/>
      <c r="U7" s="622"/>
      <c r="V7" s="622"/>
      <c r="W7" s="622"/>
      <c r="X7" s="622"/>
      <c r="Y7" s="623"/>
      <c r="Z7" s="659">
        <v>0</v>
      </c>
      <c r="AA7" s="659"/>
      <c r="AB7" s="659"/>
      <c r="AC7" s="659"/>
      <c r="AD7" s="660">
        <v>8173</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4095805</v>
      </c>
      <c r="BH7" s="622"/>
      <c r="BI7" s="622"/>
      <c r="BJ7" s="622"/>
      <c r="BK7" s="622"/>
      <c r="BL7" s="622"/>
      <c r="BM7" s="622"/>
      <c r="BN7" s="623"/>
      <c r="BO7" s="659">
        <v>45.7</v>
      </c>
      <c r="BP7" s="659"/>
      <c r="BQ7" s="659"/>
      <c r="BR7" s="659"/>
      <c r="BS7" s="660">
        <v>111966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3168900</v>
      </c>
      <c r="CS7" s="622"/>
      <c r="CT7" s="622"/>
      <c r="CU7" s="622"/>
      <c r="CV7" s="622"/>
      <c r="CW7" s="622"/>
      <c r="CX7" s="622"/>
      <c r="CY7" s="623"/>
      <c r="CZ7" s="659">
        <v>11.1</v>
      </c>
      <c r="DA7" s="659"/>
      <c r="DB7" s="659"/>
      <c r="DC7" s="659"/>
      <c r="DD7" s="627">
        <v>40634</v>
      </c>
      <c r="DE7" s="622"/>
      <c r="DF7" s="622"/>
      <c r="DG7" s="622"/>
      <c r="DH7" s="622"/>
      <c r="DI7" s="622"/>
      <c r="DJ7" s="622"/>
      <c r="DK7" s="622"/>
      <c r="DL7" s="622"/>
      <c r="DM7" s="622"/>
      <c r="DN7" s="622"/>
      <c r="DO7" s="622"/>
      <c r="DP7" s="623"/>
      <c r="DQ7" s="627">
        <v>2898597</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81605</v>
      </c>
      <c r="S8" s="622"/>
      <c r="T8" s="622"/>
      <c r="U8" s="622"/>
      <c r="V8" s="622"/>
      <c r="W8" s="622"/>
      <c r="X8" s="622"/>
      <c r="Y8" s="623"/>
      <c r="Z8" s="659">
        <v>0.3</v>
      </c>
      <c r="AA8" s="659"/>
      <c r="AB8" s="659"/>
      <c r="AC8" s="659"/>
      <c r="AD8" s="660">
        <v>81605</v>
      </c>
      <c r="AE8" s="660"/>
      <c r="AF8" s="660"/>
      <c r="AG8" s="660"/>
      <c r="AH8" s="660"/>
      <c r="AI8" s="660"/>
      <c r="AJ8" s="660"/>
      <c r="AK8" s="660"/>
      <c r="AL8" s="624">
        <v>0.5</v>
      </c>
      <c r="AM8" s="625"/>
      <c r="AN8" s="625"/>
      <c r="AO8" s="661"/>
      <c r="AP8" s="618" t="s">
        <v>227</v>
      </c>
      <c r="AQ8" s="619"/>
      <c r="AR8" s="619"/>
      <c r="AS8" s="619"/>
      <c r="AT8" s="619"/>
      <c r="AU8" s="619"/>
      <c r="AV8" s="619"/>
      <c r="AW8" s="619"/>
      <c r="AX8" s="619"/>
      <c r="AY8" s="619"/>
      <c r="AZ8" s="619"/>
      <c r="BA8" s="619"/>
      <c r="BB8" s="619"/>
      <c r="BC8" s="619"/>
      <c r="BD8" s="619"/>
      <c r="BE8" s="619"/>
      <c r="BF8" s="620"/>
      <c r="BG8" s="621">
        <v>115861</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13557090</v>
      </c>
      <c r="CS8" s="622"/>
      <c r="CT8" s="622"/>
      <c r="CU8" s="622"/>
      <c r="CV8" s="622"/>
      <c r="CW8" s="622"/>
      <c r="CX8" s="622"/>
      <c r="CY8" s="623"/>
      <c r="CZ8" s="659">
        <v>47.5</v>
      </c>
      <c r="DA8" s="659"/>
      <c r="DB8" s="659"/>
      <c r="DC8" s="659"/>
      <c r="DD8" s="627">
        <v>107246</v>
      </c>
      <c r="DE8" s="622"/>
      <c r="DF8" s="622"/>
      <c r="DG8" s="622"/>
      <c r="DH8" s="622"/>
      <c r="DI8" s="622"/>
      <c r="DJ8" s="622"/>
      <c r="DK8" s="622"/>
      <c r="DL8" s="622"/>
      <c r="DM8" s="622"/>
      <c r="DN8" s="622"/>
      <c r="DO8" s="622"/>
      <c r="DP8" s="623"/>
      <c r="DQ8" s="627">
        <v>7431941</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87644</v>
      </c>
      <c r="S9" s="622"/>
      <c r="T9" s="622"/>
      <c r="U9" s="622"/>
      <c r="V9" s="622"/>
      <c r="W9" s="622"/>
      <c r="X9" s="622"/>
      <c r="Y9" s="623"/>
      <c r="Z9" s="659">
        <v>0.3</v>
      </c>
      <c r="AA9" s="659"/>
      <c r="AB9" s="659"/>
      <c r="AC9" s="659"/>
      <c r="AD9" s="660">
        <v>87644</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3459771</v>
      </c>
      <c r="BH9" s="622"/>
      <c r="BI9" s="622"/>
      <c r="BJ9" s="622"/>
      <c r="BK9" s="622"/>
      <c r="BL9" s="622"/>
      <c r="BM9" s="622"/>
      <c r="BN9" s="623"/>
      <c r="BO9" s="659">
        <v>38.6</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2377001</v>
      </c>
      <c r="CS9" s="622"/>
      <c r="CT9" s="622"/>
      <c r="CU9" s="622"/>
      <c r="CV9" s="622"/>
      <c r="CW9" s="622"/>
      <c r="CX9" s="622"/>
      <c r="CY9" s="623"/>
      <c r="CZ9" s="659">
        <v>8.3000000000000007</v>
      </c>
      <c r="DA9" s="659"/>
      <c r="DB9" s="659"/>
      <c r="DC9" s="659"/>
      <c r="DD9" s="627">
        <v>12510</v>
      </c>
      <c r="DE9" s="622"/>
      <c r="DF9" s="622"/>
      <c r="DG9" s="622"/>
      <c r="DH9" s="622"/>
      <c r="DI9" s="622"/>
      <c r="DJ9" s="622"/>
      <c r="DK9" s="622"/>
      <c r="DL9" s="622"/>
      <c r="DM9" s="622"/>
      <c r="DN9" s="622"/>
      <c r="DO9" s="622"/>
      <c r="DP9" s="623"/>
      <c r="DQ9" s="627">
        <v>2125413</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128472</v>
      </c>
      <c r="BH10" s="622"/>
      <c r="BI10" s="622"/>
      <c r="BJ10" s="622"/>
      <c r="BK10" s="622"/>
      <c r="BL10" s="622"/>
      <c r="BM10" s="622"/>
      <c r="BN10" s="623"/>
      <c r="BO10" s="659">
        <v>1.4</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43594</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43571</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1555255</v>
      </c>
      <c r="S11" s="622"/>
      <c r="T11" s="622"/>
      <c r="U11" s="622"/>
      <c r="V11" s="622"/>
      <c r="W11" s="622"/>
      <c r="X11" s="622"/>
      <c r="Y11" s="623"/>
      <c r="Z11" s="624">
        <v>5.4</v>
      </c>
      <c r="AA11" s="625"/>
      <c r="AB11" s="625"/>
      <c r="AC11" s="626"/>
      <c r="AD11" s="627">
        <v>1555255</v>
      </c>
      <c r="AE11" s="622"/>
      <c r="AF11" s="622"/>
      <c r="AG11" s="622"/>
      <c r="AH11" s="622"/>
      <c r="AI11" s="622"/>
      <c r="AJ11" s="622"/>
      <c r="AK11" s="623"/>
      <c r="AL11" s="624">
        <v>9.6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391701</v>
      </c>
      <c r="BH11" s="622"/>
      <c r="BI11" s="622"/>
      <c r="BJ11" s="622"/>
      <c r="BK11" s="622"/>
      <c r="BL11" s="622"/>
      <c r="BM11" s="622"/>
      <c r="BN11" s="623"/>
      <c r="BO11" s="659">
        <v>4.4000000000000004</v>
      </c>
      <c r="BP11" s="659"/>
      <c r="BQ11" s="659"/>
      <c r="BR11" s="659"/>
      <c r="BS11" s="660">
        <v>111966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89402</v>
      </c>
      <c r="CS11" s="622"/>
      <c r="CT11" s="622"/>
      <c r="CU11" s="622"/>
      <c r="CV11" s="622"/>
      <c r="CW11" s="622"/>
      <c r="CX11" s="622"/>
      <c r="CY11" s="623"/>
      <c r="CZ11" s="659">
        <v>0.3</v>
      </c>
      <c r="DA11" s="659"/>
      <c r="DB11" s="659"/>
      <c r="DC11" s="659"/>
      <c r="DD11" s="627">
        <v>7417</v>
      </c>
      <c r="DE11" s="622"/>
      <c r="DF11" s="622"/>
      <c r="DG11" s="622"/>
      <c r="DH11" s="622"/>
      <c r="DI11" s="622"/>
      <c r="DJ11" s="622"/>
      <c r="DK11" s="622"/>
      <c r="DL11" s="622"/>
      <c r="DM11" s="622"/>
      <c r="DN11" s="622"/>
      <c r="DO11" s="622"/>
      <c r="DP11" s="623"/>
      <c r="DQ11" s="627">
        <v>77261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3620352</v>
      </c>
      <c r="BH12" s="622"/>
      <c r="BI12" s="622"/>
      <c r="BJ12" s="622"/>
      <c r="BK12" s="622"/>
      <c r="BL12" s="622"/>
      <c r="BM12" s="622"/>
      <c r="BN12" s="623"/>
      <c r="BO12" s="659">
        <v>40.4</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408646</v>
      </c>
      <c r="CS12" s="622"/>
      <c r="CT12" s="622"/>
      <c r="CU12" s="622"/>
      <c r="CV12" s="622"/>
      <c r="CW12" s="622"/>
      <c r="CX12" s="622"/>
      <c r="CY12" s="623"/>
      <c r="CZ12" s="659">
        <v>1.4</v>
      </c>
      <c r="DA12" s="659"/>
      <c r="DB12" s="659"/>
      <c r="DC12" s="659"/>
      <c r="DD12" s="627">
        <v>3973</v>
      </c>
      <c r="DE12" s="622"/>
      <c r="DF12" s="622"/>
      <c r="DG12" s="622"/>
      <c r="DH12" s="622"/>
      <c r="DI12" s="622"/>
      <c r="DJ12" s="622"/>
      <c r="DK12" s="622"/>
      <c r="DL12" s="622"/>
      <c r="DM12" s="622"/>
      <c r="DN12" s="622"/>
      <c r="DO12" s="622"/>
      <c r="DP12" s="623"/>
      <c r="DQ12" s="627">
        <v>267211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3595547</v>
      </c>
      <c r="BH13" s="622"/>
      <c r="BI13" s="622"/>
      <c r="BJ13" s="622"/>
      <c r="BK13" s="622"/>
      <c r="BL13" s="622"/>
      <c r="BM13" s="622"/>
      <c r="BN13" s="623"/>
      <c r="BO13" s="659">
        <v>40.1</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2816925</v>
      </c>
      <c r="CS13" s="622"/>
      <c r="CT13" s="622"/>
      <c r="CU13" s="622"/>
      <c r="CV13" s="622"/>
      <c r="CW13" s="622"/>
      <c r="CX13" s="622"/>
      <c r="CY13" s="623"/>
      <c r="CZ13" s="659">
        <v>9.9</v>
      </c>
      <c r="DA13" s="659"/>
      <c r="DB13" s="659"/>
      <c r="DC13" s="659"/>
      <c r="DD13" s="627">
        <v>718606</v>
      </c>
      <c r="DE13" s="622"/>
      <c r="DF13" s="622"/>
      <c r="DG13" s="622"/>
      <c r="DH13" s="622"/>
      <c r="DI13" s="622"/>
      <c r="DJ13" s="622"/>
      <c r="DK13" s="622"/>
      <c r="DL13" s="622"/>
      <c r="DM13" s="622"/>
      <c r="DN13" s="622"/>
      <c r="DO13" s="622"/>
      <c r="DP13" s="623"/>
      <c r="DQ13" s="627">
        <v>2006588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1526</v>
      </c>
      <c r="S14" s="622"/>
      <c r="T14" s="622"/>
      <c r="U14" s="622"/>
      <c r="V14" s="622"/>
      <c r="W14" s="622"/>
      <c r="X14" s="622"/>
      <c r="Y14" s="623"/>
      <c r="Z14" s="659">
        <v>0</v>
      </c>
      <c r="AA14" s="659"/>
      <c r="AB14" s="659"/>
      <c r="AC14" s="659"/>
      <c r="AD14" s="660">
        <v>1526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127231</v>
      </c>
      <c r="BH14" s="622"/>
      <c r="BI14" s="622"/>
      <c r="BJ14" s="622"/>
      <c r="BK14" s="622"/>
      <c r="BL14" s="622"/>
      <c r="BM14" s="622"/>
      <c r="BN14" s="623"/>
      <c r="BO14" s="659">
        <v>1.4</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959499</v>
      </c>
      <c r="CS14" s="622"/>
      <c r="CT14" s="622"/>
      <c r="CU14" s="622"/>
      <c r="CV14" s="622"/>
      <c r="CW14" s="622"/>
      <c r="CX14" s="622"/>
      <c r="CY14" s="623"/>
      <c r="CZ14" s="659">
        <v>3.4</v>
      </c>
      <c r="DA14" s="659"/>
      <c r="DB14" s="659"/>
      <c r="DC14" s="659"/>
      <c r="DD14" s="627">
        <v>18583</v>
      </c>
      <c r="DE14" s="622"/>
      <c r="DF14" s="622"/>
      <c r="DG14" s="622"/>
      <c r="DH14" s="622"/>
      <c r="DI14" s="622"/>
      <c r="DJ14" s="622"/>
      <c r="DK14" s="622"/>
      <c r="DL14" s="622"/>
      <c r="DM14" s="622"/>
      <c r="DN14" s="622"/>
      <c r="DO14" s="622"/>
      <c r="DP14" s="623"/>
      <c r="DQ14" s="627">
        <v>931117</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412055</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2730995</v>
      </c>
      <c r="CS15" s="622"/>
      <c r="CT15" s="622"/>
      <c r="CU15" s="622"/>
      <c r="CV15" s="622"/>
      <c r="CW15" s="622"/>
      <c r="CX15" s="622"/>
      <c r="CY15" s="623"/>
      <c r="CZ15" s="659">
        <v>9.6</v>
      </c>
      <c r="DA15" s="659"/>
      <c r="DB15" s="659"/>
      <c r="DC15" s="659"/>
      <c r="DD15" s="627">
        <v>425871</v>
      </c>
      <c r="DE15" s="622"/>
      <c r="DF15" s="622"/>
      <c r="DG15" s="622"/>
      <c r="DH15" s="622"/>
      <c r="DI15" s="622"/>
      <c r="DJ15" s="622"/>
      <c r="DK15" s="622"/>
      <c r="DL15" s="622"/>
      <c r="DM15" s="622"/>
      <c r="DN15" s="622"/>
      <c r="DO15" s="622"/>
      <c r="DP15" s="623"/>
      <c r="DQ15" s="627">
        <v>2117660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33545</v>
      </c>
      <c r="S16" s="622"/>
      <c r="T16" s="622"/>
      <c r="U16" s="622"/>
      <c r="V16" s="622"/>
      <c r="W16" s="622"/>
      <c r="X16" s="622"/>
      <c r="Y16" s="623"/>
      <c r="Z16" s="659">
        <v>0.1</v>
      </c>
      <c r="AA16" s="659"/>
      <c r="AB16" s="659"/>
      <c r="AC16" s="659"/>
      <c r="AD16" s="660">
        <v>33545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12558</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158</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163938</v>
      </c>
      <c r="S17" s="622"/>
      <c r="T17" s="622"/>
      <c r="U17" s="622"/>
      <c r="V17" s="622"/>
      <c r="W17" s="622"/>
      <c r="X17" s="622"/>
      <c r="Y17" s="623"/>
      <c r="Z17" s="659">
        <v>0.6</v>
      </c>
      <c r="AA17" s="659"/>
      <c r="AB17" s="659"/>
      <c r="AC17" s="659"/>
      <c r="AD17" s="660">
        <v>163938</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2112994</v>
      </c>
      <c r="CS17" s="622"/>
      <c r="CT17" s="622"/>
      <c r="CU17" s="622"/>
      <c r="CV17" s="622"/>
      <c r="CW17" s="622"/>
      <c r="CX17" s="622"/>
      <c r="CY17" s="623"/>
      <c r="CZ17" s="659">
        <v>7.4</v>
      </c>
      <c r="DA17" s="659"/>
      <c r="DB17" s="659"/>
      <c r="DC17" s="659"/>
      <c r="DD17" s="627" t="s">
        <v>122</v>
      </c>
      <c r="DE17" s="622"/>
      <c r="DF17" s="622"/>
      <c r="DG17" s="622"/>
      <c r="DH17" s="622"/>
      <c r="DI17" s="622"/>
      <c r="DJ17" s="622"/>
      <c r="DK17" s="622"/>
      <c r="DL17" s="622"/>
      <c r="DM17" s="622"/>
      <c r="DN17" s="622"/>
      <c r="DO17" s="622"/>
      <c r="DP17" s="623"/>
      <c r="DQ17" s="627">
        <v>2112994</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62801</v>
      </c>
      <c r="S18" s="622"/>
      <c r="T18" s="622"/>
      <c r="U18" s="622"/>
      <c r="V18" s="622"/>
      <c r="W18" s="622"/>
      <c r="X18" s="622"/>
      <c r="Y18" s="623"/>
      <c r="Z18" s="659">
        <v>0.2</v>
      </c>
      <c r="AA18" s="659"/>
      <c r="AB18" s="659"/>
      <c r="AC18" s="659"/>
      <c r="AD18" s="660">
        <v>62801</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56979</v>
      </c>
      <c r="S19" s="622"/>
      <c r="T19" s="622"/>
      <c r="U19" s="622"/>
      <c r="V19" s="622"/>
      <c r="W19" s="622"/>
      <c r="X19" s="622"/>
      <c r="Y19" s="623"/>
      <c r="Z19" s="659">
        <v>0.2</v>
      </c>
      <c r="AA19" s="659"/>
      <c r="AB19" s="659"/>
      <c r="AC19" s="659"/>
      <c r="AD19" s="660">
        <v>56979</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701977</v>
      </c>
      <c r="BH19" s="622"/>
      <c r="BI19" s="622"/>
      <c r="BJ19" s="622"/>
      <c r="BK19" s="622"/>
      <c r="BL19" s="622"/>
      <c r="BM19" s="622"/>
      <c r="BN19" s="623"/>
      <c r="BO19" s="659">
        <v>7.8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5822</v>
      </c>
      <c r="S20" s="622"/>
      <c r="T20" s="622"/>
      <c r="U20" s="622"/>
      <c r="V20" s="622"/>
      <c r="W20" s="622"/>
      <c r="X20" s="622"/>
      <c r="Y20" s="623"/>
      <c r="Z20" s="659">
        <v>0</v>
      </c>
      <c r="AA20" s="659"/>
      <c r="AB20" s="659"/>
      <c r="AC20" s="659"/>
      <c r="AD20" s="660">
        <v>5822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701977</v>
      </c>
      <c r="BH20" s="622"/>
      <c r="BI20" s="622"/>
      <c r="BJ20" s="622"/>
      <c r="BK20" s="622"/>
      <c r="BL20" s="622"/>
      <c r="BM20" s="622"/>
      <c r="BN20" s="623"/>
      <c r="BO20" s="659">
        <v>7.8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28521567</v>
      </c>
      <c r="CS20" s="622"/>
      <c r="CT20" s="622"/>
      <c r="CU20" s="622"/>
      <c r="CV20" s="622"/>
      <c r="CW20" s="622"/>
      <c r="CX20" s="622"/>
      <c r="CY20" s="623"/>
      <c r="CZ20" s="659">
        <v>100</v>
      </c>
      <c r="DA20" s="659"/>
      <c r="DB20" s="659"/>
      <c r="DC20" s="659"/>
      <c r="DD20" s="627">
        <v>1334840</v>
      </c>
      <c r="DE20" s="622"/>
      <c r="DF20" s="622"/>
      <c r="DG20" s="622"/>
      <c r="DH20" s="622"/>
      <c r="DI20" s="622"/>
      <c r="DJ20" s="622"/>
      <c r="DK20" s="622"/>
      <c r="DL20" s="622"/>
      <c r="DM20" s="622"/>
      <c r="DN20" s="622"/>
      <c r="DO20" s="622"/>
      <c r="DP20" s="623"/>
      <c r="DQ20" s="627">
        <v>20256454</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5898672</v>
      </c>
      <c r="S21" s="622"/>
      <c r="T21" s="622"/>
      <c r="U21" s="622"/>
      <c r="V21" s="622"/>
      <c r="W21" s="622"/>
      <c r="X21" s="622"/>
      <c r="Y21" s="623"/>
      <c r="Z21" s="659">
        <v>20.6</v>
      </c>
      <c r="AA21" s="659"/>
      <c r="AB21" s="659"/>
      <c r="AC21" s="659"/>
      <c r="AD21" s="660">
        <v>5696705</v>
      </c>
      <c r="AE21" s="660"/>
      <c r="AF21" s="660"/>
      <c r="AG21" s="660"/>
      <c r="AH21" s="660"/>
      <c r="AI21" s="660"/>
      <c r="AJ21" s="660"/>
      <c r="AK21" s="660"/>
      <c r="AL21" s="624">
        <v>35.200000000000003</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5696705</v>
      </c>
      <c r="S22" s="622"/>
      <c r="T22" s="622"/>
      <c r="U22" s="622"/>
      <c r="V22" s="622"/>
      <c r="W22" s="622"/>
      <c r="X22" s="622"/>
      <c r="Y22" s="623"/>
      <c r="Z22" s="659">
        <v>19.899999999999999</v>
      </c>
      <c r="AA22" s="659"/>
      <c r="AB22" s="659"/>
      <c r="AC22" s="659"/>
      <c r="AD22" s="660">
        <v>5696705</v>
      </c>
      <c r="AE22" s="660"/>
      <c r="AF22" s="660"/>
      <c r="AG22" s="660"/>
      <c r="AH22" s="660"/>
      <c r="AI22" s="660"/>
      <c r="AJ22" s="660"/>
      <c r="AK22" s="660"/>
      <c r="AL22" s="624">
        <v>35.200000000000003</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201967</v>
      </c>
      <c r="S23" s="622"/>
      <c r="T23" s="622"/>
      <c r="U23" s="622"/>
      <c r="V23" s="622"/>
      <c r="W23" s="622"/>
      <c r="X23" s="622"/>
      <c r="Y23" s="623"/>
      <c r="Z23" s="659">
        <v>0.7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701977</v>
      </c>
      <c r="BH23" s="622"/>
      <c r="BI23" s="622"/>
      <c r="BJ23" s="622"/>
      <c r="BK23" s="622"/>
      <c r="BL23" s="622"/>
      <c r="BM23" s="622"/>
      <c r="BN23" s="623"/>
      <c r="BO23" s="659">
        <v>7.8</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15144496</v>
      </c>
      <c r="CS24" s="677"/>
      <c r="CT24" s="677"/>
      <c r="CU24" s="677"/>
      <c r="CV24" s="677"/>
      <c r="CW24" s="677"/>
      <c r="CX24" s="677"/>
      <c r="CY24" s="702"/>
      <c r="CZ24" s="703">
        <v>53.1</v>
      </c>
      <c r="DA24" s="685"/>
      <c r="DB24" s="685"/>
      <c r="DC24" s="705"/>
      <c r="DD24" s="701">
        <v>9539950</v>
      </c>
      <c r="DE24" s="677"/>
      <c r="DF24" s="677"/>
      <c r="DG24" s="677"/>
      <c r="DH24" s="677"/>
      <c r="DI24" s="677"/>
      <c r="DJ24" s="677"/>
      <c r="DK24" s="702"/>
      <c r="DL24" s="701">
        <v>8395823</v>
      </c>
      <c r="DM24" s="677"/>
      <c r="DN24" s="677"/>
      <c r="DO24" s="677"/>
      <c r="DP24" s="677"/>
      <c r="DQ24" s="677"/>
      <c r="DR24" s="677"/>
      <c r="DS24" s="677"/>
      <c r="DT24" s="677"/>
      <c r="DU24" s="677"/>
      <c r="DV24" s="702"/>
      <c r="DW24" s="703">
        <v>51.4</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16977626</v>
      </c>
      <c r="S25" s="622"/>
      <c r="T25" s="622"/>
      <c r="U25" s="622"/>
      <c r="V25" s="622"/>
      <c r="W25" s="622"/>
      <c r="X25" s="622"/>
      <c r="Y25" s="623"/>
      <c r="Z25" s="659">
        <v>59.4</v>
      </c>
      <c r="AA25" s="659"/>
      <c r="AB25" s="659"/>
      <c r="AC25" s="659"/>
      <c r="AD25" s="660">
        <v>16073682</v>
      </c>
      <c r="AE25" s="660"/>
      <c r="AF25" s="660"/>
      <c r="AG25" s="660"/>
      <c r="AH25" s="660"/>
      <c r="AI25" s="660"/>
      <c r="AJ25" s="660"/>
      <c r="AK25" s="660"/>
      <c r="AL25" s="624">
        <v>99.3</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4658617</v>
      </c>
      <c r="CS25" s="634"/>
      <c r="CT25" s="634"/>
      <c r="CU25" s="634"/>
      <c r="CV25" s="634"/>
      <c r="CW25" s="634"/>
      <c r="CX25" s="634"/>
      <c r="CY25" s="635"/>
      <c r="CZ25" s="624">
        <v>16.3</v>
      </c>
      <c r="DA25" s="636"/>
      <c r="DB25" s="636"/>
      <c r="DC25" s="637"/>
      <c r="DD25" s="627">
        <v>4214047</v>
      </c>
      <c r="DE25" s="634"/>
      <c r="DF25" s="634"/>
      <c r="DG25" s="634"/>
      <c r="DH25" s="634"/>
      <c r="DI25" s="634"/>
      <c r="DJ25" s="634"/>
      <c r="DK25" s="635"/>
      <c r="DL25" s="627">
        <v>4196977</v>
      </c>
      <c r="DM25" s="634"/>
      <c r="DN25" s="634"/>
      <c r="DO25" s="634"/>
      <c r="DP25" s="634"/>
      <c r="DQ25" s="634"/>
      <c r="DR25" s="634"/>
      <c r="DS25" s="634"/>
      <c r="DT25" s="634"/>
      <c r="DU25" s="634"/>
      <c r="DV25" s="635"/>
      <c r="DW25" s="624">
        <v>25.7</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7723</v>
      </c>
      <c r="S26" s="622"/>
      <c r="T26" s="622"/>
      <c r="U26" s="622"/>
      <c r="V26" s="622"/>
      <c r="W26" s="622"/>
      <c r="X26" s="622"/>
      <c r="Y26" s="623"/>
      <c r="Z26" s="659">
        <v>0</v>
      </c>
      <c r="AA26" s="659"/>
      <c r="AB26" s="659"/>
      <c r="AC26" s="659"/>
      <c r="AD26" s="660">
        <v>7723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2780132</v>
      </c>
      <c r="CS26" s="622"/>
      <c r="CT26" s="622"/>
      <c r="CU26" s="622"/>
      <c r="CV26" s="622"/>
      <c r="CW26" s="622"/>
      <c r="CX26" s="622"/>
      <c r="CY26" s="623"/>
      <c r="CZ26" s="624">
        <v>9.6999999999999993</v>
      </c>
      <c r="DA26" s="636"/>
      <c r="DB26" s="636"/>
      <c r="DC26" s="637"/>
      <c r="DD26" s="627">
        <v>2555401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307244</v>
      </c>
      <c r="S27" s="622"/>
      <c r="T27" s="622"/>
      <c r="U27" s="622"/>
      <c r="V27" s="622"/>
      <c r="W27" s="622"/>
      <c r="X27" s="622"/>
      <c r="Y27" s="623"/>
      <c r="Z27" s="659">
        <v>1.1000000000000001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8957420</v>
      </c>
      <c r="BH27" s="622"/>
      <c r="BI27" s="622"/>
      <c r="BJ27" s="622"/>
      <c r="BK27" s="622"/>
      <c r="BL27" s="622"/>
      <c r="BM27" s="622"/>
      <c r="BN27" s="623"/>
      <c r="BO27" s="659">
        <v>100</v>
      </c>
      <c r="BP27" s="659"/>
      <c r="BQ27" s="659"/>
      <c r="BR27" s="659"/>
      <c r="BS27" s="660">
        <v>111966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8372885</v>
      </c>
      <c r="CS27" s="634"/>
      <c r="CT27" s="634"/>
      <c r="CU27" s="634"/>
      <c r="CV27" s="634"/>
      <c r="CW27" s="634"/>
      <c r="CX27" s="634"/>
      <c r="CY27" s="635"/>
      <c r="CZ27" s="624">
        <v>29.4</v>
      </c>
      <c r="DA27" s="636"/>
      <c r="DB27" s="636"/>
      <c r="DC27" s="637"/>
      <c r="DD27" s="627">
        <v>3212909</v>
      </c>
      <c r="DE27" s="634"/>
      <c r="DF27" s="634"/>
      <c r="DG27" s="634"/>
      <c r="DH27" s="634"/>
      <c r="DI27" s="634"/>
      <c r="DJ27" s="634"/>
      <c r="DK27" s="635"/>
      <c r="DL27" s="627">
        <v>2086318</v>
      </c>
      <c r="DM27" s="634"/>
      <c r="DN27" s="634"/>
      <c r="DO27" s="634"/>
      <c r="DP27" s="634"/>
      <c r="DQ27" s="634"/>
      <c r="DR27" s="634"/>
      <c r="DS27" s="634"/>
      <c r="DT27" s="634"/>
      <c r="DU27" s="634"/>
      <c r="DV27" s="635"/>
      <c r="DW27" s="624">
        <v>12.8</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271405</v>
      </c>
      <c r="S28" s="622"/>
      <c r="T28" s="622"/>
      <c r="U28" s="622"/>
      <c r="V28" s="622"/>
      <c r="W28" s="622"/>
      <c r="X28" s="622"/>
      <c r="Y28" s="623"/>
      <c r="Z28" s="659">
        <v>0.9</v>
      </c>
      <c r="AA28" s="659"/>
      <c r="AB28" s="659"/>
      <c r="AC28" s="659"/>
      <c r="AD28" s="660">
        <v>98241</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2112994</v>
      </c>
      <c r="CS28" s="622"/>
      <c r="CT28" s="622"/>
      <c r="CU28" s="622"/>
      <c r="CV28" s="622"/>
      <c r="CW28" s="622"/>
      <c r="CX28" s="622"/>
      <c r="CY28" s="623"/>
      <c r="CZ28" s="624">
        <v>7.4</v>
      </c>
      <c r="DA28" s="636"/>
      <c r="DB28" s="636"/>
      <c r="DC28" s="637"/>
      <c r="DD28" s="627">
        <v>2112994</v>
      </c>
      <c r="DE28" s="622"/>
      <c r="DF28" s="622"/>
      <c r="DG28" s="622"/>
      <c r="DH28" s="622"/>
      <c r="DI28" s="622"/>
      <c r="DJ28" s="622"/>
      <c r="DK28" s="623"/>
      <c r="DL28" s="627">
        <v>2112528</v>
      </c>
      <c r="DM28" s="622"/>
      <c r="DN28" s="622"/>
      <c r="DO28" s="622"/>
      <c r="DP28" s="622"/>
      <c r="DQ28" s="622"/>
      <c r="DR28" s="622"/>
      <c r="DS28" s="622"/>
      <c r="DT28" s="622"/>
      <c r="DU28" s="622"/>
      <c r="DV28" s="623"/>
      <c r="DW28" s="624">
        <v>12.9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32392</v>
      </c>
      <c r="S29" s="622"/>
      <c r="T29" s="622"/>
      <c r="U29" s="622"/>
      <c r="V29" s="622"/>
      <c r="W29" s="622"/>
      <c r="X29" s="622"/>
      <c r="Y29" s="623"/>
      <c r="Z29" s="659">
        <v>0.1</v>
      </c>
      <c r="AA29" s="659"/>
      <c r="AB29" s="659"/>
      <c r="AC29" s="659"/>
      <c r="AD29" s="660">
        <v>984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2112148</v>
      </c>
      <c r="CS29" s="634"/>
      <c r="CT29" s="634"/>
      <c r="CU29" s="634"/>
      <c r="CV29" s="634"/>
      <c r="CW29" s="634"/>
      <c r="CX29" s="634"/>
      <c r="CY29" s="635"/>
      <c r="CZ29" s="624">
        <v>7.4</v>
      </c>
      <c r="DA29" s="636"/>
      <c r="DB29" s="636"/>
      <c r="DC29" s="637"/>
      <c r="DD29" s="627">
        <v>2112148</v>
      </c>
      <c r="DE29" s="634"/>
      <c r="DF29" s="634"/>
      <c r="DG29" s="634"/>
      <c r="DH29" s="634"/>
      <c r="DI29" s="634"/>
      <c r="DJ29" s="634"/>
      <c r="DK29" s="635"/>
      <c r="DL29" s="627">
        <v>2111682</v>
      </c>
      <c r="DM29" s="634"/>
      <c r="DN29" s="634"/>
      <c r="DO29" s="634"/>
      <c r="DP29" s="634"/>
      <c r="DQ29" s="634"/>
      <c r="DR29" s="634"/>
      <c r="DS29" s="634"/>
      <c r="DT29" s="634"/>
      <c r="DU29" s="634"/>
      <c r="DV29" s="635"/>
      <c r="DW29" s="624">
        <v>12.9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5956554</v>
      </c>
      <c r="S30" s="622"/>
      <c r="T30" s="622"/>
      <c r="U30" s="622"/>
      <c r="V30" s="622"/>
      <c r="W30" s="622"/>
      <c r="X30" s="622"/>
      <c r="Y30" s="623"/>
      <c r="Z30" s="659">
        <v>20.8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2046595</v>
      </c>
      <c r="CS30" s="622"/>
      <c r="CT30" s="622"/>
      <c r="CU30" s="622"/>
      <c r="CV30" s="622"/>
      <c r="CW30" s="622"/>
      <c r="CX30" s="622"/>
      <c r="CY30" s="623"/>
      <c r="CZ30" s="624">
        <v>7.2</v>
      </c>
      <c r="DA30" s="636"/>
      <c r="DB30" s="636"/>
      <c r="DC30" s="637"/>
      <c r="DD30" s="627">
        <v>2046595</v>
      </c>
      <c r="DE30" s="622"/>
      <c r="DF30" s="622"/>
      <c r="DG30" s="622"/>
      <c r="DH30" s="622"/>
      <c r="DI30" s="622"/>
      <c r="DJ30" s="622"/>
      <c r="DK30" s="623"/>
      <c r="DL30" s="627">
        <v>2046129</v>
      </c>
      <c r="DM30" s="622"/>
      <c r="DN30" s="622"/>
      <c r="DO30" s="622"/>
      <c r="DP30" s="622"/>
      <c r="DQ30" s="622"/>
      <c r="DR30" s="622"/>
      <c r="DS30" s="622"/>
      <c r="DT30" s="622"/>
      <c r="DU30" s="622"/>
      <c r="DV30" s="623"/>
      <c r="DW30" s="624">
        <v>12.5</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65553</v>
      </c>
      <c r="CS31" s="634"/>
      <c r="CT31" s="634"/>
      <c r="CU31" s="634"/>
      <c r="CV31" s="634"/>
      <c r="CW31" s="634"/>
      <c r="CX31" s="634"/>
      <c r="CY31" s="635"/>
      <c r="CZ31" s="624">
        <v>0.2</v>
      </c>
      <c r="DA31" s="636"/>
      <c r="DB31" s="636"/>
      <c r="DC31" s="637"/>
      <c r="DD31" s="627">
        <v>65553</v>
      </c>
      <c r="DE31" s="634"/>
      <c r="DF31" s="634"/>
      <c r="DG31" s="634"/>
      <c r="DH31" s="634"/>
      <c r="DI31" s="634"/>
      <c r="DJ31" s="634"/>
      <c r="DK31" s="635"/>
      <c r="DL31" s="627">
        <v>65553</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2041723</v>
      </c>
      <c r="S32" s="622"/>
      <c r="T32" s="622"/>
      <c r="U32" s="622"/>
      <c r="V32" s="622"/>
      <c r="W32" s="622"/>
      <c r="X32" s="622"/>
      <c r="Y32" s="623"/>
      <c r="Z32" s="659">
        <v>7.1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98.6</v>
      </c>
      <c r="BN32" s="634"/>
      <c r="BO32" s="634"/>
      <c r="BP32" s="634"/>
      <c r="BQ32" s="657"/>
      <c r="BR32" s="687">
        <v>99.3</v>
      </c>
      <c r="BS32" s="634"/>
      <c r="BT32" s="634"/>
      <c r="BU32" s="634"/>
      <c r="BV32" s="634"/>
      <c r="BW32" s="634"/>
      <c r="BX32" s="625">
        <v>98.6</v>
      </c>
      <c r="BY32" s="634"/>
      <c r="BZ32" s="634"/>
      <c r="CA32" s="634"/>
      <c r="CB32" s="657"/>
      <c r="CD32" s="644"/>
      <c r="CE32" s="645"/>
      <c r="CF32" s="618" t="s">
        <v>304</v>
      </c>
      <c r="CG32" s="619"/>
      <c r="CH32" s="619"/>
      <c r="CI32" s="619"/>
      <c r="CJ32" s="619"/>
      <c r="CK32" s="619"/>
      <c r="CL32" s="619"/>
      <c r="CM32" s="619"/>
      <c r="CN32" s="619"/>
      <c r="CO32" s="619"/>
      <c r="CP32" s="619"/>
      <c r="CQ32" s="620"/>
      <c r="CR32" s="621">
        <v>846</v>
      </c>
      <c r="CS32" s="622"/>
      <c r="CT32" s="622"/>
      <c r="CU32" s="622"/>
      <c r="CV32" s="622"/>
      <c r="CW32" s="622"/>
      <c r="CX32" s="622"/>
      <c r="CY32" s="623"/>
      <c r="CZ32" s="624">
        <v>0</v>
      </c>
      <c r="DA32" s="636"/>
      <c r="DB32" s="636"/>
      <c r="DC32" s="637"/>
      <c r="DD32" s="627">
        <v>846</v>
      </c>
      <c r="DE32" s="622"/>
      <c r="DF32" s="622"/>
      <c r="DG32" s="622"/>
      <c r="DH32" s="622"/>
      <c r="DI32" s="622"/>
      <c r="DJ32" s="622"/>
      <c r="DK32" s="623"/>
      <c r="DL32" s="627">
        <v>846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45714</v>
      </c>
      <c r="S33" s="622"/>
      <c r="T33" s="622"/>
      <c r="U33" s="622"/>
      <c r="V33" s="622"/>
      <c r="W33" s="622"/>
      <c r="X33" s="622"/>
      <c r="Y33" s="623"/>
      <c r="Z33" s="659">
        <v>0.2</v>
      </c>
      <c r="AA33" s="659"/>
      <c r="AB33" s="659"/>
      <c r="AC33" s="659"/>
      <c r="AD33" s="660">
        <v>9418</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99.6</v>
      </c>
      <c r="BH33" s="606"/>
      <c r="BI33" s="606"/>
      <c r="BJ33" s="606"/>
      <c r="BK33" s="606"/>
      <c r="BL33" s="606"/>
      <c r="BM33" s="652">
        <v>98.8</v>
      </c>
      <c r="BN33" s="606"/>
      <c r="BO33" s="606"/>
      <c r="BP33" s="606"/>
      <c r="BQ33" s="669"/>
      <c r="BR33" s="682">
        <v>99.5</v>
      </c>
      <c r="BS33" s="606"/>
      <c r="BT33" s="606"/>
      <c r="BU33" s="606"/>
      <c r="BV33" s="606"/>
      <c r="BW33" s="606"/>
      <c r="BX33" s="652">
        <v>98.6</v>
      </c>
      <c r="BY33" s="606"/>
      <c r="BZ33" s="606"/>
      <c r="CA33" s="606"/>
      <c r="CB33" s="669"/>
      <c r="CD33" s="618" t="s">
        <v>307</v>
      </c>
      <c r="CE33" s="619"/>
      <c r="CF33" s="619"/>
      <c r="CG33" s="619"/>
      <c r="CH33" s="619"/>
      <c r="CI33" s="619"/>
      <c r="CJ33" s="619"/>
      <c r="CK33" s="619"/>
      <c r="CL33" s="619"/>
      <c r="CM33" s="619"/>
      <c r="CN33" s="619"/>
      <c r="CO33" s="619"/>
      <c r="CP33" s="619"/>
      <c r="CQ33" s="620"/>
      <c r="CR33" s="621">
        <v>12029673</v>
      </c>
      <c r="CS33" s="634"/>
      <c r="CT33" s="634"/>
      <c r="CU33" s="634"/>
      <c r="CV33" s="634"/>
      <c r="CW33" s="634"/>
      <c r="CX33" s="634"/>
      <c r="CY33" s="635"/>
      <c r="CZ33" s="624">
        <v>42.2</v>
      </c>
      <c r="DA33" s="636"/>
      <c r="DB33" s="636"/>
      <c r="DC33" s="637"/>
      <c r="DD33" s="627">
        <v>10285090</v>
      </c>
      <c r="DE33" s="634"/>
      <c r="DF33" s="634"/>
      <c r="DG33" s="634"/>
      <c r="DH33" s="634"/>
      <c r="DI33" s="634"/>
      <c r="DJ33" s="634"/>
      <c r="DK33" s="635"/>
      <c r="DL33" s="627">
        <v>7674114</v>
      </c>
      <c r="DM33" s="634"/>
      <c r="DN33" s="634"/>
      <c r="DO33" s="634"/>
      <c r="DP33" s="634"/>
      <c r="DQ33" s="634"/>
      <c r="DR33" s="634"/>
      <c r="DS33" s="634"/>
      <c r="DT33" s="634"/>
      <c r="DU33" s="634"/>
      <c r="DV33" s="635"/>
      <c r="DW33" s="624">
        <v>47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294446</v>
      </c>
      <c r="S34" s="622"/>
      <c r="T34" s="622"/>
      <c r="U34" s="622"/>
      <c r="V34" s="622"/>
      <c r="W34" s="622"/>
      <c r="X34" s="622"/>
      <c r="Y34" s="623"/>
      <c r="Z34" s="659">
        <v>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3281361</v>
      </c>
      <c r="CS34" s="622"/>
      <c r="CT34" s="622"/>
      <c r="CU34" s="622"/>
      <c r="CV34" s="622"/>
      <c r="CW34" s="622"/>
      <c r="CX34" s="622"/>
      <c r="CY34" s="623"/>
      <c r="CZ34" s="624">
        <v>11.5</v>
      </c>
      <c r="DA34" s="636"/>
      <c r="DB34" s="636"/>
      <c r="DC34" s="637"/>
      <c r="DD34" s="627">
        <v>2607931</v>
      </c>
      <c r="DE34" s="622"/>
      <c r="DF34" s="622"/>
      <c r="DG34" s="622"/>
      <c r="DH34" s="622"/>
      <c r="DI34" s="622"/>
      <c r="DJ34" s="622"/>
      <c r="DK34" s="623"/>
      <c r="DL34" s="627">
        <v>2102963</v>
      </c>
      <c r="DM34" s="622"/>
      <c r="DN34" s="622"/>
      <c r="DO34" s="622"/>
      <c r="DP34" s="622"/>
      <c r="DQ34" s="622"/>
      <c r="DR34" s="622"/>
      <c r="DS34" s="622"/>
      <c r="DT34" s="622"/>
      <c r="DU34" s="622"/>
      <c r="DV34" s="623"/>
      <c r="DW34" s="624">
        <v>12.9</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731972</v>
      </c>
      <c r="S35" s="622"/>
      <c r="T35" s="622"/>
      <c r="U35" s="622"/>
      <c r="V35" s="622"/>
      <c r="W35" s="622"/>
      <c r="X35" s="622"/>
      <c r="Y35" s="623"/>
      <c r="Z35" s="659">
        <v>2.6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115304</v>
      </c>
      <c r="CS35" s="634"/>
      <c r="CT35" s="634"/>
      <c r="CU35" s="634"/>
      <c r="CV35" s="634"/>
      <c r="CW35" s="634"/>
      <c r="CX35" s="634"/>
      <c r="CY35" s="635"/>
      <c r="CZ35" s="624">
        <v>0.4</v>
      </c>
      <c r="DA35" s="636"/>
      <c r="DB35" s="636"/>
      <c r="DC35" s="637"/>
      <c r="DD35" s="627">
        <v>110900</v>
      </c>
      <c r="DE35" s="634"/>
      <c r="DF35" s="634"/>
      <c r="DG35" s="634"/>
      <c r="DH35" s="634"/>
      <c r="DI35" s="634"/>
      <c r="DJ35" s="634"/>
      <c r="DK35" s="635"/>
      <c r="DL35" s="627">
        <v>110900</v>
      </c>
      <c r="DM35" s="634"/>
      <c r="DN35" s="634"/>
      <c r="DO35" s="634"/>
      <c r="DP35" s="634"/>
      <c r="DQ35" s="634"/>
      <c r="DR35" s="634"/>
      <c r="DS35" s="634"/>
      <c r="DT35" s="634"/>
      <c r="DU35" s="634"/>
      <c r="DV35" s="635"/>
      <c r="DW35" s="624">
        <v>0.7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878999</v>
      </c>
      <c r="S36" s="622"/>
      <c r="T36" s="622"/>
      <c r="U36" s="622"/>
      <c r="V36" s="622"/>
      <c r="W36" s="622"/>
      <c r="X36" s="622"/>
      <c r="Y36" s="623"/>
      <c r="Z36" s="659">
        <v>3.1</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4615847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1495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4394172</v>
      </c>
      <c r="CS36" s="622"/>
      <c r="CT36" s="622"/>
      <c r="CU36" s="622"/>
      <c r="CV36" s="622"/>
      <c r="CW36" s="622"/>
      <c r="CX36" s="622"/>
      <c r="CY36" s="623"/>
      <c r="CZ36" s="624">
        <v>15.4</v>
      </c>
      <c r="DA36" s="636"/>
      <c r="DB36" s="636"/>
      <c r="DC36" s="637"/>
      <c r="DD36" s="627">
        <v>4280321</v>
      </c>
      <c r="DE36" s="622"/>
      <c r="DF36" s="622"/>
      <c r="DG36" s="622"/>
      <c r="DH36" s="622"/>
      <c r="DI36" s="622"/>
      <c r="DJ36" s="622"/>
      <c r="DK36" s="623"/>
      <c r="DL36" s="627">
        <v>3214922</v>
      </c>
      <c r="DM36" s="622"/>
      <c r="DN36" s="622"/>
      <c r="DO36" s="622"/>
      <c r="DP36" s="622"/>
      <c r="DQ36" s="622"/>
      <c r="DR36" s="622"/>
      <c r="DS36" s="622"/>
      <c r="DT36" s="622"/>
      <c r="DU36" s="622"/>
      <c r="DV36" s="623"/>
      <c r="DW36" s="624">
        <v>19.7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428725</v>
      </c>
      <c r="S37" s="622"/>
      <c r="T37" s="622"/>
      <c r="U37" s="622"/>
      <c r="V37" s="622"/>
      <c r="W37" s="622"/>
      <c r="X37" s="622"/>
      <c r="Y37" s="623"/>
      <c r="Z37" s="659">
        <v>1.5</v>
      </c>
      <c r="AA37" s="659"/>
      <c r="AB37" s="659"/>
      <c r="AC37" s="659"/>
      <c r="AD37" s="660">
        <v>258</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966879</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-129997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1769757</v>
      </c>
      <c r="CS37" s="634"/>
      <c r="CT37" s="634"/>
      <c r="CU37" s="634"/>
      <c r="CV37" s="634"/>
      <c r="CW37" s="634"/>
      <c r="CX37" s="634"/>
      <c r="CY37" s="635"/>
      <c r="CZ37" s="624">
        <v>6.2</v>
      </c>
      <c r="DA37" s="636"/>
      <c r="DB37" s="636"/>
      <c r="DC37" s="637"/>
      <c r="DD37" s="627">
        <v>1769092</v>
      </c>
      <c r="DE37" s="634"/>
      <c r="DF37" s="634"/>
      <c r="DG37" s="634"/>
      <c r="DH37" s="634"/>
      <c r="DI37" s="634"/>
      <c r="DJ37" s="634"/>
      <c r="DK37" s="635"/>
      <c r="DL37" s="627">
        <v>1704399</v>
      </c>
      <c r="DM37" s="634"/>
      <c r="DN37" s="634"/>
      <c r="DO37" s="634"/>
      <c r="DP37" s="634"/>
      <c r="DQ37" s="634"/>
      <c r="DR37" s="634"/>
      <c r="DS37" s="634"/>
      <c r="DT37" s="634"/>
      <c r="DU37" s="634"/>
      <c r="DV37" s="635"/>
      <c r="DW37" s="624">
        <v>10.4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602928</v>
      </c>
      <c r="S38" s="622"/>
      <c r="T38" s="622"/>
      <c r="U38" s="622"/>
      <c r="V38" s="622"/>
      <c r="W38" s="622"/>
      <c r="X38" s="622"/>
      <c r="Y38" s="623"/>
      <c r="Z38" s="659">
        <v>2.1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570704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8528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3069034</v>
      </c>
      <c r="CS38" s="622"/>
      <c r="CT38" s="622"/>
      <c r="CU38" s="622"/>
      <c r="CV38" s="622"/>
      <c r="CW38" s="622"/>
      <c r="CX38" s="622"/>
      <c r="CY38" s="623"/>
      <c r="CZ38" s="624">
        <v>10.8</v>
      </c>
      <c r="DA38" s="636"/>
      <c r="DB38" s="636"/>
      <c r="DC38" s="637"/>
      <c r="DD38" s="627">
        <v>2406545</v>
      </c>
      <c r="DE38" s="622"/>
      <c r="DF38" s="622"/>
      <c r="DG38" s="622"/>
      <c r="DH38" s="622"/>
      <c r="DI38" s="622"/>
      <c r="DJ38" s="622"/>
      <c r="DK38" s="623"/>
      <c r="DL38" s="627">
        <v>2245329</v>
      </c>
      <c r="DM38" s="622"/>
      <c r="DN38" s="622"/>
      <c r="DO38" s="622"/>
      <c r="DP38" s="622"/>
      <c r="DQ38" s="622"/>
      <c r="DR38" s="622"/>
      <c r="DS38" s="622"/>
      <c r="DT38" s="622"/>
      <c r="DU38" s="622"/>
      <c r="DV38" s="623"/>
      <c r="DW38" s="624">
        <v>13.8</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9230</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12688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883158</v>
      </c>
      <c r="CS39" s="634"/>
      <c r="CT39" s="634"/>
      <c r="CU39" s="634"/>
      <c r="CV39" s="634"/>
      <c r="CW39" s="634"/>
      <c r="CX39" s="634"/>
      <c r="CY39" s="635"/>
      <c r="CZ39" s="624">
        <v>3.1</v>
      </c>
      <c r="DA39" s="636"/>
      <c r="DB39" s="636"/>
      <c r="DC39" s="637"/>
      <c r="DD39" s="627">
        <v>879393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137428</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286644</v>
      </c>
      <c r="CS40" s="622"/>
      <c r="CT40" s="622"/>
      <c r="CU40" s="622"/>
      <c r="CV40" s="622"/>
      <c r="CW40" s="622"/>
      <c r="CX40" s="622"/>
      <c r="CY40" s="623"/>
      <c r="CZ40" s="624">
        <v>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28577451</v>
      </c>
      <c r="S41" s="646"/>
      <c r="T41" s="646"/>
      <c r="U41" s="646"/>
      <c r="V41" s="646"/>
      <c r="W41" s="646"/>
      <c r="X41" s="646"/>
      <c r="Y41" s="649"/>
      <c r="Z41" s="650">
        <v>100</v>
      </c>
      <c r="AA41" s="650"/>
      <c r="AB41" s="650"/>
      <c r="AC41" s="650"/>
      <c r="AD41" s="651">
        <v>16190306</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841562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2227472</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1347398</v>
      </c>
      <c r="CS42" s="634"/>
      <c r="CT42" s="634"/>
      <c r="CU42" s="634"/>
      <c r="CV42" s="634"/>
      <c r="CW42" s="634"/>
      <c r="CX42" s="634"/>
      <c r="CY42" s="635"/>
      <c r="CZ42" s="624">
        <v>4.7</v>
      </c>
      <c r="DA42" s="636"/>
      <c r="DB42" s="636"/>
      <c r="DC42" s="637"/>
      <c r="DD42" s="627">
        <v>431414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33243</v>
      </c>
      <c r="CS43" s="634"/>
      <c r="CT43" s="634"/>
      <c r="CU43" s="634"/>
      <c r="CV43" s="634"/>
      <c r="CW43" s="634"/>
      <c r="CX43" s="634"/>
      <c r="CY43" s="635"/>
      <c r="CZ43" s="624">
        <v>0.1</v>
      </c>
      <c r="DA43" s="636"/>
      <c r="DB43" s="636"/>
      <c r="DC43" s="637"/>
      <c r="DD43" s="627">
        <v>29598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1334840</v>
      </c>
      <c r="CS44" s="622"/>
      <c r="CT44" s="622"/>
      <c r="CU44" s="622"/>
      <c r="CV44" s="622"/>
      <c r="CW44" s="622"/>
      <c r="CX44" s="622"/>
      <c r="CY44" s="623"/>
      <c r="CZ44" s="624">
        <v>4.7</v>
      </c>
      <c r="DA44" s="625"/>
      <c r="DB44" s="625"/>
      <c r="DC44" s="626"/>
      <c r="DD44" s="627">
        <v>431256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472644</v>
      </c>
      <c r="CS45" s="634"/>
      <c r="CT45" s="634"/>
      <c r="CU45" s="634"/>
      <c r="CV45" s="634"/>
      <c r="CW45" s="634"/>
      <c r="CX45" s="634"/>
      <c r="CY45" s="635"/>
      <c r="CZ45" s="624">
        <v>1.7</v>
      </c>
      <c r="DA45" s="636"/>
      <c r="DB45" s="636"/>
      <c r="DC45" s="637"/>
      <c r="DD45" s="627">
        <v>55207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862196</v>
      </c>
      <c r="CS46" s="622"/>
      <c r="CT46" s="622"/>
      <c r="CU46" s="622"/>
      <c r="CV46" s="622"/>
      <c r="CW46" s="622"/>
      <c r="CX46" s="622"/>
      <c r="CY46" s="623"/>
      <c r="CZ46" s="624">
        <v>3</v>
      </c>
      <c r="DA46" s="625"/>
      <c r="DB46" s="625"/>
      <c r="DC46" s="626"/>
      <c r="DD46" s="627">
        <v>376049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12558</v>
      </c>
      <c r="CS47" s="634"/>
      <c r="CT47" s="634"/>
      <c r="CU47" s="634"/>
      <c r="CV47" s="634"/>
      <c r="CW47" s="634"/>
      <c r="CX47" s="634"/>
      <c r="CY47" s="635"/>
      <c r="CZ47" s="624">
        <v>0</v>
      </c>
      <c r="DA47" s="636"/>
      <c r="DB47" s="636"/>
      <c r="DC47" s="637"/>
      <c r="DD47" s="627">
        <v>158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28521567</v>
      </c>
      <c r="CS49" s="606"/>
      <c r="CT49" s="606"/>
      <c r="CU49" s="606"/>
      <c r="CV49" s="606"/>
      <c r="CW49" s="606"/>
      <c r="CX49" s="606"/>
      <c r="CY49" s="607"/>
      <c r="CZ49" s="608">
        <v>100</v>
      </c>
      <c r="DA49" s="609"/>
      <c r="DB49" s="609"/>
      <c r="DC49" s="610"/>
      <c r="DD49" s="611">
        <v>20256454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5n2NkjlXbTsEtQpesOMOezrTgFjmVgnCEvVa0r/UEQ01wJn9E3EhsZO8m6zZMACLaU3auHNKCeiIG9ATjatQ==" saltValue="ptYU/tiSsod/ESQvRt6oX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28600</v>
      </c>
      <c r="R7" s="1103"/>
      <c r="S7" s="1103"/>
      <c r="T7" s="1103"/>
      <c r="U7" s="1103"/>
      <c r="V7" s="1103">
        <v>28545</v>
      </c>
      <c r="W7" s="1103"/>
      <c r="X7" s="1103"/>
      <c r="Y7" s="1103"/>
      <c r="Z7" s="1103"/>
      <c r="AA7" s="1103">
        <v>56</v>
      </c>
      <c r="AB7" s="1103"/>
      <c r="AC7" s="1103"/>
      <c r="AD7" s="1103"/>
      <c r="AE7" s="1104"/>
      <c r="AF7" s="1105">
        <v>10</v>
      </c>
      <c r="AG7" s="1106"/>
      <c r="AH7" s="1106"/>
      <c r="AI7" s="1106"/>
      <c r="AJ7" s="1107"/>
      <c r="AK7" s="1108" t="s">
        <v>549</v>
      </c>
      <c r="AL7" s="1109"/>
      <c r="AM7" s="1109"/>
      <c r="AN7" s="1109"/>
      <c r="AO7" s="1109"/>
      <c r="AP7" s="1109">
        <v>20721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563</v>
      </c>
      <c r="BT7" s="1100"/>
      <c r="BU7" s="1100"/>
      <c r="BV7" s="1100"/>
      <c r="BW7" s="1100"/>
      <c r="BX7" s="1100"/>
      <c r="BY7" s="1100"/>
      <c r="BZ7" s="1100"/>
      <c r="CA7" s="1100"/>
      <c r="CB7" s="1100"/>
      <c r="CC7" s="1100"/>
      <c r="CD7" s="1100"/>
      <c r="CE7" s="1100"/>
      <c r="CF7" s="1100"/>
      <c r="CG7" s="1112"/>
      <c r="CH7" s="1096">
        <v>0</v>
      </c>
      <c r="CI7" s="1097"/>
      <c r="CJ7" s="1097"/>
      <c r="CK7" s="1097"/>
      <c r="CL7" s="1098"/>
      <c r="CM7" s="1096">
        <v>88</v>
      </c>
      <c r="CN7" s="1097"/>
      <c r="CO7" s="1097"/>
      <c r="CP7" s="1097"/>
      <c r="CQ7" s="1098"/>
      <c r="CR7" s="1096">
        <v>5</v>
      </c>
      <c r="CS7" s="1097"/>
      <c r="CT7" s="1097"/>
      <c r="CU7" s="1097"/>
      <c r="CV7" s="1098"/>
      <c r="CW7" s="1096" t="s">
        <v>549</v>
      </c>
      <c r="CX7" s="1097"/>
      <c r="CY7" s="1097"/>
      <c r="CZ7" s="1097"/>
      <c r="DA7" s="1098"/>
      <c r="DB7" s="1096" t="s">
        <v>549</v>
      </c>
      <c r="DC7" s="1097"/>
      <c r="DD7" s="1097"/>
      <c r="DE7" s="1097"/>
      <c r="DF7" s="1098"/>
      <c r="DG7" s="1096">
        <v>258</v>
      </c>
      <c r="DH7" s="1097"/>
      <c r="DI7" s="1097"/>
      <c r="DJ7" s="1097"/>
      <c r="DK7" s="1098"/>
      <c r="DL7" s="1096" t="s">
        <v>549</v>
      </c>
      <c r="DM7" s="1097"/>
      <c r="DN7" s="1097"/>
      <c r="DO7" s="1097"/>
      <c r="DP7" s="1098"/>
      <c r="DQ7" s="1096" t="s">
        <v>549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28577</v>
      </c>
      <c r="R23" s="1061"/>
      <c r="S23" s="1061"/>
      <c r="T23" s="1061"/>
      <c r="U23" s="1061"/>
      <c r="V23" s="1061">
        <v>28521</v>
      </c>
      <c r="W23" s="1061"/>
      <c r="X23" s="1061"/>
      <c r="Y23" s="1061"/>
      <c r="Z23" s="1061"/>
      <c r="AA23" s="1061">
        <v>56</v>
      </c>
      <c r="AB23" s="1061"/>
      <c r="AC23" s="1061"/>
      <c r="AD23" s="1061"/>
      <c r="AE23" s="1068"/>
      <c r="AF23" s="1069">
        <v>10</v>
      </c>
      <c r="AG23" s="1061"/>
      <c r="AH23" s="1061"/>
      <c r="AI23" s="1061"/>
      <c r="AJ23" s="1070"/>
      <c r="AK23" s="1071"/>
      <c r="AL23" s="1072"/>
      <c r="AM23" s="1072"/>
      <c r="AN23" s="1072"/>
      <c r="AO23" s="1072"/>
      <c r="AP23" s="1061">
        <v>20721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7723</v>
      </c>
      <c r="R28" s="1051"/>
      <c r="S28" s="1051"/>
      <c r="T28" s="1051"/>
      <c r="U28" s="1051"/>
      <c r="V28" s="1051">
        <v>7722</v>
      </c>
      <c r="W28" s="1051"/>
      <c r="X28" s="1051"/>
      <c r="Y28" s="1051"/>
      <c r="Z28" s="1051"/>
      <c r="AA28" s="1051">
        <v>1</v>
      </c>
      <c r="AB28" s="1051"/>
      <c r="AC28" s="1051"/>
      <c r="AD28" s="1051"/>
      <c r="AE28" s="1052"/>
      <c r="AF28" s="1053">
        <v>1</v>
      </c>
      <c r="AG28" s="1051"/>
      <c r="AH28" s="1051"/>
      <c r="AI28" s="1051"/>
      <c r="AJ28" s="1054"/>
      <c r="AK28" s="1042">
        <v>837</v>
      </c>
      <c r="AL28" s="1043"/>
      <c r="AM28" s="1043"/>
      <c r="AN28" s="1043"/>
      <c r="AO28" s="1043"/>
      <c r="AP28" s="1043" t="s">
        <v>549</v>
      </c>
      <c r="AQ28" s="1043"/>
      <c r="AR28" s="1043"/>
      <c r="AS28" s="1043"/>
      <c r="AT28" s="1043"/>
      <c r="AU28" s="1043" t="s">
        <v>549</v>
      </c>
      <c r="AV28" s="1043"/>
      <c r="AW28" s="1043"/>
      <c r="AX28" s="1043"/>
      <c r="AY28" s="1043"/>
      <c r="AZ28" s="1044" t="s">
        <v>549</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9</v>
      </c>
      <c r="R29" s="1039"/>
      <c r="S29" s="1039"/>
      <c r="T29" s="1039"/>
      <c r="U29" s="1039"/>
      <c r="V29" s="1039">
        <v>9</v>
      </c>
      <c r="W29" s="1039"/>
      <c r="X29" s="1039"/>
      <c r="Y29" s="1039"/>
      <c r="Z29" s="1039"/>
      <c r="AA29" s="1039" t="s">
        <v>549</v>
      </c>
      <c r="AB29" s="1039"/>
      <c r="AC29" s="1039"/>
      <c r="AD29" s="1039"/>
      <c r="AE29" s="1040"/>
      <c r="AF29" s="1035" t="s">
        <v>122</v>
      </c>
      <c r="AG29" s="1036"/>
      <c r="AH29" s="1036"/>
      <c r="AI29" s="1036"/>
      <c r="AJ29" s="1037"/>
      <c r="AK29" s="980">
        <v>5</v>
      </c>
      <c r="AL29" s="971"/>
      <c r="AM29" s="971"/>
      <c r="AN29" s="971"/>
      <c r="AO29" s="971"/>
      <c r="AP29" s="971" t="s">
        <v>549</v>
      </c>
      <c r="AQ29" s="971"/>
      <c r="AR29" s="971"/>
      <c r="AS29" s="971"/>
      <c r="AT29" s="971"/>
      <c r="AU29" s="971" t="s">
        <v>549</v>
      </c>
      <c r="AV29" s="971"/>
      <c r="AW29" s="971"/>
      <c r="AX29" s="971"/>
      <c r="AY29" s="971"/>
      <c r="AZ29" s="1041" t="s">
        <v>549</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6955</v>
      </c>
      <c r="R30" s="1039"/>
      <c r="S30" s="1039"/>
      <c r="T30" s="1039"/>
      <c r="U30" s="1039"/>
      <c r="V30" s="1039">
        <v>6886</v>
      </c>
      <c r="W30" s="1039"/>
      <c r="X30" s="1039"/>
      <c r="Y30" s="1039"/>
      <c r="Z30" s="1039"/>
      <c r="AA30" s="1039">
        <v>68</v>
      </c>
      <c r="AB30" s="1039"/>
      <c r="AC30" s="1039"/>
      <c r="AD30" s="1039"/>
      <c r="AE30" s="1040"/>
      <c r="AF30" s="1035">
        <v>66</v>
      </c>
      <c r="AG30" s="1036"/>
      <c r="AH30" s="1036"/>
      <c r="AI30" s="1036"/>
      <c r="AJ30" s="1037"/>
      <c r="AK30" s="980">
        <v>1086</v>
      </c>
      <c r="AL30" s="971"/>
      <c r="AM30" s="971"/>
      <c r="AN30" s="971"/>
      <c r="AO30" s="971"/>
      <c r="AP30" s="971" t="s">
        <v>549</v>
      </c>
      <c r="AQ30" s="971"/>
      <c r="AR30" s="971"/>
      <c r="AS30" s="971"/>
      <c r="AT30" s="971"/>
      <c r="AU30" s="971" t="s">
        <v>549</v>
      </c>
      <c r="AV30" s="971"/>
      <c r="AW30" s="971"/>
      <c r="AX30" s="971"/>
      <c r="AY30" s="971"/>
      <c r="AZ30" s="1041" t="s">
        <v>549</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1299</v>
      </c>
      <c r="R31" s="1039"/>
      <c r="S31" s="1039"/>
      <c r="T31" s="1039"/>
      <c r="U31" s="1039"/>
      <c r="V31" s="1039">
        <v>1253</v>
      </c>
      <c r="W31" s="1039"/>
      <c r="X31" s="1039"/>
      <c r="Y31" s="1039"/>
      <c r="Z31" s="1039"/>
      <c r="AA31" s="1039">
        <v>46</v>
      </c>
      <c r="AB31" s="1039"/>
      <c r="AC31" s="1039"/>
      <c r="AD31" s="1039"/>
      <c r="AE31" s="1040"/>
      <c r="AF31" s="1035">
        <v>46</v>
      </c>
      <c r="AG31" s="1036"/>
      <c r="AH31" s="1036"/>
      <c r="AI31" s="1036"/>
      <c r="AJ31" s="1037"/>
      <c r="AK31" s="980">
        <v>270</v>
      </c>
      <c r="AL31" s="971"/>
      <c r="AM31" s="971"/>
      <c r="AN31" s="971"/>
      <c r="AO31" s="971"/>
      <c r="AP31" s="971" t="s">
        <v>549</v>
      </c>
      <c r="AQ31" s="971"/>
      <c r="AR31" s="971"/>
      <c r="AS31" s="971"/>
      <c r="AT31" s="971"/>
      <c r="AU31" s="971" t="s">
        <v>549</v>
      </c>
      <c r="AV31" s="971"/>
      <c r="AW31" s="971"/>
      <c r="AX31" s="971"/>
      <c r="AY31" s="971"/>
      <c r="AZ31" s="1041" t="s">
        <v>549</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1312</v>
      </c>
      <c r="R32" s="1039"/>
      <c r="S32" s="1039"/>
      <c r="T32" s="1039"/>
      <c r="U32" s="1039"/>
      <c r="V32" s="1039">
        <v>1175</v>
      </c>
      <c r="W32" s="1039"/>
      <c r="X32" s="1039"/>
      <c r="Y32" s="1039"/>
      <c r="Z32" s="1039"/>
      <c r="AA32" s="1039">
        <v>137</v>
      </c>
      <c r="AB32" s="1039"/>
      <c r="AC32" s="1039"/>
      <c r="AD32" s="1039"/>
      <c r="AE32" s="1040"/>
      <c r="AF32" s="1035">
        <v>2494</v>
      </c>
      <c r="AG32" s="1036"/>
      <c r="AH32" s="1036"/>
      <c r="AI32" s="1036"/>
      <c r="AJ32" s="1037"/>
      <c r="AK32" s="980">
        <v>9</v>
      </c>
      <c r="AL32" s="971"/>
      <c r="AM32" s="971"/>
      <c r="AN32" s="971"/>
      <c r="AO32" s="971"/>
      <c r="AP32" s="971">
        <v>2191</v>
      </c>
      <c r="AQ32" s="971"/>
      <c r="AR32" s="971"/>
      <c r="AS32" s="971"/>
      <c r="AT32" s="971"/>
      <c r="AU32" s="971">
        <v>2</v>
      </c>
      <c r="AV32" s="971"/>
      <c r="AW32" s="971"/>
      <c r="AX32" s="971"/>
      <c r="AY32" s="971"/>
      <c r="AZ32" s="1041" t="s">
        <v>549</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4580</v>
      </c>
      <c r="R33" s="1039"/>
      <c r="S33" s="1039"/>
      <c r="T33" s="1039"/>
      <c r="U33" s="1039"/>
      <c r="V33" s="1039">
        <v>5241</v>
      </c>
      <c r="W33" s="1039"/>
      <c r="X33" s="1039"/>
      <c r="Y33" s="1039"/>
      <c r="Z33" s="1039"/>
      <c r="AA33" s="1039">
        <v>-661</v>
      </c>
      <c r="AB33" s="1039"/>
      <c r="AC33" s="1039"/>
      <c r="AD33" s="1039"/>
      <c r="AE33" s="1040"/>
      <c r="AF33" s="1035">
        <v>2757</v>
      </c>
      <c r="AG33" s="1036"/>
      <c r="AH33" s="1036"/>
      <c r="AI33" s="1036"/>
      <c r="AJ33" s="1037"/>
      <c r="AK33" s="980">
        <v>571</v>
      </c>
      <c r="AL33" s="971"/>
      <c r="AM33" s="971"/>
      <c r="AN33" s="971"/>
      <c r="AO33" s="971"/>
      <c r="AP33" s="971">
        <v>3170</v>
      </c>
      <c r="AQ33" s="971"/>
      <c r="AR33" s="971"/>
      <c r="AS33" s="971"/>
      <c r="AT33" s="971"/>
      <c r="AU33" s="971">
        <v>1845</v>
      </c>
      <c r="AV33" s="971"/>
      <c r="AW33" s="971"/>
      <c r="AX33" s="971"/>
      <c r="AY33" s="971"/>
      <c r="AZ33" s="1041" t="s">
        <v>549</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2150</v>
      </c>
      <c r="R34" s="1039"/>
      <c r="S34" s="1039"/>
      <c r="T34" s="1039"/>
      <c r="U34" s="1039"/>
      <c r="V34" s="1039">
        <v>2067</v>
      </c>
      <c r="W34" s="1039"/>
      <c r="X34" s="1039"/>
      <c r="Y34" s="1039"/>
      <c r="Z34" s="1039"/>
      <c r="AA34" s="1039">
        <v>83</v>
      </c>
      <c r="AB34" s="1039"/>
      <c r="AC34" s="1039"/>
      <c r="AD34" s="1039"/>
      <c r="AE34" s="1040"/>
      <c r="AF34" s="1035">
        <v>93</v>
      </c>
      <c r="AG34" s="1036"/>
      <c r="AH34" s="1036"/>
      <c r="AI34" s="1036"/>
      <c r="AJ34" s="1037"/>
      <c r="AK34" s="980">
        <v>967</v>
      </c>
      <c r="AL34" s="971"/>
      <c r="AM34" s="971"/>
      <c r="AN34" s="971"/>
      <c r="AO34" s="971"/>
      <c r="AP34" s="971">
        <v>14289</v>
      </c>
      <c r="AQ34" s="971"/>
      <c r="AR34" s="971"/>
      <c r="AS34" s="971"/>
      <c r="AT34" s="971"/>
      <c r="AU34" s="971">
        <v>8131</v>
      </c>
      <c r="AV34" s="971"/>
      <c r="AW34" s="971"/>
      <c r="AX34" s="971"/>
      <c r="AY34" s="971"/>
      <c r="AZ34" s="1041" t="s">
        <v>549</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5457</v>
      </c>
      <c r="AG63" s="959"/>
      <c r="AH63" s="959"/>
      <c r="AI63" s="959"/>
      <c r="AJ63" s="1022"/>
      <c r="AK63" s="1023"/>
      <c r="AL63" s="963"/>
      <c r="AM63" s="963"/>
      <c r="AN63" s="963"/>
      <c r="AO63" s="963"/>
      <c r="AP63" s="959">
        <v>19649</v>
      </c>
      <c r="AQ63" s="959"/>
      <c r="AR63" s="959"/>
      <c r="AS63" s="959"/>
      <c r="AT63" s="959"/>
      <c r="AU63" s="959">
        <v>9978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564</v>
      </c>
      <c r="C68" s="986"/>
      <c r="D68" s="986"/>
      <c r="E68" s="986"/>
      <c r="F68" s="986"/>
      <c r="G68" s="986"/>
      <c r="H68" s="986"/>
      <c r="I68" s="986"/>
      <c r="J68" s="986"/>
      <c r="K68" s="986"/>
      <c r="L68" s="986"/>
      <c r="M68" s="986"/>
      <c r="N68" s="986"/>
      <c r="O68" s="986"/>
      <c r="P68" s="987"/>
      <c r="Q68" s="988">
        <v>5003</v>
      </c>
      <c r="R68" s="982"/>
      <c r="S68" s="982"/>
      <c r="T68" s="982"/>
      <c r="U68" s="982"/>
      <c r="V68" s="982">
        <v>4984</v>
      </c>
      <c r="W68" s="982"/>
      <c r="X68" s="982"/>
      <c r="Y68" s="982"/>
      <c r="Z68" s="982"/>
      <c r="AA68" s="982">
        <v>19</v>
      </c>
      <c r="AB68" s="982"/>
      <c r="AC68" s="982"/>
      <c r="AD68" s="982"/>
      <c r="AE68" s="982"/>
      <c r="AF68" s="982">
        <v>19</v>
      </c>
      <c r="AG68" s="982"/>
      <c r="AH68" s="982"/>
      <c r="AI68" s="982"/>
      <c r="AJ68" s="982"/>
      <c r="AK68" s="982" t="s">
        <v>549</v>
      </c>
      <c r="AL68" s="982"/>
      <c r="AM68" s="982"/>
      <c r="AN68" s="982"/>
      <c r="AO68" s="982"/>
      <c r="AP68" s="982">
        <v>2769</v>
      </c>
      <c r="AQ68" s="982"/>
      <c r="AR68" s="982"/>
      <c r="AS68" s="982"/>
      <c r="AT68" s="982"/>
      <c r="AU68" s="982">
        <v>812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555</v>
      </c>
      <c r="C69" s="975"/>
      <c r="D69" s="975"/>
      <c r="E69" s="975"/>
      <c r="F69" s="975"/>
      <c r="G69" s="975"/>
      <c r="H69" s="975"/>
      <c r="I69" s="975"/>
      <c r="J69" s="975"/>
      <c r="K69" s="975"/>
      <c r="L69" s="975"/>
      <c r="M69" s="975"/>
      <c r="N69" s="975"/>
      <c r="O69" s="975"/>
      <c r="P69" s="976"/>
      <c r="Q69" s="977">
        <v>2723</v>
      </c>
      <c r="R69" s="971"/>
      <c r="S69" s="971"/>
      <c r="T69" s="971"/>
      <c r="U69" s="971"/>
      <c r="V69" s="971">
        <v>2604</v>
      </c>
      <c r="W69" s="971"/>
      <c r="X69" s="971"/>
      <c r="Y69" s="971"/>
      <c r="Z69" s="971"/>
      <c r="AA69" s="971">
        <v>119</v>
      </c>
      <c r="AB69" s="971"/>
      <c r="AC69" s="971"/>
      <c r="AD69" s="971"/>
      <c r="AE69" s="971"/>
      <c r="AF69" s="971">
        <v>119</v>
      </c>
      <c r="AG69" s="971"/>
      <c r="AH69" s="971"/>
      <c r="AI69" s="971"/>
      <c r="AJ69" s="971"/>
      <c r="AK69" s="971" t="s">
        <v>549</v>
      </c>
      <c r="AL69" s="971"/>
      <c r="AM69" s="971"/>
      <c r="AN69" s="971"/>
      <c r="AO69" s="971"/>
      <c r="AP69" s="971">
        <v>1596</v>
      </c>
      <c r="AQ69" s="971"/>
      <c r="AR69" s="971"/>
      <c r="AS69" s="971"/>
      <c r="AT69" s="971"/>
      <c r="AU69" s="971">
        <v>470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556</v>
      </c>
      <c r="C70" s="975"/>
      <c r="D70" s="975"/>
      <c r="E70" s="975"/>
      <c r="F70" s="975"/>
      <c r="G70" s="975"/>
      <c r="H70" s="975"/>
      <c r="I70" s="975"/>
      <c r="J70" s="975"/>
      <c r="K70" s="975"/>
      <c r="L70" s="975"/>
      <c r="M70" s="975"/>
      <c r="N70" s="975"/>
      <c r="O70" s="975"/>
      <c r="P70" s="976"/>
      <c r="Q70" s="977">
        <v>558</v>
      </c>
      <c r="R70" s="971"/>
      <c r="S70" s="971"/>
      <c r="T70" s="971"/>
      <c r="U70" s="971"/>
      <c r="V70" s="971">
        <v>547</v>
      </c>
      <c r="W70" s="971"/>
      <c r="X70" s="971"/>
      <c r="Y70" s="971"/>
      <c r="Z70" s="971"/>
      <c r="AA70" s="971">
        <v>11</v>
      </c>
      <c r="AB70" s="971"/>
      <c r="AC70" s="971"/>
      <c r="AD70" s="971"/>
      <c r="AE70" s="971"/>
      <c r="AF70" s="971">
        <v>11</v>
      </c>
      <c r="AG70" s="971"/>
      <c r="AH70" s="971"/>
      <c r="AI70" s="971"/>
      <c r="AJ70" s="971"/>
      <c r="AK70" s="971" t="s">
        <v>549</v>
      </c>
      <c r="AL70" s="971"/>
      <c r="AM70" s="971"/>
      <c r="AN70" s="971"/>
      <c r="AO70" s="971"/>
      <c r="AP70" s="971">
        <v>123</v>
      </c>
      <c r="AQ70" s="971"/>
      <c r="AR70" s="971"/>
      <c r="AS70" s="971"/>
      <c r="AT70" s="971"/>
      <c r="AU70" s="971">
        <v>62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557</v>
      </c>
      <c r="C71" s="975"/>
      <c r="D71" s="975"/>
      <c r="E71" s="975"/>
      <c r="F71" s="975"/>
      <c r="G71" s="975"/>
      <c r="H71" s="975"/>
      <c r="I71" s="975"/>
      <c r="J71" s="975"/>
      <c r="K71" s="975"/>
      <c r="L71" s="975"/>
      <c r="M71" s="975"/>
      <c r="N71" s="975"/>
      <c r="O71" s="975"/>
      <c r="P71" s="976"/>
      <c r="Q71" s="977">
        <v>106</v>
      </c>
      <c r="R71" s="971"/>
      <c r="S71" s="971"/>
      <c r="T71" s="971"/>
      <c r="U71" s="971"/>
      <c r="V71" s="971">
        <v>103</v>
      </c>
      <c r="W71" s="971"/>
      <c r="X71" s="971"/>
      <c r="Y71" s="971"/>
      <c r="Z71" s="971"/>
      <c r="AA71" s="971">
        <v>3</v>
      </c>
      <c r="AB71" s="971"/>
      <c r="AC71" s="971"/>
      <c r="AD71" s="971"/>
      <c r="AE71" s="971"/>
      <c r="AF71" s="971">
        <v>3</v>
      </c>
      <c r="AG71" s="971"/>
      <c r="AH71" s="971"/>
      <c r="AI71" s="971"/>
      <c r="AJ71" s="971"/>
      <c r="AK71" s="971" t="s">
        <v>549</v>
      </c>
      <c r="AL71" s="971"/>
      <c r="AM71" s="971"/>
      <c r="AN71" s="971"/>
      <c r="AO71" s="971"/>
      <c r="AP71" s="971" t="s">
        <v>549</v>
      </c>
      <c r="AQ71" s="971"/>
      <c r="AR71" s="971"/>
      <c r="AS71" s="971"/>
      <c r="AT71" s="971"/>
      <c r="AU71" s="971" t="s">
        <v>549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558</v>
      </c>
      <c r="C72" s="975"/>
      <c r="D72" s="975"/>
      <c r="E72" s="975"/>
      <c r="F72" s="975"/>
      <c r="G72" s="975"/>
      <c r="H72" s="975"/>
      <c r="I72" s="975"/>
      <c r="J72" s="975"/>
      <c r="K72" s="975"/>
      <c r="L72" s="975"/>
      <c r="M72" s="975"/>
      <c r="N72" s="975"/>
      <c r="O72" s="975"/>
      <c r="P72" s="976"/>
      <c r="Q72" s="977">
        <v>1</v>
      </c>
      <c r="R72" s="971"/>
      <c r="S72" s="971"/>
      <c r="T72" s="971"/>
      <c r="U72" s="971"/>
      <c r="V72" s="971">
        <v>1</v>
      </c>
      <c r="W72" s="971"/>
      <c r="X72" s="971"/>
      <c r="Y72" s="971"/>
      <c r="Z72" s="971"/>
      <c r="AA72" s="971">
        <v>0</v>
      </c>
      <c r="AB72" s="971"/>
      <c r="AC72" s="971"/>
      <c r="AD72" s="971"/>
      <c r="AE72" s="971"/>
      <c r="AF72" s="971">
        <v>0</v>
      </c>
      <c r="AG72" s="971"/>
      <c r="AH72" s="971"/>
      <c r="AI72" s="971"/>
      <c r="AJ72" s="971"/>
      <c r="AK72" s="971" t="s">
        <v>549</v>
      </c>
      <c r="AL72" s="971"/>
      <c r="AM72" s="971"/>
      <c r="AN72" s="971"/>
      <c r="AO72" s="971"/>
      <c r="AP72" s="971" t="s">
        <v>549</v>
      </c>
      <c r="AQ72" s="971"/>
      <c r="AR72" s="971"/>
      <c r="AS72" s="971"/>
      <c r="AT72" s="971"/>
      <c r="AU72" s="971" t="s">
        <v>549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559</v>
      </c>
      <c r="C73" s="975"/>
      <c r="D73" s="975"/>
      <c r="E73" s="975"/>
      <c r="F73" s="975"/>
      <c r="G73" s="975"/>
      <c r="H73" s="975"/>
      <c r="I73" s="975"/>
      <c r="J73" s="975"/>
      <c r="K73" s="975"/>
      <c r="L73" s="975"/>
      <c r="M73" s="975"/>
      <c r="N73" s="975"/>
      <c r="O73" s="975"/>
      <c r="P73" s="976"/>
      <c r="Q73" s="977">
        <v>230</v>
      </c>
      <c r="R73" s="971"/>
      <c r="S73" s="971"/>
      <c r="T73" s="971"/>
      <c r="U73" s="971"/>
      <c r="V73" s="971">
        <v>195</v>
      </c>
      <c r="W73" s="971"/>
      <c r="X73" s="971"/>
      <c r="Y73" s="971"/>
      <c r="Z73" s="971"/>
      <c r="AA73" s="971">
        <v>35</v>
      </c>
      <c r="AB73" s="971"/>
      <c r="AC73" s="971"/>
      <c r="AD73" s="971"/>
      <c r="AE73" s="971"/>
      <c r="AF73" s="971">
        <v>35</v>
      </c>
      <c r="AG73" s="971"/>
      <c r="AH73" s="971"/>
      <c r="AI73" s="971"/>
      <c r="AJ73" s="971"/>
      <c r="AK73" s="971" t="s">
        <v>549</v>
      </c>
      <c r="AL73" s="971"/>
      <c r="AM73" s="971"/>
      <c r="AN73" s="971"/>
      <c r="AO73" s="971"/>
      <c r="AP73" s="971" t="s">
        <v>549</v>
      </c>
      <c r="AQ73" s="971"/>
      <c r="AR73" s="971"/>
      <c r="AS73" s="971"/>
      <c r="AT73" s="971"/>
      <c r="AU73" s="971" t="s">
        <v>549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560</v>
      </c>
      <c r="C74" s="975"/>
      <c r="D74" s="975"/>
      <c r="E74" s="975"/>
      <c r="F74" s="975"/>
      <c r="G74" s="975"/>
      <c r="H74" s="975"/>
      <c r="I74" s="975"/>
      <c r="J74" s="975"/>
      <c r="K74" s="975"/>
      <c r="L74" s="975"/>
      <c r="M74" s="975"/>
      <c r="N74" s="975"/>
      <c r="O74" s="975"/>
      <c r="P74" s="976"/>
      <c r="Q74" s="977">
        <v>1359863</v>
      </c>
      <c r="R74" s="971"/>
      <c r="S74" s="971"/>
      <c r="T74" s="971"/>
      <c r="U74" s="971"/>
      <c r="V74" s="971">
        <v>1332205</v>
      </c>
      <c r="W74" s="971"/>
      <c r="X74" s="971"/>
      <c r="Y74" s="971"/>
      <c r="Z74" s="971"/>
      <c r="AA74" s="971">
        <v>27659</v>
      </c>
      <c r="AB74" s="971"/>
      <c r="AC74" s="971"/>
      <c r="AD74" s="971"/>
      <c r="AE74" s="971"/>
      <c r="AF74" s="971">
        <v>27659</v>
      </c>
      <c r="AG74" s="971"/>
      <c r="AH74" s="971"/>
      <c r="AI74" s="971"/>
      <c r="AJ74" s="971"/>
      <c r="AK74" s="971">
        <v>9500</v>
      </c>
      <c r="AL74" s="971"/>
      <c r="AM74" s="971"/>
      <c r="AN74" s="971"/>
      <c r="AO74" s="971"/>
      <c r="AP74" s="971" t="s">
        <v>549</v>
      </c>
      <c r="AQ74" s="971"/>
      <c r="AR74" s="971"/>
      <c r="AS74" s="971"/>
      <c r="AT74" s="971"/>
      <c r="AU74" s="971" t="s">
        <v>549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561</v>
      </c>
      <c r="C75" s="975"/>
      <c r="D75" s="975"/>
      <c r="E75" s="975"/>
      <c r="F75" s="975"/>
      <c r="G75" s="975"/>
      <c r="H75" s="975"/>
      <c r="I75" s="975"/>
      <c r="J75" s="975"/>
      <c r="K75" s="975"/>
      <c r="L75" s="975"/>
      <c r="M75" s="975"/>
      <c r="N75" s="975"/>
      <c r="O75" s="975"/>
      <c r="P75" s="976"/>
      <c r="Q75" s="978">
        <v>38885</v>
      </c>
      <c r="R75" s="979"/>
      <c r="S75" s="979"/>
      <c r="T75" s="979"/>
      <c r="U75" s="980"/>
      <c r="V75" s="981">
        <v>35641</v>
      </c>
      <c r="W75" s="979"/>
      <c r="X75" s="979"/>
      <c r="Y75" s="979"/>
      <c r="Z75" s="980"/>
      <c r="AA75" s="981">
        <v>3244</v>
      </c>
      <c r="AB75" s="979"/>
      <c r="AC75" s="979"/>
      <c r="AD75" s="979"/>
      <c r="AE75" s="980"/>
      <c r="AF75" s="981">
        <v>26209</v>
      </c>
      <c r="AG75" s="979"/>
      <c r="AH75" s="979"/>
      <c r="AI75" s="979"/>
      <c r="AJ75" s="980"/>
      <c r="AK75" s="981" t="s">
        <v>549</v>
      </c>
      <c r="AL75" s="979"/>
      <c r="AM75" s="979"/>
      <c r="AN75" s="979"/>
      <c r="AO75" s="980"/>
      <c r="AP75" s="981">
        <v>94795</v>
      </c>
      <c r="AQ75" s="979"/>
      <c r="AR75" s="979"/>
      <c r="AS75" s="979"/>
      <c r="AT75" s="980"/>
      <c r="AU75" s="981" t="s">
        <v>549</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562</v>
      </c>
      <c r="C76" s="975"/>
      <c r="D76" s="975"/>
      <c r="E76" s="975"/>
      <c r="F76" s="975"/>
      <c r="G76" s="975"/>
      <c r="H76" s="975"/>
      <c r="I76" s="975"/>
      <c r="J76" s="975"/>
      <c r="K76" s="975"/>
      <c r="L76" s="975"/>
      <c r="M76" s="975"/>
      <c r="N76" s="975"/>
      <c r="O76" s="975"/>
      <c r="P76" s="976"/>
      <c r="Q76" s="978">
        <v>6635</v>
      </c>
      <c r="R76" s="979"/>
      <c r="S76" s="979"/>
      <c r="T76" s="979"/>
      <c r="U76" s="980"/>
      <c r="V76" s="981">
        <v>5820</v>
      </c>
      <c r="W76" s="979"/>
      <c r="X76" s="979"/>
      <c r="Y76" s="979"/>
      <c r="Z76" s="980"/>
      <c r="AA76" s="981">
        <v>815</v>
      </c>
      <c r="AB76" s="979"/>
      <c r="AC76" s="979"/>
      <c r="AD76" s="979"/>
      <c r="AE76" s="980"/>
      <c r="AF76" s="981">
        <v>19303</v>
      </c>
      <c r="AG76" s="979"/>
      <c r="AH76" s="979"/>
      <c r="AI76" s="979"/>
      <c r="AJ76" s="980"/>
      <c r="AK76" s="981" t="s">
        <v>549</v>
      </c>
      <c r="AL76" s="979"/>
      <c r="AM76" s="979"/>
      <c r="AN76" s="979"/>
      <c r="AO76" s="980"/>
      <c r="AP76" s="981">
        <v>22689</v>
      </c>
      <c r="AQ76" s="979"/>
      <c r="AR76" s="979"/>
      <c r="AS76" s="979"/>
      <c r="AT76" s="980"/>
      <c r="AU76" s="981" t="s">
        <v>549</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73358</v>
      </c>
      <c r="AG88" s="959"/>
      <c r="AH88" s="959"/>
      <c r="AI88" s="959"/>
      <c r="AJ88" s="959"/>
      <c r="AK88" s="963"/>
      <c r="AL88" s="963"/>
      <c r="AM88" s="963"/>
      <c r="AN88" s="963"/>
      <c r="AO88" s="963"/>
      <c r="AP88" s="959">
        <v>121972</v>
      </c>
      <c r="AQ88" s="959"/>
      <c r="AR88" s="959"/>
      <c r="AS88" s="959"/>
      <c r="AT88" s="959"/>
      <c r="AU88" s="959">
        <v>1344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5</v>
      </c>
      <c r="CS102" s="953"/>
      <c r="CT102" s="953"/>
      <c r="CU102" s="953"/>
      <c r="CV102" s="954"/>
      <c r="CW102" s="952" t="s">
        <v>488</v>
      </c>
      <c r="CX102" s="953"/>
      <c r="CY102" s="953"/>
      <c r="CZ102" s="953"/>
      <c r="DA102" s="954"/>
      <c r="DB102" s="952" t="s">
        <v>488</v>
      </c>
      <c r="DC102" s="953"/>
      <c r="DD102" s="953"/>
      <c r="DE102" s="953"/>
      <c r="DF102" s="954"/>
      <c r="DG102" s="952">
        <v>258</v>
      </c>
      <c r="DH102" s="953"/>
      <c r="DI102" s="953"/>
      <c r="DJ102" s="953"/>
      <c r="DK102" s="954"/>
      <c r="DL102" s="952" t="s">
        <v>488</v>
      </c>
      <c r="DM102" s="953"/>
      <c r="DN102" s="953"/>
      <c r="DO102" s="953"/>
      <c r="DP102" s="954"/>
      <c r="DQ102" s="952" t="s">
        <v>488</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2045941</v>
      </c>
      <c r="AB110" s="889"/>
      <c r="AC110" s="889"/>
      <c r="AD110" s="889"/>
      <c r="AE110" s="890"/>
      <c r="AF110" s="891">
        <v>2169601</v>
      </c>
      <c r="AG110" s="889"/>
      <c r="AH110" s="889"/>
      <c r="AI110" s="889"/>
      <c r="AJ110" s="890"/>
      <c r="AK110" s="891">
        <v>2112148</v>
      </c>
      <c r="AL110" s="889"/>
      <c r="AM110" s="889"/>
      <c r="AN110" s="889"/>
      <c r="AO110" s="890"/>
      <c r="AP110" s="892">
        <v>15</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23389436</v>
      </c>
      <c r="BR110" s="842"/>
      <c r="BS110" s="842"/>
      <c r="BT110" s="842"/>
      <c r="BU110" s="842"/>
      <c r="BV110" s="842">
        <v>22165006</v>
      </c>
      <c r="BW110" s="842"/>
      <c r="BX110" s="842"/>
      <c r="BY110" s="842"/>
      <c r="BZ110" s="842"/>
      <c r="CA110" s="842">
        <v>20721339</v>
      </c>
      <c r="CB110" s="842"/>
      <c r="CC110" s="842"/>
      <c r="CD110" s="842"/>
      <c r="CE110" s="842"/>
      <c r="CF110" s="866">
        <v>147.4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327589</v>
      </c>
      <c r="BR111" s="817"/>
      <c r="BS111" s="817"/>
      <c r="BT111" s="817"/>
      <c r="BU111" s="817"/>
      <c r="BV111" s="817">
        <v>304225</v>
      </c>
      <c r="BW111" s="817"/>
      <c r="BX111" s="817"/>
      <c r="BY111" s="817"/>
      <c r="BZ111" s="817"/>
      <c r="CA111" s="817">
        <v>393993</v>
      </c>
      <c r="CB111" s="817"/>
      <c r="CC111" s="817"/>
      <c r="CD111" s="817"/>
      <c r="CE111" s="817"/>
      <c r="CF111" s="875">
        <v>2.8</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10306176</v>
      </c>
      <c r="BR112" s="817"/>
      <c r="BS112" s="817"/>
      <c r="BT112" s="817"/>
      <c r="BU112" s="817"/>
      <c r="BV112" s="817">
        <v>10152779</v>
      </c>
      <c r="BW112" s="817"/>
      <c r="BX112" s="817"/>
      <c r="BY112" s="817"/>
      <c r="BZ112" s="817"/>
      <c r="CA112" s="817">
        <v>9978088</v>
      </c>
      <c r="CB112" s="817"/>
      <c r="CC112" s="817"/>
      <c r="CD112" s="817"/>
      <c r="CE112" s="817"/>
      <c r="CF112" s="875">
        <v>71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940137</v>
      </c>
      <c r="AB113" s="919"/>
      <c r="AC113" s="919"/>
      <c r="AD113" s="919"/>
      <c r="AE113" s="920"/>
      <c r="AF113" s="921">
        <v>971835</v>
      </c>
      <c r="AG113" s="919"/>
      <c r="AH113" s="919"/>
      <c r="AI113" s="919"/>
      <c r="AJ113" s="920"/>
      <c r="AK113" s="921">
        <v>1049624</v>
      </c>
      <c r="AL113" s="919"/>
      <c r="AM113" s="919"/>
      <c r="AN113" s="919"/>
      <c r="AO113" s="920"/>
      <c r="AP113" s="922">
        <v>7.5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814910</v>
      </c>
      <c r="BR113" s="817"/>
      <c r="BS113" s="817"/>
      <c r="BT113" s="817"/>
      <c r="BU113" s="817"/>
      <c r="BV113" s="817">
        <v>824584</v>
      </c>
      <c r="BW113" s="817"/>
      <c r="BX113" s="817"/>
      <c r="BY113" s="817"/>
      <c r="BZ113" s="817"/>
      <c r="CA113" s="817">
        <v>1343770</v>
      </c>
      <c r="CB113" s="817"/>
      <c r="CC113" s="817"/>
      <c r="CD113" s="817"/>
      <c r="CE113" s="817"/>
      <c r="CF113" s="875">
        <v>9.6</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115685</v>
      </c>
      <c r="AB114" s="780"/>
      <c r="AC114" s="780"/>
      <c r="AD114" s="780"/>
      <c r="AE114" s="781"/>
      <c r="AF114" s="782">
        <v>124639</v>
      </c>
      <c r="AG114" s="780"/>
      <c r="AH114" s="780"/>
      <c r="AI114" s="780"/>
      <c r="AJ114" s="781"/>
      <c r="AK114" s="782">
        <v>133382</v>
      </c>
      <c r="AL114" s="780"/>
      <c r="AM114" s="780"/>
      <c r="AN114" s="780"/>
      <c r="AO114" s="781"/>
      <c r="AP114" s="824">
        <v>0.9</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2838749</v>
      </c>
      <c r="BR114" s="817"/>
      <c r="BS114" s="817"/>
      <c r="BT114" s="817"/>
      <c r="BU114" s="817"/>
      <c r="BV114" s="817">
        <v>2665871</v>
      </c>
      <c r="BW114" s="817"/>
      <c r="BX114" s="817"/>
      <c r="BY114" s="817"/>
      <c r="BZ114" s="817"/>
      <c r="CA114" s="817">
        <v>2954175</v>
      </c>
      <c r="CB114" s="817"/>
      <c r="CC114" s="817"/>
      <c r="CD114" s="817"/>
      <c r="CE114" s="817"/>
      <c r="CF114" s="875">
        <v>21</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v>259</v>
      </c>
      <c r="AG115" s="919"/>
      <c r="AH115" s="919"/>
      <c r="AI115" s="919"/>
      <c r="AJ115" s="920"/>
      <c r="AK115" s="921">
        <v>3619</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327589</v>
      </c>
      <c r="DH115" s="780"/>
      <c r="DI115" s="780"/>
      <c r="DJ115" s="780"/>
      <c r="DK115" s="781"/>
      <c r="DL115" s="782">
        <v>257953</v>
      </c>
      <c r="DM115" s="780"/>
      <c r="DN115" s="780"/>
      <c r="DO115" s="780"/>
      <c r="DP115" s="781"/>
      <c r="DQ115" s="782">
        <v>258359</v>
      </c>
      <c r="DR115" s="780"/>
      <c r="DS115" s="780"/>
      <c r="DT115" s="780"/>
      <c r="DU115" s="781"/>
      <c r="DV115" s="824">
        <v>1.8</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310</v>
      </c>
      <c r="AB116" s="780"/>
      <c r="AC116" s="780"/>
      <c r="AD116" s="780"/>
      <c r="AE116" s="781"/>
      <c r="AF116" s="782" t="s">
        <v>122</v>
      </c>
      <c r="AG116" s="780"/>
      <c r="AH116" s="780"/>
      <c r="AI116" s="780"/>
      <c r="AJ116" s="781"/>
      <c r="AK116" s="782">
        <v>510</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3102073</v>
      </c>
      <c r="AB117" s="903"/>
      <c r="AC117" s="903"/>
      <c r="AD117" s="903"/>
      <c r="AE117" s="904"/>
      <c r="AF117" s="905">
        <v>3266334</v>
      </c>
      <c r="AG117" s="903"/>
      <c r="AH117" s="903"/>
      <c r="AI117" s="903"/>
      <c r="AJ117" s="904"/>
      <c r="AK117" s="905">
        <v>3299283</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37676860</v>
      </c>
      <c r="BR119" s="845"/>
      <c r="BS119" s="845"/>
      <c r="BT119" s="845"/>
      <c r="BU119" s="845"/>
      <c r="BV119" s="845">
        <v>36112465</v>
      </c>
      <c r="BW119" s="845"/>
      <c r="BX119" s="845"/>
      <c r="BY119" s="845"/>
      <c r="BZ119" s="845"/>
      <c r="CA119" s="845">
        <v>35391365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v>46272</v>
      </c>
      <c r="DM119" s="764"/>
      <c r="DN119" s="764"/>
      <c r="DO119" s="764"/>
      <c r="DP119" s="765"/>
      <c r="DQ119" s="766">
        <v>135634</v>
      </c>
      <c r="DR119" s="764"/>
      <c r="DS119" s="764"/>
      <c r="DT119" s="764"/>
      <c r="DU119" s="765"/>
      <c r="DV119" s="848">
        <v>1</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5496332</v>
      </c>
      <c r="BR120" s="842"/>
      <c r="BS120" s="842"/>
      <c r="BT120" s="842"/>
      <c r="BU120" s="842"/>
      <c r="BV120" s="842">
        <v>7001867</v>
      </c>
      <c r="BW120" s="842"/>
      <c r="BX120" s="842"/>
      <c r="BY120" s="842"/>
      <c r="BZ120" s="842"/>
      <c r="CA120" s="842">
        <v>6880168</v>
      </c>
      <c r="CB120" s="842"/>
      <c r="CC120" s="842"/>
      <c r="CD120" s="842"/>
      <c r="CE120" s="842"/>
      <c r="CF120" s="866">
        <v>49</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8210316</v>
      </c>
      <c r="DH120" s="842"/>
      <c r="DI120" s="842"/>
      <c r="DJ120" s="842"/>
      <c r="DK120" s="842"/>
      <c r="DL120" s="842">
        <v>8075636</v>
      </c>
      <c r="DM120" s="842"/>
      <c r="DN120" s="842"/>
      <c r="DO120" s="842"/>
      <c r="DP120" s="842"/>
      <c r="DQ120" s="842">
        <v>8130521</v>
      </c>
      <c r="DR120" s="842"/>
      <c r="DS120" s="842"/>
      <c r="DT120" s="842"/>
      <c r="DU120" s="842"/>
      <c r="DV120" s="843">
        <v>57.8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4475909</v>
      </c>
      <c r="BR121" s="817"/>
      <c r="BS121" s="817"/>
      <c r="BT121" s="817"/>
      <c r="BU121" s="817"/>
      <c r="BV121" s="817">
        <v>4204434</v>
      </c>
      <c r="BW121" s="817"/>
      <c r="BX121" s="817"/>
      <c r="BY121" s="817"/>
      <c r="BZ121" s="817"/>
      <c r="CA121" s="817">
        <v>4068092</v>
      </c>
      <c r="CB121" s="817"/>
      <c r="CC121" s="817"/>
      <c r="CD121" s="817"/>
      <c r="CE121" s="817"/>
      <c r="CF121" s="875">
        <v>28.9</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2093780</v>
      </c>
      <c r="DH121" s="817"/>
      <c r="DI121" s="817"/>
      <c r="DJ121" s="817"/>
      <c r="DK121" s="817"/>
      <c r="DL121" s="817">
        <v>2075040</v>
      </c>
      <c r="DM121" s="817"/>
      <c r="DN121" s="817"/>
      <c r="DO121" s="817"/>
      <c r="DP121" s="817"/>
      <c r="DQ121" s="817">
        <v>1845377</v>
      </c>
      <c r="DR121" s="817"/>
      <c r="DS121" s="817"/>
      <c r="DT121" s="817"/>
      <c r="DU121" s="817"/>
      <c r="DV121" s="794">
        <v>13.1</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25705448</v>
      </c>
      <c r="BR122" s="845"/>
      <c r="BS122" s="845"/>
      <c r="BT122" s="845"/>
      <c r="BU122" s="845"/>
      <c r="BV122" s="845">
        <v>24572530</v>
      </c>
      <c r="BW122" s="845"/>
      <c r="BX122" s="845"/>
      <c r="BY122" s="845"/>
      <c r="BZ122" s="845"/>
      <c r="CA122" s="845">
        <v>23379416</v>
      </c>
      <c r="CB122" s="845"/>
      <c r="CC122" s="845"/>
      <c r="CD122" s="845"/>
      <c r="CE122" s="845"/>
      <c r="CF122" s="846">
        <v>166.3</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2080</v>
      </c>
      <c r="DH122" s="817"/>
      <c r="DI122" s="817"/>
      <c r="DJ122" s="817"/>
      <c r="DK122" s="817"/>
      <c r="DL122" s="817">
        <v>2103</v>
      </c>
      <c r="DM122" s="817"/>
      <c r="DN122" s="817"/>
      <c r="DO122" s="817"/>
      <c r="DP122" s="817"/>
      <c r="DQ122" s="817">
        <v>2190</v>
      </c>
      <c r="DR122" s="817"/>
      <c r="DS122" s="817"/>
      <c r="DT122" s="817"/>
      <c r="DU122" s="817"/>
      <c r="DV122" s="794">
        <v>0</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35677689</v>
      </c>
      <c r="BR123" s="833"/>
      <c r="BS123" s="833"/>
      <c r="BT123" s="833"/>
      <c r="BU123" s="833"/>
      <c r="BV123" s="833">
        <v>35778831</v>
      </c>
      <c r="BW123" s="833"/>
      <c r="BX123" s="833"/>
      <c r="BY123" s="833"/>
      <c r="BZ123" s="833"/>
      <c r="CA123" s="833">
        <v>34327676</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14.2</v>
      </c>
      <c r="BR124" s="831"/>
      <c r="BS124" s="831"/>
      <c r="BT124" s="831"/>
      <c r="BU124" s="831"/>
      <c r="BV124" s="831">
        <v>2.4</v>
      </c>
      <c r="BW124" s="831"/>
      <c r="BX124" s="831"/>
      <c r="BY124" s="831"/>
      <c r="BZ124" s="831"/>
      <c r="CA124" s="831">
        <v>7.5</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v>259</v>
      </c>
      <c r="AG126" s="780"/>
      <c r="AH126" s="780"/>
      <c r="AI126" s="780"/>
      <c r="AJ126" s="781"/>
      <c r="AK126" s="782">
        <v>3619</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390006</v>
      </c>
      <c r="AB128" s="801"/>
      <c r="AC128" s="801"/>
      <c r="AD128" s="801"/>
      <c r="AE128" s="802"/>
      <c r="AF128" s="803">
        <v>361740</v>
      </c>
      <c r="AG128" s="801"/>
      <c r="AH128" s="801"/>
      <c r="AI128" s="801"/>
      <c r="AJ128" s="802"/>
      <c r="AK128" s="803">
        <v>402266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16143684</v>
      </c>
      <c r="AB129" s="780"/>
      <c r="AC129" s="780"/>
      <c r="AD129" s="780"/>
      <c r="AE129" s="781"/>
      <c r="AF129" s="782">
        <v>15837433</v>
      </c>
      <c r="AG129" s="780"/>
      <c r="AH129" s="780"/>
      <c r="AI129" s="780"/>
      <c r="AJ129" s="781"/>
      <c r="AK129" s="782">
        <v>16176813</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2112606</v>
      </c>
      <c r="AB130" s="780"/>
      <c r="AC130" s="780"/>
      <c r="AD130" s="780"/>
      <c r="AE130" s="781"/>
      <c r="AF130" s="782">
        <v>2123452</v>
      </c>
      <c r="AG130" s="780"/>
      <c r="AH130" s="780"/>
      <c r="AI130" s="780"/>
      <c r="AJ130" s="781"/>
      <c r="AK130" s="782">
        <v>2121754</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5.0999999999999996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14031078</v>
      </c>
      <c r="AB131" s="764"/>
      <c r="AC131" s="764"/>
      <c r="AD131" s="764"/>
      <c r="AE131" s="765"/>
      <c r="AF131" s="766">
        <v>13713981</v>
      </c>
      <c r="AG131" s="764"/>
      <c r="AH131" s="764"/>
      <c r="AI131" s="764"/>
      <c r="AJ131" s="765"/>
      <c r="AK131" s="766">
        <v>14055059</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7.5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4.2723802119999998</v>
      </c>
      <c r="AB132" s="745"/>
      <c r="AC132" s="745"/>
      <c r="AD132" s="745"/>
      <c r="AE132" s="746"/>
      <c r="AF132" s="747">
        <v>5.6959536399999999</v>
      </c>
      <c r="AG132" s="745"/>
      <c r="AH132" s="745"/>
      <c r="AI132" s="745"/>
      <c r="AJ132" s="746"/>
      <c r="AK132" s="747">
        <v>5.5159000039999997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3.3</v>
      </c>
      <c r="AB133" s="724"/>
      <c r="AC133" s="724"/>
      <c r="AD133" s="724"/>
      <c r="AE133" s="725"/>
      <c r="AF133" s="723">
        <v>4.3</v>
      </c>
      <c r="AG133" s="724"/>
      <c r="AH133" s="724"/>
      <c r="AI133" s="724"/>
      <c r="AJ133" s="725"/>
      <c r="AK133" s="723">
        <v>5.0999999999999996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IyS8lAdlzoBNIXXfy40B0dhA2aAr/yw56B5Z38eXv/pjM1xBGfpETDzvm/+Vy4+MrISu0nyQvI/7k1kRphBEQ==" saltValue="3PfuV+WeLwzy27dRBoiI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BflkCZVPeSoVrkueXKFIZaV8bN3QirpJKYoQ2klDezLgHDOdEeaiNN0WLTI8Mv/z44Lf45M+cY958U/5U1Egw==" saltValue="Qhkn1dRjVFhM8qGGWYP0+A=="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Sgfu8051nnKCKf+R/7OjmKjJ0OFVuxCMqe1vlbGvkjhF+7MRPKCtILZYx+9MgjFJB6fyRzjI4ke2V2LTXHWi3w==" saltValue="MHqzKagFDbx56iAB4jvrc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4658617</v>
      </c>
      <c r="AP9" s="281">
        <v>69581</v>
      </c>
      <c r="AQ9" s="282">
        <v>66486</v>
      </c>
      <c r="AR9" s="283">
        <v>4.7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1050451</v>
      </c>
      <c r="AP10" s="284">
        <v>15690</v>
      </c>
      <c r="AQ10" s="285">
        <v>6147</v>
      </c>
      <c r="AR10" s="286">
        <v>155.19999999999999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244915</v>
      </c>
      <c r="AP11" s="284">
        <v>3658</v>
      </c>
      <c r="AQ11" s="285">
        <v>1219</v>
      </c>
      <c r="AR11" s="286">
        <v>200.1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221098</v>
      </c>
      <c r="AP13" s="284">
        <v>3302</v>
      </c>
      <c r="AQ13" s="285">
        <v>2955</v>
      </c>
      <c r="AR13" s="286">
        <v>11.7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33243</v>
      </c>
      <c r="AP14" s="284">
        <v>497</v>
      </c>
      <c r="AQ14" s="285">
        <v>1434</v>
      </c>
      <c r="AR14" s="286">
        <v>-65.3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-53194</v>
      </c>
      <c r="AP15" s="284">
        <v>-795</v>
      </c>
      <c r="AQ15" s="285">
        <v>-3102</v>
      </c>
      <c r="AR15" s="286">
        <v>-74.400000000000006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6155130</v>
      </c>
      <c r="AP16" s="284">
        <v>91933</v>
      </c>
      <c r="AQ16" s="285">
        <v>75147</v>
      </c>
      <c r="AR16" s="286">
        <v>22.3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6.29</v>
      </c>
      <c r="AP21" s="298">
        <v>6.62</v>
      </c>
      <c r="AQ21" s="299">
        <v>-0.33</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99.7</v>
      </c>
      <c r="AP22" s="303">
        <v>98.3</v>
      </c>
      <c r="AQ22" s="304">
        <v>1.4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2112148</v>
      </c>
      <c r="AP32" s="312">
        <v>31547</v>
      </c>
      <c r="AQ32" s="313">
        <v>34847</v>
      </c>
      <c r="AR32" s="314">
        <v>-9.5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5</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1049624</v>
      </c>
      <c r="AP35" s="312">
        <v>15677</v>
      </c>
      <c r="AQ35" s="313">
        <v>8260</v>
      </c>
      <c r="AR35" s="314">
        <v>89.8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133382</v>
      </c>
      <c r="AP36" s="312">
        <v>1992</v>
      </c>
      <c r="AQ36" s="313">
        <v>1689</v>
      </c>
      <c r="AR36" s="314">
        <v>17.899999999999999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3619</v>
      </c>
      <c r="AP37" s="312">
        <v>54</v>
      </c>
      <c r="AQ37" s="313">
        <v>748</v>
      </c>
      <c r="AR37" s="314">
        <v>-92.8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510</v>
      </c>
      <c r="AP38" s="315">
        <v>8</v>
      </c>
      <c r="AQ38" s="316">
        <v>1</v>
      </c>
      <c r="AR38" s="304">
        <v>700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-402266</v>
      </c>
      <c r="AP39" s="312">
        <v>-6008</v>
      </c>
      <c r="AQ39" s="313">
        <v>-5762</v>
      </c>
      <c r="AR39" s="314">
        <v>4.3</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-2121754</v>
      </c>
      <c r="AP40" s="312">
        <v>-31691</v>
      </c>
      <c r="AQ40" s="313">
        <v>-27609</v>
      </c>
      <c r="AR40" s="314">
        <v>14.8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775263</v>
      </c>
      <c r="AP41" s="312">
        <v>11579</v>
      </c>
      <c r="AQ41" s="313">
        <v>12179</v>
      </c>
      <c r="AR41" s="314">
        <v>-4.9000000000000004</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2052205</v>
      </c>
      <c r="AN51" s="334">
        <v>29797</v>
      </c>
      <c r="AO51" s="335">
        <v>16.399999999999999</v>
      </c>
      <c r="AP51" s="336">
        <v>62383</v>
      </c>
      <c r="AQ51" s="337">
        <v>14.1</v>
      </c>
      <c r="AR51" s="338">
        <v>2.2999999999999998</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1617720</v>
      </c>
      <c r="AN52" s="342">
        <v>23488</v>
      </c>
      <c r="AO52" s="343">
        <v>32.299999999999997</v>
      </c>
      <c r="AP52" s="344">
        <v>35325</v>
      </c>
      <c r="AQ52" s="345">
        <v>7.6</v>
      </c>
      <c r="AR52" s="346">
        <v>24.7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4706438</v>
      </c>
      <c r="AN53" s="334">
        <v>68888</v>
      </c>
      <c r="AO53" s="335">
        <v>131.19999999999999</v>
      </c>
      <c r="AP53" s="336">
        <v>63812</v>
      </c>
      <c r="AQ53" s="337">
        <v>2.2999999999999998</v>
      </c>
      <c r="AR53" s="338">
        <v>128.9</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4169156</v>
      </c>
      <c r="AN54" s="342">
        <v>61024</v>
      </c>
      <c r="AO54" s="343">
        <v>159.80000000000001</v>
      </c>
      <c r="AP54" s="344">
        <v>33848</v>
      </c>
      <c r="AQ54" s="345">
        <v>-4.2</v>
      </c>
      <c r="AR54" s="346">
        <v>164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2811554</v>
      </c>
      <c r="AN55" s="334">
        <v>41493</v>
      </c>
      <c r="AO55" s="335">
        <v>-39.799999999999997</v>
      </c>
      <c r="AP55" s="336">
        <v>45945</v>
      </c>
      <c r="AQ55" s="337">
        <v>-28</v>
      </c>
      <c r="AR55" s="338">
        <v>-11.8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2449238</v>
      </c>
      <c r="AN56" s="342">
        <v>36146</v>
      </c>
      <c r="AO56" s="343">
        <v>-40.799999999999997</v>
      </c>
      <c r="AP56" s="344">
        <v>25180</v>
      </c>
      <c r="AQ56" s="345">
        <v>-25.6</v>
      </c>
      <c r="AR56" s="346">
        <v>-15.2</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1545818</v>
      </c>
      <c r="AN57" s="334">
        <v>22994</v>
      </c>
      <c r="AO57" s="335">
        <v>-44.6</v>
      </c>
      <c r="AP57" s="336">
        <v>44475</v>
      </c>
      <c r="AQ57" s="337">
        <v>-3.2</v>
      </c>
      <c r="AR57" s="338">
        <v>-41.4</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1163421</v>
      </c>
      <c r="AN58" s="342">
        <v>17306</v>
      </c>
      <c r="AO58" s="343">
        <v>-52.1</v>
      </c>
      <c r="AP58" s="344">
        <v>24780</v>
      </c>
      <c r="AQ58" s="345">
        <v>-1.6</v>
      </c>
      <c r="AR58" s="346">
        <v>-50.5</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1334840</v>
      </c>
      <c r="AN59" s="334">
        <v>19937</v>
      </c>
      <c r="AO59" s="335">
        <v>-13.3</v>
      </c>
      <c r="AP59" s="336">
        <v>45982</v>
      </c>
      <c r="AQ59" s="337">
        <v>3.4</v>
      </c>
      <c r="AR59" s="338">
        <v>-16.7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862196</v>
      </c>
      <c r="AN60" s="342">
        <v>12878</v>
      </c>
      <c r="AO60" s="343">
        <v>-25.6</v>
      </c>
      <c r="AP60" s="344">
        <v>25583</v>
      </c>
      <c r="AQ60" s="345">
        <v>3.2</v>
      </c>
      <c r="AR60" s="346">
        <v>-28.8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2490171</v>
      </c>
      <c r="AN61" s="349">
        <v>36622</v>
      </c>
      <c r="AO61" s="350">
        <v>10</v>
      </c>
      <c r="AP61" s="351">
        <v>52519</v>
      </c>
      <c r="AQ61" s="352">
        <v>-2.2999999999999998</v>
      </c>
      <c r="AR61" s="338">
        <v>12.3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2052346</v>
      </c>
      <c r="AN62" s="342">
        <v>30168</v>
      </c>
      <c r="AO62" s="343">
        <v>14.7</v>
      </c>
      <c r="AP62" s="344">
        <v>28943</v>
      </c>
      <c r="AQ62" s="345">
        <v>-4.0999999999999996</v>
      </c>
      <c r="AR62" s="346">
        <v>18.8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vPsr26D4VbMg5KZVLEtALgyjnz+IZOFJYYeTl2CMAZl2go20cQfJ4dhdgu81RoFm5aux+Ljtt2te1kQs7lctxw==" saltValue="/wu6qsmMya0iT8Rsz/I5m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trA4QWbI8QBdoOSl0nBOePdX7GHbM6axWxwpUQCbMELqMLyZLQ96GIbnH5317iA8sbclFF0NKSx3yh4Rj1aXOQ==" saltValue="CiTnLUHVlz45nYnS2QG/I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BYoUQQe/2dx1kayzlA0+L2a2Xz6VPLa/R1wHSwIF9ykMHmKr4O+flTrXLu+KhWtf5sHQnG/WvV+8/wUBxeSMGA==" saltValue="uAF+CFHr2qXFt/Prz81oi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15.11</v>
      </c>
      <c r="G47" s="12">
        <v>13.5</v>
      </c>
      <c r="H47" s="12">
        <v>14.31</v>
      </c>
      <c r="I47" s="12">
        <v>18.32</v>
      </c>
      <c r="J47" s="13">
        <v>17.53</v>
      </c>
    </row>
    <row r="48" spans="2:10" ht="57.75" customHeight="1" x14ac:dyDescent="0.2">
      <c r="B48" s="14"/>
      <c r="C48" s="1141" t="s">
        <v>4</v>
      </c>
      <c r="D48" s="1141"/>
      <c r="E48" s="1142"/>
      <c r="F48" s="15">
        <v>1.28</v>
      </c>
      <c r="G48" s="16">
        <v>3.19</v>
      </c>
      <c r="H48" s="16">
        <v>7.24</v>
      </c>
      <c r="I48" s="16">
        <v>5.07</v>
      </c>
      <c r="J48" s="17">
        <v>0.06</v>
      </c>
    </row>
    <row r="49" spans="2:10" ht="57.75" customHeight="1" thickBot="1" x14ac:dyDescent="0.25">
      <c r="B49" s="18"/>
      <c r="C49" s="1143" t="s">
        <v>5</v>
      </c>
      <c r="D49" s="1143"/>
      <c r="E49" s="1144"/>
      <c r="F49" s="19" t="s">
        <v>531</v>
      </c>
      <c r="G49" s="20">
        <v>0.82</v>
      </c>
      <c r="H49" s="20">
        <v>5.68</v>
      </c>
      <c r="I49" s="20">
        <v>1.49</v>
      </c>
      <c r="J49" s="21" t="s">
        <v>532</v>
      </c>
    </row>
    <row r="50" spans="2:10" ht="13.2" x14ac:dyDescent="0.2"/>
  </sheetData>
  <sheetProtection algorithmName="SHA-512" hashValue="ycTKBBYBqjJf/shctAqHevqz0tfY6RIW4+gzHBArrPooSpDMxklmF2ewA0sWC9aDJPykT84S2VIeJg4Hq1+Zew==" saltValue="K58bkW4z0HItzLRr4CJsp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533</v>
      </c>
      <c r="D34" s="1151"/>
      <c r="E34" s="1152"/>
      <c r="F34" s="32" t="s">
        <v>534</v>
      </c>
      <c r="G34" s="33">
        <v>1.18</v>
      </c>
      <c r="H34" s="33">
        <v>14.17</v>
      </c>
      <c r="I34" s="33">
        <v>20.77</v>
      </c>
      <c r="J34" s="34">
        <v>17.04</v>
      </c>
      <c r="K34" s="22"/>
      <c r="L34" s="22"/>
      <c r="M34" s="22"/>
      <c r="N34" s="22"/>
      <c r="O34" s="22"/>
      <c r="P34" s="22"/>
    </row>
    <row r="35" spans="1:16" ht="39" customHeight="1" x14ac:dyDescent="0.2">
      <c r="A35" s="22"/>
      <c r="B35" s="35"/>
      <c r="C35" s="1145" t="s">
        <v>535</v>
      </c>
      <c r="D35" s="1146"/>
      <c r="E35" s="1147"/>
      <c r="F35" s="36">
        <v>17.12</v>
      </c>
      <c r="G35" s="37">
        <v>17.12</v>
      </c>
      <c r="H35" s="37">
        <v>16.45</v>
      </c>
      <c r="I35" s="37">
        <v>16.54</v>
      </c>
      <c r="J35" s="38">
        <v>15.41</v>
      </c>
      <c r="K35" s="22"/>
      <c r="L35" s="22"/>
      <c r="M35" s="22"/>
      <c r="N35" s="22"/>
      <c r="O35" s="22"/>
      <c r="P35" s="22"/>
    </row>
    <row r="36" spans="1:16" ht="39" customHeight="1" x14ac:dyDescent="0.2">
      <c r="A36" s="22"/>
      <c r="B36" s="35"/>
      <c r="C36" s="1145" t="s">
        <v>536</v>
      </c>
      <c r="D36" s="1146"/>
      <c r="E36" s="1147"/>
      <c r="F36" s="36">
        <v>0.45</v>
      </c>
      <c r="G36" s="37">
        <v>0.47</v>
      </c>
      <c r="H36" s="37">
        <v>0.5</v>
      </c>
      <c r="I36" s="37">
        <v>0.53</v>
      </c>
      <c r="J36" s="38">
        <v>0.56999999999999995</v>
      </c>
      <c r="K36" s="22"/>
      <c r="L36" s="22"/>
      <c r="M36" s="22"/>
      <c r="N36" s="22"/>
      <c r="O36" s="22"/>
      <c r="P36" s="22"/>
    </row>
    <row r="37" spans="1:16" ht="39" customHeight="1" x14ac:dyDescent="0.2">
      <c r="A37" s="22"/>
      <c r="B37" s="35"/>
      <c r="C37" s="1145" t="s">
        <v>537</v>
      </c>
      <c r="D37" s="1146"/>
      <c r="E37" s="1147"/>
      <c r="F37" s="36">
        <v>1.1000000000000001</v>
      </c>
      <c r="G37" s="37">
        <v>0.92</v>
      </c>
      <c r="H37" s="37">
        <v>0.39</v>
      </c>
      <c r="I37" s="37">
        <v>0.31</v>
      </c>
      <c r="J37" s="38">
        <v>0.4</v>
      </c>
      <c r="K37" s="22"/>
      <c r="L37" s="22"/>
      <c r="M37" s="22"/>
      <c r="N37" s="22"/>
      <c r="O37" s="22"/>
      <c r="P37" s="22"/>
    </row>
    <row r="38" spans="1:16" ht="39" customHeight="1" x14ac:dyDescent="0.2">
      <c r="A38" s="22"/>
      <c r="B38" s="35"/>
      <c r="C38" s="1145" t="s">
        <v>538</v>
      </c>
      <c r="D38" s="1146"/>
      <c r="E38" s="1147"/>
      <c r="F38" s="36">
        <v>0.21</v>
      </c>
      <c r="G38" s="37">
        <v>0.22</v>
      </c>
      <c r="H38" s="37">
        <v>0.22</v>
      </c>
      <c r="I38" s="37">
        <v>0.27</v>
      </c>
      <c r="J38" s="38">
        <v>0.28000000000000003</v>
      </c>
      <c r="K38" s="22"/>
      <c r="L38" s="22"/>
      <c r="M38" s="22"/>
      <c r="N38" s="22"/>
      <c r="O38" s="22"/>
      <c r="P38" s="22"/>
    </row>
    <row r="39" spans="1:16" ht="39" customHeight="1" x14ac:dyDescent="0.2">
      <c r="A39" s="22"/>
      <c r="B39" s="35"/>
      <c r="C39" s="1145" t="s">
        <v>539</v>
      </c>
      <c r="D39" s="1146"/>
      <c r="E39" s="1147"/>
      <c r="F39" s="36">
        <v>1.28</v>
      </c>
      <c r="G39" s="37">
        <v>3.18</v>
      </c>
      <c r="H39" s="37">
        <v>7.24</v>
      </c>
      <c r="I39" s="37">
        <v>5.0599999999999996</v>
      </c>
      <c r="J39" s="38">
        <v>0.06</v>
      </c>
      <c r="K39" s="22"/>
      <c r="L39" s="22"/>
      <c r="M39" s="22"/>
      <c r="N39" s="22"/>
      <c r="O39" s="22"/>
      <c r="P39" s="22"/>
    </row>
    <row r="40" spans="1:16" ht="39" customHeight="1" x14ac:dyDescent="0.2">
      <c r="A40" s="22"/>
      <c r="B40" s="35"/>
      <c r="C40" s="1145" t="s">
        <v>540</v>
      </c>
      <c r="D40" s="1146"/>
      <c r="E40" s="1147"/>
      <c r="F40" s="36">
        <v>0.99</v>
      </c>
      <c r="G40" s="37">
        <v>0.98</v>
      </c>
      <c r="H40" s="37">
        <v>0.9</v>
      </c>
      <c r="I40" s="37">
        <v>0.49</v>
      </c>
      <c r="J40" s="38">
        <v>0</v>
      </c>
      <c r="K40" s="22"/>
      <c r="L40" s="22"/>
      <c r="M40" s="22"/>
      <c r="N40" s="22"/>
      <c r="O40" s="22"/>
      <c r="P40" s="22"/>
    </row>
    <row r="41" spans="1:16" ht="39" customHeight="1" x14ac:dyDescent="0.2">
      <c r="A41" s="22"/>
      <c r="B41" s="35"/>
      <c r="C41" s="1145" t="s">
        <v>541</v>
      </c>
      <c r="D41" s="1146"/>
      <c r="E41" s="1147"/>
      <c r="F41" s="36">
        <v>0</v>
      </c>
      <c r="G41" s="37">
        <v>0</v>
      </c>
      <c r="H41" s="37">
        <v>0</v>
      </c>
      <c r="I41" s="37">
        <v>0</v>
      </c>
      <c r="J41" s="38">
        <v>0</v>
      </c>
      <c r="K41" s="22"/>
      <c r="L41" s="22"/>
      <c r="M41" s="22"/>
      <c r="N41" s="22"/>
      <c r="O41" s="22"/>
      <c r="P41" s="22"/>
    </row>
    <row r="42" spans="1:16" ht="39" customHeight="1" x14ac:dyDescent="0.2">
      <c r="A42" s="22"/>
      <c r="B42" s="39"/>
      <c r="C42" s="1145" t="s">
        <v>542</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543</v>
      </c>
      <c r="D43" s="1149"/>
      <c r="E43" s="1150"/>
      <c r="F43" s="41" t="s">
        <v>488</v>
      </c>
      <c r="G43" s="42" t="s">
        <v>488</v>
      </c>
      <c r="H43" s="42" t="s">
        <v>488</v>
      </c>
      <c r="I43" s="42" t="s">
        <v>488</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wEjpufzGuNplvBP5YI8wP92RwurjS23Mno0evPrk1DQmvveh500kzzGIYK2c70YyBIH82HVBwWJIclLL9WCKyw==" saltValue="wnCZN6ZeeBLlpDopNbEN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1838</v>
      </c>
      <c r="L45" s="60">
        <v>1878</v>
      </c>
      <c r="M45" s="60">
        <v>2046</v>
      </c>
      <c r="N45" s="60">
        <v>2170</v>
      </c>
      <c r="O45" s="61">
        <v>2112</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922</v>
      </c>
      <c r="L48" s="64">
        <v>912</v>
      </c>
      <c r="M48" s="64">
        <v>940</v>
      </c>
      <c r="N48" s="64">
        <v>972</v>
      </c>
      <c r="O48" s="65">
        <v>1050</v>
      </c>
      <c r="P48" s="48"/>
      <c r="Q48" s="48"/>
      <c r="R48" s="48"/>
      <c r="S48" s="48"/>
      <c r="T48" s="48"/>
      <c r="U48" s="48"/>
    </row>
    <row r="49" spans="1:21" ht="30.75" customHeight="1" x14ac:dyDescent="0.2">
      <c r="A49" s="48"/>
      <c r="B49" s="1178"/>
      <c r="C49" s="1179"/>
      <c r="D49" s="62"/>
      <c r="E49" s="1155" t="s">
        <v>14</v>
      </c>
      <c r="F49" s="1155"/>
      <c r="G49" s="1155"/>
      <c r="H49" s="1155"/>
      <c r="I49" s="1155"/>
      <c r="J49" s="1156"/>
      <c r="K49" s="63">
        <v>115</v>
      </c>
      <c r="L49" s="64">
        <v>99</v>
      </c>
      <c r="M49" s="64">
        <v>116</v>
      </c>
      <c r="N49" s="64">
        <v>125</v>
      </c>
      <c r="O49" s="65">
        <v>133</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488</v>
      </c>
      <c r="L50" s="64" t="s">
        <v>488</v>
      </c>
      <c r="M50" s="64" t="s">
        <v>488</v>
      </c>
      <c r="N50" s="64">
        <v>0</v>
      </c>
      <c r="O50" s="65">
        <v>4</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488</v>
      </c>
      <c r="L51" s="64">
        <v>1</v>
      </c>
      <c r="M51" s="64">
        <v>0</v>
      </c>
      <c r="N51" s="64" t="s">
        <v>488</v>
      </c>
      <c r="O51" s="65">
        <v>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2504</v>
      </c>
      <c r="L52" s="64">
        <v>2493</v>
      </c>
      <c r="M52" s="64">
        <v>2503</v>
      </c>
      <c r="N52" s="64">
        <v>2486</v>
      </c>
      <c r="O52" s="65">
        <v>2524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371</v>
      </c>
      <c r="L53" s="69">
        <v>397</v>
      </c>
      <c r="M53" s="69">
        <v>599</v>
      </c>
      <c r="N53" s="69">
        <v>781</v>
      </c>
      <c r="O53" s="70">
        <v>776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549</v>
      </c>
      <c r="L58" s="84" t="s">
        <v>549</v>
      </c>
      <c r="M58" s="84" t="s">
        <v>549</v>
      </c>
      <c r="N58" s="84" t="s">
        <v>549</v>
      </c>
      <c r="O58" s="85" t="s">
        <v>549</v>
      </c>
    </row>
    <row r="59" spans="1:21" ht="31.5" customHeight="1" x14ac:dyDescent="0.2">
      <c r="B59" s="1163"/>
      <c r="C59" s="1164"/>
      <c r="D59" s="1170" t="s">
        <v>26</v>
      </c>
      <c r="E59" s="1171"/>
      <c r="F59" s="1171"/>
      <c r="G59" s="1171"/>
      <c r="H59" s="1171"/>
      <c r="I59" s="1171"/>
      <c r="J59" s="1172"/>
      <c r="K59" s="86" t="s">
        <v>549</v>
      </c>
      <c r="L59" s="87" t="s">
        <v>549</v>
      </c>
      <c r="M59" s="87" t="s">
        <v>549</v>
      </c>
      <c r="N59" s="87" t="s">
        <v>549</v>
      </c>
      <c r="O59" s="88" t="s">
        <v>549</v>
      </c>
    </row>
    <row r="60" spans="1:21" ht="31.5" customHeight="1" thickBot="1" x14ac:dyDescent="0.25">
      <c r="B60" s="1165"/>
      <c r="C60" s="1166"/>
      <c r="D60" s="1173" t="s">
        <v>27</v>
      </c>
      <c r="E60" s="1174"/>
      <c r="F60" s="1174"/>
      <c r="G60" s="1174"/>
      <c r="H60" s="1174"/>
      <c r="I60" s="1174"/>
      <c r="J60" s="1175"/>
      <c r="K60" s="89" t="s">
        <v>549</v>
      </c>
      <c r="L60" s="90" t="s">
        <v>549</v>
      </c>
      <c r="M60" s="90" t="s">
        <v>549</v>
      </c>
      <c r="N60" s="90" t="s">
        <v>549</v>
      </c>
      <c r="O60" s="91" t="s">
        <v>549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ywrmQ9mr8Q6DzfbyJXoUqJ9x03NQ/Dz4yLICauK4kZSoA2m/5UdM1ukEBrJh6uyQnv8ds2U6FRxQTphgYl8dw==" saltValue="FUHz1N6rwml8ANvStptp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19639</v>
      </c>
      <c r="J41" s="356">
        <v>22359</v>
      </c>
      <c r="K41" s="356">
        <v>23389</v>
      </c>
      <c r="L41" s="356">
        <v>22165</v>
      </c>
      <c r="M41" s="357">
        <v>20721</v>
      </c>
    </row>
    <row r="42" spans="2:13" ht="27.75" customHeight="1" x14ac:dyDescent="0.2">
      <c r="B42" s="1186"/>
      <c r="C42" s="1187"/>
      <c r="D42" s="106"/>
      <c r="E42" s="1190" t="s">
        <v>32</v>
      </c>
      <c r="F42" s="1190"/>
      <c r="G42" s="1190"/>
      <c r="H42" s="1191"/>
      <c r="I42" s="358">
        <v>378</v>
      </c>
      <c r="J42" s="359">
        <v>383</v>
      </c>
      <c r="K42" s="359">
        <v>328</v>
      </c>
      <c r="L42" s="359">
        <v>304</v>
      </c>
      <c r="M42" s="360">
        <v>394</v>
      </c>
    </row>
    <row r="43" spans="2:13" ht="27.75" customHeight="1" x14ac:dyDescent="0.2">
      <c r="B43" s="1186"/>
      <c r="C43" s="1187"/>
      <c r="D43" s="106"/>
      <c r="E43" s="1190" t="s">
        <v>33</v>
      </c>
      <c r="F43" s="1190"/>
      <c r="G43" s="1190"/>
      <c r="H43" s="1191"/>
      <c r="I43" s="358">
        <v>11090</v>
      </c>
      <c r="J43" s="359">
        <v>10579</v>
      </c>
      <c r="K43" s="359">
        <v>10306</v>
      </c>
      <c r="L43" s="359">
        <v>10153</v>
      </c>
      <c r="M43" s="360">
        <v>9978</v>
      </c>
    </row>
    <row r="44" spans="2:13" ht="27.75" customHeight="1" x14ac:dyDescent="0.2">
      <c r="B44" s="1186"/>
      <c r="C44" s="1187"/>
      <c r="D44" s="106"/>
      <c r="E44" s="1190" t="s">
        <v>34</v>
      </c>
      <c r="F44" s="1190"/>
      <c r="G44" s="1190"/>
      <c r="H44" s="1191"/>
      <c r="I44" s="358">
        <v>758</v>
      </c>
      <c r="J44" s="359">
        <v>799</v>
      </c>
      <c r="K44" s="359">
        <v>815</v>
      </c>
      <c r="L44" s="359">
        <v>825</v>
      </c>
      <c r="M44" s="360">
        <v>1344</v>
      </c>
    </row>
    <row r="45" spans="2:13" ht="27.75" customHeight="1" x14ac:dyDescent="0.2">
      <c r="B45" s="1186"/>
      <c r="C45" s="1187"/>
      <c r="D45" s="106"/>
      <c r="E45" s="1190" t="s">
        <v>35</v>
      </c>
      <c r="F45" s="1190"/>
      <c r="G45" s="1190"/>
      <c r="H45" s="1191"/>
      <c r="I45" s="358">
        <v>2622</v>
      </c>
      <c r="J45" s="359">
        <v>2625</v>
      </c>
      <c r="K45" s="359">
        <v>2839</v>
      </c>
      <c r="L45" s="359">
        <v>2666</v>
      </c>
      <c r="M45" s="360">
        <v>2954</v>
      </c>
    </row>
    <row r="46" spans="2:13" ht="27.75" customHeight="1" x14ac:dyDescent="0.2">
      <c r="B46" s="1186"/>
      <c r="C46" s="1187"/>
      <c r="D46" s="107"/>
      <c r="E46" s="1190" t="s">
        <v>36</v>
      </c>
      <c r="F46" s="1190"/>
      <c r="G46" s="1190"/>
      <c r="H46" s="1191"/>
      <c r="I46" s="358" t="s">
        <v>488</v>
      </c>
      <c r="J46" s="359" t="s">
        <v>488</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4309</v>
      </c>
      <c r="J50" s="359">
        <v>4458</v>
      </c>
      <c r="K50" s="359">
        <v>5496</v>
      </c>
      <c r="L50" s="359">
        <v>7002</v>
      </c>
      <c r="M50" s="360">
        <v>6880</v>
      </c>
    </row>
    <row r="51" spans="2:13" ht="27.75" customHeight="1" x14ac:dyDescent="0.2">
      <c r="B51" s="1186"/>
      <c r="C51" s="1187"/>
      <c r="D51" s="106"/>
      <c r="E51" s="1190" t="s">
        <v>42</v>
      </c>
      <c r="F51" s="1190"/>
      <c r="G51" s="1190"/>
      <c r="H51" s="1191"/>
      <c r="I51" s="358">
        <v>4907</v>
      </c>
      <c r="J51" s="359">
        <v>4648</v>
      </c>
      <c r="K51" s="359">
        <v>4476</v>
      </c>
      <c r="L51" s="359">
        <v>4204</v>
      </c>
      <c r="M51" s="360">
        <v>4068</v>
      </c>
    </row>
    <row r="52" spans="2:13" ht="27.75" customHeight="1" x14ac:dyDescent="0.2">
      <c r="B52" s="1188"/>
      <c r="C52" s="1189"/>
      <c r="D52" s="106"/>
      <c r="E52" s="1190" t="s">
        <v>43</v>
      </c>
      <c r="F52" s="1190"/>
      <c r="G52" s="1190"/>
      <c r="H52" s="1191"/>
      <c r="I52" s="358">
        <v>26307</v>
      </c>
      <c r="J52" s="359">
        <v>26264</v>
      </c>
      <c r="K52" s="359">
        <v>25705</v>
      </c>
      <c r="L52" s="359">
        <v>24573</v>
      </c>
      <c r="M52" s="360">
        <v>23379</v>
      </c>
    </row>
    <row r="53" spans="2:13" ht="27.75" customHeight="1" thickBot="1" x14ac:dyDescent="0.25">
      <c r="B53" s="1192" t="s">
        <v>19</v>
      </c>
      <c r="C53" s="1193"/>
      <c r="D53" s="110"/>
      <c r="E53" s="1194" t="s">
        <v>44</v>
      </c>
      <c r="F53" s="1194"/>
      <c r="G53" s="1194"/>
      <c r="H53" s="1195"/>
      <c r="I53" s="361">
        <v>-1036</v>
      </c>
      <c r="J53" s="362">
        <v>1376</v>
      </c>
      <c r="K53" s="362">
        <v>1999</v>
      </c>
      <c r="L53" s="362">
        <v>334</v>
      </c>
      <c r="M53" s="363">
        <v>1064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GoY/0GEVvtXiifx4OBikM4qKL3dI0k9/jfMylFP92Du1cMJGaLnykREhZt4R/l9NwNwY+ir1W7LwTxBV0oDD8A==" saltValue="EBTnq2XeUSVP1he1xhwM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2311</v>
      </c>
      <c r="G55" s="122">
        <v>2901</v>
      </c>
      <c r="H55" s="123">
        <v>2836</v>
      </c>
    </row>
    <row r="56" spans="2:8" ht="52.5" customHeight="1" x14ac:dyDescent="0.2">
      <c r="B56" s="124"/>
      <c r="C56" s="1213" t="s">
        <v>47</v>
      </c>
      <c r="D56" s="1213"/>
      <c r="E56" s="1214"/>
      <c r="F56" s="125">
        <v>524</v>
      </c>
      <c r="G56" s="125">
        <v>524</v>
      </c>
      <c r="H56" s="126">
        <v>607</v>
      </c>
    </row>
    <row r="57" spans="2:8" ht="53.25" customHeight="1" x14ac:dyDescent="0.2">
      <c r="B57" s="124"/>
      <c r="C57" s="1215" t="s">
        <v>48</v>
      </c>
      <c r="D57" s="1215"/>
      <c r="E57" s="1216"/>
      <c r="F57" s="127">
        <v>1374</v>
      </c>
      <c r="G57" s="127">
        <v>2240</v>
      </c>
      <c r="H57" s="128">
        <v>2374</v>
      </c>
    </row>
    <row r="58" spans="2:8" ht="45.75" customHeight="1" x14ac:dyDescent="0.2">
      <c r="B58" s="129"/>
      <c r="C58" s="1203" t="s">
        <v>550</v>
      </c>
      <c r="D58" s="1204"/>
      <c r="E58" s="1205"/>
      <c r="F58" s="130">
        <v>400</v>
      </c>
      <c r="G58" s="130">
        <v>656</v>
      </c>
      <c r="H58" s="131">
        <v>759</v>
      </c>
    </row>
    <row r="59" spans="2:8" ht="45.75" customHeight="1" x14ac:dyDescent="0.2">
      <c r="B59" s="129"/>
      <c r="C59" s="1203" t="s">
        <v>551</v>
      </c>
      <c r="D59" s="1204"/>
      <c r="E59" s="1205"/>
      <c r="F59" s="130">
        <v>24</v>
      </c>
      <c r="G59" s="130">
        <v>631</v>
      </c>
      <c r="H59" s="131">
        <v>658</v>
      </c>
    </row>
    <row r="60" spans="2:8" ht="45.75" customHeight="1" x14ac:dyDescent="0.2">
      <c r="B60" s="129"/>
      <c r="C60" s="1203" t="s">
        <v>552</v>
      </c>
      <c r="D60" s="1204"/>
      <c r="E60" s="1205"/>
      <c r="F60" s="130">
        <v>320</v>
      </c>
      <c r="G60" s="130">
        <v>320</v>
      </c>
      <c r="H60" s="131">
        <v>320</v>
      </c>
    </row>
    <row r="61" spans="2:8" ht="45.75" customHeight="1" x14ac:dyDescent="0.2">
      <c r="B61" s="129"/>
      <c r="C61" s="1203" t="s">
        <v>553</v>
      </c>
      <c r="D61" s="1204"/>
      <c r="E61" s="1205"/>
      <c r="F61" s="130">
        <v>230</v>
      </c>
      <c r="G61" s="130">
        <v>230</v>
      </c>
      <c r="H61" s="131">
        <v>230</v>
      </c>
    </row>
    <row r="62" spans="2:8" ht="45.75" customHeight="1" thickBot="1" x14ac:dyDescent="0.25">
      <c r="B62" s="132"/>
      <c r="C62" s="1206" t="s">
        <v>554</v>
      </c>
      <c r="D62" s="1207"/>
      <c r="E62" s="1208"/>
      <c r="F62" s="133">
        <v>203</v>
      </c>
      <c r="G62" s="133">
        <v>203</v>
      </c>
      <c r="H62" s="134">
        <v>203</v>
      </c>
    </row>
    <row r="63" spans="2:8" ht="52.5" customHeight="1" thickBot="1" x14ac:dyDescent="0.25">
      <c r="B63" s="135"/>
      <c r="C63" s="1209" t="s">
        <v>49</v>
      </c>
      <c r="D63" s="1209"/>
      <c r="E63" s="1210"/>
      <c r="F63" s="136">
        <v>4208</v>
      </c>
      <c r="G63" s="136">
        <v>5665</v>
      </c>
      <c r="H63" s="137">
        <v>5816</v>
      </c>
    </row>
    <row r="64" spans="2:8" ht="13.2" x14ac:dyDescent="0.2"/>
  </sheetData>
  <sheetProtection algorithmName="SHA-512" hashValue="EVRqZWm41/HdcyF7A5cGp3COh8jNTgXQ8tQONe0pxgnkQQ3htp+r/wyziCSPgLhwwW6GBrLqWqxLE+JCzCz7eg==" saltValue="9ZmzzwdkfRnfPHGKK9wM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29797</v>
      </c>
      <c r="E3" s="156"/>
      <c r="F3" s="157">
        <v>62383</v>
      </c>
      <c r="G3" s="158"/>
      <c r="H3" s="159"/>
    </row>
    <row r="4" spans="1:8" x14ac:dyDescent="0.2">
      <c r="A4" s="160"/>
      <c r="B4" s="161"/>
      <c r="C4" s="162"/>
      <c r="D4" s="163">
        <v>23488</v>
      </c>
      <c r="E4" s="164"/>
      <c r="F4" s="165">
        <v>35325</v>
      </c>
      <c r="G4" s="166"/>
      <c r="H4" s="167"/>
    </row>
    <row r="5" spans="1:8" x14ac:dyDescent="0.2">
      <c r="A5" s="148" t="s">
        <v>520</v>
      </c>
      <c r="B5" s="153"/>
      <c r="C5" s="154"/>
      <c r="D5" s="155">
        <v>68888</v>
      </c>
      <c r="E5" s="156"/>
      <c r="F5" s="157">
        <v>63812</v>
      </c>
      <c r="G5" s="158"/>
      <c r="H5" s="159"/>
    </row>
    <row r="6" spans="1:8" x14ac:dyDescent="0.2">
      <c r="A6" s="160"/>
      <c r="B6" s="161"/>
      <c r="C6" s="162"/>
      <c r="D6" s="163">
        <v>61024</v>
      </c>
      <c r="E6" s="164"/>
      <c r="F6" s="165">
        <v>33848</v>
      </c>
      <c r="G6" s="166"/>
      <c r="H6" s="167"/>
    </row>
    <row r="7" spans="1:8" x14ac:dyDescent="0.2">
      <c r="A7" s="148" t="s">
        <v>521</v>
      </c>
      <c r="B7" s="153"/>
      <c r="C7" s="154"/>
      <c r="D7" s="155">
        <v>41493</v>
      </c>
      <c r="E7" s="156"/>
      <c r="F7" s="157">
        <v>45945</v>
      </c>
      <c r="G7" s="158"/>
      <c r="H7" s="159"/>
    </row>
    <row r="8" spans="1:8" x14ac:dyDescent="0.2">
      <c r="A8" s="160"/>
      <c r="B8" s="161"/>
      <c r="C8" s="162"/>
      <c r="D8" s="163">
        <v>36146</v>
      </c>
      <c r="E8" s="164"/>
      <c r="F8" s="165">
        <v>25180</v>
      </c>
      <c r="G8" s="166"/>
      <c r="H8" s="167"/>
    </row>
    <row r="9" spans="1:8" x14ac:dyDescent="0.2">
      <c r="A9" s="148" t="s">
        <v>522</v>
      </c>
      <c r="B9" s="153"/>
      <c r="C9" s="154"/>
      <c r="D9" s="155">
        <v>22994</v>
      </c>
      <c r="E9" s="156"/>
      <c r="F9" s="157">
        <v>44475</v>
      </c>
      <c r="G9" s="158"/>
      <c r="H9" s="159"/>
    </row>
    <row r="10" spans="1:8" x14ac:dyDescent="0.2">
      <c r="A10" s="160"/>
      <c r="B10" s="161"/>
      <c r="C10" s="162"/>
      <c r="D10" s="163">
        <v>17306</v>
      </c>
      <c r="E10" s="164"/>
      <c r="F10" s="165">
        <v>24780</v>
      </c>
      <c r="G10" s="166"/>
      <c r="H10" s="167"/>
    </row>
    <row r="11" spans="1:8" x14ac:dyDescent="0.2">
      <c r="A11" s="148" t="s">
        <v>523</v>
      </c>
      <c r="B11" s="153"/>
      <c r="C11" s="154"/>
      <c r="D11" s="155">
        <v>19937</v>
      </c>
      <c r="E11" s="156"/>
      <c r="F11" s="157">
        <v>45982</v>
      </c>
      <c r="G11" s="158"/>
      <c r="H11" s="159"/>
    </row>
    <row r="12" spans="1:8" x14ac:dyDescent="0.2">
      <c r="A12" s="160"/>
      <c r="B12" s="161"/>
      <c r="C12" s="168"/>
      <c r="D12" s="163">
        <v>12878</v>
      </c>
      <c r="E12" s="164"/>
      <c r="F12" s="165">
        <v>25583</v>
      </c>
      <c r="G12" s="166"/>
      <c r="H12" s="167"/>
    </row>
    <row r="13" spans="1:8" x14ac:dyDescent="0.2">
      <c r="A13" s="148"/>
      <c r="B13" s="153"/>
      <c r="C13" s="169"/>
      <c r="D13" s="170">
        <v>36622</v>
      </c>
      <c r="E13" s="171"/>
      <c r="F13" s="172">
        <v>52519</v>
      </c>
      <c r="G13" s="173"/>
      <c r="H13" s="159"/>
    </row>
    <row r="14" spans="1:8" x14ac:dyDescent="0.2">
      <c r="A14" s="160"/>
      <c r="B14" s="161"/>
      <c r="C14" s="162"/>
      <c r="D14" s="163">
        <v>30168</v>
      </c>
      <c r="E14" s="164"/>
      <c r="F14" s="165">
        <v>28943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1.28</v>
      </c>
      <c r="C19" s="174">
        <f>ROUND(VALUE(SUBSTITUTE(実質収支比率等に係る経年分析!G$48,"▲","-")),2)</f>
        <v>3.19</v>
      </c>
      <c r="D19" s="174">
        <f>ROUND(VALUE(SUBSTITUTE(実質収支比率等に係る経年分析!H$48,"▲","-")),2)</f>
        <v>7.24</v>
      </c>
      <c r="E19" s="174">
        <f>ROUND(VALUE(SUBSTITUTE(実質収支比率等に係る経年分析!I$48,"▲","-")),2)</f>
        <v>5.07</v>
      </c>
      <c r="F19" s="174">
        <f>ROUND(VALUE(SUBSTITUTE(実質収支比率等に係る経年分析!J$48,"▲","-")),2)</f>
        <v>0.06</v>
      </c>
    </row>
    <row r="20" spans="1:11" x14ac:dyDescent="0.2">
      <c r="A20" s="174" t="s">
        <v>53</v>
      </c>
      <c r="B20" s="174">
        <f>ROUND(VALUE(SUBSTITUTE(実質収支比率等に係る経年分析!F$47,"▲","-")),2)</f>
        <v>15.11</v>
      </c>
      <c r="C20" s="174">
        <f>ROUND(VALUE(SUBSTITUTE(実質収支比率等に係る経年分析!G$47,"▲","-")),2)</f>
        <v>13.5</v>
      </c>
      <c r="D20" s="174">
        <f>ROUND(VALUE(SUBSTITUTE(実質収支比率等に係る経年分析!H$47,"▲","-")),2)</f>
        <v>14.31</v>
      </c>
      <c r="E20" s="174">
        <f>ROUND(VALUE(SUBSTITUTE(実質収支比率等に係る経年分析!I$47,"▲","-")),2)</f>
        <v>18.32</v>
      </c>
      <c r="F20" s="174">
        <f>ROUND(VALUE(SUBSTITUTE(実質収支比率等に係る経年分析!J$47,"▲","-")),2)</f>
        <v>17.53</v>
      </c>
    </row>
    <row r="21" spans="1:11" x14ac:dyDescent="0.2">
      <c r="A21" s="174" t="s">
        <v>54</v>
      </c>
      <c r="B21" s="174">
        <f>IF(ISNUMBER(VALUE(SUBSTITUTE(実質収支比率等に係る経年分析!F$49,"▲","-"))),ROUND(VALUE(SUBSTITUTE(実質収支比率等に係る経年分析!F$49,"▲","-")),2),NA())</f>
        <v>-1.6</v>
      </c>
      <c r="C21" s="174">
        <f>IF(ISNUMBER(VALUE(SUBSTITUTE(実質収支比率等に係る経年分析!G$49,"▲","-"))),ROUND(VALUE(SUBSTITUTE(実質収支比率等に係る経年分析!G$49,"▲","-")),2),NA())</f>
        <v>0.82</v>
      </c>
      <c r="D21" s="174">
        <f>IF(ISNUMBER(VALUE(SUBSTITUTE(実質収支比率等に係る経年分析!H$49,"▲","-"))),ROUND(VALUE(SUBSTITUTE(実質収支比率等に係る経年分析!H$49,"▲","-")),2),NA())</f>
        <v>5.68</v>
      </c>
      <c r="E21" s="174">
        <f>IF(ISNUMBER(VALUE(SUBSTITUTE(実質収支比率等に係る経年分析!I$49,"▲","-"))),ROUND(VALUE(SUBSTITUTE(実質収支比率等に係る経年分析!I$49,"▲","-")),2),NA())</f>
        <v>1.49</v>
      </c>
      <c r="F21" s="174">
        <f>IF(ISNUMBER(VALUE(SUBSTITUTE(実質収支比率等に係る経年分析!J$49,"▲","-"))),ROUND(VALUE(SUBSTITUTE(実質収支比率等に係る経年分析!J$49,"▲","-")),2),NA())</f>
        <v>-5.3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国民健康保険事業特別会計（施設勘定堅上診療所）</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国民健康保険事業特別会計（事業勘定）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0.99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0.98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一般会計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3.18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7.24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5.0599999999999996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2">
      <c r="A32" s="175" t="str">
        <f>IF(連結実質赤字比率に係る赤字・黒字の構成分析!C$38="",NA(),連結実質赤字比率に係る赤字・黒字の構成分析!C$38)</f>
        <v>後期高齢者医療事業特別会計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1.1000000000000001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0.56999999999999995</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17.12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16.54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15.41</v>
      </c>
    </row>
    <row r="36" spans="1:16" x14ac:dyDescent="0.2">
      <c r="A36" s="175" t="str">
        <f>IF(連結実質赤字比率に係る赤字・黒字の構成分析!C$34="",NA(),連結実質赤字比率に係る赤字・黒字の構成分析!C$34)</f>
        <v>市立柏原病院事業会計</v>
      </c>
      <c r="B36" s="175">
        <f>IF(ROUND(VALUE(SUBSTITUTE(連結実質赤字比率に係る赤字・黒字の構成分析!F$34,"▲", "-")), 2) &lt; 0, ABS(ROUND(VALUE(SUBSTITUTE(連結実質赤字比率に係る赤字・黒字の構成分析!F$34,"▲", "-")), 2)), NA())</f>
        <v>4.29</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14.17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20.77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17.04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2504</v>
      </c>
      <c r="E42" s="176"/>
      <c r="F42" s="176"/>
      <c r="G42" s="176">
        <f>'実質公債費比率（分子）の構造'!L$52</f>
        <v>2493</v>
      </c>
      <c r="H42" s="176"/>
      <c r="I42" s="176"/>
      <c r="J42" s="176">
        <f>'実質公債費比率（分子）の構造'!M$52</f>
        <v>2503</v>
      </c>
      <c r="K42" s="176"/>
      <c r="L42" s="176"/>
      <c r="M42" s="176">
        <f>'実質公債費比率（分子）の構造'!N$52</f>
        <v>2486</v>
      </c>
      <c r="N42" s="176"/>
      <c r="O42" s="176"/>
      <c r="P42" s="176">
        <f>'実質公債費比率（分子）の構造'!O$52</f>
        <v>2524</v>
      </c>
    </row>
    <row r="43" spans="1:16" x14ac:dyDescent="0.2">
      <c r="A43" s="176" t="s">
        <v>16</v>
      </c>
      <c r="B43" s="176" t="str">
        <f>'実質公債費比率（分子）の構造'!K$51</f>
        <v>-</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f>'実質公債費比率（分子）の構造'!O$51</f>
        <v>1</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f>'実質公債費比率（分子）の構造'!N$50</f>
        <v>0</v>
      </c>
      <c r="L44" s="176"/>
      <c r="M44" s="176"/>
      <c r="N44" s="176">
        <f>'実質公債費比率（分子）の構造'!O$50</f>
        <v>4</v>
      </c>
      <c r="O44" s="176"/>
      <c r="P44" s="176"/>
    </row>
    <row r="45" spans="1:16" x14ac:dyDescent="0.2">
      <c r="A45" s="176" t="s">
        <v>63</v>
      </c>
      <c r="B45" s="176">
        <f>'実質公債費比率（分子）の構造'!K$49</f>
        <v>115</v>
      </c>
      <c r="C45" s="176"/>
      <c r="D45" s="176"/>
      <c r="E45" s="176">
        <f>'実質公債費比率（分子）の構造'!L$49</f>
        <v>99</v>
      </c>
      <c r="F45" s="176"/>
      <c r="G45" s="176"/>
      <c r="H45" s="176">
        <f>'実質公債費比率（分子）の構造'!M$49</f>
        <v>116</v>
      </c>
      <c r="I45" s="176"/>
      <c r="J45" s="176"/>
      <c r="K45" s="176">
        <f>'実質公債費比率（分子）の構造'!N$49</f>
        <v>125</v>
      </c>
      <c r="L45" s="176"/>
      <c r="M45" s="176"/>
      <c r="N45" s="176">
        <f>'実質公債費比率（分子）の構造'!O$49</f>
        <v>133</v>
      </c>
      <c r="O45" s="176"/>
      <c r="P45" s="176"/>
    </row>
    <row r="46" spans="1:16" x14ac:dyDescent="0.2">
      <c r="A46" s="176" t="s">
        <v>64</v>
      </c>
      <c r="B46" s="176">
        <f>'実質公債費比率（分子）の構造'!K$48</f>
        <v>922</v>
      </c>
      <c r="C46" s="176"/>
      <c r="D46" s="176"/>
      <c r="E46" s="176">
        <f>'実質公債費比率（分子）の構造'!L$48</f>
        <v>912</v>
      </c>
      <c r="F46" s="176"/>
      <c r="G46" s="176"/>
      <c r="H46" s="176">
        <f>'実質公債費比率（分子）の構造'!M$48</f>
        <v>940</v>
      </c>
      <c r="I46" s="176"/>
      <c r="J46" s="176"/>
      <c r="K46" s="176">
        <f>'実質公債費比率（分子）の構造'!N$48</f>
        <v>972</v>
      </c>
      <c r="L46" s="176"/>
      <c r="M46" s="176"/>
      <c r="N46" s="176">
        <f>'実質公債費比率（分子）の構造'!O$48</f>
        <v>1050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1838</v>
      </c>
      <c r="C49" s="176"/>
      <c r="D49" s="176"/>
      <c r="E49" s="176">
        <f>'実質公債費比率（分子）の構造'!L$45</f>
        <v>1878</v>
      </c>
      <c r="F49" s="176"/>
      <c r="G49" s="176"/>
      <c r="H49" s="176">
        <f>'実質公債費比率（分子）の構造'!M$45</f>
        <v>2046</v>
      </c>
      <c r="I49" s="176"/>
      <c r="J49" s="176"/>
      <c r="K49" s="176">
        <f>'実質公債費比率（分子）の構造'!N$45</f>
        <v>2170</v>
      </c>
      <c r="L49" s="176"/>
      <c r="M49" s="176"/>
      <c r="N49" s="176">
        <f>'実質公債費比率（分子）の構造'!O$45</f>
        <v>2112</v>
      </c>
      <c r="O49" s="176"/>
      <c r="P49" s="176"/>
    </row>
    <row r="50" spans="1:16" x14ac:dyDescent="0.2">
      <c r="A50" s="176" t="s">
        <v>67</v>
      </c>
      <c r="B50" s="176" t="e">
        <f>NA()</f>
        <v>#N/A</v>
      </c>
      <c r="C50" s="176">
        <f>IF(ISNUMBER('実質公債費比率（分子）の構造'!K$53),'実質公債費比率（分子）の構造'!K$53,NA())</f>
        <v>371</v>
      </c>
      <c r="D50" s="176" t="e">
        <f>NA()</f>
        <v>#N/A</v>
      </c>
      <c r="E50" s="176" t="e">
        <f>NA()</f>
        <v>#N/A</v>
      </c>
      <c r="F50" s="176">
        <f>IF(ISNUMBER('実質公債費比率（分子）の構造'!L$53),'実質公債費比率（分子）の構造'!L$53,NA())</f>
        <v>397</v>
      </c>
      <c r="G50" s="176" t="e">
        <f>NA()</f>
        <v>#N/A</v>
      </c>
      <c r="H50" s="176" t="e">
        <f>NA()</f>
        <v>#N/A</v>
      </c>
      <c r="I50" s="176">
        <f>IF(ISNUMBER('実質公債費比率（分子）の構造'!M$53),'実質公債費比率（分子）の構造'!M$53,NA())</f>
        <v>599</v>
      </c>
      <c r="J50" s="176" t="e">
        <f>NA()</f>
        <v>#N/A</v>
      </c>
      <c r="K50" s="176" t="e">
        <f>NA()</f>
        <v>#N/A</v>
      </c>
      <c r="L50" s="176">
        <f>IF(ISNUMBER('実質公債費比率（分子）の構造'!N$53),'実質公債費比率（分子）の構造'!N$53,NA())</f>
        <v>781</v>
      </c>
      <c r="M50" s="176" t="e">
        <f>NA()</f>
        <v>#N/A</v>
      </c>
      <c r="N50" s="176" t="e">
        <f>NA()</f>
        <v>#N/A</v>
      </c>
      <c r="O50" s="176">
        <f>IF(ISNUMBER('実質公債費比率（分子）の構造'!O$53),'実質公債費比率（分子）の構造'!O$53,NA())</f>
        <v>776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26307</v>
      </c>
      <c r="E56" s="175"/>
      <c r="F56" s="175"/>
      <c r="G56" s="175">
        <f>'将来負担比率（分子）の構造'!J$52</f>
        <v>26264</v>
      </c>
      <c r="H56" s="175"/>
      <c r="I56" s="175"/>
      <c r="J56" s="175">
        <f>'将来負担比率（分子）の構造'!K$52</f>
        <v>25705</v>
      </c>
      <c r="K56" s="175"/>
      <c r="L56" s="175"/>
      <c r="M56" s="175">
        <f>'将来負担比率（分子）の構造'!L$52</f>
        <v>24573</v>
      </c>
      <c r="N56" s="175"/>
      <c r="O56" s="175"/>
      <c r="P56" s="175">
        <f>'将来負担比率（分子）の構造'!M$52</f>
        <v>23379</v>
      </c>
    </row>
    <row r="57" spans="1:16" x14ac:dyDescent="0.2">
      <c r="A57" s="175" t="s">
        <v>42</v>
      </c>
      <c r="B57" s="175"/>
      <c r="C57" s="175"/>
      <c r="D57" s="175">
        <f>'将来負担比率（分子）の構造'!I$51</f>
        <v>4907</v>
      </c>
      <c r="E57" s="175"/>
      <c r="F57" s="175"/>
      <c r="G57" s="175">
        <f>'将来負担比率（分子）の構造'!J$51</f>
        <v>4648</v>
      </c>
      <c r="H57" s="175"/>
      <c r="I57" s="175"/>
      <c r="J57" s="175">
        <f>'将来負担比率（分子）の構造'!K$51</f>
        <v>4476</v>
      </c>
      <c r="K57" s="175"/>
      <c r="L57" s="175"/>
      <c r="M57" s="175">
        <f>'将来負担比率（分子）の構造'!L$51</f>
        <v>4204</v>
      </c>
      <c r="N57" s="175"/>
      <c r="O57" s="175"/>
      <c r="P57" s="175">
        <f>'将来負担比率（分子）の構造'!M$51</f>
        <v>4068</v>
      </c>
    </row>
    <row r="58" spans="1:16" x14ac:dyDescent="0.2">
      <c r="A58" s="175" t="s">
        <v>41</v>
      </c>
      <c r="B58" s="175"/>
      <c r="C58" s="175"/>
      <c r="D58" s="175">
        <f>'将来負担比率（分子）の構造'!I$50</f>
        <v>4309</v>
      </c>
      <c r="E58" s="175"/>
      <c r="F58" s="175"/>
      <c r="G58" s="175">
        <f>'将来負担比率（分子）の構造'!J$50</f>
        <v>4458</v>
      </c>
      <c r="H58" s="175"/>
      <c r="I58" s="175"/>
      <c r="J58" s="175">
        <f>'将来負担比率（分子）の構造'!K$50</f>
        <v>5496</v>
      </c>
      <c r="K58" s="175"/>
      <c r="L58" s="175"/>
      <c r="M58" s="175">
        <f>'将来負担比率（分子）の構造'!L$50</f>
        <v>7002</v>
      </c>
      <c r="N58" s="175"/>
      <c r="O58" s="175"/>
      <c r="P58" s="175">
        <f>'将来負担比率（分子）の構造'!M$50</f>
        <v>6880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2622</v>
      </c>
      <c r="C62" s="175"/>
      <c r="D62" s="175"/>
      <c r="E62" s="175">
        <f>'将来負担比率（分子）の構造'!J$45</f>
        <v>2625</v>
      </c>
      <c r="F62" s="175"/>
      <c r="G62" s="175"/>
      <c r="H62" s="175">
        <f>'将来負担比率（分子）の構造'!K$45</f>
        <v>2839</v>
      </c>
      <c r="I62" s="175"/>
      <c r="J62" s="175"/>
      <c r="K62" s="175">
        <f>'将来負担比率（分子）の構造'!L$45</f>
        <v>2666</v>
      </c>
      <c r="L62" s="175"/>
      <c r="M62" s="175"/>
      <c r="N62" s="175">
        <f>'将来負担比率（分子）の構造'!M$45</f>
        <v>2954</v>
      </c>
      <c r="O62" s="175"/>
      <c r="P62" s="175"/>
    </row>
    <row r="63" spans="1:16" x14ac:dyDescent="0.2">
      <c r="A63" s="175" t="s">
        <v>34</v>
      </c>
      <c r="B63" s="175">
        <f>'将来負担比率（分子）の構造'!I$44</f>
        <v>758</v>
      </c>
      <c r="C63" s="175"/>
      <c r="D63" s="175"/>
      <c r="E63" s="175">
        <f>'将来負担比率（分子）の構造'!J$44</f>
        <v>799</v>
      </c>
      <c r="F63" s="175"/>
      <c r="G63" s="175"/>
      <c r="H63" s="175">
        <f>'将来負担比率（分子）の構造'!K$44</f>
        <v>815</v>
      </c>
      <c r="I63" s="175"/>
      <c r="J63" s="175"/>
      <c r="K63" s="175">
        <f>'将来負担比率（分子）の構造'!L$44</f>
        <v>825</v>
      </c>
      <c r="L63" s="175"/>
      <c r="M63" s="175"/>
      <c r="N63" s="175">
        <f>'将来負担比率（分子）の構造'!M$44</f>
        <v>1344</v>
      </c>
      <c r="O63" s="175"/>
      <c r="P63" s="175"/>
    </row>
    <row r="64" spans="1:16" x14ac:dyDescent="0.2">
      <c r="A64" s="175" t="s">
        <v>33</v>
      </c>
      <c r="B64" s="175">
        <f>'将来負担比率（分子）の構造'!I$43</f>
        <v>11090</v>
      </c>
      <c r="C64" s="175"/>
      <c r="D64" s="175"/>
      <c r="E64" s="175">
        <f>'将来負担比率（分子）の構造'!J$43</f>
        <v>10579</v>
      </c>
      <c r="F64" s="175"/>
      <c r="G64" s="175"/>
      <c r="H64" s="175">
        <f>'将来負担比率（分子）の構造'!K$43</f>
        <v>10306</v>
      </c>
      <c r="I64" s="175"/>
      <c r="J64" s="175"/>
      <c r="K64" s="175">
        <f>'将来負担比率（分子）の構造'!L$43</f>
        <v>10153</v>
      </c>
      <c r="L64" s="175"/>
      <c r="M64" s="175"/>
      <c r="N64" s="175">
        <f>'将来負担比率（分子）の構造'!M$43</f>
        <v>9978</v>
      </c>
      <c r="O64" s="175"/>
      <c r="P64" s="175"/>
    </row>
    <row r="65" spans="1:16" x14ac:dyDescent="0.2">
      <c r="A65" s="175" t="s">
        <v>32</v>
      </c>
      <c r="B65" s="175">
        <f>'将来負担比率（分子）の構造'!I$42</f>
        <v>378</v>
      </c>
      <c r="C65" s="175"/>
      <c r="D65" s="175"/>
      <c r="E65" s="175">
        <f>'将来負担比率（分子）の構造'!J$42</f>
        <v>383</v>
      </c>
      <c r="F65" s="175"/>
      <c r="G65" s="175"/>
      <c r="H65" s="175">
        <f>'将来負担比率（分子）の構造'!K$42</f>
        <v>328</v>
      </c>
      <c r="I65" s="175"/>
      <c r="J65" s="175"/>
      <c r="K65" s="175">
        <f>'将来負担比率（分子）の構造'!L$42</f>
        <v>304</v>
      </c>
      <c r="L65" s="175"/>
      <c r="M65" s="175"/>
      <c r="N65" s="175">
        <f>'将来負担比率（分子）の構造'!M$42</f>
        <v>394</v>
      </c>
      <c r="O65" s="175"/>
      <c r="P65" s="175"/>
    </row>
    <row r="66" spans="1:16" x14ac:dyDescent="0.2">
      <c r="A66" s="175" t="s">
        <v>31</v>
      </c>
      <c r="B66" s="175">
        <f>'将来負担比率（分子）の構造'!I$41</f>
        <v>19639</v>
      </c>
      <c r="C66" s="175"/>
      <c r="D66" s="175"/>
      <c r="E66" s="175">
        <f>'将来負担比率（分子）の構造'!J$41</f>
        <v>22359</v>
      </c>
      <c r="F66" s="175"/>
      <c r="G66" s="175"/>
      <c r="H66" s="175">
        <f>'将来負担比率（分子）の構造'!K$41</f>
        <v>23389</v>
      </c>
      <c r="I66" s="175"/>
      <c r="J66" s="175"/>
      <c r="K66" s="175">
        <f>'将来負担比率（分子）の構造'!L$41</f>
        <v>22165</v>
      </c>
      <c r="L66" s="175"/>
      <c r="M66" s="175"/>
      <c r="N66" s="175">
        <f>'将来負担比率（分子）の構造'!M$41</f>
        <v>20721</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1376</v>
      </c>
      <c r="G67" s="175" t="e">
        <f>NA()</f>
        <v>#N/A</v>
      </c>
      <c r="H67" s="175" t="e">
        <f>NA()</f>
        <v>#N/A</v>
      </c>
      <c r="I67" s="175">
        <f>IF(ISNUMBER('将来負担比率（分子）の構造'!K$53), IF('将来負担比率（分子）の構造'!K$53 &lt; 0, 0, '将来負担比率（分子）の構造'!K$53), NA())</f>
        <v>1999</v>
      </c>
      <c r="J67" s="175" t="e">
        <f>NA()</f>
        <v>#N/A</v>
      </c>
      <c r="K67" s="175" t="e">
        <f>NA()</f>
        <v>#N/A</v>
      </c>
      <c r="L67" s="175">
        <f>IF(ISNUMBER('将来負担比率（分子）の構造'!L$53), IF('将来負担比率（分子）の構造'!L$53 &lt; 0, 0, '将来負担比率（分子）の構造'!L$53), NA())</f>
        <v>334</v>
      </c>
      <c r="M67" s="175" t="e">
        <f>NA()</f>
        <v>#N/A</v>
      </c>
      <c r="N67" s="175" t="e">
        <f>NA()</f>
        <v>#N/A</v>
      </c>
      <c r="O67" s="175">
        <f>IF(ISNUMBER('将来負担比率（分子）の構造'!M$53), IF('将来負担比率（分子）の構造'!M$53 &lt; 0, 0, '将来負担比率（分子）の構造'!M$53), NA())</f>
        <v>1064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2311</v>
      </c>
      <c r="C72" s="179">
        <f>基金残高に係る経年分析!G55</f>
        <v>2901</v>
      </c>
      <c r="D72" s="179">
        <f>基金残高に係る経年分析!H55</f>
        <v>2836</v>
      </c>
    </row>
    <row r="73" spans="1:16" x14ac:dyDescent="0.2">
      <c r="A73" s="178" t="s">
        <v>74</v>
      </c>
      <c r="B73" s="179">
        <f>基金残高に係る経年分析!F56</f>
        <v>524</v>
      </c>
      <c r="C73" s="179">
        <f>基金残高に係る経年分析!G56</f>
        <v>524</v>
      </c>
      <c r="D73" s="179">
        <f>基金残高に係る経年分析!H56</f>
        <v>607</v>
      </c>
    </row>
    <row r="74" spans="1:16" x14ac:dyDescent="0.2">
      <c r="A74" s="178" t="s">
        <v>75</v>
      </c>
      <c r="B74" s="179">
        <f>基金残高に係る経年分析!F57</f>
        <v>1374</v>
      </c>
      <c r="C74" s="179">
        <f>基金残高に係る経年分析!G57</f>
        <v>2240</v>
      </c>
      <c r="D74" s="179">
        <f>基金残高に係る経年分析!H57</f>
        <v>2374</v>
      </c>
    </row>
  </sheetData>
  <sheetProtection algorithmName="SHA-512" hashValue="UeUImPIujU7KcYJNBBt7ZTso6vj67ikeKKsfPDQRXuQT/iFz+TCjs2DJnf1Y6QJlKmIBOfVQ4twfAmFurZ3JYQ==" saltValue="C4hFHDkZMuoXGuaqSSse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2025-03-14T09:02:06Z</cp:lastPrinted>
  <dcterms:created xsi:type="dcterms:W3CDTF">2025-02-19T03:29:31Z</dcterms:created>
  <dcterms:modified xsi:type="dcterms:W3CDTF">2025-03-17T03:50:43Z</dcterms:modified>
  <cp:category/>
</cp:coreProperties>
</file>