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18 松原市○◎\"/>
    </mc:Choice>
  </mc:AlternateContent>
  <xr:revisionPtr revIDLastSave="0" documentId="13_ncr:1_{B4400121-F953-4EFE-A79B-6920ADFCDAB7}"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<sst xmlns="http://schemas.openxmlformats.org/spreadsheetml/2006/main" count="1078" uniqueCount="564">
  <si>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</si>
  <si>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</si>
  <si>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</si>
  <si>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</si>
  <si>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</si>
  <si>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</si>
  <si>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</si>
  <si>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</si>
  <si>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</si>
  <si>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</si>
  <si>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</si>
  <si>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</si>
  <si>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</si>
  <si>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</si>
  <si>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</si>
  <si>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</si>
  <si>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</si>
  <si>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</si>
  <si>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</si>
  <si>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</si>
  <si>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</si>
  <si>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</si>
  <si>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</si>
  <si>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</si>
  <si>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</si>
  <si>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</si>
  <si>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</si>
  <si>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</si>
  <si>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</si>
  <si>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</si>
  <si>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</si>
  <si>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</si>
  <si>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</si>
  <si>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</si>
  <si>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</si>
  <si>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</si>
  <si>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</si>
  <si>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</si>
  <si>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</si>
  <si>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</si>
  <si>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</si>
  <si>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</si>
  <si>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</si>
  <si>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</si>
  <si>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</si>
  <si>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</si>
  <si>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</si>
  <si>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</si>
  <si>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</si>
  <si>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</si>
  <si>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</si>
  <si>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</si>
  <si>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</si>
  <si>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</si>
  <si>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</si>
  <si>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</si>
  <si>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</si>
  <si>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</si>
  <si>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</si>
  <si>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</si>
  <si>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</si>
  <si>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</si>
  <si>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</si>
  <si>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</si>
  <si>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</si>
  <si>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</si>
  <si>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</si>
  <si>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</si>
  <si>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</si>
  <si>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</si>
  <si>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</si>
  <si>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</si>
  <si>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</si>
  <si>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</si>
  <si>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</si>
  <si>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</si>
  <si>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</si>
  <si>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</si>
  <si>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</si>
  <si>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</si>
  <si>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</si>
  <si>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</si>
  <si>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</si>
  <si>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</si>
  <si>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</si>
  <si>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</si>
  <si>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</si>
  <si>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</si>
  <si>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</si>
  <si>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</si>
  <si>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</si>
  <si>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</si>
  <si>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</si>
  <si>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</si>
  <si>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</si>
  <si>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</si>
  <si>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</si>
  <si>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</si>
  <si>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</si>
  <si>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</si>
  <si>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</si>
  <si>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</si>
  <si>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</si>
  <si>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</si>
  <si>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</si>
  <si>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</si>
  <si>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</si>
  <si>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</si>
  <si>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</si>
  <si>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</si>
  <si>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</si>
  <si>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</si>
  <si>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</si>
  <si>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</si>
  <si>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</si>
  <si>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</si>
  <si>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</si>
  <si>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</si>
  <si>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</si>
  <si>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</si>
  <si>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</si>
  <si>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</si>
  <si>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</si>
  <si>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</si>
  <si>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</si>
  <si>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</si>
  <si>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</si>
  <si>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</si>
  <si>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</si>
  <si>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</si>
  <si>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</si>
  <si>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</si>
  <si>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</si>
  <si>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</si>
  <si>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</si>
  <si>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</si>
  <si>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</si>
  <si>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</si>
  <si>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</si>
  <si>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</si>
  <si>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</si>
  <si>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</si>
  <si>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</si>
  <si>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</si>
  <si>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</si>
  <si>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</si>
  <si>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</si>
  <si>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</si>
  <si>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</si>
  <si>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</si>
  <si>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</si>
  <si>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</si>
  <si>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</si>
  <si>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</si>
  <si>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</si>
  <si>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</si>
  <si>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</si>
  <si>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</si>
  <si>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</si>
  <si>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</si>
  <si>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</si>
  <si>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</si>
  <si>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</si>
  <si>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</si>
  <si>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</si>
  <si>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</si>
  <si>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</si>
  <si>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</si>
  <si>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</si>
  <si>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</si>
  <si>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</si>
  <si>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</si>
  <si>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</si>
  <si>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</si>
  <si>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</si>
  <si>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</si>
  <si>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</si>
  <si>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</si>
  <si>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</si>
  <si>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</si>
  <si>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</si>
  <si>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</si>
  <si>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</si>
  <si>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</si>
  <si>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</si>
  <si>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</si>
  <si>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</si>
  <si>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</si>
  <si>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</si>
  <si>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</si>
  <si>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</si>
  <si>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</si>
  <si>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</si>
  <si>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</si>
  <si>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</si>
  <si>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</si>
  <si>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</si>
  <si>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</si>
  <si>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</si>
  <si>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</si>
  <si>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</si>
  <si>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</si>
  <si>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</si>
  <si>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大阪府松原市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</si>
  <si>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</si>
  <si>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</si>
  <si>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</si>
  <si>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</si>
  <si>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</si>
  <si>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</si>
  <si>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</si>
  <si>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</si>
  <si>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</si>
  <si>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</si>
  <si>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</si>
  <si>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</si>
  <si>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</si>
  <si>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</si>
  <si>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</si>
  <si>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</si>
  <si>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</si>
  <si>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</si>
  <si>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</si>
  <si>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</si>
  <si>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</si>
  <si>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</si>
  <si>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</si>
  <si>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</si>
  <si>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</si>
  <si>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</si>
  <si>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</si>
  <si>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</si>
  <si>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</si>
  <si>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</si>
  <si>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</si>
  <si>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</si>
  <si>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</si>
  <si>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</si>
  <si>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</si>
  <si>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</si>
  <si>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</si>
  <si>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</si>
  <si>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</si>
  <si>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</si>
  <si>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</si>
  <si>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</si>
  <si>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</si>
  <si>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</si>
  <si>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</si>
  <si>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</si>
  <si>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</si>
  <si>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</si>
  <si>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</si>
  <si>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</si>
  <si>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</si>
  <si>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</si>
  <si>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</si>
  <si>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</si>
  <si>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</si>
  <si>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</si>
  <si>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</si>
  <si>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</si>
  <si>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</si>
  <si>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</si>
  <si>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</si>
  <si>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</si>
  <si>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</si>
  <si>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</si>
  <si>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</si>
  <si>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</si>
  <si>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</si>
  <si>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</si>
  <si>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</si>
  <si>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</si>
  <si>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</si>
  <si>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</si>
  <si>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</si>
  <si>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</si>
  <si>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</si>
  <si>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</si>
  <si>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</si>
  <si>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</si>
  <si>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</si>
  <si>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</si>
  <si>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</si>
  <si>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</si>
  <si>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</si>
  <si>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</si>
  <si>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</si>
  <si>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</si>
  <si>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</si>
  <si>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</si>
  <si>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</si>
  <si>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</si>
  <si>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</si>
  <si>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</si>
  <si>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</si>
  <si>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</si>
  <si>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</si>
  <si>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</si>
  <si>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</si>
  <si>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</si>
  <si>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</si>
  <si>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</si>
  <si>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</si>
  <si>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</si>
  <si>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</si>
  <si>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</si>
  <si>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</si>
  <si>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</si>
  <si>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</si>
  <si>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</si>
  <si>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</si>
  <si>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</si>
  <si>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</si>
  <si>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</si>
  <si>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</si>
  <si>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</si>
  <si>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</si>
  <si>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</si>
  <si>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</si>
  <si>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</si>
  <si>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</si>
  <si>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</si>
  <si>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</si>
  <si>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</si>
  <si>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</si>
  <si>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</si>
  <si>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</si>
  <si>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</si>
  <si>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</si>
  <si>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</si>
  <si>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</si>
  <si>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</si>
  <si>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</si>
  <si>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</si>
  <si>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</si>
  <si>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</si>
  <si>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</si>
  <si>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</si>
  <si>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</si>
  <si>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</si>
  <si>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</si>
  <si>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</si>
  <si>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</si>
  <si>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</si>
  <si>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</si>
  <si>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</si>
  <si>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</si>
  <si>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</si>
  <si>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</si>
  <si>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</si>
  <si>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</si>
  <si>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</si>
  <si>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大阪府松原市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</si>
  <si>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</si>
  <si>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</si>
  <si>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</si>
  <si>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</si>
  <si>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</si>
  <si>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</si>
  <si>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</si>
  <si>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</si>
  <si>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</si>
  <si>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</si>
  <si>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</si>
  <si>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</si>
  <si>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</si>
  <si>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</si>
  <si>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</si>
  <si>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</si>
  <si>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</si>
  <si>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</si>
  <si>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</si>
  <si>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</si>
  <si>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</si>
  <si>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</si>
  <si>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</si>
  <si>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</si>
  <si>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</si>
  <si>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</si>
  <si>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</si>
  <si>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</si>
  <si>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</si>
  <si>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</si>
  <si>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</si>
  <si>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</si>
  <si>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</si>
  <si>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</si>
  <si>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</si>
  <si>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</si>
  <si>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</si>
  <si>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</si>
  <si>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</si>
  <si>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</si>
  <si>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</si>
  <si>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</si>
  <si>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</si>
  <si>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</si>
  <si>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</si>
  <si>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</si>
  <si>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</si>
  <si>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</si>
  <si>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</si>
  <si>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</si>
  <si>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</si>
  <si>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</si>
  <si>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</si>
  <si>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</si>
  <si>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</si>
  <si>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</si>
  <si>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</si>
  <si>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</si>
  <si>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</si>
  <si>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</si>
  <si>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</si>
  <si>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</si>
  <si>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</si>
  <si>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</si>
  <si>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</si>
  <si>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</si>
  <si>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</si>
  <si>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</si>
  <si>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</si>
  <si>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</si>
  <si>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</si>
  <si>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</si>
  <si>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</si>
  <si>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</si>
  <si>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</si>
  <si>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</si>
  <si>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</si>
  <si>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</si>
  <si>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</si>
  <si>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</si>
  <si>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</si>
  <si>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</si>
  <si>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</si>
  <si>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</si>
  <si>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</si>
  <si>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</si>
  <si>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</si>
  <si>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</si>
  <si>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</si>
  <si>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</si>
  <si>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</si>
  <si>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</si>
  <si>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</si>
  <si>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</si>
  <si>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</si>
  <si>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</si>
  <si>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</si>
  <si>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</si>
  <si>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</si>
  <si>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</si>
  <si>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</si>
  <si>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</si>
  <si>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</si>
  <si>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</si>
  <si>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</si>
  <si>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</si>
  <si>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</si>
  <si>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</si>
  <si>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</si>
  <si>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</si>
  <si>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</si>
  <si>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</si>
  <si>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</si>
  <si>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</si>
  <si>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</si>
  <si>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</si>
  <si>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</si>
  <si>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</si>
  <si>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</si>
  <si>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</si>
  <si>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</si>
  <si>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</si>
  <si>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</si>
  <si>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</si>
  <si>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</si>
  <si>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</si>
  <si>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</si>
  <si>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</si>
  <si>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</si>
  <si>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</si>
  <si>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</si>
  <si>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</si>
  <si>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</si>
  <si>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</si>
  <si>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</si>
  <si>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</si>
  <si>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</si>
  <si>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</si>
  <si>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</si>
  <si>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</si>
  <si>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</si>
  <si>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</si>
  <si>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</si>
  <si>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</si>
  <si>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</si>
  <si>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</si>
  <si>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</si>
  <si>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</si>
  <si>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</si>
  <si>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</si>
  <si>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</si>
  <si>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</si>
  <si>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</si>
  <si>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</si>
  <si>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</si>
  <si>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</si>
  <si>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</si>
  <si>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</si>
  <si>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</si>
  <si>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</si>
  <si>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</si>
  <si>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</si>
  <si>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</si>
  <si>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</si>
  <si>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</si>
  <si>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</si>
  <si>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</si>
  <si>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</si>
  <si>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</si>
  <si>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</si>
  <si>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</si>
  <si>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</si>
  <si>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</si>
  <si>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</si>
  <si>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国民健康保険特別会計</t>
  </si>
  <si>
    <t>▲ 7.97</t>
  </si>
  <si>
    <t>▲ 6.36</t>
  </si>
  <si>
    <t>▲ 5.10</t>
  </si>
  <si>
    <t>▲ 3.89</t>
  </si>
  <si>
    <t>▲ 3.38</t>
  </si>
  <si>
    <t>水道事業会計</t>
  </si>
  <si>
    <t>一般会計</t>
  </si>
  <si>
    <t>下水道事業会計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</si>
  <si>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</si>
  <si>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</si>
  <si>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</si>
  <si>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</si>
  <si>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</si>
  <si>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</si>
  <si>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</si>
  <si>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</si>
  <si>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</si>
  <si>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</si>
  <si>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大和川右岸水防事務組合</t>
    <phoneticPr fontId="10"/>
  </si>
  <si>
    <t>大阪広域環境施設組合</t>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</si>
  <si>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</si>
  <si>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</si>
  <si>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</si>
  <si>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0"/>
  </si>
  <si>
    <t>松原都市開発</t>
    <rPh sb="0" eb="2">
      <t>マツバラ</t>
    </rPh>
    <rPh sb="2" eb="4">
      <t>トシ</t>
    </rPh>
    <rPh sb="4" eb="6">
      <t>カイハツ</t>
    </rPh>
    <phoneticPr fontId="10"/>
  </si>
  <si>
    <t>松原市文化情報振興事業団</t>
    <rPh sb="0" eb="3">
      <t>マツバラシ</t>
    </rPh>
    <rPh sb="3" eb="5">
      <t>ブンカ</t>
    </rPh>
    <rPh sb="5" eb="7">
      <t>ジョウホウ</t>
    </rPh>
    <rPh sb="7" eb="9">
      <t>シンコウ</t>
    </rPh>
    <rPh sb="9" eb="12">
      <t>ジギョウダン</t>
    </rPh>
    <phoneticPr fontId="10"/>
  </si>
  <si>
    <t>〇</t>
    <phoneticPr fontId="2"/>
  </si>
  <si>
    <t>松原市土地開発公社</t>
    <rPh sb="0" eb="3">
      <t>マツバラシ</t>
    </rPh>
    <rPh sb="3" eb="5">
      <t>トチ</t>
    </rPh>
    <rPh sb="5" eb="7">
      <t>カイハツ</t>
    </rPh>
    <rPh sb="7" eb="9">
      <t>コウシャ</t>
    </rPh>
    <phoneticPr fontId="10"/>
  </si>
  <si>
    <t>松原学校給食</t>
    <rPh sb="0" eb="2">
      <t>マツバラ</t>
    </rPh>
    <rPh sb="2" eb="4">
      <t>ガッコウ</t>
    </rPh>
    <rPh sb="4" eb="6">
      <t>キュウショク</t>
    </rPh>
    <phoneticPr fontId="10"/>
  </si>
  <si>
    <t>松原市文化振興基金</t>
    <rPh sb="0" eb="3">
      <t>マツバラシ</t>
    </rPh>
    <phoneticPr fontId="2"/>
  </si>
  <si>
    <t>松原市新型コロナウイルス感染症等対策推進基金</t>
    <phoneticPr fontId="2"/>
  </si>
  <si>
    <t>松原市子ども未来基金</t>
    <phoneticPr fontId="2"/>
  </si>
  <si>
    <t>松原市公共施設整備事業基金</t>
    <phoneticPr fontId="2"/>
  </si>
  <si>
    <t>松原市商業活性化事業等基金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</si>
</sst>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A438-4809-8ABB-EBAD2BBD0A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32290</c:v>
                </c:pt>
                <c:pt idx="1">
                  <c:v>16198</c:v>
                </c:pt>
                <c:pt idx="2">
                  <c:v>7012</c:v>
                </c:pt>
                <c:pt idx="3">
                  <c:v>11697</c:v>
                </c:pt>
                <c:pt idx="4">
                  <c:v>18436</c:v>
                </c:pt>
              </c:numCache>
            </c:numRef>
          </c:val>
          <c:smooth val="0"/>
          <c:extLst>
            <c:ext xmlns:c16="http://schemas.microsoft.com/office/drawing/2014/chart" uri="{C3380CC4-5D6E-409C-BE32-E72D297353CC}">
              <c16:uniqueId val="{00000001-A438-4809-8ABB-EBAD2BBD0A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0.46</c:v>
                </c:pt>
                <c:pt idx="1">
                  <c:v>2.62</c:v>
                </c:pt>
                <c:pt idx="2">
                  <c:v>3.94</c:v>
                </c:pt>
                <c:pt idx="3">
                  <c:v>3.77</c:v>
                </c:pt>
                <c:pt idx="4">
                  <c:v>3.51</c:v>
                </c:pt>
              </c:numCache>
            </c:numRef>
          </c:val>
          <c:extLst>
            <c:ext xmlns:c16="http://schemas.microsoft.com/office/drawing/2014/chart" uri="{C3380CC4-5D6E-409C-BE32-E72D297353CC}">
              <c16:uniqueId val="{00000000-ED45-4D24-A269-09D5910F7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c:v>
                </c:pt>
                <c:pt idx="1">
                  <c:v>2.63</c:v>
                </c:pt>
                <c:pt idx="2">
                  <c:v>9.3800000000000008</c:v>
                </c:pt>
                <c:pt idx="3">
                  <c:v>16.89</c:v>
                </c:pt>
                <c:pt idx="4">
                  <c:v>20.5</c:v>
                </c:pt>
              </c:numCache>
            </c:numRef>
          </c:val>
          <c:extLst>
            <c:ext xmlns:c16="http://schemas.microsoft.com/office/drawing/2014/chart" uri="{C3380CC4-5D6E-409C-BE32-E72D297353CC}">
              <c16:uniqueId val="{00000001-ED45-4D24-A269-09D5910F73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0.04</c:v>
                </c:pt>
                <c:pt idx="1">
                  <c:v>3.02</c:v>
                </c:pt>
                <c:pt idx="2">
                  <c:v>8.31</c:v>
                </c:pt>
                <c:pt idx="3">
                  <c:v>7.22</c:v>
                </c:pt>
                <c:pt idx="4">
                  <c:v>3.89</c:v>
                </c:pt>
              </c:numCache>
            </c:numRef>
          </c:val>
          <c:smooth val="0"/>
          <c:extLst>
            <c:ext xmlns:c16="http://schemas.microsoft.com/office/drawing/2014/chart" uri="{C3380CC4-5D6E-409C-BE32-E72D297353CC}">
              <c16:uniqueId val="{00000002-ED45-4D24-A269-09D5910F73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0-44EC-9ACE-F8B1D499C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B0-44EC-9ACE-F8B1D499CB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B0-44EC-9ACE-F8B1D499CB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B0-44EC-9ACE-F8B1D499CB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0.12</c:v>
                </c:pt>
                <c:pt idx="6">
                  <c:v>#N/A</c:v>
                </c:pt>
                <c:pt idx="7">
                  <c:v>0.24</c:v>
                </c:pt>
                <c:pt idx="8">
                  <c:v>#N/A</c:v>
                </c:pt>
                <c:pt idx="9">
                  <c:v>0.24</c:v>
                </c:pt>
              </c:numCache>
            </c:numRef>
          </c:val>
          <c:extLst>
            <c:ext xmlns:c16="http://schemas.microsoft.com/office/drawing/2014/chart" uri="{C3380CC4-5D6E-409C-BE32-E72D297353CC}">
              <c16:uniqueId val="{00000004-0CB0-44EC-9ACE-F8B1D499CB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0.33</c:v>
                </c:pt>
                <c:pt idx="4">
                  <c:v>#N/A</c:v>
                </c:pt>
                <c:pt idx="5">
                  <c:v>0.39</c:v>
                </c:pt>
                <c:pt idx="6">
                  <c:v>#N/A</c:v>
                </c:pt>
                <c:pt idx="7">
                  <c:v>0.22</c:v>
                </c:pt>
                <c:pt idx="8">
                  <c:v>#N/A</c:v>
                </c:pt>
                <c:pt idx="9">
                  <c:v>0.38</c:v>
                </c:pt>
              </c:numCache>
            </c:numRef>
          </c:val>
          <c:extLst>
            <c:ext xmlns:c16="http://schemas.microsoft.com/office/drawing/2014/chart" uri="{C3380CC4-5D6E-409C-BE32-E72D297353CC}">
              <c16:uniqueId val="{00000005-0CB0-44EC-9ACE-F8B1D499CBC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3.13</c:v>
                </c:pt>
                <c:pt idx="2">
                  <c:v>#N/A</c:v>
                </c:pt>
                <c:pt idx="3">
                  <c:v>2.79</c:v>
                </c:pt>
                <c:pt idx="4">
                  <c:v>#N/A</c:v>
                </c:pt>
                <c:pt idx="5">
                  <c:v>1.45</c:v>
                </c:pt>
                <c:pt idx="6">
                  <c:v>#N/A</c:v>
                </c:pt>
                <c:pt idx="7">
                  <c:v>0.84</c:v>
                </c:pt>
                <c:pt idx="8">
                  <c:v>#N/A</c:v>
                </c:pt>
                <c:pt idx="9">
                  <c:v>1.68</c:v>
                </c:pt>
              </c:numCache>
            </c:numRef>
          </c:val>
          <c:extLst>
            <c:ext xmlns:c16="http://schemas.microsoft.com/office/drawing/2014/chart" uri="{C3380CC4-5D6E-409C-BE32-E72D297353CC}">
              <c16:uniqueId val="{00000006-0CB0-44EC-9ACE-F8B1D499CB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2.61</c:v>
                </c:pt>
                <c:pt idx="4">
                  <c:v>#N/A</c:v>
                </c:pt>
                <c:pt idx="5">
                  <c:v>3.94</c:v>
                </c:pt>
                <c:pt idx="6">
                  <c:v>#N/A</c:v>
                </c:pt>
                <c:pt idx="7">
                  <c:v>3.77</c:v>
                </c:pt>
                <c:pt idx="8">
                  <c:v>#N/A</c:v>
                </c:pt>
                <c:pt idx="9">
                  <c:v>3.5</c:v>
                </c:pt>
              </c:numCache>
            </c:numRef>
          </c:val>
          <c:extLst>
            <c:ext xmlns:c16="http://schemas.microsoft.com/office/drawing/2014/chart" uri="{C3380CC4-5D6E-409C-BE32-E72D297353CC}">
              <c16:uniqueId val="{00000007-0CB0-44EC-9ACE-F8B1D499CB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14.97</c:v>
                </c:pt>
                <c:pt idx="2">
                  <c:v>#N/A</c:v>
                </c:pt>
                <c:pt idx="3">
                  <c:v>12.69</c:v>
                </c:pt>
                <c:pt idx="4">
                  <c:v>#N/A</c:v>
                </c:pt>
                <c:pt idx="5">
                  <c:v>11.33</c:v>
                </c:pt>
                <c:pt idx="6">
                  <c:v>#N/A</c:v>
                </c:pt>
                <c:pt idx="7">
                  <c:v>9.86</c:v>
                </c:pt>
                <c:pt idx="8">
                  <c:v>#N/A</c:v>
                </c:pt>
                <c:pt idx="9">
                  <c:v>8.01</c:v>
                </c:pt>
              </c:numCache>
            </c:numRef>
          </c:val>
          <c:extLst>
            <c:ext xmlns:c16="http://schemas.microsoft.com/office/drawing/2014/chart" uri="{C3380CC4-5D6E-409C-BE32-E72D297353CC}">
              <c16:uniqueId val="{00000008-0CB0-44EC-9ACE-F8B1D499CBC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7.97</c:v>
                </c:pt>
                <c:pt idx="1">
                  <c:v>#N/A</c:v>
                </c:pt>
                <c:pt idx="2">
                  <c:v>6.36</c:v>
                </c:pt>
                <c:pt idx="3">
                  <c:v>#N/A</c:v>
                </c:pt>
                <c:pt idx="4">
                  <c:v>5.0999999999999996</c:v>
                </c:pt>
                <c:pt idx="5">
                  <c:v>#N/A</c:v>
                </c:pt>
                <c:pt idx="6">
                  <c:v>3.89</c:v>
                </c:pt>
                <c:pt idx="7">
                  <c:v>#N/A</c:v>
                </c:pt>
                <c:pt idx="8">
                  <c:v>3.38</c:v>
                </c:pt>
                <c:pt idx="9">
                  <c:v>#N/A</c:v>
                </c:pt>
              </c:numCache>
            </c:numRef>
          </c:val>
          <c:extLst>
            <c:ext xmlns:c16="http://schemas.microsoft.com/office/drawing/2014/chart" uri="{C3380CC4-5D6E-409C-BE32-E72D297353CC}">
              <c16:uniqueId val="{00000009-0CB0-44EC-9ACE-F8B1D499CB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4141</c:v>
                </c:pt>
                <c:pt idx="5">
                  <c:v>4191</c:v>
                </c:pt>
                <c:pt idx="8">
                  <c:v>4317</c:v>
                </c:pt>
                <c:pt idx="11">
                  <c:v>4210</c:v>
                </c:pt>
                <c:pt idx="14">
                  <c:v>4289</c:v>
                </c:pt>
              </c:numCache>
            </c:numRef>
          </c:val>
          <c:extLst>
            <c:ext xmlns:c16="http://schemas.microsoft.com/office/drawing/2014/chart" uri="{C3380CC4-5D6E-409C-BE32-E72D297353CC}">
              <c16:uniqueId val="{00000000-92C2-42FE-B27D-32ECA1FC58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92C2-42FE-B27D-32ECA1FC58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C2-42FE-B27D-32ECA1FC58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35</c:v>
                </c:pt>
                <c:pt idx="6">
                  <c:v>29</c:v>
                </c:pt>
                <c:pt idx="9">
                  <c:v>18</c:v>
                </c:pt>
                <c:pt idx="12">
                  <c:v>49</c:v>
                </c:pt>
              </c:numCache>
            </c:numRef>
          </c:val>
          <c:extLst>
            <c:ext xmlns:c16="http://schemas.microsoft.com/office/drawing/2014/chart" uri="{C3380CC4-5D6E-409C-BE32-E72D297353CC}">
              <c16:uniqueId val="{00000003-92C2-42FE-B27D-32ECA1FC58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1024</c:v>
                </c:pt>
                <c:pt idx="3">
                  <c:v>986</c:v>
                </c:pt>
                <c:pt idx="6">
                  <c:v>898</c:v>
                </c:pt>
                <c:pt idx="9">
                  <c:v>823</c:v>
                </c:pt>
                <c:pt idx="12">
                  <c:v>846</c:v>
                </c:pt>
              </c:numCache>
            </c:numRef>
          </c:val>
          <c:extLst>
            <c:ext xmlns:c16="http://schemas.microsoft.com/office/drawing/2014/chart" uri="{C3380CC4-5D6E-409C-BE32-E72D297353CC}">
              <c16:uniqueId val="{00000004-92C2-42FE-B27D-32ECA1FC58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C2-42FE-B27D-32ECA1FC58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C2-42FE-B27D-32ECA1FC58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4089</c:v>
                </c:pt>
                <c:pt idx="3">
                  <c:v>4041</c:v>
                </c:pt>
                <c:pt idx="6">
                  <c:v>4119</c:v>
                </c:pt>
                <c:pt idx="9">
                  <c:v>3913</c:v>
                </c:pt>
                <c:pt idx="12">
                  <c:v>3827</c:v>
                </c:pt>
              </c:numCache>
            </c:numRef>
          </c:val>
          <c:extLst>
            <c:ext xmlns:c16="http://schemas.microsoft.com/office/drawing/2014/chart" uri="{C3380CC4-5D6E-409C-BE32-E72D297353CC}">
              <c16:uniqueId val="{00000007-92C2-42FE-B27D-32ECA1FC58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1022</c:v>
                </c:pt>
                <c:pt idx="2">
                  <c:v>#N/A</c:v>
                </c:pt>
                <c:pt idx="3">
                  <c:v>#N/A</c:v>
                </c:pt>
                <c:pt idx="4">
                  <c:v>872</c:v>
                </c:pt>
                <c:pt idx="5">
                  <c:v>#N/A</c:v>
                </c:pt>
                <c:pt idx="6">
                  <c:v>#N/A</c:v>
                </c:pt>
                <c:pt idx="7">
                  <c:v>729</c:v>
                </c:pt>
                <c:pt idx="8">
                  <c:v>#N/A</c:v>
                </c:pt>
                <c:pt idx="9">
                  <c:v>#N/A</c:v>
                </c:pt>
                <c:pt idx="10">
                  <c:v>544</c:v>
                </c:pt>
                <c:pt idx="11">
                  <c:v>#N/A</c:v>
                </c:pt>
                <c:pt idx="12">
                  <c:v>#N/A</c:v>
                </c:pt>
                <c:pt idx="13">
                  <c:v>433</c:v>
                </c:pt>
                <c:pt idx="14">
                  <c:v>#N/A</c:v>
                </c:pt>
              </c:numCache>
            </c:numRef>
          </c:val>
          <c:smooth val="0"/>
          <c:extLst>
            <c:ext xmlns:c16="http://schemas.microsoft.com/office/drawing/2014/chart" uri="{C3380CC4-5D6E-409C-BE32-E72D297353CC}">
              <c16:uniqueId val="{00000008-92C2-42FE-B27D-32ECA1FC58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43863</c:v>
                </c:pt>
                <c:pt idx="5">
                  <c:v>43058</c:v>
                </c:pt>
                <c:pt idx="8">
                  <c:v>42029</c:v>
                </c:pt>
                <c:pt idx="11">
                  <c:v>39924</c:v>
                </c:pt>
                <c:pt idx="14">
                  <c:v>37996</c:v>
                </c:pt>
              </c:numCache>
            </c:numRef>
          </c:val>
          <c:extLst>
            <c:ext xmlns:c16="http://schemas.microsoft.com/office/drawing/2014/chart" uri="{C3380CC4-5D6E-409C-BE32-E72D297353CC}">
              <c16:uniqueId val="{00000000-A56A-41C1-8CE9-F00C59C1F6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12165</c:v>
                </c:pt>
                <c:pt idx="5">
                  <c:v>10991</c:v>
                </c:pt>
                <c:pt idx="8">
                  <c:v>10665</c:v>
                </c:pt>
                <c:pt idx="11">
                  <c:v>10348</c:v>
                </c:pt>
                <c:pt idx="14">
                  <c:v>10769</c:v>
                </c:pt>
              </c:numCache>
            </c:numRef>
          </c:val>
          <c:extLst>
            <c:ext xmlns:c16="http://schemas.microsoft.com/office/drawing/2014/chart" uri="{C3380CC4-5D6E-409C-BE32-E72D297353CC}">
              <c16:uniqueId val="{00000001-A56A-41C1-8CE9-F00C59C1F6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1428</c:v>
                </c:pt>
                <c:pt idx="5">
                  <c:v>1884</c:v>
                </c:pt>
                <c:pt idx="8">
                  <c:v>4315</c:v>
                </c:pt>
                <c:pt idx="11">
                  <c:v>6465</c:v>
                </c:pt>
                <c:pt idx="14">
                  <c:v>7977</c:v>
                </c:pt>
              </c:numCache>
            </c:numRef>
          </c:val>
          <c:extLst>
            <c:ext xmlns:c16="http://schemas.microsoft.com/office/drawing/2014/chart" uri="{C3380CC4-5D6E-409C-BE32-E72D297353CC}">
              <c16:uniqueId val="{00000002-A56A-41C1-8CE9-F00C59C1F6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6A-41C1-8CE9-F00C59C1F6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6A-41C1-8CE9-F00C59C1F6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730</c:v>
                </c:pt>
                <c:pt idx="3">
                  <c:v>742</c:v>
                </c:pt>
                <c:pt idx="6">
                  <c:v>818</c:v>
                </c:pt>
                <c:pt idx="9">
                  <c:v>910</c:v>
                </c:pt>
                <c:pt idx="12">
                  <c:v>735</c:v>
                </c:pt>
              </c:numCache>
            </c:numRef>
          </c:val>
          <c:extLst>
            <c:ext xmlns:c16="http://schemas.microsoft.com/office/drawing/2014/chart" uri="{C3380CC4-5D6E-409C-BE32-E72D297353CC}">
              <c16:uniqueId val="{00000005-A56A-41C1-8CE9-F00C59C1F6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4703</c:v>
                </c:pt>
                <c:pt idx="3">
                  <c:v>4826</c:v>
                </c:pt>
                <c:pt idx="6">
                  <c:v>4875</c:v>
                </c:pt>
                <c:pt idx="9">
                  <c:v>4673</c:v>
                </c:pt>
                <c:pt idx="12">
                  <c:v>4711</c:v>
                </c:pt>
              </c:numCache>
            </c:numRef>
          </c:val>
          <c:extLst>
            <c:ext xmlns:c16="http://schemas.microsoft.com/office/drawing/2014/chart" uri="{C3380CC4-5D6E-409C-BE32-E72D297353CC}">
              <c16:uniqueId val="{00000006-A56A-41C1-8CE9-F00C59C1F6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438</c:v>
                </c:pt>
                <c:pt idx="3">
                  <c:v>466</c:v>
                </c:pt>
                <c:pt idx="6">
                  <c:v>430</c:v>
                </c:pt>
                <c:pt idx="9">
                  <c:v>414</c:v>
                </c:pt>
                <c:pt idx="12">
                  <c:v>401</c:v>
                </c:pt>
              </c:numCache>
            </c:numRef>
          </c:val>
          <c:extLst>
            <c:ext xmlns:c16="http://schemas.microsoft.com/office/drawing/2014/chart" uri="{C3380CC4-5D6E-409C-BE32-E72D297353CC}">
              <c16:uniqueId val="{00000007-A56A-41C1-8CE9-F00C59C1F6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20880</c:v>
                </c:pt>
                <c:pt idx="3">
                  <c:v>17888</c:v>
                </c:pt>
                <c:pt idx="6">
                  <c:v>16205</c:v>
                </c:pt>
                <c:pt idx="9">
                  <c:v>15021</c:v>
                </c:pt>
                <c:pt idx="12">
                  <c:v>14171</c:v>
                </c:pt>
              </c:numCache>
            </c:numRef>
          </c:val>
          <c:extLst>
            <c:ext xmlns:c16="http://schemas.microsoft.com/office/drawing/2014/chart" uri="{C3380CC4-5D6E-409C-BE32-E72D297353CC}">
              <c16:uniqueId val="{00000008-A56A-41C1-8CE9-F00C59C1F6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445</c:v>
                </c:pt>
                <c:pt idx="3">
                  <c:v>665</c:v>
                </c:pt>
                <c:pt idx="6">
                  <c:v>811</c:v>
                </c:pt>
                <c:pt idx="9">
                  <c:v>948</c:v>
                </c:pt>
                <c:pt idx="12">
                  <c:v>525</c:v>
                </c:pt>
              </c:numCache>
            </c:numRef>
          </c:val>
          <c:extLst>
            <c:ext xmlns:c16="http://schemas.microsoft.com/office/drawing/2014/chart" uri="{C3380CC4-5D6E-409C-BE32-E72D297353CC}">
              <c16:uniqueId val="{00000009-A56A-41C1-8CE9-F00C59C1F6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41778</c:v>
                </c:pt>
                <c:pt idx="3">
                  <c:v>41033</c:v>
                </c:pt>
                <c:pt idx="6">
                  <c:v>39427</c:v>
                </c:pt>
                <c:pt idx="9">
                  <c:v>37153</c:v>
                </c:pt>
                <c:pt idx="12">
                  <c:v>35383</c:v>
                </c:pt>
              </c:numCache>
            </c:numRef>
          </c:val>
          <c:extLst>
            <c:ext xmlns:c16="http://schemas.microsoft.com/office/drawing/2014/chart" uri="{C3380CC4-5D6E-409C-BE32-E72D297353CC}">
              <c16:uniqueId val="{0000000A-A56A-41C1-8CE9-F00C59C1F6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11518</c:v>
                </c:pt>
                <c:pt idx="2">
                  <c:v>#N/A</c:v>
                </c:pt>
                <c:pt idx="3">
                  <c:v>#N/A</c:v>
                </c:pt>
                <c:pt idx="4">
                  <c:v>9685</c:v>
                </c:pt>
                <c:pt idx="5">
                  <c:v>#N/A</c:v>
                </c:pt>
                <c:pt idx="6">
                  <c:v>#N/A</c:v>
                </c:pt>
                <c:pt idx="7">
                  <c:v>5558</c:v>
                </c:pt>
                <c:pt idx="8">
                  <c:v>#N/A</c:v>
                </c:pt>
                <c:pt idx="9">
                  <c:v>#N/A</c:v>
                </c:pt>
                <c:pt idx="10">
                  <c:v>2381</c:v>
                </c:pt>
                <c:pt idx="11">
                  <c:v>#N/A</c:v>
                </c:pt>
                <c:pt idx="12">
                  <c:v>#N/A</c:v>
                </c:pt>
                <c:pt idx="13">
                  <c:v>0</c:v>
                </c:pt>
                <c:pt idx="14">
                  <c:v>#N/A</c:v>
                </c:pt>
              </c:numCache>
            </c:numRef>
          </c:val>
          <c:smooth val="0"/>
          <c:extLst>
            <c:ext xmlns:c16="http://schemas.microsoft.com/office/drawing/2014/chart" uri="{C3380CC4-5D6E-409C-BE32-E72D297353CC}">
              <c16:uniqueId val="{0000000B-A56A-41C1-8CE9-F00C59C1F6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2489</c:v>
                </c:pt>
                <c:pt idx="1">
                  <c:v>4443</c:v>
                </c:pt>
                <c:pt idx="2">
                  <c:v>5537</c:v>
                </c:pt>
              </c:numCache>
            </c:numRef>
          </c:val>
          <c:extLst>
            <c:ext xmlns:c16="http://schemas.microsoft.com/office/drawing/2014/chart" uri="{C3380CC4-5D6E-409C-BE32-E72D297353CC}">
              <c16:uniqueId val="{00000000-0B2A-4084-A755-F628C6A562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483</c:v>
                </c:pt>
                <c:pt idx="1">
                  <c:v>483</c:v>
                </c:pt>
                <c:pt idx="2">
                  <c:v>608</c:v>
                </c:pt>
              </c:numCache>
            </c:numRef>
          </c:val>
          <c:extLst>
            <c:ext xmlns:c16="http://schemas.microsoft.com/office/drawing/2014/chart" uri="{C3380CC4-5D6E-409C-BE32-E72D297353CC}">
              <c16:uniqueId val="{00000001-0B2A-4084-A755-F628C6A562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1280</c:v>
                </c:pt>
                <c:pt idx="1">
                  <c:v>1475</c:v>
                </c:pt>
                <c:pt idx="2">
                  <c:v>1767</c:v>
                </c:pt>
              </c:numCache>
            </c:numRef>
          </c:val>
          <c:extLst>
            <c:ext xmlns:c16="http://schemas.microsoft.com/office/drawing/2014/chart" uri="{C3380CC4-5D6E-409C-BE32-E72D297353CC}">
              <c16:uniqueId val="{00000002-0B2A-4084-A755-F628C6A562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116,669
114,287
16.66
51,501,572
50,440,899
947,649
27,010,325
35,383,358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景気の回復等による個人市民税所得割の増、土地区画整理事業や新築家屋の増による固定資産税の増等に伴う地方税収の増加により、基準財政収入額が増加した一方で、基準財政需要額についても社会保障関連経費の伸びにより増加し、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松原市は住民一人あたりの市税収入が類似団体内平均値と比べて低く、 財政基盤が脆弱なことから、引き続き企業誘致や、土地区画整理事業によるまちづくりを進めるとともに定住人口の獲得に取り組み、市税収入の確保に努めることで、財政基盤の強化を図る。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出においては、生活保護費、障害者自立支援費などの増加により扶助費が増加したほか、後期高齢者医療特別会計及び介護保険特別会計などへの繰出金の増加等により増となった。歳入においては、市税におい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土地区画整理事業や新築家屋の増</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より、固定資産税が増加したほか、個人市民税（所得割）においても堅調な景気の回復等により、市税全体で増となり、歳入全体でも増となったものの、歳出の増が上回ったことから、経常収支比率は前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類似団体内平均値よりも高い数値で推移していることから、企業誘致やまちづくりによる税収等の自主財源確保に加え、デジタル化の推進による事務の効率化や既存事業の見直し等、行財政改革に努める。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119126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6739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12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121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類似団体内平均値に比べ低くなっているのは、主に物件費を要因としており、 一部事務組合による可燃ごみの共同処理や処理区分の見直し等の行財政改革を実施してきたことによるものである。 </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公共施設の維持管理に多額の経費を要することから、公共施設等総合管理計画に基づき、施設のあり方の検討や効果的な維持修繕に努めてい 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131834</xdr:rowOff>
    </xdr:from>
    <xdr:to>
      <xdr:col>23</xdr:col>
      <xdr:colOff>133350</xdr:colOff>
      <xdr:row>82</xdr:row>
      <xdr:rowOff>37627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9284"/>
          <a:ext cx="838200" cy="7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21916</xdr:rowOff>
    </xdr:from>
    <xdr:to>
      <xdr:col>19</xdr:col>
      <xdr:colOff>133350</xdr:colOff>
      <xdr:row>82</xdr:row>
      <xdr:rowOff>37627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0816"/>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9221</xdr:rowOff>
    </xdr:from>
    <xdr:to>
      <xdr:col>15</xdr:col>
      <xdr:colOff>82550</xdr:colOff>
      <xdr:row>82</xdr:row>
      <xdr:rowOff>21916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8121"/>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64833</xdr:rowOff>
    </xdr:from>
    <xdr:to>
      <xdr:col>11</xdr:col>
      <xdr:colOff>31750</xdr:colOff>
      <xdr:row>82</xdr:row>
      <xdr:rowOff>9221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2283"/>
          <a:ext cx="889000" cy="1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81034</xdr:rowOff>
    </xdr:from>
    <xdr:to>
      <xdr:col>23</xdr:col>
      <xdr:colOff>184150</xdr:colOff>
      <xdr:row>82</xdr:row>
      <xdr:rowOff>11184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97561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158277</xdr:rowOff>
    </xdr:from>
    <xdr:to>
      <xdr:col>19</xdr:col>
      <xdr:colOff>184150</xdr:colOff>
      <xdr:row>82</xdr:row>
      <xdr:rowOff>88427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98604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142566</xdr:rowOff>
    </xdr:from>
    <xdr:to>
      <xdr:col>15</xdr:col>
      <xdr:colOff>133350</xdr:colOff>
      <xdr:row>82</xdr:row>
      <xdr:rowOff>72716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82893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129871</xdr:rowOff>
    </xdr:from>
    <xdr:to>
      <xdr:col>11</xdr:col>
      <xdr:colOff>82550</xdr:colOff>
      <xdr:row>82</xdr:row>
      <xdr:rowOff>60021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70198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14033</xdr:rowOff>
    </xdr:from>
    <xdr:to>
      <xdr:col>7</xdr:col>
      <xdr:colOff>31750</xdr:colOff>
      <xdr:row>81</xdr:row>
      <xdr:rowOff>115633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125810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本市のラスパイレス指数については、過去の事業の整理に伴う職員の任用が影響し、これまで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を超える水準となっていたが、採用と退職による職員の構成の変動より、ラスパイレス指数は減少傾向にある。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394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待機児童の解消や子育て支援センターの充実等により保育士の採用を行ったことから類似団体を上回る結果となっている。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62019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5934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62019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13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39899</xdr:rowOff>
    </xdr:from>
    <xdr:to>
      <xdr:col>72</xdr:col>
      <xdr:colOff>203200</xdr:colOff>
      <xdr:row>63</xdr:row>
      <xdr:rowOff>49954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4124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41910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412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前年度に比べて、元利償還金が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86</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百万円の減となったため、実質公債費比率は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近年発行した地方債の元金償還や、公共施設の改修等が今後見込まれるため、事業の精査と計画的な地方債の発行により、引き続き財政の健全化に努める。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137583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241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81945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160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59872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113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市民病院閉鎖に伴う第三セクター等改革推進債</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等の償還が進んだことによる、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現在高</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の減少に加え、財政調整基金等の充当可能基金残高</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chemeClr val="tx1"/>
              </a:solidFill>
              <a:latin typeface="ＭＳ Ｐゴシック" panose="020B0600070205080204" pitchFamily="50" charset="-128"/>
              <a:ea typeface="ＭＳ Ｐゴシック" panose="020B0600070205080204" pitchFamily="50" charset="-128"/>
            </a:rPr>
            <a:t>将来負担額を充当可能財源等が上回り、分子がマイナスとなっていることから、将来負担比率の数値はなしとなった。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公共施設の老朽化に伴う施設の更新において、地方債発行額の増加が見込まれるが、引き続き、国費や交付税算入のある有利な地方債等を活用するほか、事業の精査と財政負担の平準化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92166</xdr:rowOff>
    </xdr:from>
    <xdr:to>
      <xdr:col>77</xdr:col>
      <xdr:colOff>44450</xdr:colOff>
      <xdr:row>15</xdr:row>
      <xdr:rowOff>155121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92466"/>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155121</xdr:rowOff>
    </xdr:from>
    <xdr:to>
      <xdr:col>72</xdr:col>
      <xdr:colOff>203200</xdr:colOff>
      <xdr:row>17</xdr:row>
      <xdr:rowOff>162106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26871"/>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162106</xdr:rowOff>
    </xdr:from>
    <xdr:to>
      <xdr:col>68</xdr:col>
      <xdr:colOff>152400</xdr:colOff>
      <xdr:row>18</xdr:row>
      <xdr:rowOff>157843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76756"/>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41366</xdr:rowOff>
    </xdr:from>
    <xdr:to>
      <xdr:col>77</xdr:col>
      <xdr:colOff>95250</xdr:colOff>
      <xdr:row>14</xdr:row>
      <xdr:rowOff>142966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127743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2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104321</xdr:rowOff>
    </xdr:from>
    <xdr:to>
      <xdr:col>73</xdr:col>
      <xdr:colOff>44450</xdr:colOff>
      <xdr:row>16</xdr:row>
      <xdr:rowOff>34471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19248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111306</xdr:rowOff>
    </xdr:from>
    <xdr:to>
      <xdr:col>68</xdr:col>
      <xdr:colOff>203200</xdr:colOff>
      <xdr:row>18</xdr:row>
      <xdr:rowOff>41456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26233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107043</xdr:rowOff>
    </xdr:from>
    <xdr:to>
      <xdr:col>64</xdr:col>
      <xdr:colOff>152400</xdr:colOff>
      <xdr:row>19</xdr:row>
      <xdr:rowOff>37193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21970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116,669
114,287
16.66
51,501,572
50,440,899
947,649
27,010,325
35,383,358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定年延長に伴う退職手当の減により、前年度より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ポイント減少しており、類似団体内平均値と同じ値となっている。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今後も時間外勤務の抑制や、</a:t>
          </a:r>
          <a:r>
            <a:rPr kumimoji="1" lang="en-US" altLang="ja-JP" sz="1300">
              <a:solidFill>
                <a:schemeClr val="tx1"/>
              </a:solidFill>
              <a:latin typeface="ＭＳ Ｐゴシック" panose="020B0600070205080204" pitchFamily="50" charset="-128"/>
              <a:ea typeface="ＭＳ Ｐゴシック" panose="020B0600070205080204" pitchFamily="50" charset="-128"/>
            </a:rPr>
            <a:t>DX</a:t>
          </a:r>
          <a:r>
            <a:rPr kumimoji="1" lang="ja-JP" altLang="en-US" sz="1300">
              <a:solidFill>
                <a:schemeClr val="tx1"/>
              </a:solidFill>
              <a:latin typeface="ＭＳ Ｐゴシック" panose="020B0600070205080204" pitchFamily="50" charset="-128"/>
              <a:ea typeface="ＭＳ Ｐゴシック" panose="020B0600070205080204" pitchFamily="50" charset="-128"/>
            </a:rPr>
            <a:t>推進による業務効率化、適切な人員配置に努め、人件費の抑制を図っていく。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39</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101854</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51054</xdr:rowOff>
    </xdr:from>
    <xdr:to>
      <xdr:col>11</xdr:col>
      <xdr:colOff>60325</xdr:colOff>
      <xdr:row>39</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物件費が類似団体内平均値を下回っているのは、清掃事業における収集業務の技能職員や学校技能員等について直接雇用しており、業務委託等を導入していないことによるものと考えられる。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今後も、施設の維持管理や運営に指定管理者を導入する等、運営の効率化を含めた行財政改革に努める。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67129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34471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7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132443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高齢化の進展に加え、低所得者層が多いことから、扶助費は類似団体平均値を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年度においては、新型コロナウイルス感染症の影響が減少したことに伴い、生活保護費における医療扶助や障害者自立支援費等の増のほか、令和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月より子ども医療費助成の対象を高校生年代まで拡充したこと等により、前年度から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96520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33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66040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その他としては繰出金が主なものであり、高齢化に伴う介護保険特別会計、後期高齢者医療特別会計、国民健康保険特別会計への繰出金が多いため、類似団体内平均値を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今後も高齢化の進展に伴い、繰出金の増加が見込まれることから、各種予防施策の実施による医療費抑制の取組みや介護予防事業等の取組みを進め、給付費の抑制に努める。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170543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1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費等については、急激な下水道整備に伴う下水道事業会計への補助金負担が大きいことに加え、小中学校の給食無償化、企業立地促進奨励金、移住・定住の促進に向けた新婚世帯等への補助金等の実施により、類似団体内平均値を</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下水道事業会計については、企業誘致や土地区画整理事業などに伴う大口需要者よる使用料増加に加え、水洗化率の向上等に取り組むことで経営体制の改善に努め、補助金支出の抑制を図る。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退職手当債等の償還が進んだことにより、公債費が減となったため、前年度から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ポイント減となったが、病院閉院に伴う第三セクター等改革推進債の償還が残っていることから、類似団体内平均値を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償還のピークは過ぎたが、依然として公債費負担が大きいことから、施設のあり方等の検討を進め、起債発行額の抑制を図る。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6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公債費以外については、扶助費や繰出金の増により、前年度より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ポイント増となっている。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扶助費や繰出金については、低所得者層が多いことや高齢化の進展に伴い、今後も増加が見込まれることから、各種予防施策の推進、公共施設のあり方の検討等、歳出削減に取り組むとともに、企業誘致や土地区画整理事業、移住・定住施策の推進等による税収確保等、歳入確保に努め、経常経費の収支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391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257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2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14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4067</xdr:rowOff>
    </xdr:from>
    <xdr:to>
      <xdr:col>29</xdr:col>
      <xdr:colOff>127000</xdr:colOff>
      <xdr:row>17</xdr:row>
      <xdr:rowOff>6238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6342"/>
          <a:ext cx="6477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6238</xdr:rowOff>
    </xdr:from>
    <xdr:to>
      <xdr:col>26</xdr:col>
      <xdr:colOff>50800</xdr:colOff>
      <xdr:row>17</xdr:row>
      <xdr:rowOff>18880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8513"/>
          <a:ext cx="698500" cy="1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167881</xdr:rowOff>
    </xdr:from>
    <xdr:to>
      <xdr:col>22</xdr:col>
      <xdr:colOff>114300</xdr:colOff>
      <xdr:row>17</xdr:row>
      <xdr:rowOff>18880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58706"/>
          <a:ext cx="6985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150279</xdr:rowOff>
    </xdr:from>
    <xdr:to>
      <xdr:col>18</xdr:col>
      <xdr:colOff>177800</xdr:colOff>
      <xdr:row>16</xdr:row>
      <xdr:rowOff>167881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41104"/>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124717</xdr:rowOff>
    </xdr:from>
    <xdr:to>
      <xdr:col>29</xdr:col>
      <xdr:colOff>177800</xdr:colOff>
      <xdr:row>17</xdr:row>
      <xdr:rowOff>54867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96794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126888</xdr:rowOff>
    </xdr:from>
    <xdr:to>
      <xdr:col>26</xdr:col>
      <xdr:colOff>101600</xdr:colOff>
      <xdr:row>17</xdr:row>
      <xdr:rowOff>57038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7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41815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139530</xdr:rowOff>
    </xdr:from>
    <xdr:to>
      <xdr:col>22</xdr:col>
      <xdr:colOff>165100</xdr:colOff>
      <xdr:row>17</xdr:row>
      <xdr:rowOff>69680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54457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117081</xdr:rowOff>
    </xdr:from>
    <xdr:to>
      <xdr:col>19</xdr:col>
      <xdr:colOff>38100</xdr:colOff>
      <xdr:row>17</xdr:row>
      <xdr:rowOff>47231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32008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99479</xdr:rowOff>
    </xdr:from>
    <xdr:to>
      <xdr:col>15</xdr:col>
      <xdr:colOff>101600</xdr:colOff>
      <xdr:row>17</xdr:row>
      <xdr:rowOff>29629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7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45047</xdr:rowOff>
    </xdr:from>
    <xdr:to>
      <xdr:col>29</xdr:col>
      <xdr:colOff>127000</xdr:colOff>
      <xdr:row>36</xdr:row>
      <xdr:rowOff>81014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98297"/>
          <a:ext cx="6477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329426</xdr:rowOff>
    </xdr:from>
    <xdr:to>
      <xdr:col>26</xdr:col>
      <xdr:colOff>50800</xdr:colOff>
      <xdr:row>36</xdr:row>
      <xdr:rowOff>45047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39776"/>
          <a:ext cx="698500" cy="5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285534</xdr:rowOff>
    </xdr:from>
    <xdr:to>
      <xdr:col>22</xdr:col>
      <xdr:colOff>114300</xdr:colOff>
      <xdr:row>35</xdr:row>
      <xdr:rowOff>329426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95884"/>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239433</xdr:rowOff>
    </xdr:from>
    <xdr:to>
      <xdr:col>18</xdr:col>
      <xdr:colOff>177800</xdr:colOff>
      <xdr:row>35</xdr:row>
      <xdr:rowOff>285534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49783"/>
          <a:ext cx="6985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30214</xdr:rowOff>
    </xdr:from>
    <xdr:to>
      <xdr:col>29</xdr:col>
      <xdr:colOff>177800</xdr:colOff>
      <xdr:row>36</xdr:row>
      <xdr:rowOff>131814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2291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337147</xdr:rowOff>
    </xdr:from>
    <xdr:to>
      <xdr:col>26</xdr:col>
      <xdr:colOff>101600</xdr:colOff>
      <xdr:row>36</xdr:row>
      <xdr:rowOff>95847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4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80624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3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278626</xdr:rowOff>
    </xdr:from>
    <xdr:to>
      <xdr:col>22</xdr:col>
      <xdr:colOff>165100</xdr:colOff>
      <xdr:row>36</xdr:row>
      <xdr:rowOff>37326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22103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234734</xdr:rowOff>
    </xdr:from>
    <xdr:to>
      <xdr:col>19</xdr:col>
      <xdr:colOff>38100</xdr:colOff>
      <xdr:row>35</xdr:row>
      <xdr:rowOff>336334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321111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3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188633</xdr:rowOff>
    </xdr:from>
    <xdr:to>
      <xdr:col>15</xdr:col>
      <xdr:colOff>101600</xdr:colOff>
      <xdr:row>35</xdr:row>
      <xdr:rowOff>290233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9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6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116,669
114,287
16.66
51,501,572
50,440,899
947,649
27,010,325
35,383,358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140912</xdr:rowOff>
    </xdr:from>
    <xdr:to>
      <xdr:col>24</xdr:col>
      <xdr:colOff>63500</xdr:colOff>
      <xdr:row>36</xdr:row>
      <xdr:rowOff>8026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41662"/>
          <a:ext cx="838200" cy="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140912</xdr:rowOff>
    </xdr:from>
    <xdr:to>
      <xdr:col>19</xdr:col>
      <xdr:colOff>177800</xdr:colOff>
      <xdr:row>36</xdr:row>
      <xdr:rowOff>35596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1662"/>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140272</xdr:rowOff>
    </xdr:from>
    <xdr:to>
      <xdr:col>15</xdr:col>
      <xdr:colOff>50800</xdr:colOff>
      <xdr:row>36</xdr:row>
      <xdr:rowOff>35596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4102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140272</xdr:rowOff>
    </xdr:from>
    <xdr:to>
      <xdr:col>10</xdr:col>
      <xdr:colOff>114300</xdr:colOff>
      <xdr:row>35</xdr:row>
      <xdr:rowOff>163360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102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107103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90112</xdr:rowOff>
    </xdr:from>
    <xdr:to>
      <xdr:col>20</xdr:col>
      <xdr:colOff>38100</xdr:colOff>
      <xdr:row>36</xdr:row>
      <xdr:rowOff>20262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36789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156246</xdr:rowOff>
    </xdr:from>
    <xdr:to>
      <xdr:col>15</xdr:col>
      <xdr:colOff>101600</xdr:colOff>
      <xdr:row>36</xdr:row>
      <xdr:rowOff>86396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77523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89472</xdr:rowOff>
    </xdr:from>
    <xdr:to>
      <xdr:col>10</xdr:col>
      <xdr:colOff>165100</xdr:colOff>
      <xdr:row>36</xdr:row>
      <xdr:rowOff>19622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36149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112560</xdr:rowOff>
    </xdr:from>
    <xdr:to>
      <xdr:col>6</xdr:col>
      <xdr:colOff>38100</xdr:colOff>
      <xdr:row>36</xdr:row>
      <xdr:rowOff>42710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81766</xdr:rowOff>
    </xdr:from>
    <xdr:to>
      <xdr:col>24</xdr:col>
      <xdr:colOff>63500</xdr:colOff>
      <xdr:row>59</xdr:row>
      <xdr:rowOff>9185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25866"/>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81766</xdr:rowOff>
    </xdr:from>
    <xdr:to>
      <xdr:col>19</xdr:col>
      <xdr:colOff>177800</xdr:colOff>
      <xdr:row>58</xdr:row>
      <xdr:rowOff>90208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5866"/>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90208</xdr:rowOff>
    </xdr:from>
    <xdr:to>
      <xdr:col>15</xdr:col>
      <xdr:colOff>50800</xdr:colOff>
      <xdr:row>58</xdr:row>
      <xdr:rowOff>116808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4308"/>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116808</xdr:rowOff>
    </xdr:from>
    <xdr:to>
      <xdr:col>10</xdr:col>
      <xdr:colOff>114300</xdr:colOff>
      <xdr:row>59</xdr:row>
      <xdr:rowOff>74190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0908"/>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129835</xdr:rowOff>
    </xdr:from>
    <xdr:to>
      <xdr:col>24</xdr:col>
      <xdr:colOff>114300</xdr:colOff>
      <xdr:row>59</xdr:row>
      <xdr:rowOff>59985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44762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30966</xdr:rowOff>
    </xdr:from>
    <xdr:to>
      <xdr:col>20</xdr:col>
      <xdr:colOff>38100</xdr:colOff>
      <xdr:row>58</xdr:row>
      <xdr:rowOff>132566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123693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39408</xdr:rowOff>
    </xdr:from>
    <xdr:to>
      <xdr:col>15</xdr:col>
      <xdr:colOff>101600</xdr:colOff>
      <xdr:row>58</xdr:row>
      <xdr:rowOff>141008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132135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66008</xdr:rowOff>
    </xdr:from>
    <xdr:to>
      <xdr:col>10</xdr:col>
      <xdr:colOff>165100</xdr:colOff>
      <xdr:row>58</xdr:row>
      <xdr:rowOff>167608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23390</xdr:rowOff>
    </xdr:from>
    <xdr:to>
      <xdr:col>6</xdr:col>
      <xdr:colOff>38100</xdr:colOff>
      <xdr:row>59</xdr:row>
      <xdr:rowOff>124990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116117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66663</xdr:rowOff>
    </xdr:from>
    <xdr:to>
      <xdr:col>24</xdr:col>
      <xdr:colOff>63500</xdr:colOff>
      <xdr:row>77</xdr:row>
      <xdr:rowOff>70492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8313"/>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70492</xdr:rowOff>
    </xdr:from>
    <xdr:to>
      <xdr:col>19</xdr:col>
      <xdr:colOff>177800</xdr:colOff>
      <xdr:row>77</xdr:row>
      <xdr:rowOff>75292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14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75292</xdr:rowOff>
    </xdr:from>
    <xdr:to>
      <xdr:col>15</xdr:col>
      <xdr:colOff>50800</xdr:colOff>
      <xdr:row>77</xdr:row>
      <xdr:rowOff>82950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69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79121</xdr:rowOff>
    </xdr:from>
    <xdr:to>
      <xdr:col>10</xdr:col>
      <xdr:colOff>114300</xdr:colOff>
      <xdr:row>77</xdr:row>
      <xdr:rowOff>82950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07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15863</xdr:rowOff>
    </xdr:from>
    <xdr:to>
      <xdr:col>24</xdr:col>
      <xdr:colOff>114300</xdr:colOff>
      <xdr:row>77</xdr:row>
      <xdr:rowOff>117463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102240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19692</xdr:rowOff>
    </xdr:from>
    <xdr:to>
      <xdr:col>20</xdr:col>
      <xdr:colOff>38100</xdr:colOff>
      <xdr:row>77</xdr:row>
      <xdr:rowOff>121292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112419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24492</xdr:rowOff>
    </xdr:from>
    <xdr:to>
      <xdr:col>15</xdr:col>
      <xdr:colOff>101600</xdr:colOff>
      <xdr:row>77</xdr:row>
      <xdr:rowOff>126092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117219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32150</xdr:rowOff>
    </xdr:from>
    <xdr:to>
      <xdr:col>10</xdr:col>
      <xdr:colOff>165100</xdr:colOff>
      <xdr:row>77</xdr:row>
      <xdr:rowOff>133750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124877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28321</xdr:rowOff>
    </xdr:from>
    <xdr:to>
      <xdr:col>6</xdr:col>
      <xdr:colOff>38100</xdr:colOff>
      <xdr:row>77</xdr:row>
      <xdr:rowOff>129921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121048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166354</xdr:rowOff>
    </xdr:from>
    <xdr:to>
      <xdr:col>24</xdr:col>
      <xdr:colOff>63500</xdr:colOff>
      <xdr:row>94</xdr:row>
      <xdr:rowOff>89545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11204"/>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59218</xdr:rowOff>
    </xdr:from>
    <xdr:to>
      <xdr:col>19</xdr:col>
      <xdr:colOff>177800</xdr:colOff>
      <xdr:row>94</xdr:row>
      <xdr:rowOff>89545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7551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59218</xdr:rowOff>
    </xdr:from>
    <xdr:to>
      <xdr:col>15</xdr:col>
      <xdr:colOff>50800</xdr:colOff>
      <xdr:row>95</xdr:row>
      <xdr:rowOff>90582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75518"/>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90582</xdr:rowOff>
    </xdr:from>
    <xdr:to>
      <xdr:col>10</xdr:col>
      <xdr:colOff>114300</xdr:colOff>
      <xdr:row>95</xdr:row>
      <xdr:rowOff>109899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78332"/>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115554</xdr:rowOff>
    </xdr:from>
    <xdr:to>
      <xdr:col>24</xdr:col>
      <xdr:colOff>114300</xdr:colOff>
      <xdr:row>94</xdr:row>
      <xdr:rowOff>45704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138431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1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38745</xdr:rowOff>
    </xdr:from>
    <xdr:to>
      <xdr:col>20</xdr:col>
      <xdr:colOff>38100</xdr:colOff>
      <xdr:row>94</xdr:row>
      <xdr:rowOff>140345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156872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3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8418</xdr:rowOff>
    </xdr:from>
    <xdr:to>
      <xdr:col>15</xdr:col>
      <xdr:colOff>101600</xdr:colOff>
      <xdr:row>94</xdr:row>
      <xdr:rowOff>110018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126545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9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39782</xdr:rowOff>
    </xdr:from>
    <xdr:to>
      <xdr:col>10</xdr:col>
      <xdr:colOff>165100</xdr:colOff>
      <xdr:row>95</xdr:row>
      <xdr:rowOff>141382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157909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59099</xdr:rowOff>
    </xdr:from>
    <xdr:to>
      <xdr:col>6</xdr:col>
      <xdr:colOff>38100</xdr:colOff>
      <xdr:row>95</xdr:row>
      <xdr:rowOff>160699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146057</xdr:rowOff>
    </xdr:from>
    <xdr:to>
      <xdr:col>55</xdr:col>
      <xdr:colOff>0</xdr:colOff>
      <xdr:row>37</xdr:row>
      <xdr:rowOff>31736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18257"/>
          <a:ext cx="838200" cy="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146057</xdr:rowOff>
    </xdr:from>
    <xdr:to>
      <xdr:col>50</xdr:col>
      <xdr:colOff>114300</xdr:colOff>
      <xdr:row>37</xdr:row>
      <xdr:rowOff>14765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18257"/>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122043</xdr:rowOff>
    </xdr:from>
    <xdr:to>
      <xdr:col>45</xdr:col>
      <xdr:colOff>177800</xdr:colOff>
      <xdr:row>37</xdr:row>
      <xdr:rowOff>14765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65543"/>
          <a:ext cx="889000" cy="109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122043</xdr:rowOff>
    </xdr:from>
    <xdr:to>
      <xdr:col>41</xdr:col>
      <xdr:colOff>50800</xdr:colOff>
      <xdr:row>37</xdr:row>
      <xdr:rowOff>92587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65543"/>
          <a:ext cx="889000" cy="11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152386</xdr:rowOff>
    </xdr:from>
    <xdr:to>
      <xdr:col>55</xdr:col>
      <xdr:colOff>50800</xdr:colOff>
      <xdr:row>37</xdr:row>
      <xdr:rowOff>82536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130813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95257</xdr:rowOff>
    </xdr:from>
    <xdr:to>
      <xdr:col>50</xdr:col>
      <xdr:colOff>165100</xdr:colOff>
      <xdr:row>37</xdr:row>
      <xdr:rowOff>25407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135415</xdr:rowOff>
    </xdr:from>
    <xdr:to>
      <xdr:col>46</xdr:col>
      <xdr:colOff>38100</xdr:colOff>
      <xdr:row>37</xdr:row>
      <xdr:rowOff>65565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56692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71243</xdr:rowOff>
    </xdr:from>
    <xdr:to>
      <xdr:col>41</xdr:col>
      <xdr:colOff>101600</xdr:colOff>
      <xdr:row>31</xdr:row>
      <xdr:rowOff>1393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163970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0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41787</xdr:rowOff>
    </xdr:from>
    <xdr:to>
      <xdr:col>36</xdr:col>
      <xdr:colOff>165100</xdr:colOff>
      <xdr:row>37</xdr:row>
      <xdr:rowOff>143387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153213</xdr:rowOff>
    </xdr:from>
    <xdr:to>
      <xdr:col>55</xdr:col>
      <xdr:colOff>0</xdr:colOff>
      <xdr:row>58</xdr:row>
      <xdr:rowOff>67348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5863"/>
          <a:ext cx="8382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67348</xdr:rowOff>
    </xdr:from>
    <xdr:to>
      <xdr:col>50</xdr:col>
      <xdr:colOff>114300</xdr:colOff>
      <xdr:row>58</xdr:row>
      <xdr:rowOff>126847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11448"/>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10185</xdr:rowOff>
    </xdr:from>
    <xdr:to>
      <xdr:col>45</xdr:col>
      <xdr:colOff>177800</xdr:colOff>
      <xdr:row>58</xdr:row>
      <xdr:rowOff>126847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54285"/>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148717</xdr:rowOff>
    </xdr:from>
    <xdr:to>
      <xdr:col>41</xdr:col>
      <xdr:colOff>50800</xdr:colOff>
      <xdr:row>58</xdr:row>
      <xdr:rowOff>10185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49917"/>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102413</xdr:rowOff>
    </xdr:from>
    <xdr:to>
      <xdr:col>55</xdr:col>
      <xdr:colOff>50800</xdr:colOff>
      <xdr:row>58</xdr:row>
      <xdr:rowOff>32563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17340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16548</xdr:rowOff>
    </xdr:from>
    <xdr:to>
      <xdr:col>50</xdr:col>
      <xdr:colOff>165100</xdr:colOff>
      <xdr:row>58</xdr:row>
      <xdr:rowOff>118148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109275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76047</xdr:rowOff>
    </xdr:from>
    <xdr:to>
      <xdr:col>46</xdr:col>
      <xdr:colOff>38100</xdr:colOff>
      <xdr:row>59</xdr:row>
      <xdr:rowOff>6197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168774</xdr:rowOff>
    </xdr:from>
    <xdr:ext cx="469744"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15428" y="1011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130835</xdr:rowOff>
    </xdr:from>
    <xdr:to>
      <xdr:col>41</xdr:col>
      <xdr:colOff>101600</xdr:colOff>
      <xdr:row>58</xdr:row>
      <xdr:rowOff>60985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52112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97917</xdr:rowOff>
    </xdr:from>
    <xdr:to>
      <xdr:col>36</xdr:col>
      <xdr:colOff>165100</xdr:colOff>
      <xdr:row>57</xdr:row>
      <xdr:rowOff>28067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19194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61108</xdr:rowOff>
    </xdr:from>
    <xdr:to>
      <xdr:col>55</xdr:col>
      <xdr:colOff>0</xdr:colOff>
      <xdr:row>78</xdr:row>
      <xdr:rowOff>71120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420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71120</xdr:rowOff>
    </xdr:from>
    <xdr:to>
      <xdr:col>50</xdr:col>
      <xdr:colOff>114300</xdr:colOff>
      <xdr:row>78</xdr:row>
      <xdr:rowOff>85224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44220"/>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149347</xdr:rowOff>
    </xdr:from>
    <xdr:to>
      <xdr:col>45</xdr:col>
      <xdr:colOff>177800</xdr:colOff>
      <xdr:row>78</xdr:row>
      <xdr:rowOff>85224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50997"/>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81544</xdr:rowOff>
    </xdr:from>
    <xdr:to>
      <xdr:col>41</xdr:col>
      <xdr:colOff>50800</xdr:colOff>
      <xdr:row>77</xdr:row>
      <xdr:rowOff>149347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11744"/>
          <a:ext cx="889000" cy="2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10308</xdr:rowOff>
    </xdr:from>
    <xdr:to>
      <xdr:col>55</xdr:col>
      <xdr:colOff>50800</xdr:colOff>
      <xdr:row>78</xdr:row>
      <xdr:rowOff>111908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96685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20320</xdr:rowOff>
    </xdr:from>
    <xdr:to>
      <xdr:col>50</xdr:col>
      <xdr:colOff>165100</xdr:colOff>
      <xdr:row>78</xdr:row>
      <xdr:rowOff>121920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113047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34424</xdr:rowOff>
    </xdr:from>
    <xdr:to>
      <xdr:col>46</xdr:col>
      <xdr:colOff>38100</xdr:colOff>
      <xdr:row>78</xdr:row>
      <xdr:rowOff>136024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127151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98547</xdr:rowOff>
    </xdr:from>
    <xdr:to>
      <xdr:col>41</xdr:col>
      <xdr:colOff>101600</xdr:colOff>
      <xdr:row>78</xdr:row>
      <xdr:rowOff>28697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19824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30744</xdr:rowOff>
    </xdr:from>
    <xdr:to>
      <xdr:col>36</xdr:col>
      <xdr:colOff>165100</xdr:colOff>
      <xdr:row>76</xdr:row>
      <xdr:rowOff>132344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148871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65539</xdr:rowOff>
    </xdr:from>
    <xdr:to>
      <xdr:col>55</xdr:col>
      <xdr:colOff>0</xdr:colOff>
      <xdr:row>98</xdr:row>
      <xdr:rowOff>141720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67639"/>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65539</xdr:rowOff>
    </xdr:from>
    <xdr:to>
      <xdr:col>50</xdr:col>
      <xdr:colOff>114300</xdr:colOff>
      <xdr:row>98</xdr:row>
      <xdr:rowOff>156617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67639"/>
          <a:ext cx="889000" cy="9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142139</xdr:rowOff>
    </xdr:from>
    <xdr:to>
      <xdr:col>45</xdr:col>
      <xdr:colOff>177800</xdr:colOff>
      <xdr:row>98</xdr:row>
      <xdr:rowOff>156617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4423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83446</xdr:rowOff>
    </xdr:from>
    <xdr:to>
      <xdr:col>41</xdr:col>
      <xdr:colOff>50800</xdr:colOff>
      <xdr:row>98</xdr:row>
      <xdr:rowOff>142139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5546"/>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90920</xdr:rowOff>
    </xdr:from>
    <xdr:to>
      <xdr:col>55</xdr:col>
      <xdr:colOff>50800</xdr:colOff>
      <xdr:row>99</xdr:row>
      <xdr:rowOff>21070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5847</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14739</xdr:rowOff>
    </xdr:from>
    <xdr:to>
      <xdr:col>50</xdr:col>
      <xdr:colOff>165100</xdr:colOff>
      <xdr:row>98</xdr:row>
      <xdr:rowOff>116339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107466</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0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105817</xdr:rowOff>
    </xdr:from>
    <xdr:to>
      <xdr:col>46</xdr:col>
      <xdr:colOff>38100</xdr:colOff>
      <xdr:row>99</xdr:row>
      <xdr:rowOff>35967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27094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700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91339</xdr:rowOff>
    </xdr:from>
    <xdr:to>
      <xdr:col>41</xdr:col>
      <xdr:colOff>101600</xdr:colOff>
      <xdr:row>99</xdr:row>
      <xdr:rowOff>21489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12616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8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32646</xdr:rowOff>
    </xdr:from>
    <xdr:to>
      <xdr:col>36</xdr:col>
      <xdr:colOff>165100</xdr:colOff>
      <xdr:row>98</xdr:row>
      <xdr:rowOff>134246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125373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92891</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9441"/>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98116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157662</xdr:rowOff>
    </xdr:from>
    <xdr:to>
      <xdr:col>71</xdr:col>
      <xdr:colOff>177800</xdr:colOff>
      <xdr:row>39</xdr:row>
      <xdr:rowOff>98116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72762"/>
          <a:ext cx="889000" cy="1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42091</xdr:rowOff>
    </xdr:from>
    <xdr:to>
      <xdr:col>85</xdr:col>
      <xdr:colOff>177800</xdr:colOff>
      <xdr:row>39</xdr:row>
      <xdr:rowOff>143691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128468</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3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47316</xdr:rowOff>
    </xdr:from>
    <xdr:to>
      <xdr:col>72</xdr:col>
      <xdr:colOff>38100</xdr:colOff>
      <xdr:row>39</xdr:row>
      <xdr:rowOff>148916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140043</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106862</xdr:rowOff>
    </xdr:from>
    <xdr:to>
      <xdr:col>67</xdr:col>
      <xdr:colOff>101600</xdr:colOff>
      <xdr:row>39</xdr:row>
      <xdr:rowOff>37012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28139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92437</xdr:rowOff>
    </xdr:from>
    <xdr:to>
      <xdr:col>85</xdr:col>
      <xdr:colOff>127000</xdr:colOff>
      <xdr:row>75</xdr:row>
      <xdr:rowOff>105277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51187"/>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64167</xdr:rowOff>
    </xdr:from>
    <xdr:to>
      <xdr:col>81</xdr:col>
      <xdr:colOff>50800</xdr:colOff>
      <xdr:row>75</xdr:row>
      <xdr:rowOff>92437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2291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64167</xdr:rowOff>
    </xdr:from>
    <xdr:to>
      <xdr:col>76</xdr:col>
      <xdr:colOff>114300</xdr:colOff>
      <xdr:row>75</xdr:row>
      <xdr:rowOff>81559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22917"/>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78283</xdr:rowOff>
    </xdr:from>
    <xdr:to>
      <xdr:col>71</xdr:col>
      <xdr:colOff>177800</xdr:colOff>
      <xdr:row>75</xdr:row>
      <xdr:rowOff>81559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370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54477</xdr:rowOff>
    </xdr:from>
    <xdr:to>
      <xdr:col>85</xdr:col>
      <xdr:colOff>177800</xdr:colOff>
      <xdr:row>75</xdr:row>
      <xdr:rowOff>156077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32904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9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41637</xdr:rowOff>
    </xdr:from>
    <xdr:to>
      <xdr:col>81</xdr:col>
      <xdr:colOff>101600</xdr:colOff>
      <xdr:row>75</xdr:row>
      <xdr:rowOff>143237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134363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13367</xdr:rowOff>
    </xdr:from>
    <xdr:to>
      <xdr:col>76</xdr:col>
      <xdr:colOff>165100</xdr:colOff>
      <xdr:row>75</xdr:row>
      <xdr:rowOff>114967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30759</xdr:rowOff>
    </xdr:from>
    <xdr:to>
      <xdr:col>72</xdr:col>
      <xdr:colOff>38100</xdr:colOff>
      <xdr:row>75</xdr:row>
      <xdr:rowOff>132359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148886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27483</xdr:rowOff>
    </xdr:from>
    <xdr:to>
      <xdr:col>67</xdr:col>
      <xdr:colOff>101600</xdr:colOff>
      <xdr:row>75</xdr:row>
      <xdr:rowOff>129083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145610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72523</xdr:rowOff>
    </xdr:from>
    <xdr:to>
      <xdr:col>85</xdr:col>
      <xdr:colOff>127000</xdr:colOff>
      <xdr:row>98</xdr:row>
      <xdr:rowOff>114936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4623"/>
          <a:ext cx="8382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56268</xdr:rowOff>
    </xdr:from>
    <xdr:to>
      <xdr:col>81</xdr:col>
      <xdr:colOff>50800</xdr:colOff>
      <xdr:row>98</xdr:row>
      <xdr:rowOff>72523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8368"/>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56268</xdr:rowOff>
    </xdr:from>
    <xdr:to>
      <xdr:col>76</xdr:col>
      <xdr:colOff>114300</xdr:colOff>
      <xdr:row>99</xdr:row>
      <xdr:rowOff>13216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8368"/>
          <a:ext cx="889000" cy="1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13216</xdr:rowOff>
    </xdr:from>
    <xdr:to>
      <xdr:col>71</xdr:col>
      <xdr:colOff>177800</xdr:colOff>
      <xdr:row>99</xdr:row>
      <xdr:rowOff>32517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86766"/>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64136</xdr:rowOff>
    </xdr:from>
    <xdr:to>
      <xdr:col>85</xdr:col>
      <xdr:colOff>177800</xdr:colOff>
      <xdr:row>98</xdr:row>
      <xdr:rowOff>165736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150513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21723</xdr:rowOff>
    </xdr:from>
    <xdr:to>
      <xdr:col>81</xdr:col>
      <xdr:colOff>101600</xdr:colOff>
      <xdr:row>98</xdr:row>
      <xdr:rowOff>123323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114450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5468</xdr:rowOff>
    </xdr:from>
    <xdr:to>
      <xdr:col>76</xdr:col>
      <xdr:colOff>165100</xdr:colOff>
      <xdr:row>98</xdr:row>
      <xdr:rowOff>107068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98195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133866</xdr:rowOff>
    </xdr:from>
    <xdr:to>
      <xdr:col>72</xdr:col>
      <xdr:colOff>38100</xdr:colOff>
      <xdr:row>99</xdr:row>
      <xdr:rowOff>64016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55143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153167</xdr:rowOff>
    </xdr:from>
    <xdr:to>
      <xdr:col>67</xdr:col>
      <xdr:colOff>101600</xdr:colOff>
      <xdr:row>99</xdr:row>
      <xdr:rowOff>83317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74444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25890</xdr:rowOff>
    </xdr:from>
    <xdr:to>
      <xdr:col>116</xdr:col>
      <xdr:colOff>63500</xdr:colOff>
      <xdr:row>38</xdr:row>
      <xdr:rowOff>26706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369540"/>
          <a:ext cx="8382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25890</xdr:rowOff>
    </xdr:from>
    <xdr:to>
      <xdr:col>111</xdr:col>
      <xdr:colOff>177800</xdr:colOff>
      <xdr:row>37</xdr:row>
      <xdr:rowOff>167295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369540"/>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167295</xdr:rowOff>
    </xdr:from>
    <xdr:to>
      <xdr:col>107</xdr:col>
      <xdr:colOff>50800</xdr:colOff>
      <xdr:row>38</xdr:row>
      <xdr:rowOff>114391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10945"/>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57567</xdr:rowOff>
    </xdr:from>
    <xdr:to>
      <xdr:col>102</xdr:col>
      <xdr:colOff>114300</xdr:colOff>
      <xdr:row>38</xdr:row>
      <xdr:rowOff>114391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72667"/>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147356</xdr:rowOff>
    </xdr:from>
    <xdr:to>
      <xdr:col>116</xdr:col>
      <xdr:colOff>114300</xdr:colOff>
      <xdr:row>38</xdr:row>
      <xdr:rowOff>77506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170233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146540</xdr:rowOff>
    </xdr:from>
    <xdr:to>
      <xdr:col>112</xdr:col>
      <xdr:colOff>38100</xdr:colOff>
      <xdr:row>37</xdr:row>
      <xdr:rowOff>76690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93217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9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116495</xdr:rowOff>
    </xdr:from>
    <xdr:to>
      <xdr:col>107</xdr:col>
      <xdr:colOff>101600</xdr:colOff>
      <xdr:row>38</xdr:row>
      <xdr:rowOff>46645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63172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63591</xdr:rowOff>
    </xdr:from>
    <xdr:to>
      <xdr:col>102</xdr:col>
      <xdr:colOff>165100</xdr:colOff>
      <xdr:row>38</xdr:row>
      <xdr:rowOff>165191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156318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7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xdr:rowOff>
    </xdr:from>
    <xdr:to>
      <xdr:col>98</xdr:col>
      <xdr:colOff>38100</xdr:colOff>
      <xdr:row>38</xdr:row>
      <xdr:rowOff>108367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124894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9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40374</xdr:rowOff>
    </xdr:from>
    <xdr:to>
      <xdr:col>116</xdr:col>
      <xdr:colOff>63500</xdr:colOff>
      <xdr:row>59</xdr:row>
      <xdr:rowOff>40374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40374</xdr:rowOff>
    </xdr:from>
    <xdr:to>
      <xdr:col>111</xdr:col>
      <xdr:colOff>177800</xdr:colOff>
      <xdr:row>59</xdr:row>
      <xdr:rowOff>40411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592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40411</xdr:rowOff>
    </xdr:from>
    <xdr:to>
      <xdr:col>107</xdr:col>
      <xdr:colOff>50800</xdr:colOff>
      <xdr:row>59</xdr:row>
      <xdr:rowOff>40430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596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40430</xdr:rowOff>
    </xdr:from>
    <xdr:to>
      <xdr:col>102</xdr:col>
      <xdr:colOff>114300</xdr:colOff>
      <xdr:row>59</xdr:row>
      <xdr:rowOff>40469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598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161024</xdr:rowOff>
    </xdr:from>
    <xdr:to>
      <xdr:col>116</xdr:col>
      <xdr:colOff>114300</xdr:colOff>
      <xdr:row>59</xdr:row>
      <xdr:rowOff>91174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75951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161024</xdr:rowOff>
    </xdr:from>
    <xdr:to>
      <xdr:col>112</xdr:col>
      <xdr:colOff>38100</xdr:colOff>
      <xdr:row>59</xdr:row>
      <xdr:rowOff>91174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82301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161061</xdr:rowOff>
    </xdr:from>
    <xdr:to>
      <xdr:col>107</xdr:col>
      <xdr:colOff>101600</xdr:colOff>
      <xdr:row>59</xdr:row>
      <xdr:rowOff>91211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82338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161080</xdr:rowOff>
    </xdr:from>
    <xdr:to>
      <xdr:col>102</xdr:col>
      <xdr:colOff>165100</xdr:colOff>
      <xdr:row>59</xdr:row>
      <xdr:rowOff>91230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161119</xdr:rowOff>
    </xdr:from>
    <xdr:to>
      <xdr:col>98</xdr:col>
      <xdr:colOff>38100</xdr:colOff>
      <xdr:row>59</xdr:row>
      <xdr:rowOff>91269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82396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67881</xdr:rowOff>
    </xdr:from>
    <xdr:to>
      <xdr:col>116</xdr:col>
      <xdr:colOff>63500</xdr:colOff>
      <xdr:row>73</xdr:row>
      <xdr:rowOff>8674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12281"/>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8674</xdr:rowOff>
    </xdr:from>
    <xdr:to>
      <xdr:col>111</xdr:col>
      <xdr:colOff>177800</xdr:colOff>
      <xdr:row>73</xdr:row>
      <xdr:rowOff>79540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245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79540</xdr:rowOff>
    </xdr:from>
    <xdr:to>
      <xdr:col>107</xdr:col>
      <xdr:colOff>50800</xdr:colOff>
      <xdr:row>73</xdr:row>
      <xdr:rowOff>139129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95390"/>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139129</xdr:rowOff>
    </xdr:from>
    <xdr:to>
      <xdr:col>102</xdr:col>
      <xdr:colOff>114300</xdr:colOff>
      <xdr:row>74</xdr:row>
      <xdr:rowOff>24333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5497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17081</xdr:rowOff>
    </xdr:from>
    <xdr:to>
      <xdr:col>116</xdr:col>
      <xdr:colOff>114300</xdr:colOff>
      <xdr:row>72</xdr:row>
      <xdr:rowOff>118681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39958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129324</xdr:rowOff>
    </xdr:from>
    <xdr:to>
      <xdr:col>112</xdr:col>
      <xdr:colOff>38100</xdr:colOff>
      <xdr:row>73</xdr:row>
      <xdr:rowOff>59474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76001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28740</xdr:rowOff>
    </xdr:from>
    <xdr:to>
      <xdr:col>107</xdr:col>
      <xdr:colOff>101600</xdr:colOff>
      <xdr:row>73</xdr:row>
      <xdr:rowOff>130340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146867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88329</xdr:rowOff>
    </xdr:from>
    <xdr:to>
      <xdr:col>102</xdr:col>
      <xdr:colOff>165100</xdr:colOff>
      <xdr:row>74</xdr:row>
      <xdr:rowOff>18479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35006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144983</xdr:rowOff>
    </xdr:from>
    <xdr:to>
      <xdr:col>98</xdr:col>
      <xdr:colOff>38100</xdr:colOff>
      <xdr:row>74</xdr:row>
      <xdr:rowOff>75133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91660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432,342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169,002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円となっており、令和元年度から比較</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％増加しているなど</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と比べて高い水準にある。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生活保護費や障害者自立支援費の増に加え、物価高騰の影響を大きく受ける非課税世帯等に対する電力・ガス・食料品等価格高騰重点支援給付金や低所得者支援臨時給付金等の実施で増となり、今後も、高齢化の進展により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116,669
114,287
16.66
51,501,572
50,440,899
947,649
27,010,325
35,383,358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268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143510</xdr:rowOff>
    </xdr:from>
    <xdr:to>
      <xdr:col>19</xdr:col>
      <xdr:colOff>177800</xdr:colOff>
      <xdr:row>33</xdr:row>
      <xdr:rowOff>153416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013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153416</xdr:rowOff>
    </xdr:from>
    <xdr:to>
      <xdr:col>15</xdr:col>
      <xdr:colOff>50800</xdr:colOff>
      <xdr:row>34</xdr:row>
      <xdr:rowOff>40640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1126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163322</xdr:rowOff>
    </xdr:from>
    <xdr:to>
      <xdr:col>10</xdr:col>
      <xdr:colOff>114300</xdr:colOff>
      <xdr:row>34</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117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34036</xdr:rowOff>
    </xdr:from>
    <xdr:to>
      <xdr:col>24</xdr:col>
      <xdr:colOff>114300</xdr:colOff>
      <xdr:row>33</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92710</xdr:rowOff>
    </xdr:from>
    <xdr:to>
      <xdr:col>20</xdr:col>
      <xdr:colOff>38100</xdr:colOff>
      <xdr:row>34</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39387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102616</xdr:rowOff>
    </xdr:from>
    <xdr:to>
      <xdr:col>15</xdr:col>
      <xdr:colOff>101600</xdr:colOff>
      <xdr:row>34</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49293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161290</xdr:rowOff>
    </xdr:from>
    <xdr:to>
      <xdr:col>10</xdr:col>
      <xdr:colOff>165100</xdr:colOff>
      <xdr:row>34</xdr:row>
      <xdr:rowOff>91440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112522</xdr:rowOff>
    </xdr:from>
    <xdr:to>
      <xdr:col>6</xdr:col>
      <xdr:colOff>38100</xdr:colOff>
      <xdr:row>34</xdr:row>
      <xdr:rowOff>42672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59199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98511</xdr:rowOff>
    </xdr:from>
    <xdr:to>
      <xdr:col>24</xdr:col>
      <xdr:colOff>63500</xdr:colOff>
      <xdr:row>57</xdr:row>
      <xdr:rowOff>127771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1161"/>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98511</xdr:rowOff>
    </xdr:from>
    <xdr:to>
      <xdr:col>19</xdr:col>
      <xdr:colOff>177800</xdr:colOff>
      <xdr:row>57</xdr:row>
      <xdr:rowOff>104029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71161"/>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33456</xdr:rowOff>
    </xdr:from>
    <xdr:to>
      <xdr:col>15</xdr:col>
      <xdr:colOff>50800</xdr:colOff>
      <xdr:row>57</xdr:row>
      <xdr:rowOff>104029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3206"/>
          <a:ext cx="889000" cy="4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33456</xdr:rowOff>
    </xdr:from>
    <xdr:to>
      <xdr:col>10</xdr:col>
      <xdr:colOff>114300</xdr:colOff>
      <xdr:row>58</xdr:row>
      <xdr:rowOff>6495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3206"/>
          <a:ext cx="889000" cy="4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76971</xdr:rowOff>
    </xdr:from>
    <xdr:to>
      <xdr:col>24</xdr:col>
      <xdr:colOff>114300</xdr:colOff>
      <xdr:row>58</xdr:row>
      <xdr:rowOff>7121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163348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47711</xdr:rowOff>
    </xdr:from>
    <xdr:to>
      <xdr:col>20</xdr:col>
      <xdr:colOff>38100</xdr:colOff>
      <xdr:row>57</xdr:row>
      <xdr:rowOff>149311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140438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53229</xdr:rowOff>
    </xdr:from>
    <xdr:to>
      <xdr:col>15</xdr:col>
      <xdr:colOff>101600</xdr:colOff>
      <xdr:row>57</xdr:row>
      <xdr:rowOff>154829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145956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154106</xdr:rowOff>
    </xdr:from>
    <xdr:to>
      <xdr:col>10</xdr:col>
      <xdr:colOff>165100</xdr:colOff>
      <xdr:row>55</xdr:row>
      <xdr:rowOff>84256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75383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127145</xdr:rowOff>
    </xdr:from>
    <xdr:to>
      <xdr:col>6</xdr:col>
      <xdr:colOff>38100</xdr:colOff>
      <xdr:row>58</xdr:row>
      <xdr:rowOff>57295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48422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161699</xdr:rowOff>
    </xdr:from>
    <xdr:to>
      <xdr:col>24</xdr:col>
      <xdr:colOff>63500</xdr:colOff>
      <xdr:row>75</xdr:row>
      <xdr:rowOff>109510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48999"/>
          <a:ext cx="838200" cy="1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99330</xdr:rowOff>
    </xdr:from>
    <xdr:to>
      <xdr:col>19</xdr:col>
      <xdr:colOff>177800</xdr:colOff>
      <xdr:row>75</xdr:row>
      <xdr:rowOff>109510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8080"/>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99330</xdr:rowOff>
    </xdr:from>
    <xdr:to>
      <xdr:col>15</xdr:col>
      <xdr:colOff>50800</xdr:colOff>
      <xdr:row>76</xdr:row>
      <xdr:rowOff>134603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8080"/>
          <a:ext cx="889000" cy="2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134603</xdr:rowOff>
    </xdr:from>
    <xdr:to>
      <xdr:col>10</xdr:col>
      <xdr:colOff>114300</xdr:colOff>
      <xdr:row>77</xdr:row>
      <xdr:rowOff>6441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4803"/>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110899</xdr:rowOff>
    </xdr:from>
    <xdr:to>
      <xdr:col>24</xdr:col>
      <xdr:colOff>114300</xdr:colOff>
      <xdr:row>75</xdr:row>
      <xdr:rowOff>41049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133776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4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58710</xdr:rowOff>
    </xdr:from>
    <xdr:to>
      <xdr:col>20</xdr:col>
      <xdr:colOff>38100</xdr:colOff>
      <xdr:row>75</xdr:row>
      <xdr:rowOff>160310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48530</xdr:rowOff>
    </xdr:from>
    <xdr:to>
      <xdr:col>15</xdr:col>
      <xdr:colOff>101600</xdr:colOff>
      <xdr:row>75</xdr:row>
      <xdr:rowOff>150130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166657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83803</xdr:rowOff>
    </xdr:from>
    <xdr:to>
      <xdr:col>10</xdr:col>
      <xdr:colOff>165100</xdr:colOff>
      <xdr:row>77</xdr:row>
      <xdr:rowOff>13953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30479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8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127091</xdr:rowOff>
    </xdr:from>
    <xdr:to>
      <xdr:col>6</xdr:col>
      <xdr:colOff>38100</xdr:colOff>
      <xdr:row>77</xdr:row>
      <xdr:rowOff>57241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73768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3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3249</xdr:rowOff>
    </xdr:from>
    <xdr:to>
      <xdr:col>24</xdr:col>
      <xdr:colOff>63500</xdr:colOff>
      <xdr:row>98</xdr:row>
      <xdr:rowOff>18107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33899"/>
          <a:ext cx="838200" cy="1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xdr:rowOff>
    </xdr:from>
    <xdr:to>
      <xdr:col>19</xdr:col>
      <xdr:colOff>177800</xdr:colOff>
      <xdr:row>97</xdr:row>
      <xdr:rowOff>3249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32047"/>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xdr:rowOff>
    </xdr:from>
    <xdr:to>
      <xdr:col>15</xdr:col>
      <xdr:colOff>50800</xdr:colOff>
      <xdr:row>98</xdr:row>
      <xdr:rowOff>44031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32047"/>
          <a:ext cx="8890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44031</xdr:rowOff>
    </xdr:from>
    <xdr:to>
      <xdr:col>10</xdr:col>
      <xdr:colOff>114300</xdr:colOff>
      <xdr:row>98</xdr:row>
      <xdr:rowOff>87396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46131"/>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138757</xdr:rowOff>
    </xdr:from>
    <xdr:to>
      <xdr:col>24</xdr:col>
      <xdr:colOff>114300</xdr:colOff>
      <xdr:row>98</xdr:row>
      <xdr:rowOff>68907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53684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123899</xdr:rowOff>
    </xdr:from>
    <xdr:to>
      <xdr:col>20</xdr:col>
      <xdr:colOff>38100</xdr:colOff>
      <xdr:row>97</xdr:row>
      <xdr:rowOff>54049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45176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6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122047</xdr:rowOff>
    </xdr:from>
    <xdr:to>
      <xdr:col>15</xdr:col>
      <xdr:colOff>101600</xdr:colOff>
      <xdr:row>97</xdr:row>
      <xdr:rowOff>52197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43324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164681</xdr:rowOff>
    </xdr:from>
    <xdr:to>
      <xdr:col>10</xdr:col>
      <xdr:colOff>165100</xdr:colOff>
      <xdr:row>98</xdr:row>
      <xdr:rowOff>94831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36596</xdr:rowOff>
    </xdr:from>
    <xdr:to>
      <xdr:col>6</xdr:col>
      <xdr:colOff>38100</xdr:colOff>
      <xdr:row>98</xdr:row>
      <xdr:rowOff>138196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129323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96266</xdr:rowOff>
    </xdr:from>
    <xdr:to>
      <xdr:col>55</xdr:col>
      <xdr:colOff>0</xdr:colOff>
      <xdr:row>35</xdr:row>
      <xdr:rowOff>138176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09701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96266</xdr:rowOff>
    </xdr:from>
    <xdr:to>
      <xdr:col>50</xdr:col>
      <xdr:colOff>114300</xdr:colOff>
      <xdr:row>35</xdr:row>
      <xdr:rowOff>109982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097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109982</xdr:rowOff>
    </xdr:from>
    <xdr:to>
      <xdr:col>45</xdr:col>
      <xdr:colOff>177800</xdr:colOff>
      <xdr:row>35</xdr:row>
      <xdr:rowOff>123698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110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117602</xdr:rowOff>
    </xdr:from>
    <xdr:to>
      <xdr:col>41</xdr:col>
      <xdr:colOff>50800</xdr:colOff>
      <xdr:row>35</xdr:row>
      <xdr:rowOff>123698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1183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87376</xdr:rowOff>
    </xdr:from>
    <xdr:to>
      <xdr:col>55</xdr:col>
      <xdr:colOff>50800</xdr:colOff>
      <xdr:row>36</xdr:row>
      <xdr:rowOff>17526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110253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45466</xdr:rowOff>
    </xdr:from>
    <xdr:to>
      <xdr:col>50</xdr:col>
      <xdr:colOff>165100</xdr:colOff>
      <xdr:row>35</xdr:row>
      <xdr:rowOff>147066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163593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59182</xdr:rowOff>
    </xdr:from>
    <xdr:to>
      <xdr:col>46</xdr:col>
      <xdr:colOff>38100</xdr:colOff>
      <xdr:row>35</xdr:row>
      <xdr:rowOff>160782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5859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72898</xdr:rowOff>
    </xdr:from>
    <xdr:to>
      <xdr:col>41</xdr:col>
      <xdr:colOff>101600</xdr:colOff>
      <xdr:row>36</xdr:row>
      <xdr:rowOff>3048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19575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66802</xdr:rowOff>
    </xdr:from>
    <xdr:to>
      <xdr:col>36</xdr:col>
      <xdr:colOff>165100</xdr:colOff>
      <xdr:row>35</xdr:row>
      <xdr:rowOff>168402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13479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102484</xdr:rowOff>
    </xdr:from>
    <xdr:to>
      <xdr:col>55</xdr:col>
      <xdr:colOff>0</xdr:colOff>
      <xdr:row>58</xdr:row>
      <xdr:rowOff>108565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46584"/>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102484</xdr:rowOff>
    </xdr:from>
    <xdr:to>
      <xdr:col>50</xdr:col>
      <xdr:colOff>114300</xdr:colOff>
      <xdr:row>58</xdr:row>
      <xdr:rowOff>109159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4658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109159</xdr:rowOff>
    </xdr:from>
    <xdr:to>
      <xdr:col>45</xdr:col>
      <xdr:colOff>177800</xdr:colOff>
      <xdr:row>58</xdr:row>
      <xdr:rowOff>109571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5325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105044</xdr:rowOff>
    </xdr:from>
    <xdr:to>
      <xdr:col>41</xdr:col>
      <xdr:colOff>50800</xdr:colOff>
      <xdr:row>58</xdr:row>
      <xdr:rowOff>109571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4914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57765</xdr:rowOff>
    </xdr:from>
    <xdr:to>
      <xdr:col>55</xdr:col>
      <xdr:colOff>50800</xdr:colOff>
      <xdr:row>58</xdr:row>
      <xdr:rowOff>159365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144142</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1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51684</xdr:rowOff>
    </xdr:from>
    <xdr:to>
      <xdr:col>50</xdr:col>
      <xdr:colOff>165100</xdr:colOff>
      <xdr:row>58</xdr:row>
      <xdr:rowOff>153284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144411</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08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58359</xdr:rowOff>
    </xdr:from>
    <xdr:to>
      <xdr:col>46</xdr:col>
      <xdr:colOff>38100</xdr:colOff>
      <xdr:row>58</xdr:row>
      <xdr:rowOff>159959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151086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095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58771</xdr:rowOff>
    </xdr:from>
    <xdr:to>
      <xdr:col>41</xdr:col>
      <xdr:colOff>101600</xdr:colOff>
      <xdr:row>58</xdr:row>
      <xdr:rowOff>160371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151498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09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54244</xdr:rowOff>
    </xdr:from>
    <xdr:to>
      <xdr:col>36</xdr:col>
      <xdr:colOff>165100</xdr:colOff>
      <xdr:row>58</xdr:row>
      <xdr:rowOff>155844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146971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3017" y="1009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69862</xdr:rowOff>
    </xdr:from>
    <xdr:to>
      <xdr:col>55</xdr:col>
      <xdr:colOff>0</xdr:colOff>
      <xdr:row>78</xdr:row>
      <xdr:rowOff>94380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42962"/>
          <a:ext cx="8382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69862</xdr:rowOff>
    </xdr:from>
    <xdr:to>
      <xdr:col>50</xdr:col>
      <xdr:colOff>114300</xdr:colOff>
      <xdr:row>78</xdr:row>
      <xdr:rowOff>111658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4296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111658</xdr:rowOff>
    </xdr:from>
    <xdr:to>
      <xdr:col>45</xdr:col>
      <xdr:colOff>177800</xdr:colOff>
      <xdr:row>78</xdr:row>
      <xdr:rowOff>133280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84758"/>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133280</xdr:rowOff>
    </xdr:from>
    <xdr:to>
      <xdr:col>41</xdr:col>
      <xdr:colOff>50800</xdr:colOff>
      <xdr:row>78</xdr:row>
      <xdr:rowOff>169838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0638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43580</xdr:rowOff>
    </xdr:from>
    <xdr:to>
      <xdr:col>55</xdr:col>
      <xdr:colOff>50800</xdr:colOff>
      <xdr:row>78</xdr:row>
      <xdr:rowOff>145180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129957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3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19062</xdr:rowOff>
    </xdr:from>
    <xdr:to>
      <xdr:col>50</xdr:col>
      <xdr:colOff>165100</xdr:colOff>
      <xdr:row>78</xdr:row>
      <xdr:rowOff>120662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111789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60858</xdr:rowOff>
    </xdr:from>
    <xdr:to>
      <xdr:col>46</xdr:col>
      <xdr:colOff>38100</xdr:colOff>
      <xdr:row>78</xdr:row>
      <xdr:rowOff>162458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153585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82480</xdr:rowOff>
    </xdr:from>
    <xdr:to>
      <xdr:col>41</xdr:col>
      <xdr:colOff>101600</xdr:colOff>
      <xdr:row>79</xdr:row>
      <xdr:rowOff>12630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119038</xdr:rowOff>
    </xdr:from>
    <xdr:to>
      <xdr:col>36</xdr:col>
      <xdr:colOff>165100</xdr:colOff>
      <xdr:row>79</xdr:row>
      <xdr:rowOff>49188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40315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146596</xdr:rowOff>
    </xdr:from>
    <xdr:to>
      <xdr:col>55</xdr:col>
      <xdr:colOff>0</xdr:colOff>
      <xdr:row>97</xdr:row>
      <xdr:rowOff>32169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05796"/>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32169</xdr:rowOff>
    </xdr:from>
    <xdr:to>
      <xdr:col>50</xdr:col>
      <xdr:colOff>114300</xdr:colOff>
      <xdr:row>97</xdr:row>
      <xdr:rowOff>84886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62819"/>
          <a:ext cx="889000" cy="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41630</xdr:rowOff>
    </xdr:from>
    <xdr:to>
      <xdr:col>45</xdr:col>
      <xdr:colOff>177800</xdr:colOff>
      <xdr:row>97</xdr:row>
      <xdr:rowOff>84886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72280"/>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152006</xdr:rowOff>
    </xdr:from>
    <xdr:to>
      <xdr:col>41</xdr:col>
      <xdr:colOff>50800</xdr:colOff>
      <xdr:row>97</xdr:row>
      <xdr:rowOff>41630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1206"/>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95796</xdr:rowOff>
    </xdr:from>
    <xdr:to>
      <xdr:col>55</xdr:col>
      <xdr:colOff>50800</xdr:colOff>
      <xdr:row>97</xdr:row>
      <xdr:rowOff>25946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74223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152819</xdr:rowOff>
    </xdr:from>
    <xdr:to>
      <xdr:col>50</xdr:col>
      <xdr:colOff>165100</xdr:colOff>
      <xdr:row>97</xdr:row>
      <xdr:rowOff>82969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74096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34086</xdr:rowOff>
    </xdr:from>
    <xdr:to>
      <xdr:col>46</xdr:col>
      <xdr:colOff>38100</xdr:colOff>
      <xdr:row>97</xdr:row>
      <xdr:rowOff>135686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126813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162280</xdr:rowOff>
    </xdr:from>
    <xdr:to>
      <xdr:col>41</xdr:col>
      <xdr:colOff>101600</xdr:colOff>
      <xdr:row>97</xdr:row>
      <xdr:rowOff>92430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101206</xdr:rowOff>
    </xdr:from>
    <xdr:to>
      <xdr:col>36</xdr:col>
      <xdr:colOff>165100</xdr:colOff>
      <xdr:row>97</xdr:row>
      <xdr:rowOff>31356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22483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129159</xdr:rowOff>
    </xdr:from>
    <xdr:to>
      <xdr:col>85</xdr:col>
      <xdr:colOff>127000</xdr:colOff>
      <xdr:row>38</xdr:row>
      <xdr:rowOff>60071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2809"/>
          <a:ext cx="83820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129159</xdr:rowOff>
    </xdr:from>
    <xdr:to>
      <xdr:col>81</xdr:col>
      <xdr:colOff>50800</xdr:colOff>
      <xdr:row>38</xdr:row>
      <xdr:rowOff>33909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280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30861</xdr:rowOff>
    </xdr:from>
    <xdr:to>
      <xdr:col>76</xdr:col>
      <xdr:colOff>114300</xdr:colOff>
      <xdr:row>38</xdr:row>
      <xdr:rowOff>33909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74511"/>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30861</xdr:rowOff>
    </xdr:from>
    <xdr:to>
      <xdr:col>71</xdr:col>
      <xdr:colOff>177800</xdr:colOff>
      <xdr:row>38</xdr:row>
      <xdr:rowOff>159004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74511"/>
          <a:ext cx="889000" cy="2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9271</xdr:rowOff>
    </xdr:from>
    <xdr:to>
      <xdr:col>85</xdr:col>
      <xdr:colOff>177800</xdr:colOff>
      <xdr:row>38</xdr:row>
      <xdr:rowOff>110871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159148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78359</xdr:rowOff>
    </xdr:from>
    <xdr:to>
      <xdr:col>81</xdr:col>
      <xdr:colOff>101600</xdr:colOff>
      <xdr:row>38</xdr:row>
      <xdr:rowOff>8510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171086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154559</xdr:rowOff>
    </xdr:from>
    <xdr:to>
      <xdr:col>76</xdr:col>
      <xdr:colOff>165100</xdr:colOff>
      <xdr:row>38</xdr:row>
      <xdr:rowOff>84710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75836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151511</xdr:rowOff>
    </xdr:from>
    <xdr:to>
      <xdr:col>72</xdr:col>
      <xdr:colOff>38100</xdr:colOff>
      <xdr:row>37</xdr:row>
      <xdr:rowOff>81661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72788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108204</xdr:rowOff>
    </xdr:from>
    <xdr:to>
      <xdr:col>67</xdr:col>
      <xdr:colOff>101600</xdr:colOff>
      <xdr:row>39</xdr:row>
      <xdr:rowOff>38354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29481</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7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128041</xdr:rowOff>
    </xdr:from>
    <xdr:to>
      <xdr:col>85</xdr:col>
      <xdr:colOff>127000</xdr:colOff>
      <xdr:row>57</xdr:row>
      <xdr:rowOff>142634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00691"/>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128041</xdr:rowOff>
    </xdr:from>
    <xdr:to>
      <xdr:col>81</xdr:col>
      <xdr:colOff>50800</xdr:colOff>
      <xdr:row>57</xdr:row>
      <xdr:rowOff>157588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00691"/>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14427</xdr:rowOff>
    </xdr:from>
    <xdr:to>
      <xdr:col>76</xdr:col>
      <xdr:colOff>114300</xdr:colOff>
      <xdr:row>57</xdr:row>
      <xdr:rowOff>157588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87077"/>
          <a:ext cx="889000" cy="1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52965</xdr:rowOff>
    </xdr:from>
    <xdr:to>
      <xdr:col>71</xdr:col>
      <xdr:colOff>177800</xdr:colOff>
      <xdr:row>57</xdr:row>
      <xdr:rowOff>14427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54165"/>
          <a:ext cx="889000" cy="1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91834</xdr:rowOff>
    </xdr:from>
    <xdr:to>
      <xdr:col>85</xdr:col>
      <xdr:colOff>177800</xdr:colOff>
      <xdr:row>58</xdr:row>
      <xdr:rowOff>21984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6761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77241</xdr:rowOff>
    </xdr:from>
    <xdr:to>
      <xdr:col>81</xdr:col>
      <xdr:colOff>101600</xdr:colOff>
      <xdr:row>58</xdr:row>
      <xdr:rowOff>7391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169968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106788</xdr:rowOff>
    </xdr:from>
    <xdr:to>
      <xdr:col>76</xdr:col>
      <xdr:colOff>165100</xdr:colOff>
      <xdr:row>58</xdr:row>
      <xdr:rowOff>36938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28065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135077</xdr:rowOff>
    </xdr:from>
    <xdr:to>
      <xdr:col>72</xdr:col>
      <xdr:colOff>38100</xdr:colOff>
      <xdr:row>57</xdr:row>
      <xdr:rowOff>65227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2165</xdr:rowOff>
    </xdr:from>
    <xdr:to>
      <xdr:col>67</xdr:col>
      <xdr:colOff>101600</xdr:colOff>
      <xdr:row>56</xdr:row>
      <xdr:rowOff>103765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120292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92892</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37442"/>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98116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266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157662</xdr:rowOff>
    </xdr:from>
    <xdr:to>
      <xdr:col>71</xdr:col>
      <xdr:colOff>177800</xdr:colOff>
      <xdr:row>79</xdr:row>
      <xdr:rowOff>98116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30762"/>
          <a:ext cx="889000" cy="1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42092</xdr:rowOff>
    </xdr:from>
    <xdr:to>
      <xdr:col>85</xdr:col>
      <xdr:colOff>177800</xdr:colOff>
      <xdr:row>79</xdr:row>
      <xdr:rowOff>143692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128469</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1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47316</xdr:rowOff>
    </xdr:from>
    <xdr:to>
      <xdr:col>72</xdr:col>
      <xdr:colOff>38100</xdr:colOff>
      <xdr:row>79</xdr:row>
      <xdr:rowOff>148916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140043</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4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106862</xdr:rowOff>
    </xdr:from>
    <xdr:to>
      <xdr:col>67</xdr:col>
      <xdr:colOff>101600</xdr:colOff>
      <xdr:row>79</xdr:row>
      <xdr:rowOff>37012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28139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92436</xdr:rowOff>
    </xdr:from>
    <xdr:to>
      <xdr:col>85</xdr:col>
      <xdr:colOff>127000</xdr:colOff>
      <xdr:row>95</xdr:row>
      <xdr:rowOff>105277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80186"/>
          <a:ext cx="8382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64167</xdr:rowOff>
    </xdr:from>
    <xdr:to>
      <xdr:col>81</xdr:col>
      <xdr:colOff>50800</xdr:colOff>
      <xdr:row>95</xdr:row>
      <xdr:rowOff>92436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51917"/>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64167</xdr:rowOff>
    </xdr:from>
    <xdr:to>
      <xdr:col>76</xdr:col>
      <xdr:colOff>114300</xdr:colOff>
      <xdr:row>95</xdr:row>
      <xdr:rowOff>81559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51917"/>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78282</xdr:rowOff>
    </xdr:from>
    <xdr:to>
      <xdr:col>71</xdr:col>
      <xdr:colOff>177800</xdr:colOff>
      <xdr:row>95</xdr:row>
      <xdr:rowOff>81559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660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54477</xdr:rowOff>
    </xdr:from>
    <xdr:to>
      <xdr:col>85</xdr:col>
      <xdr:colOff>177800</xdr:colOff>
      <xdr:row>95</xdr:row>
      <xdr:rowOff>156077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32904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41636</xdr:rowOff>
    </xdr:from>
    <xdr:to>
      <xdr:col>81</xdr:col>
      <xdr:colOff>101600</xdr:colOff>
      <xdr:row>95</xdr:row>
      <xdr:rowOff>143236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13367</xdr:rowOff>
    </xdr:from>
    <xdr:to>
      <xdr:col>76</xdr:col>
      <xdr:colOff>165100</xdr:colOff>
      <xdr:row>95</xdr:row>
      <xdr:rowOff>114967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30759</xdr:rowOff>
    </xdr:from>
    <xdr:to>
      <xdr:col>72</xdr:col>
      <xdr:colOff>38100</xdr:colOff>
      <xdr:row>95</xdr:row>
      <xdr:rowOff>132359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148886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27482</xdr:rowOff>
    </xdr:from>
    <xdr:to>
      <xdr:col>67</xdr:col>
      <xdr:colOff>101600</xdr:colOff>
      <xdr:row>95</xdr:row>
      <xdr:rowOff>129082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145609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247,113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円となっている。類似団体内平均値と比べて高いのは、高齢化の進展に加え、低所得者層が多いため、生活保護費や障害者自立支援費などの社会保障関連給付費が高いことが主な要因である。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衛生費は、新型コロナウイルス感染症の </a:t>
          </a:r>
          <a:r>
            <a:rPr kumimoji="1" lang="en-US" altLang="ja-JP" sz="1300">
              <a:solidFill>
                <a:schemeClr val="tx1"/>
              </a:solidFill>
              <a:latin typeface="ＭＳ Ｐゴシック" panose="020B0600070205080204" pitchFamily="50" charset="-128"/>
              <a:ea typeface="ＭＳ Ｐゴシック" panose="020B0600070205080204" pitchFamily="50" charset="-128"/>
            </a:rPr>
            <a:t>5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類移行に伴い、ワクチン接種経費が減少したことにより、令和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8,150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財政調整基金については、中期的な見通しのもとに，決算剰余金を中心に積み立てるとともに、取り崩しが最小限となるよう経費節減に努めている。令和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年度は景気の回復等による個人市民税所得割の増加や、土地区画整理事業や新築家屋の増等に伴う固定資産税の増加により、市税収入が伸びた（前年度比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億円）ほか、地方交付税の伸び（前年度比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億円）等により、取り崩しを最小限としたため、残高が増加している。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実質収支については、地方交付税の嵩上げ交付や、市税、各種交付金等の増に加え、行財政改革の効果などにより黒字となっている。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年度決算は、国民健康保険特別会計において、徴収率の向上や、インセンティブ交付金の獲得による歳入確保に加え、一般会計からの累積赤字解消のための法定外繰出しにより赤字額が減少した。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水道事業会計においては、下水道事業会計へ長期の貸付を行ったことにより、黒字額が減少し、下水道事業会計においては、過年度に発行した起債の償還進んだことにより、黒字額が増加した。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一般会計においては、市税や各種交付金が増となった一方で、臨時財政対策債の減や扶助費及び繰出金の増により、黒字額が減少した。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臨時財政対策債発行可能額が減少した一方で、過去に発行した退職手当債等の償還が進み、元利償還金が減少したことから、実質公債費比率は減少した。</a:t>
          </a: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公共施設の老朽化に伴う改修事業などが今後見込まれるため、投資事業の精査に努め、地方債発行額の抑制に努めていく。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第三セクター等改革推進債等の償還が進んだことによる、一般会計等の地方債現在高の減少に加え、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決算剰余金や用地処分等による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への積立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充当可能基金残高の増加等により、将来負担額を充当可能財源等が上回り、分子がマイナスとなっていることから、将来負担比率の数値はなしとなった。</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公共</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施設の老朽化に伴う施設の更新において、地方債発行額の増加が見込まれる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引き続き、事業の精査や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国費や交付税算入のある有利な地方債等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活用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財政負担の平準化</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、財政の健全化に努める。</a:t>
          </a:r>
          <a:endPar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大阪府松原市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年度末の基金残高は、普通会計で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7,912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百万円となっており、公有財産の跡地利用等により売払収入、貸付料、寄附金等を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1,546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百万円積立てたが、各事業への充当により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百万円の取崩しを行い、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公有財産の利活用のほか、企業誘致や土地区画整理事業、若者世代の移住・定住の促進等、市税収入の増加に取組み、適正な基金残高の維持に努める。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・商業活性化事業等基金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商店街及び商業集積づくり等の商業活性化事業、歴史ある道等特色ある道路整備のための資金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・公共施設整備事業基金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公共施設整備、市債償還のための資金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・子ども未来基金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子育て支援の充実を図るための資金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・新型コロナウイルス感染症等対策推進基金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新型コロナウイルス感染症等に関する感染拡大防止等の対策費用のための資金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・文化振興基金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文化振興事業の充実を図るための資金</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・商業活性化事業等基金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394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百万円となっており、駅前商業施設の貸付収入等を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百万円積立てたが、商店街活性化事業に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百万円取崩したため、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・公共施設整備事業基金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339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百万円となっており、用地処分に伴う財産区等からの繰入金や寄附金等を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百万円積立て、取り崩しを行わなかったため、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・子ども未来基金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211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百万円となっており、旧保育所跡地貸付料や寄附金等を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百万円積立て、取り崩しを行わなかったため、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・新型コロナウイルス感染症等対策推進基金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百万円となっており、寄附金等を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百万円積立て、取り崩しを行わなかったため、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・文化振興基金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百万円となっており、寄附金を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百万円積立て、取り崩しを行わなかったため、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公有財産の有効活用を促進し、基金現在高の増加に努める。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5,537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百万円となっており、公有財産の売払収入、寄附金等を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1,099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百万円積立てたが、大堀環境監視局の維持管理経費及び撤去費により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百万円取り崩したため、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1,094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企業誘致や土地区画整理事業、若者世代の移住・定住の促進等による税収の拡大、公有財産の有効活用等、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さらなる財政健全化に取組むとともに、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残高の維持に努める。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608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百万円となっており、臨時財政対策債償還基金費として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百万円積立てたため増となった。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臨時財政対策債償還基金費の積立分については、算定の対象となる臨時財政対策債の償還に合わせて、計画的に取り崩しを行う。</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 thickBot="1" x14ac:dyDescent="0.25">
      <c r="B2" s="178" t="s">
        <v>77</v>
      </c>
      <c r="C2" s="178"/>
      <c r="D2" s="179"/>
    </row>
    <row r="3" spans="1:119" ht="18.75" customHeight="1" thickBot="1" x14ac:dyDescent="0.25">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51501572</v>
      </c>
      <c r="BO4" s="371"/>
      <c r="BP4" s="371"/>
      <c r="BQ4" s="371"/>
      <c r="BR4" s="371"/>
      <c r="BS4" s="371"/>
      <c r="BT4" s="371"/>
      <c r="BU4" s="372"/>
      <c r="BV4" s="370">
        <v>51356567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3.8</v>
      </c>
      <c r="DC4" s="377"/>
      <c r="DD4" s="377"/>
      <c r="DE4" s="377"/>
      <c r="DF4" s="377"/>
      <c r="DG4" s="377"/>
      <c r="DH4" s="377"/>
      <c r="DI4" s="378"/>
    </row>
    <row r="5" spans="1:119" ht="18.75" customHeight="1" x14ac:dyDescent="0.2">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50440899</v>
      </c>
      <c r="BO5" s="408"/>
      <c r="BP5" s="408"/>
      <c r="BQ5" s="408"/>
      <c r="BR5" s="408"/>
      <c r="BS5" s="408"/>
      <c r="BT5" s="408"/>
      <c r="BU5" s="409"/>
      <c r="BV5" s="407">
        <v>50341728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96.5</v>
      </c>
      <c r="DC5" s="405"/>
      <c r="DD5" s="405"/>
      <c r="DE5" s="405"/>
      <c r="DF5" s="405"/>
      <c r="DG5" s="405"/>
      <c r="DH5" s="405"/>
      <c r="DI5" s="406"/>
    </row>
    <row r="6" spans="1:119" ht="18.75" customHeight="1" x14ac:dyDescent="0.2">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1060673</v>
      </c>
      <c r="BO6" s="408"/>
      <c r="BP6" s="408"/>
      <c r="BQ6" s="408"/>
      <c r="BR6" s="408"/>
      <c r="BS6" s="408"/>
      <c r="BT6" s="408"/>
      <c r="BU6" s="409"/>
      <c r="BV6" s="407">
        <v>1014839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98.4</v>
      </c>
      <c r="CU6" s="445"/>
      <c r="CV6" s="445"/>
      <c r="CW6" s="445"/>
      <c r="CX6" s="445"/>
      <c r="CY6" s="445"/>
      <c r="CZ6" s="445"/>
      <c r="DA6" s="446"/>
      <c r="DB6" s="444">
        <v>98.2</v>
      </c>
      <c r="DC6" s="445"/>
      <c r="DD6" s="445"/>
      <c r="DE6" s="445"/>
      <c r="DF6" s="445"/>
      <c r="DG6" s="445"/>
      <c r="DH6" s="445"/>
      <c r="DI6" s="446"/>
    </row>
    <row r="7" spans="1:119" ht="18.75" customHeight="1" x14ac:dyDescent="0.2">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113024</v>
      </c>
      <c r="BO7" s="408"/>
      <c r="BP7" s="408"/>
      <c r="BQ7" s="408"/>
      <c r="BR7" s="408"/>
      <c r="BS7" s="408"/>
      <c r="BT7" s="408"/>
      <c r="BU7" s="409"/>
      <c r="BV7" s="407">
        <v>22718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27010325</v>
      </c>
      <c r="CU7" s="408"/>
      <c r="CV7" s="408"/>
      <c r="CW7" s="408"/>
      <c r="CX7" s="408"/>
      <c r="CY7" s="408"/>
      <c r="CZ7" s="408"/>
      <c r="DA7" s="409"/>
      <c r="DB7" s="407">
        <v>26309472</v>
      </c>
      <c r="DC7" s="408"/>
      <c r="DD7" s="408"/>
      <c r="DE7" s="408"/>
      <c r="DF7" s="408"/>
      <c r="DG7" s="408"/>
      <c r="DH7" s="408"/>
      <c r="DI7" s="409"/>
    </row>
    <row r="8" spans="1:119" ht="18.75" customHeight="1" thickBot="1" x14ac:dyDescent="0.25">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947649</v>
      </c>
      <c r="BO8" s="408"/>
      <c r="BP8" s="408"/>
      <c r="BQ8" s="408"/>
      <c r="BR8" s="408"/>
      <c r="BS8" s="408"/>
      <c r="BT8" s="408"/>
      <c r="BU8" s="409"/>
      <c r="BV8" s="407">
        <v>992121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5">
      <c r="A9" s="177"/>
      <c r="B9" s="401" t="s">
        <v>107</v>
      </c>
      <c r="C9" s="402"/>
      <c r="D9" s="402"/>
      <c r="E9" s="402"/>
      <c r="F9" s="402"/>
      <c r="G9" s="402"/>
      <c r="H9" s="402"/>
      <c r="I9" s="402"/>
      <c r="J9" s="402"/>
      <c r="K9" s="450"/>
      <c r="L9" s="451" t="s">
        <v>108</v>
      </c>
      <c r="M9" s="452"/>
      <c r="N9" s="452"/>
      <c r="O9" s="452"/>
      <c r="P9" s="452"/>
      <c r="Q9" s="453"/>
      <c r="R9" s="454">
        <v>117641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-44472</v>
      </c>
      <c r="BO9" s="408"/>
      <c r="BP9" s="408"/>
      <c r="BQ9" s="408"/>
      <c r="BR9" s="408"/>
      <c r="BS9" s="408"/>
      <c r="BT9" s="408"/>
      <c r="BU9" s="409"/>
      <c r="BV9" s="407">
        <v>-53848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12.2</v>
      </c>
      <c r="DC9" s="405"/>
      <c r="DD9" s="405"/>
      <c r="DE9" s="405"/>
      <c r="DF9" s="405"/>
      <c r="DG9" s="405"/>
      <c r="DH9" s="405"/>
      <c r="DI9" s="406"/>
    </row>
    <row r="10" spans="1:119" ht="18.75" customHeight="1" thickBot="1" x14ac:dyDescent="0.25">
      <c r="A10" s="177"/>
      <c r="B10" s="401"/>
      <c r="C10" s="402"/>
      <c r="D10" s="402"/>
      <c r="E10" s="402"/>
      <c r="F10" s="402"/>
      <c r="G10" s="402"/>
      <c r="H10" s="402"/>
      <c r="I10" s="402"/>
      <c r="J10" s="402"/>
      <c r="K10" s="450"/>
      <c r="L10" s="457" t="s">
        <v>113</v>
      </c>
      <c r="M10" s="437"/>
      <c r="N10" s="437"/>
      <c r="O10" s="437"/>
      <c r="P10" s="437"/>
      <c r="Q10" s="438"/>
      <c r="R10" s="458">
        <v>120750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1099502</v>
      </c>
      <c r="BO10" s="408"/>
      <c r="BP10" s="408"/>
      <c r="BQ10" s="408"/>
      <c r="BR10" s="408"/>
      <c r="BS10" s="408"/>
      <c r="BT10" s="408"/>
      <c r="BU10" s="409"/>
      <c r="BV10" s="407">
        <v>1960457</v>
      </c>
      <c r="BW10" s="408"/>
      <c r="BX10" s="408"/>
      <c r="BY10" s="408"/>
      <c r="BZ10" s="408"/>
      <c r="CA10" s="408"/>
      <c r="CB10" s="408"/>
      <c r="CC10" s="409"/>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77"/>
      <c r="B12" s="467" t="s">
        <v>123</v>
      </c>
      <c r="C12" s="468"/>
      <c r="D12" s="468"/>
      <c r="E12" s="468"/>
      <c r="F12" s="468"/>
      <c r="G12" s="468"/>
      <c r="H12" s="468"/>
      <c r="I12" s="468"/>
      <c r="J12" s="468"/>
      <c r="K12" s="469"/>
      <c r="L12" s="476" t="s">
        <v>124</v>
      </c>
      <c r="M12" s="477"/>
      <c r="N12" s="477"/>
      <c r="O12" s="477"/>
      <c r="P12" s="477"/>
      <c r="Q12" s="478"/>
      <c r="R12" s="479">
        <v>116669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5259</v>
      </c>
      <c r="BO12" s="408"/>
      <c r="BP12" s="408"/>
      <c r="BQ12" s="408"/>
      <c r="BR12" s="408"/>
      <c r="BS12" s="408"/>
      <c r="BT12" s="408"/>
      <c r="BU12" s="409"/>
      <c r="BV12" s="407">
        <v>6589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77"/>
      <c r="B13" s="470"/>
      <c r="C13" s="471"/>
      <c r="D13" s="471"/>
      <c r="E13" s="471"/>
      <c r="F13" s="471"/>
      <c r="G13" s="471"/>
      <c r="H13" s="471"/>
      <c r="I13" s="471"/>
      <c r="J13" s="471"/>
      <c r="K13" s="472"/>
      <c r="L13" s="186"/>
      <c r="M13" s="498" t="s">
        <v>130</v>
      </c>
      <c r="N13" s="499"/>
      <c r="O13" s="499"/>
      <c r="P13" s="499"/>
      <c r="Q13" s="500"/>
      <c r="R13" s="491">
        <v>114287</v>
      </c>
      <c r="S13" s="492"/>
      <c r="T13" s="492"/>
      <c r="U13" s="492"/>
      <c r="V13" s="493"/>
      <c r="W13" s="423" t="s">
        <v>131</v>
      </c>
      <c r="X13" s="424"/>
      <c r="Y13" s="424"/>
      <c r="Z13" s="424"/>
      <c r="AA13" s="424"/>
      <c r="AB13" s="414"/>
      <c r="AC13" s="458">
        <v>227</v>
      </c>
      <c r="AD13" s="459"/>
      <c r="AE13" s="459"/>
      <c r="AF13" s="459"/>
      <c r="AG13" s="501"/>
      <c r="AH13" s="458">
        <v>247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1049771</v>
      </c>
      <c r="BO13" s="408"/>
      <c r="BP13" s="408"/>
      <c r="BQ13" s="408"/>
      <c r="BR13" s="408"/>
      <c r="BS13" s="408"/>
      <c r="BT13" s="408"/>
      <c r="BU13" s="409"/>
      <c r="BV13" s="407">
        <v>1900020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3.1</v>
      </c>
      <c r="DC13" s="405"/>
      <c r="DD13" s="405"/>
      <c r="DE13" s="405"/>
      <c r="DF13" s="405"/>
      <c r="DG13" s="405"/>
      <c r="DH13" s="405"/>
      <c r="DI13" s="406"/>
    </row>
    <row r="14" spans="1:119" ht="18.75" customHeight="1" thickBot="1" x14ac:dyDescent="0.25">
      <c r="A14" s="177"/>
      <c r="B14" s="470"/>
      <c r="C14" s="471"/>
      <c r="D14" s="471"/>
      <c r="E14" s="471"/>
      <c r="F14" s="471"/>
      <c r="G14" s="471"/>
      <c r="H14" s="471"/>
      <c r="I14" s="471"/>
      <c r="J14" s="471"/>
      <c r="K14" s="472"/>
      <c r="L14" s="488" t="s">
        <v>135</v>
      </c>
      <c r="M14" s="489"/>
      <c r="N14" s="489"/>
      <c r="O14" s="489"/>
      <c r="P14" s="489"/>
      <c r="Q14" s="490"/>
      <c r="R14" s="491">
        <v>116966</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10.4</v>
      </c>
      <c r="DC14" s="506"/>
      <c r="DD14" s="506"/>
      <c r="DE14" s="506"/>
      <c r="DF14" s="506"/>
      <c r="DG14" s="506"/>
      <c r="DH14" s="506"/>
      <c r="DI14" s="507"/>
    </row>
    <row r="15" spans="1:119" ht="18.75" customHeight="1" x14ac:dyDescent="0.2">
      <c r="A15" s="177"/>
      <c r="B15" s="470"/>
      <c r="C15" s="471"/>
      <c r="D15" s="471"/>
      <c r="E15" s="471"/>
      <c r="F15" s="471"/>
      <c r="G15" s="471"/>
      <c r="H15" s="471"/>
      <c r="I15" s="471"/>
      <c r="J15" s="471"/>
      <c r="K15" s="472"/>
      <c r="L15" s="186"/>
      <c r="M15" s="498" t="s">
        <v>130</v>
      </c>
      <c r="N15" s="499"/>
      <c r="O15" s="499"/>
      <c r="P15" s="499"/>
      <c r="Q15" s="500"/>
      <c r="R15" s="491">
        <v>114921</v>
      </c>
      <c r="S15" s="492"/>
      <c r="T15" s="492"/>
      <c r="U15" s="492"/>
      <c r="V15" s="493"/>
      <c r="W15" s="423" t="s">
        <v>137</v>
      </c>
      <c r="X15" s="424"/>
      <c r="Y15" s="424"/>
      <c r="Z15" s="424"/>
      <c r="AA15" s="424"/>
      <c r="AB15" s="414"/>
      <c r="AC15" s="458">
        <v>12562</v>
      </c>
      <c r="AD15" s="459"/>
      <c r="AE15" s="459"/>
      <c r="AF15" s="459"/>
      <c r="AG15" s="501"/>
      <c r="AH15" s="458">
        <v>13583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13479830</v>
      </c>
      <c r="BO15" s="371"/>
      <c r="BP15" s="371"/>
      <c r="BQ15" s="371"/>
      <c r="BR15" s="371"/>
      <c r="BS15" s="371"/>
      <c r="BT15" s="371"/>
      <c r="BU15" s="372"/>
      <c r="BV15" s="370">
        <v>12912943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27.2</v>
      </c>
      <c r="AD16" s="495"/>
      <c r="AE16" s="495"/>
      <c r="AF16" s="495"/>
      <c r="AG16" s="496"/>
      <c r="AH16" s="494">
        <v>28.6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23253542</v>
      </c>
      <c r="BO16" s="408"/>
      <c r="BP16" s="408"/>
      <c r="BQ16" s="408"/>
      <c r="BR16" s="408"/>
      <c r="BS16" s="408"/>
      <c r="BT16" s="408"/>
      <c r="BU16" s="409"/>
      <c r="BV16" s="407">
        <v>22450255</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33466</v>
      </c>
      <c r="AD17" s="459"/>
      <c r="AE17" s="459"/>
      <c r="AF17" s="459"/>
      <c r="AG17" s="501"/>
      <c r="AH17" s="458">
        <v>33720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17022423</v>
      </c>
      <c r="BO17" s="408"/>
      <c r="BP17" s="408"/>
      <c r="BQ17" s="408"/>
      <c r="BR17" s="408"/>
      <c r="BS17" s="408"/>
      <c r="BT17" s="408"/>
      <c r="BU17" s="409"/>
      <c r="BV17" s="407">
        <v>16291403</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7"/>
      <c r="B18" s="529" t="s">
        <v>147</v>
      </c>
      <c r="C18" s="450"/>
      <c r="D18" s="450"/>
      <c r="E18" s="530"/>
      <c r="F18" s="530"/>
      <c r="G18" s="530"/>
      <c r="H18" s="530"/>
      <c r="I18" s="530"/>
      <c r="J18" s="530"/>
      <c r="K18" s="530"/>
      <c r="L18" s="531">
        <v>16.66</v>
      </c>
      <c r="M18" s="531"/>
      <c r="N18" s="531"/>
      <c r="O18" s="531"/>
      <c r="P18" s="531"/>
      <c r="Q18" s="531"/>
      <c r="R18" s="532"/>
      <c r="S18" s="532"/>
      <c r="T18" s="532"/>
      <c r="U18" s="532"/>
      <c r="V18" s="533"/>
      <c r="W18" s="425"/>
      <c r="X18" s="426"/>
      <c r="Y18" s="426"/>
      <c r="Z18" s="426"/>
      <c r="AA18" s="426"/>
      <c r="AB18" s="417"/>
      <c r="AC18" s="534">
        <v>72.400000000000006</v>
      </c>
      <c r="AD18" s="535"/>
      <c r="AE18" s="535"/>
      <c r="AF18" s="535"/>
      <c r="AG18" s="536"/>
      <c r="AH18" s="534">
        <v>70.900000000000006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26938531</v>
      </c>
      <c r="BO18" s="408"/>
      <c r="BP18" s="408"/>
      <c r="BQ18" s="408"/>
      <c r="BR18" s="408"/>
      <c r="BS18" s="408"/>
      <c r="BT18" s="408"/>
      <c r="BU18" s="409"/>
      <c r="BV18" s="407">
        <v>26408923</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7"/>
      <c r="B19" s="529" t="s">
        <v>149</v>
      </c>
      <c r="C19" s="450"/>
      <c r="D19" s="450"/>
      <c r="E19" s="530"/>
      <c r="F19" s="530"/>
      <c r="G19" s="530"/>
      <c r="H19" s="530"/>
      <c r="I19" s="530"/>
      <c r="J19" s="530"/>
      <c r="K19" s="530"/>
      <c r="L19" s="538">
        <v>7061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33223406</v>
      </c>
      <c r="BO19" s="408"/>
      <c r="BP19" s="408"/>
      <c r="BQ19" s="408"/>
      <c r="BR19" s="408"/>
      <c r="BS19" s="408"/>
      <c r="BT19" s="408"/>
      <c r="BU19" s="409"/>
      <c r="BV19" s="407">
        <v>32019262</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7"/>
      <c r="B20" s="529" t="s">
        <v>151</v>
      </c>
      <c r="C20" s="450"/>
      <c r="D20" s="450"/>
      <c r="E20" s="530"/>
      <c r="F20" s="530"/>
      <c r="G20" s="530"/>
      <c r="H20" s="530"/>
      <c r="I20" s="530"/>
      <c r="J20" s="530"/>
      <c r="K20" s="530"/>
      <c r="L20" s="538">
        <v>51902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35383358</v>
      </c>
      <c r="BO22" s="371"/>
      <c r="BP22" s="371"/>
      <c r="BQ22" s="371"/>
      <c r="BR22" s="371"/>
      <c r="BS22" s="371"/>
      <c r="BT22" s="371"/>
      <c r="BU22" s="372"/>
      <c r="BV22" s="370">
        <v>37152839</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25730555</v>
      </c>
      <c r="BO23" s="408"/>
      <c r="BP23" s="408"/>
      <c r="BQ23" s="408"/>
      <c r="BR23" s="408"/>
      <c r="BS23" s="408"/>
      <c r="BT23" s="408"/>
      <c r="BU23" s="409"/>
      <c r="BV23" s="407">
        <v>26419664</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7"/>
      <c r="B24" s="578"/>
      <c r="C24" s="554"/>
      <c r="D24" s="555"/>
      <c r="E24" s="457" t="s">
        <v>161</v>
      </c>
      <c r="F24" s="437"/>
      <c r="G24" s="437"/>
      <c r="H24" s="437"/>
      <c r="I24" s="437"/>
      <c r="J24" s="437"/>
      <c r="K24" s="438"/>
      <c r="L24" s="458">
        <v>1</v>
      </c>
      <c r="M24" s="459"/>
      <c r="N24" s="459"/>
      <c r="O24" s="459"/>
      <c r="P24" s="501"/>
      <c r="Q24" s="458">
        <v>10057</v>
      </c>
      <c r="R24" s="459"/>
      <c r="S24" s="459"/>
      <c r="T24" s="459"/>
      <c r="U24" s="459"/>
      <c r="V24" s="501"/>
      <c r="W24" s="553"/>
      <c r="X24" s="554"/>
      <c r="Y24" s="555"/>
      <c r="Z24" s="457" t="s">
        <v>162</v>
      </c>
      <c r="AA24" s="437"/>
      <c r="AB24" s="437"/>
      <c r="AC24" s="437"/>
      <c r="AD24" s="437"/>
      <c r="AE24" s="437"/>
      <c r="AF24" s="437"/>
      <c r="AG24" s="438"/>
      <c r="AH24" s="458">
        <v>684</v>
      </c>
      <c r="AI24" s="459"/>
      <c r="AJ24" s="459"/>
      <c r="AK24" s="459"/>
      <c r="AL24" s="501"/>
      <c r="AM24" s="458">
        <v>2114928</v>
      </c>
      <c r="AN24" s="459"/>
      <c r="AO24" s="459"/>
      <c r="AP24" s="459"/>
      <c r="AQ24" s="459"/>
      <c r="AR24" s="501"/>
      <c r="AS24" s="458">
        <v>3092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18696194</v>
      </c>
      <c r="BO24" s="408"/>
      <c r="BP24" s="408"/>
      <c r="BQ24" s="408"/>
      <c r="BR24" s="408"/>
      <c r="BS24" s="408"/>
      <c r="BT24" s="408"/>
      <c r="BU24" s="409"/>
      <c r="BV24" s="407">
        <v>18942756</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7"/>
      <c r="B25" s="578"/>
      <c r="C25" s="554"/>
      <c r="D25" s="555"/>
      <c r="E25" s="457" t="s">
        <v>164</v>
      </c>
      <c r="F25" s="437"/>
      <c r="G25" s="437"/>
      <c r="H25" s="437"/>
      <c r="I25" s="437"/>
      <c r="J25" s="437"/>
      <c r="K25" s="438"/>
      <c r="L25" s="458">
        <v>2</v>
      </c>
      <c r="M25" s="459"/>
      <c r="N25" s="459"/>
      <c r="O25" s="459"/>
      <c r="P25" s="501"/>
      <c r="Q25" s="458">
        <v>8407</v>
      </c>
      <c r="R25" s="459"/>
      <c r="S25" s="459"/>
      <c r="T25" s="459"/>
      <c r="U25" s="459"/>
      <c r="V25" s="501"/>
      <c r="W25" s="553"/>
      <c r="X25" s="554"/>
      <c r="Y25" s="555"/>
      <c r="Z25" s="457" t="s">
        <v>165</v>
      </c>
      <c r="AA25" s="437"/>
      <c r="AB25" s="437"/>
      <c r="AC25" s="437"/>
      <c r="AD25" s="437"/>
      <c r="AE25" s="437"/>
      <c r="AF25" s="437"/>
      <c r="AG25" s="438"/>
      <c r="AH25" s="458">
        <v>114</v>
      </c>
      <c r="AI25" s="459"/>
      <c r="AJ25" s="459"/>
      <c r="AK25" s="459"/>
      <c r="AL25" s="501"/>
      <c r="AM25" s="458">
        <v>362064</v>
      </c>
      <c r="AN25" s="459"/>
      <c r="AO25" s="459"/>
      <c r="AP25" s="459"/>
      <c r="AQ25" s="459"/>
      <c r="AR25" s="501"/>
      <c r="AS25" s="458">
        <v>3176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4530998</v>
      </c>
      <c r="BO25" s="371"/>
      <c r="BP25" s="371"/>
      <c r="BQ25" s="371"/>
      <c r="BR25" s="371"/>
      <c r="BS25" s="371"/>
      <c r="BT25" s="371"/>
      <c r="BU25" s="372"/>
      <c r="BV25" s="370">
        <v>4966927</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7"/>
      <c r="B26" s="578"/>
      <c r="C26" s="554"/>
      <c r="D26" s="555"/>
      <c r="E26" s="457" t="s">
        <v>167</v>
      </c>
      <c r="F26" s="437"/>
      <c r="G26" s="437"/>
      <c r="H26" s="437"/>
      <c r="I26" s="437"/>
      <c r="J26" s="437"/>
      <c r="K26" s="438"/>
      <c r="L26" s="458">
        <v>1</v>
      </c>
      <c r="M26" s="459"/>
      <c r="N26" s="459"/>
      <c r="O26" s="459"/>
      <c r="P26" s="501"/>
      <c r="Q26" s="458">
        <v>7824</v>
      </c>
      <c r="R26" s="459"/>
      <c r="S26" s="459"/>
      <c r="T26" s="459"/>
      <c r="U26" s="459"/>
      <c r="V26" s="501"/>
      <c r="W26" s="553"/>
      <c r="X26" s="554"/>
      <c r="Y26" s="555"/>
      <c r="Z26" s="457" t="s">
        <v>168</v>
      </c>
      <c r="AA26" s="559"/>
      <c r="AB26" s="559"/>
      <c r="AC26" s="559"/>
      <c r="AD26" s="559"/>
      <c r="AE26" s="559"/>
      <c r="AF26" s="559"/>
      <c r="AG26" s="560"/>
      <c r="AH26" s="458">
        <v>61</v>
      </c>
      <c r="AI26" s="459"/>
      <c r="AJ26" s="459"/>
      <c r="AK26" s="459"/>
      <c r="AL26" s="501"/>
      <c r="AM26" s="458">
        <v>201361</v>
      </c>
      <c r="AN26" s="459"/>
      <c r="AO26" s="459"/>
      <c r="AP26" s="459"/>
      <c r="AQ26" s="459"/>
      <c r="AR26" s="501"/>
      <c r="AS26" s="458">
        <v>3301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7"/>
      <c r="B27" s="578"/>
      <c r="C27" s="554"/>
      <c r="D27" s="555"/>
      <c r="E27" s="457" t="s">
        <v>170</v>
      </c>
      <c r="F27" s="437"/>
      <c r="G27" s="437"/>
      <c r="H27" s="437"/>
      <c r="I27" s="437"/>
      <c r="J27" s="437"/>
      <c r="K27" s="438"/>
      <c r="L27" s="458">
        <v>1</v>
      </c>
      <c r="M27" s="459"/>
      <c r="N27" s="459"/>
      <c r="O27" s="459"/>
      <c r="P27" s="501"/>
      <c r="Q27" s="458">
        <v>7600</v>
      </c>
      <c r="R27" s="459"/>
      <c r="S27" s="459"/>
      <c r="T27" s="459"/>
      <c r="U27" s="459"/>
      <c r="V27" s="501"/>
      <c r="W27" s="553"/>
      <c r="X27" s="554"/>
      <c r="Y27" s="555"/>
      <c r="Z27" s="457" t="s">
        <v>171</v>
      </c>
      <c r="AA27" s="437"/>
      <c r="AB27" s="437"/>
      <c r="AC27" s="437"/>
      <c r="AD27" s="437"/>
      <c r="AE27" s="437"/>
      <c r="AF27" s="437"/>
      <c r="AG27" s="438"/>
      <c r="AH27" s="458">
        <v>53</v>
      </c>
      <c r="AI27" s="459"/>
      <c r="AJ27" s="459"/>
      <c r="AK27" s="459"/>
      <c r="AL27" s="501"/>
      <c r="AM27" s="458">
        <v>165817</v>
      </c>
      <c r="AN27" s="459"/>
      <c r="AO27" s="459"/>
      <c r="AP27" s="459"/>
      <c r="AQ27" s="459"/>
      <c r="AR27" s="501"/>
      <c r="AS27" s="458">
        <v>3129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7"/>
      <c r="B28" s="578"/>
      <c r="C28" s="554"/>
      <c r="D28" s="555"/>
      <c r="E28" s="457" t="s">
        <v>173</v>
      </c>
      <c r="F28" s="437"/>
      <c r="G28" s="437"/>
      <c r="H28" s="437"/>
      <c r="I28" s="437"/>
      <c r="J28" s="437"/>
      <c r="K28" s="438"/>
      <c r="L28" s="458">
        <v>1</v>
      </c>
      <c r="M28" s="459"/>
      <c r="N28" s="459"/>
      <c r="O28" s="459"/>
      <c r="P28" s="501"/>
      <c r="Q28" s="458">
        <v>6700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5537294</v>
      </c>
      <c r="BO28" s="371"/>
      <c r="BP28" s="371"/>
      <c r="BQ28" s="371"/>
      <c r="BR28" s="371"/>
      <c r="BS28" s="371"/>
      <c r="BT28" s="371"/>
      <c r="BU28" s="372"/>
      <c r="BV28" s="370">
        <v>4443052</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7"/>
      <c r="B29" s="578"/>
      <c r="C29" s="554"/>
      <c r="D29" s="555"/>
      <c r="E29" s="457" t="s">
        <v>176</v>
      </c>
      <c r="F29" s="437"/>
      <c r="G29" s="437"/>
      <c r="H29" s="437"/>
      <c r="I29" s="437"/>
      <c r="J29" s="437"/>
      <c r="K29" s="438"/>
      <c r="L29" s="458">
        <v>16</v>
      </c>
      <c r="M29" s="459"/>
      <c r="N29" s="459"/>
      <c r="O29" s="459"/>
      <c r="P29" s="501"/>
      <c r="Q29" s="458">
        <v>6200</v>
      </c>
      <c r="R29" s="459"/>
      <c r="S29" s="459"/>
      <c r="T29" s="459"/>
      <c r="U29" s="459"/>
      <c r="V29" s="501"/>
      <c r="W29" s="556"/>
      <c r="X29" s="557"/>
      <c r="Y29" s="558"/>
      <c r="Z29" s="457" t="s">
        <v>177</v>
      </c>
      <c r="AA29" s="437"/>
      <c r="AB29" s="437"/>
      <c r="AC29" s="437"/>
      <c r="AD29" s="437"/>
      <c r="AE29" s="437"/>
      <c r="AF29" s="437"/>
      <c r="AG29" s="438"/>
      <c r="AH29" s="458">
        <v>737</v>
      </c>
      <c r="AI29" s="459"/>
      <c r="AJ29" s="459"/>
      <c r="AK29" s="459"/>
      <c r="AL29" s="501"/>
      <c r="AM29" s="458">
        <v>2280745</v>
      </c>
      <c r="AN29" s="459"/>
      <c r="AO29" s="459"/>
      <c r="AP29" s="459"/>
      <c r="AQ29" s="459"/>
      <c r="AR29" s="501"/>
      <c r="AS29" s="458">
        <v>3095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608068</v>
      </c>
      <c r="BO29" s="408"/>
      <c r="BP29" s="408"/>
      <c r="BQ29" s="408"/>
      <c r="BR29" s="408"/>
      <c r="BS29" s="408"/>
      <c r="BT29" s="408"/>
      <c r="BU29" s="409"/>
      <c r="BV29" s="407">
        <v>482904</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1766701</v>
      </c>
      <c r="BO30" s="527"/>
      <c r="BP30" s="527"/>
      <c r="BQ30" s="527"/>
      <c r="BR30" s="527"/>
      <c r="BS30" s="527"/>
      <c r="BT30" s="527"/>
      <c r="BU30" s="528"/>
      <c r="BV30" s="526">
        <v>1475365</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2">
      <c r="A33" s="177"/>
      <c r="B33" s="201"/>
      <c r="C33" s="431" t="s">
        <v>186</v>
      </c>
      <c r="D33" s="431"/>
      <c r="E33" s="396" t="s">
        <v>187</v>
      </c>
      <c r="F33" s="396"/>
      <c r="G33" s="396"/>
      <c r="H33" s="396"/>
      <c r="I33" s="396"/>
      <c r="J33" s="396"/>
      <c r="K33" s="396"/>
      <c r="L33" s="396"/>
      <c r="M33" s="396"/>
      <c r="N33" s="396"/>
      <c r="O33" s="396"/>
      <c r="P33" s="396"/>
      <c r="Q33" s="396"/>
      <c r="R33" s="396"/>
      <c r="S33" s="396"/>
      <c r="T33" s="202"/>
      <c r="U33" s="431" t="s">
        <v>186</v>
      </c>
      <c r="V33" s="431"/>
      <c r="W33" s="396" t="s">
        <v>187</v>
      </c>
      <c r="X33" s="396"/>
      <c r="Y33" s="396"/>
      <c r="Z33" s="396"/>
      <c r="AA33" s="396"/>
      <c r="AB33" s="396"/>
      <c r="AC33" s="396"/>
      <c r="AD33" s="396"/>
      <c r="AE33" s="396"/>
      <c r="AF33" s="396"/>
      <c r="AG33" s="396"/>
      <c r="AH33" s="396"/>
      <c r="AI33" s="396"/>
      <c r="AJ33" s="396"/>
      <c r="AK33" s="396"/>
      <c r="AL33" s="202"/>
      <c r="AM33" s="431" t="s">
        <v>186</v>
      </c>
      <c r="AN33" s="431"/>
      <c r="AO33" s="396" t="s">
        <v>187</v>
      </c>
      <c r="AP33" s="396"/>
      <c r="AQ33" s="396"/>
      <c r="AR33" s="396"/>
      <c r="AS33" s="396"/>
      <c r="AT33" s="396"/>
      <c r="AU33" s="396"/>
      <c r="AV33" s="396"/>
      <c r="AW33" s="396"/>
      <c r="AX33" s="396"/>
      <c r="AY33" s="396"/>
      <c r="AZ33" s="396"/>
      <c r="BA33" s="396"/>
      <c r="BB33" s="396"/>
      <c r="BC33" s="396"/>
      <c r="BD33" s="203"/>
      <c r="BE33" s="396" t="s">
        <v>188</v>
      </c>
      <c r="BF33" s="396"/>
      <c r="BG33" s="396" t="s">
        <v>189</v>
      </c>
      <c r="BH33" s="396"/>
      <c r="BI33" s="396"/>
      <c r="BJ33" s="396"/>
      <c r="BK33" s="396"/>
      <c r="BL33" s="396"/>
      <c r="BM33" s="396"/>
      <c r="BN33" s="396"/>
      <c r="BO33" s="396"/>
      <c r="BP33" s="396"/>
      <c r="BQ33" s="396"/>
      <c r="BR33" s="396"/>
      <c r="BS33" s="396"/>
      <c r="BT33" s="396"/>
      <c r="BU33" s="396"/>
      <c r="BV33" s="203"/>
      <c r="BW33" s="431" t="s">
        <v>188</v>
      </c>
      <c r="BX33" s="431"/>
      <c r="BY33" s="396" t="s">
        <v>190</v>
      </c>
      <c r="BZ33" s="396"/>
      <c r="CA33" s="396"/>
      <c r="CB33" s="396"/>
      <c r="CC33" s="396"/>
      <c r="CD33" s="396"/>
      <c r="CE33" s="396"/>
      <c r="CF33" s="396"/>
      <c r="CG33" s="396"/>
      <c r="CH33" s="396"/>
      <c r="CI33" s="396"/>
      <c r="CJ33" s="396"/>
      <c r="CK33" s="396"/>
      <c r="CL33" s="396"/>
      <c r="CM33" s="396"/>
      <c r="CN33" s="202"/>
      <c r="CO33" s="431" t="s">
        <v>186</v>
      </c>
      <c r="CP33" s="431"/>
      <c r="CQ33" s="396" t="s">
        <v>191</v>
      </c>
      <c r="CR33" s="396"/>
      <c r="CS33" s="396"/>
      <c r="CT33" s="396"/>
      <c r="CU33" s="396"/>
      <c r="CV33" s="396"/>
      <c r="CW33" s="396"/>
      <c r="CX33" s="396"/>
      <c r="CY33" s="396"/>
      <c r="CZ33" s="396"/>
      <c r="DA33" s="396"/>
      <c r="DB33" s="396"/>
      <c r="DC33" s="396"/>
      <c r="DD33" s="396"/>
      <c r="DE33" s="396"/>
      <c r="DF33" s="202"/>
      <c r="DG33" s="596" t="s">
        <v>192</v>
      </c>
      <c r="DH33" s="596"/>
      <c r="DI33" s="204"/>
    </row>
    <row r="34" spans="1:113" ht="32.25" customHeight="1" x14ac:dyDescent="0.2">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7</v>
      </c>
      <c r="BX34" s="597"/>
      <c r="BY34" s="598" t="str">
        <f>IF('各会計、関係団体の財政状況及び健全化判断比率'!B68="","",'各会計、関係団体の財政状況及び健全化判断比率'!B68)</f>
        <v>大和川右岸水防事務組合</v>
      </c>
      <c r="BZ34" s="598"/>
      <c r="CA34" s="598"/>
      <c r="CB34" s="598"/>
      <c r="CC34" s="598"/>
      <c r="CD34" s="598"/>
      <c r="CE34" s="598"/>
      <c r="CF34" s="598"/>
      <c r="CG34" s="598"/>
      <c r="CH34" s="598"/>
      <c r="CI34" s="598"/>
      <c r="CJ34" s="598"/>
      <c r="CK34" s="598"/>
      <c r="CL34" s="598"/>
      <c r="CM34" s="598"/>
      <c r="CN34" s="177"/>
      <c r="CO34" s="597">
        <f>IF(CQ34="","",MAX(C34:D43,U34:V43,AM34:AN43,BE34:BF43,BW34:BX43)+1)</f>
        <v>13</v>
      </c>
      <c r="CP34" s="597"/>
      <c r="CQ34" s="598" t="str">
        <f>IF('各会計、関係団体の財政状況及び健全化判断比率'!BS7="","",'各会計、関係団体の財政状況及び健全化判断比率'!BS7)</f>
        <v>松原都市開発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2">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8</v>
      </c>
      <c r="BX35" s="597"/>
      <c r="BY35" s="598" t="str">
        <f>IF('各会計、関係団体の財政状況及び健全化判断比率'!B69="","",'各会計、関係団体の財政状況及び健全化判断比率'!B69)</f>
        <v>大阪広域環境施設組合</v>
      </c>
      <c r="BZ35" s="598"/>
      <c r="CA35" s="598"/>
      <c r="CB35" s="598"/>
      <c r="CC35" s="598"/>
      <c r="CD35" s="598"/>
      <c r="CE35" s="598"/>
      <c r="CF35" s="598"/>
      <c r="CG35" s="598"/>
      <c r="CH35" s="598"/>
      <c r="CI35" s="598"/>
      <c r="CJ35" s="598"/>
      <c r="CK35" s="598"/>
      <c r="CL35" s="598"/>
      <c r="CM35" s="598"/>
      <c r="CN35" s="177"/>
      <c r="CO35" s="597">
        <f t="shared" ref="CO35:CO43" si="3">IF(CQ35="","",CO34+1)</f>
        <v>14</v>
      </c>
      <c r="CP35" s="597"/>
      <c r="CQ35" s="598" t="str">
        <f>IF('各会計、関係団体の財政状況及び健全化判断比率'!BS8="","",'各会計、関係団体の財政状況及び健全化判断比率'!BS8)</f>
        <v>松原市文化情報振興事業団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2">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77"/>
      <c r="CO36" s="597">
        <f t="shared" si="3"/>
        <v>15</v>
      </c>
      <c r="CP36" s="597"/>
      <c r="CQ36" s="598" t="str">
        <f>IF('各会計、関係団体の財政状況及び健全化判断比率'!BS9="","",'各会計、関係団体の財政状況及び健全化判断比率'!BS9)</f>
        <v>松原市土地開発公社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4"/>
    </row>
    <row r="37" spans="1:113" ht="32.25" customHeight="1" x14ac:dyDescent="0.2">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77"/>
      <c r="CO37" s="597">
        <f t="shared" si="3"/>
        <v>16</v>
      </c>
      <c r="CP37" s="597"/>
      <c r="CQ37" s="598" t="str">
        <f>IF('各会計、関係団体の財政状況及び健全化判断比率'!BS10="","",'各会計、関係団体の財政状況及び健全化判断比率'!BS10)</f>
        <v>松原学校給食</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2">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11</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2">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2">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2">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2">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2">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A/09egOPbCU4OZHp1kybVrw31X8PTumY9QPL5IXRBGWSfcLIIM5jMdM+ISnYRaisaGb6r2s1i12E/9otThEng==" saltValue="YoVYNVmDaP+2C/T9yNDI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202</v>
      </c>
      <c r="DI1" s="603"/>
      <c r="DJ1" s="603"/>
      <c r="DK1" s="603"/>
      <c r="DL1" s="603"/>
      <c r="DM1" s="603"/>
      <c r="DN1" s="604"/>
      <c r="DO1" s="210"/>
      <c r="DP1" s="602" t="s">
        <v>203</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15007032</v>
      </c>
      <c r="S5" s="613"/>
      <c r="T5" s="613"/>
      <c r="U5" s="613"/>
      <c r="V5" s="613"/>
      <c r="W5" s="613"/>
      <c r="X5" s="613"/>
      <c r="Y5" s="614"/>
      <c r="Z5" s="615">
        <v>29.1</v>
      </c>
      <c r="AA5" s="615"/>
      <c r="AB5" s="615"/>
      <c r="AC5" s="615"/>
      <c r="AD5" s="616">
        <v>13730747</v>
      </c>
      <c r="AE5" s="616"/>
      <c r="AF5" s="616"/>
      <c r="AG5" s="616"/>
      <c r="AH5" s="616"/>
      <c r="AI5" s="616"/>
      <c r="AJ5" s="616"/>
      <c r="AK5" s="616"/>
      <c r="AL5" s="617">
        <v>50.2</v>
      </c>
      <c r="AM5" s="618"/>
      <c r="AN5" s="618"/>
      <c r="AO5" s="619"/>
      <c r="AP5" s="609" t="s">
        <v>216</v>
      </c>
      <c r="AQ5" s="610"/>
      <c r="AR5" s="610"/>
      <c r="AS5" s="610"/>
      <c r="AT5" s="610"/>
      <c r="AU5" s="610"/>
      <c r="AV5" s="610"/>
      <c r="AW5" s="610"/>
      <c r="AX5" s="610"/>
      <c r="AY5" s="610"/>
      <c r="AZ5" s="610"/>
      <c r="BA5" s="610"/>
      <c r="BB5" s="610"/>
      <c r="BC5" s="610"/>
      <c r="BD5" s="610"/>
      <c r="BE5" s="610"/>
      <c r="BF5" s="611"/>
      <c r="BG5" s="623">
        <v>13730306</v>
      </c>
      <c r="BH5" s="624"/>
      <c r="BI5" s="624"/>
      <c r="BJ5" s="624"/>
      <c r="BK5" s="624"/>
      <c r="BL5" s="624"/>
      <c r="BM5" s="624"/>
      <c r="BN5" s="625"/>
      <c r="BO5" s="626">
        <v>91.5</v>
      </c>
      <c r="BP5" s="626"/>
      <c r="BQ5" s="626"/>
      <c r="BR5" s="626"/>
      <c r="BS5" s="627">
        <v>143443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188707</v>
      </c>
      <c r="S6" s="624"/>
      <c r="T6" s="624"/>
      <c r="U6" s="624"/>
      <c r="V6" s="624"/>
      <c r="W6" s="624"/>
      <c r="X6" s="624"/>
      <c r="Y6" s="625"/>
      <c r="Z6" s="626">
        <v>0.4</v>
      </c>
      <c r="AA6" s="626"/>
      <c r="AB6" s="626"/>
      <c r="AC6" s="626"/>
      <c r="AD6" s="627">
        <v>188707</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13730306</v>
      </c>
      <c r="BH6" s="624"/>
      <c r="BI6" s="624"/>
      <c r="BJ6" s="624"/>
      <c r="BK6" s="624"/>
      <c r="BL6" s="624"/>
      <c r="BM6" s="624"/>
      <c r="BN6" s="625"/>
      <c r="BO6" s="626">
        <v>91.5</v>
      </c>
      <c r="BP6" s="626"/>
      <c r="BQ6" s="626"/>
      <c r="BR6" s="626"/>
      <c r="BS6" s="627">
        <v>143443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326313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326309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12806</v>
      </c>
      <c r="S7" s="624"/>
      <c r="T7" s="624"/>
      <c r="U7" s="624"/>
      <c r="V7" s="624"/>
      <c r="W7" s="624"/>
      <c r="X7" s="624"/>
      <c r="Y7" s="625"/>
      <c r="Z7" s="626">
        <v>0</v>
      </c>
      <c r="AA7" s="626"/>
      <c r="AB7" s="626"/>
      <c r="AC7" s="626"/>
      <c r="AD7" s="627">
        <v>12806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6556067</v>
      </c>
      <c r="BH7" s="624"/>
      <c r="BI7" s="624"/>
      <c r="BJ7" s="624"/>
      <c r="BK7" s="624"/>
      <c r="BL7" s="624"/>
      <c r="BM7" s="624"/>
      <c r="BN7" s="625"/>
      <c r="BO7" s="626">
        <v>43.7</v>
      </c>
      <c r="BP7" s="626"/>
      <c r="BQ7" s="626"/>
      <c r="BR7" s="626"/>
      <c r="BS7" s="627">
        <v>143443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4679477</v>
      </c>
      <c r="CS7" s="624"/>
      <c r="CT7" s="624"/>
      <c r="CU7" s="624"/>
      <c r="CV7" s="624"/>
      <c r="CW7" s="624"/>
      <c r="CX7" s="624"/>
      <c r="CY7" s="625"/>
      <c r="CZ7" s="626">
        <v>9.3000000000000007</v>
      </c>
      <c r="DA7" s="626"/>
      <c r="DB7" s="626"/>
      <c r="DC7" s="626"/>
      <c r="DD7" s="632">
        <v>17657</v>
      </c>
      <c r="DE7" s="624"/>
      <c r="DF7" s="624"/>
      <c r="DG7" s="624"/>
      <c r="DH7" s="624"/>
      <c r="DI7" s="624"/>
      <c r="DJ7" s="624"/>
      <c r="DK7" s="624"/>
      <c r="DL7" s="624"/>
      <c r="DM7" s="624"/>
      <c r="DN7" s="624"/>
      <c r="DO7" s="624"/>
      <c r="DP7" s="625"/>
      <c r="DQ7" s="632">
        <v>4063552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128080</v>
      </c>
      <c r="S8" s="624"/>
      <c r="T8" s="624"/>
      <c r="U8" s="624"/>
      <c r="V8" s="624"/>
      <c r="W8" s="624"/>
      <c r="X8" s="624"/>
      <c r="Y8" s="625"/>
      <c r="Z8" s="626">
        <v>0.2</v>
      </c>
      <c r="AA8" s="626"/>
      <c r="AB8" s="626"/>
      <c r="AC8" s="626"/>
      <c r="AD8" s="627">
        <v>128080</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188829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28830381</v>
      </c>
      <c r="CS8" s="624"/>
      <c r="CT8" s="624"/>
      <c r="CU8" s="624"/>
      <c r="CV8" s="624"/>
      <c r="CW8" s="624"/>
      <c r="CX8" s="624"/>
      <c r="CY8" s="625"/>
      <c r="CZ8" s="626">
        <v>57.2</v>
      </c>
      <c r="DA8" s="626"/>
      <c r="DB8" s="626"/>
      <c r="DC8" s="626"/>
      <c r="DD8" s="632">
        <v>420511</v>
      </c>
      <c r="DE8" s="624"/>
      <c r="DF8" s="624"/>
      <c r="DG8" s="624"/>
      <c r="DH8" s="624"/>
      <c r="DI8" s="624"/>
      <c r="DJ8" s="624"/>
      <c r="DK8" s="624"/>
      <c r="DL8" s="624"/>
      <c r="DM8" s="624"/>
      <c r="DN8" s="624"/>
      <c r="DO8" s="624"/>
      <c r="DP8" s="625"/>
      <c r="DQ8" s="632">
        <v>13897680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137854</v>
      </c>
      <c r="S9" s="624"/>
      <c r="T9" s="624"/>
      <c r="U9" s="624"/>
      <c r="V9" s="624"/>
      <c r="W9" s="624"/>
      <c r="X9" s="624"/>
      <c r="Y9" s="625"/>
      <c r="Z9" s="626">
        <v>0.3</v>
      </c>
      <c r="AA9" s="626"/>
      <c r="AB9" s="626"/>
      <c r="AC9" s="626"/>
      <c r="AD9" s="627">
        <v>137854</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5575525</v>
      </c>
      <c r="BH9" s="624"/>
      <c r="BI9" s="624"/>
      <c r="BJ9" s="624"/>
      <c r="BK9" s="624"/>
      <c r="BL9" s="624"/>
      <c r="BM9" s="624"/>
      <c r="BN9" s="625"/>
      <c r="BO9" s="626">
        <v>37.200000000000003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2953954</v>
      </c>
      <c r="CS9" s="624"/>
      <c r="CT9" s="624"/>
      <c r="CU9" s="624"/>
      <c r="CV9" s="624"/>
      <c r="CW9" s="624"/>
      <c r="CX9" s="624"/>
      <c r="CY9" s="625"/>
      <c r="CZ9" s="626">
        <v>5.9</v>
      </c>
      <c r="DA9" s="626"/>
      <c r="DB9" s="626"/>
      <c r="DC9" s="626"/>
      <c r="DD9" s="632">
        <v>3501</v>
      </c>
      <c r="DE9" s="624"/>
      <c r="DF9" s="624"/>
      <c r="DG9" s="624"/>
      <c r="DH9" s="624"/>
      <c r="DI9" s="624"/>
      <c r="DJ9" s="624"/>
      <c r="DK9" s="624"/>
      <c r="DL9" s="624"/>
      <c r="DM9" s="624"/>
      <c r="DN9" s="624"/>
      <c r="DO9" s="624"/>
      <c r="DP9" s="625"/>
      <c r="DQ9" s="632">
        <v>2427026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286006</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181250</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137523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2647347</v>
      </c>
      <c r="S11" s="624"/>
      <c r="T11" s="624"/>
      <c r="U11" s="624"/>
      <c r="V11" s="624"/>
      <c r="W11" s="624"/>
      <c r="X11" s="624"/>
      <c r="Y11" s="625"/>
      <c r="Z11" s="628">
        <v>5.0999999999999996</v>
      </c>
      <c r="AA11" s="629"/>
      <c r="AB11" s="629"/>
      <c r="AC11" s="635"/>
      <c r="AD11" s="632">
        <v>2647347</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505707</v>
      </c>
      <c r="BH11" s="624"/>
      <c r="BI11" s="624"/>
      <c r="BJ11" s="624"/>
      <c r="BK11" s="624"/>
      <c r="BL11" s="624"/>
      <c r="BM11" s="624"/>
      <c r="BN11" s="625"/>
      <c r="BO11" s="626">
        <v>3.4</v>
      </c>
      <c r="BP11" s="626"/>
      <c r="BQ11" s="626"/>
      <c r="BR11" s="626"/>
      <c r="BS11" s="627">
        <v>143443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79449</v>
      </c>
      <c r="CS11" s="624"/>
      <c r="CT11" s="624"/>
      <c r="CU11" s="624"/>
      <c r="CV11" s="624"/>
      <c r="CW11" s="624"/>
      <c r="CX11" s="624"/>
      <c r="CY11" s="625"/>
      <c r="CZ11" s="626">
        <v>0.2</v>
      </c>
      <c r="DA11" s="626"/>
      <c r="DB11" s="626"/>
      <c r="DC11" s="626"/>
      <c r="DD11" s="632">
        <v>6147</v>
      </c>
      <c r="DE11" s="624"/>
      <c r="DF11" s="624"/>
      <c r="DG11" s="624"/>
      <c r="DH11" s="624"/>
      <c r="DI11" s="624"/>
      <c r="DJ11" s="624"/>
      <c r="DK11" s="624"/>
      <c r="DL11" s="624"/>
      <c r="DM11" s="624"/>
      <c r="DN11" s="624"/>
      <c r="DO11" s="624"/>
      <c r="DP11" s="625"/>
      <c r="DQ11" s="632">
        <v>71710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5976525</v>
      </c>
      <c r="BH12" s="624"/>
      <c r="BI12" s="624"/>
      <c r="BJ12" s="624"/>
      <c r="BK12" s="624"/>
      <c r="BL12" s="624"/>
      <c r="BM12" s="624"/>
      <c r="BN12" s="625"/>
      <c r="BO12" s="626">
        <v>39.799999999999997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744197</v>
      </c>
      <c r="CS12" s="624"/>
      <c r="CT12" s="624"/>
      <c r="CU12" s="624"/>
      <c r="CV12" s="624"/>
      <c r="CW12" s="624"/>
      <c r="CX12" s="624"/>
      <c r="CY12" s="625"/>
      <c r="CZ12" s="626">
        <v>1.5</v>
      </c>
      <c r="DA12" s="626"/>
      <c r="DB12" s="626"/>
      <c r="DC12" s="626"/>
      <c r="DD12" s="632" t="s">
        <v>122</v>
      </c>
      <c r="DE12" s="624"/>
      <c r="DF12" s="624"/>
      <c r="DG12" s="624"/>
      <c r="DH12" s="624"/>
      <c r="DI12" s="624"/>
      <c r="DJ12" s="624"/>
      <c r="DK12" s="624"/>
      <c r="DL12" s="624"/>
      <c r="DM12" s="624"/>
      <c r="DN12" s="624"/>
      <c r="DO12" s="624"/>
      <c r="DP12" s="625"/>
      <c r="DQ12" s="632">
        <v>709611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5927449</v>
      </c>
      <c r="BH13" s="624"/>
      <c r="BI13" s="624"/>
      <c r="BJ13" s="624"/>
      <c r="BK13" s="624"/>
      <c r="BL13" s="624"/>
      <c r="BM13" s="624"/>
      <c r="BN13" s="625"/>
      <c r="BO13" s="626">
        <v>39.5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3786672</v>
      </c>
      <c r="CS13" s="624"/>
      <c r="CT13" s="624"/>
      <c r="CU13" s="624"/>
      <c r="CV13" s="624"/>
      <c r="CW13" s="624"/>
      <c r="CX13" s="624"/>
      <c r="CY13" s="625"/>
      <c r="CZ13" s="626">
        <v>7.5</v>
      </c>
      <c r="DA13" s="626"/>
      <c r="DB13" s="626"/>
      <c r="DC13" s="626"/>
      <c r="DD13" s="632">
        <v>1278012</v>
      </c>
      <c r="DE13" s="624"/>
      <c r="DF13" s="624"/>
      <c r="DG13" s="624"/>
      <c r="DH13" s="624"/>
      <c r="DI13" s="624"/>
      <c r="DJ13" s="624"/>
      <c r="DK13" s="624"/>
      <c r="DL13" s="624"/>
      <c r="DM13" s="624"/>
      <c r="DN13" s="624"/>
      <c r="DO13" s="624"/>
      <c r="DP13" s="625"/>
      <c r="DQ13" s="632">
        <v>2460668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2256</v>
      </c>
      <c r="S14" s="624"/>
      <c r="T14" s="624"/>
      <c r="U14" s="624"/>
      <c r="V14" s="624"/>
      <c r="W14" s="624"/>
      <c r="X14" s="624"/>
      <c r="Y14" s="625"/>
      <c r="Z14" s="626">
        <v>0</v>
      </c>
      <c r="AA14" s="626"/>
      <c r="AB14" s="626"/>
      <c r="AC14" s="626"/>
      <c r="AD14" s="627">
        <v>2256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212816</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1193147</v>
      </c>
      <c r="CS14" s="624"/>
      <c r="CT14" s="624"/>
      <c r="CU14" s="624"/>
      <c r="CV14" s="624"/>
      <c r="CW14" s="624"/>
      <c r="CX14" s="624"/>
      <c r="CY14" s="625"/>
      <c r="CZ14" s="626">
        <v>2.4</v>
      </c>
      <c r="DA14" s="626"/>
      <c r="DB14" s="626"/>
      <c r="DC14" s="626"/>
      <c r="DD14" s="632">
        <v>8813</v>
      </c>
      <c r="DE14" s="624"/>
      <c r="DF14" s="624"/>
      <c r="DG14" s="624"/>
      <c r="DH14" s="624"/>
      <c r="DI14" s="624"/>
      <c r="DJ14" s="624"/>
      <c r="DK14" s="624"/>
      <c r="DL14" s="624"/>
      <c r="DM14" s="624"/>
      <c r="DN14" s="624"/>
      <c r="DO14" s="624"/>
      <c r="DP14" s="625"/>
      <c r="DQ14" s="632">
        <v>1175173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984898</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3832087</v>
      </c>
      <c r="CS15" s="624"/>
      <c r="CT15" s="624"/>
      <c r="CU15" s="624"/>
      <c r="CV15" s="624"/>
      <c r="CW15" s="624"/>
      <c r="CX15" s="624"/>
      <c r="CY15" s="625"/>
      <c r="CZ15" s="626">
        <v>7.6</v>
      </c>
      <c r="DA15" s="626"/>
      <c r="DB15" s="626"/>
      <c r="DC15" s="626"/>
      <c r="DD15" s="632">
        <v>416315</v>
      </c>
      <c r="DE15" s="624"/>
      <c r="DF15" s="624"/>
      <c r="DG15" s="624"/>
      <c r="DH15" s="624"/>
      <c r="DI15" s="624"/>
      <c r="DJ15" s="624"/>
      <c r="DK15" s="624"/>
      <c r="DL15" s="624"/>
      <c r="DM15" s="624"/>
      <c r="DN15" s="624"/>
      <c r="DO15" s="624"/>
      <c r="DP15" s="625"/>
      <c r="DQ15" s="632">
        <v>3065972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49570</v>
      </c>
      <c r="S16" s="624"/>
      <c r="T16" s="624"/>
      <c r="U16" s="624"/>
      <c r="V16" s="624"/>
      <c r="W16" s="624"/>
      <c r="X16" s="624"/>
      <c r="Y16" s="625"/>
      <c r="Z16" s="626">
        <v>0.1</v>
      </c>
      <c r="AA16" s="626"/>
      <c r="AB16" s="626"/>
      <c r="AC16" s="626"/>
      <c r="AD16" s="627">
        <v>49570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6463</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273294</v>
      </c>
      <c r="S17" s="624"/>
      <c r="T17" s="624"/>
      <c r="U17" s="624"/>
      <c r="V17" s="624"/>
      <c r="W17" s="624"/>
      <c r="X17" s="624"/>
      <c r="Y17" s="625"/>
      <c r="Z17" s="626">
        <v>0.5</v>
      </c>
      <c r="AA17" s="626"/>
      <c r="AB17" s="626"/>
      <c r="AC17" s="626"/>
      <c r="AD17" s="627">
        <v>273294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3827509</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3827509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128781</v>
      </c>
      <c r="S18" s="624"/>
      <c r="T18" s="624"/>
      <c r="U18" s="624"/>
      <c r="V18" s="624"/>
      <c r="W18" s="624"/>
      <c r="X18" s="624"/>
      <c r="Y18" s="625"/>
      <c r="Z18" s="626">
        <v>0.3</v>
      </c>
      <c r="AA18" s="626"/>
      <c r="AB18" s="626"/>
      <c r="AC18" s="626"/>
      <c r="AD18" s="627">
        <v>128781</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111817</v>
      </c>
      <c r="S19" s="624"/>
      <c r="T19" s="624"/>
      <c r="U19" s="624"/>
      <c r="V19" s="624"/>
      <c r="W19" s="624"/>
      <c r="X19" s="624"/>
      <c r="Y19" s="625"/>
      <c r="Z19" s="626">
        <v>0.2</v>
      </c>
      <c r="AA19" s="626"/>
      <c r="AB19" s="626"/>
      <c r="AC19" s="626"/>
      <c r="AD19" s="627">
        <v>111817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1276726</v>
      </c>
      <c r="BH19" s="624"/>
      <c r="BI19" s="624"/>
      <c r="BJ19" s="624"/>
      <c r="BK19" s="624"/>
      <c r="BL19" s="624"/>
      <c r="BM19" s="624"/>
      <c r="BN19" s="625"/>
      <c r="BO19" s="626">
        <v>8.5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16964</v>
      </c>
      <c r="S20" s="624"/>
      <c r="T20" s="624"/>
      <c r="U20" s="624"/>
      <c r="V20" s="624"/>
      <c r="W20" s="624"/>
      <c r="X20" s="624"/>
      <c r="Y20" s="625"/>
      <c r="Z20" s="626">
        <v>0</v>
      </c>
      <c r="AA20" s="626"/>
      <c r="AB20" s="626"/>
      <c r="AC20" s="626"/>
      <c r="AD20" s="627">
        <v>16964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1276726</v>
      </c>
      <c r="BH20" s="624"/>
      <c r="BI20" s="624"/>
      <c r="BJ20" s="624"/>
      <c r="BK20" s="624"/>
      <c r="BL20" s="624"/>
      <c r="BM20" s="624"/>
      <c r="BN20" s="625"/>
      <c r="BO20" s="626">
        <v>8.5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50440899</v>
      </c>
      <c r="CS20" s="624"/>
      <c r="CT20" s="624"/>
      <c r="CU20" s="624"/>
      <c r="CV20" s="624"/>
      <c r="CW20" s="624"/>
      <c r="CX20" s="624"/>
      <c r="CY20" s="625"/>
      <c r="CZ20" s="626">
        <v>100</v>
      </c>
      <c r="DA20" s="626"/>
      <c r="DB20" s="626"/>
      <c r="DC20" s="626"/>
      <c r="DD20" s="632">
        <v>2150956</v>
      </c>
      <c r="DE20" s="624"/>
      <c r="DF20" s="624"/>
      <c r="DG20" s="624"/>
      <c r="DH20" s="624"/>
      <c r="DI20" s="624"/>
      <c r="DJ20" s="624"/>
      <c r="DK20" s="624"/>
      <c r="DL20" s="624"/>
      <c r="DM20" s="624"/>
      <c r="DN20" s="624"/>
      <c r="DO20" s="624"/>
      <c r="DP20" s="625"/>
      <c r="DQ20" s="632">
        <v>32162733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10089768</v>
      </c>
      <c r="S21" s="624"/>
      <c r="T21" s="624"/>
      <c r="U21" s="624"/>
      <c r="V21" s="624"/>
      <c r="W21" s="624"/>
      <c r="X21" s="624"/>
      <c r="Y21" s="625"/>
      <c r="Z21" s="626">
        <v>19.600000000000001</v>
      </c>
      <c r="AA21" s="626"/>
      <c r="AB21" s="626"/>
      <c r="AC21" s="626"/>
      <c r="AD21" s="627">
        <v>9770976</v>
      </c>
      <c r="AE21" s="627"/>
      <c r="AF21" s="627"/>
      <c r="AG21" s="627"/>
      <c r="AH21" s="627"/>
      <c r="AI21" s="627"/>
      <c r="AJ21" s="627"/>
      <c r="AK21" s="627"/>
      <c r="AL21" s="628">
        <v>35.700000000000003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441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9770976</v>
      </c>
      <c r="S22" s="624"/>
      <c r="T22" s="624"/>
      <c r="U22" s="624"/>
      <c r="V22" s="624"/>
      <c r="W22" s="624"/>
      <c r="X22" s="624"/>
      <c r="Y22" s="625"/>
      <c r="Z22" s="626">
        <v>19</v>
      </c>
      <c r="AA22" s="626"/>
      <c r="AB22" s="626"/>
      <c r="AC22" s="626"/>
      <c r="AD22" s="627">
        <v>9770976</v>
      </c>
      <c r="AE22" s="627"/>
      <c r="AF22" s="627"/>
      <c r="AG22" s="627"/>
      <c r="AH22" s="627"/>
      <c r="AI22" s="627"/>
      <c r="AJ22" s="627"/>
      <c r="AK22" s="627"/>
      <c r="AL22" s="628">
        <v>35.700000000000003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318792</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1276285</v>
      </c>
      <c r="BH23" s="624"/>
      <c r="BI23" s="624"/>
      <c r="BJ23" s="624"/>
      <c r="BK23" s="624"/>
      <c r="BL23" s="624"/>
      <c r="BM23" s="624"/>
      <c r="BN23" s="625"/>
      <c r="BO23" s="626">
        <v>8.5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30633643</v>
      </c>
      <c r="CS24" s="613"/>
      <c r="CT24" s="613"/>
      <c r="CU24" s="613"/>
      <c r="CV24" s="613"/>
      <c r="CW24" s="613"/>
      <c r="CX24" s="613"/>
      <c r="CY24" s="614"/>
      <c r="CZ24" s="617">
        <v>60.7</v>
      </c>
      <c r="DA24" s="618"/>
      <c r="DB24" s="618"/>
      <c r="DC24" s="634"/>
      <c r="DD24" s="658">
        <v>17274373</v>
      </c>
      <c r="DE24" s="613"/>
      <c r="DF24" s="613"/>
      <c r="DG24" s="613"/>
      <c r="DH24" s="613"/>
      <c r="DI24" s="613"/>
      <c r="DJ24" s="613"/>
      <c r="DK24" s="614"/>
      <c r="DL24" s="658">
        <v>15254974</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28665495</v>
      </c>
      <c r="S25" s="624"/>
      <c r="T25" s="624"/>
      <c r="U25" s="624"/>
      <c r="V25" s="624"/>
      <c r="W25" s="624"/>
      <c r="X25" s="624"/>
      <c r="Y25" s="625"/>
      <c r="Z25" s="626">
        <v>55.7</v>
      </c>
      <c r="AA25" s="626"/>
      <c r="AB25" s="626"/>
      <c r="AC25" s="626"/>
      <c r="AD25" s="627">
        <v>27070418</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7088817</v>
      </c>
      <c r="CS25" s="655"/>
      <c r="CT25" s="655"/>
      <c r="CU25" s="655"/>
      <c r="CV25" s="655"/>
      <c r="CW25" s="655"/>
      <c r="CX25" s="655"/>
      <c r="CY25" s="656"/>
      <c r="CZ25" s="628">
        <v>14.1</v>
      </c>
      <c r="DA25" s="653"/>
      <c r="DB25" s="653"/>
      <c r="DC25" s="657"/>
      <c r="DD25" s="632">
        <v>6579089</v>
      </c>
      <c r="DE25" s="655"/>
      <c r="DF25" s="655"/>
      <c r="DG25" s="655"/>
      <c r="DH25" s="655"/>
      <c r="DI25" s="655"/>
      <c r="DJ25" s="655"/>
      <c r="DK25" s="656"/>
      <c r="DL25" s="632">
        <v>6578234</v>
      </c>
      <c r="DM25" s="655"/>
      <c r="DN25" s="655"/>
      <c r="DO25" s="655"/>
      <c r="DP25" s="655"/>
      <c r="DQ25" s="655"/>
      <c r="DR25" s="655"/>
      <c r="DS25" s="655"/>
      <c r="DT25" s="655"/>
      <c r="DU25" s="655"/>
      <c r="DV25" s="656"/>
      <c r="DW25" s="628">
        <v>23.8</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14112</v>
      </c>
      <c r="S26" s="624"/>
      <c r="T26" s="624"/>
      <c r="U26" s="624"/>
      <c r="V26" s="624"/>
      <c r="W26" s="624"/>
      <c r="X26" s="624"/>
      <c r="Y26" s="625"/>
      <c r="Z26" s="626">
        <v>0</v>
      </c>
      <c r="AA26" s="626"/>
      <c r="AB26" s="626"/>
      <c r="AC26" s="626"/>
      <c r="AD26" s="627">
        <v>14112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4790044</v>
      </c>
      <c r="CS26" s="624"/>
      <c r="CT26" s="624"/>
      <c r="CU26" s="624"/>
      <c r="CV26" s="624"/>
      <c r="CW26" s="624"/>
      <c r="CX26" s="624"/>
      <c r="CY26" s="625"/>
      <c r="CZ26" s="628">
        <v>9.5</v>
      </c>
      <c r="DA26" s="653"/>
      <c r="DB26" s="653"/>
      <c r="DC26" s="657"/>
      <c r="DD26" s="632">
        <v>4496520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199561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15007032</v>
      </c>
      <c r="BH27" s="624"/>
      <c r="BI27" s="624"/>
      <c r="BJ27" s="624"/>
      <c r="BK27" s="624"/>
      <c r="BL27" s="624"/>
      <c r="BM27" s="624"/>
      <c r="BN27" s="625"/>
      <c r="BO27" s="626">
        <v>100</v>
      </c>
      <c r="BP27" s="626"/>
      <c r="BQ27" s="626"/>
      <c r="BR27" s="626"/>
      <c r="BS27" s="627">
        <v>143443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19717317</v>
      </c>
      <c r="CS27" s="655"/>
      <c r="CT27" s="655"/>
      <c r="CU27" s="655"/>
      <c r="CV27" s="655"/>
      <c r="CW27" s="655"/>
      <c r="CX27" s="655"/>
      <c r="CY27" s="656"/>
      <c r="CZ27" s="628">
        <v>39.1</v>
      </c>
      <c r="DA27" s="653"/>
      <c r="DB27" s="653"/>
      <c r="DC27" s="657"/>
      <c r="DD27" s="632">
        <v>6867775</v>
      </c>
      <c r="DE27" s="655"/>
      <c r="DF27" s="655"/>
      <c r="DG27" s="655"/>
      <c r="DH27" s="655"/>
      <c r="DI27" s="655"/>
      <c r="DJ27" s="655"/>
      <c r="DK27" s="656"/>
      <c r="DL27" s="632">
        <v>4849231</v>
      </c>
      <c r="DM27" s="655"/>
      <c r="DN27" s="655"/>
      <c r="DO27" s="655"/>
      <c r="DP27" s="655"/>
      <c r="DQ27" s="655"/>
      <c r="DR27" s="655"/>
      <c r="DS27" s="655"/>
      <c r="DT27" s="655"/>
      <c r="DU27" s="655"/>
      <c r="DV27" s="656"/>
      <c r="DW27" s="628">
        <v>17.600000000000001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336134</v>
      </c>
      <c r="S28" s="624"/>
      <c r="T28" s="624"/>
      <c r="U28" s="624"/>
      <c r="V28" s="624"/>
      <c r="W28" s="624"/>
      <c r="X28" s="624"/>
      <c r="Y28" s="625"/>
      <c r="Z28" s="626">
        <v>0.7</v>
      </c>
      <c r="AA28" s="626"/>
      <c r="AB28" s="626"/>
      <c r="AC28" s="626"/>
      <c r="AD28" s="627">
        <v>108354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3827509</v>
      </c>
      <c r="CS28" s="624"/>
      <c r="CT28" s="624"/>
      <c r="CU28" s="624"/>
      <c r="CV28" s="624"/>
      <c r="CW28" s="624"/>
      <c r="CX28" s="624"/>
      <c r="CY28" s="625"/>
      <c r="CZ28" s="628">
        <v>7.6</v>
      </c>
      <c r="DA28" s="653"/>
      <c r="DB28" s="653"/>
      <c r="DC28" s="657"/>
      <c r="DD28" s="632">
        <v>3827509</v>
      </c>
      <c r="DE28" s="624"/>
      <c r="DF28" s="624"/>
      <c r="DG28" s="624"/>
      <c r="DH28" s="624"/>
      <c r="DI28" s="624"/>
      <c r="DJ28" s="624"/>
      <c r="DK28" s="625"/>
      <c r="DL28" s="632">
        <v>3827509</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229988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3827418</v>
      </c>
      <c r="CS29" s="655"/>
      <c r="CT29" s="655"/>
      <c r="CU29" s="655"/>
      <c r="CV29" s="655"/>
      <c r="CW29" s="655"/>
      <c r="CX29" s="655"/>
      <c r="CY29" s="656"/>
      <c r="CZ29" s="628">
        <v>7.6</v>
      </c>
      <c r="DA29" s="653"/>
      <c r="DB29" s="653"/>
      <c r="DC29" s="657"/>
      <c r="DD29" s="632">
        <v>3827418</v>
      </c>
      <c r="DE29" s="655"/>
      <c r="DF29" s="655"/>
      <c r="DG29" s="655"/>
      <c r="DH29" s="655"/>
      <c r="DI29" s="655"/>
      <c r="DJ29" s="655"/>
      <c r="DK29" s="656"/>
      <c r="DL29" s="632">
        <v>3827418</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13958487</v>
      </c>
      <c r="S30" s="624"/>
      <c r="T30" s="624"/>
      <c r="U30" s="624"/>
      <c r="V30" s="624"/>
      <c r="W30" s="624"/>
      <c r="X30" s="624"/>
      <c r="Y30" s="625"/>
      <c r="Z30" s="626">
        <v>27.1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3650381</v>
      </c>
      <c r="CS30" s="624"/>
      <c r="CT30" s="624"/>
      <c r="CU30" s="624"/>
      <c r="CV30" s="624"/>
      <c r="CW30" s="624"/>
      <c r="CX30" s="624"/>
      <c r="CY30" s="625"/>
      <c r="CZ30" s="628">
        <v>7.2</v>
      </c>
      <c r="DA30" s="653"/>
      <c r="DB30" s="653"/>
      <c r="DC30" s="657"/>
      <c r="DD30" s="632">
        <v>3650381</v>
      </c>
      <c r="DE30" s="624"/>
      <c r="DF30" s="624"/>
      <c r="DG30" s="624"/>
      <c r="DH30" s="624"/>
      <c r="DI30" s="624"/>
      <c r="DJ30" s="624"/>
      <c r="DK30" s="625"/>
      <c r="DL30" s="632">
        <v>3650381</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4"/>
      <c r="AV31" s="214"/>
      <c r="AW31" s="214"/>
      <c r="AX31" s="609" t="s">
        <v>177</v>
      </c>
      <c r="AY31" s="610"/>
      <c r="AZ31" s="610"/>
      <c r="BA31" s="610"/>
      <c r="BB31" s="610"/>
      <c r="BC31" s="610"/>
      <c r="BD31" s="610"/>
      <c r="BE31" s="610"/>
      <c r="BF31" s="611"/>
      <c r="BG31" s="679">
        <v>99.4</v>
      </c>
      <c r="BH31" s="667"/>
      <c r="BI31" s="667"/>
      <c r="BJ31" s="667"/>
      <c r="BK31" s="667"/>
      <c r="BL31" s="667"/>
      <c r="BM31" s="618">
        <v>98.6</v>
      </c>
      <c r="BN31" s="667"/>
      <c r="BO31" s="667"/>
      <c r="BP31" s="667"/>
      <c r="BQ31" s="668"/>
      <c r="BR31" s="679">
        <v>99.4</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177037</v>
      </c>
      <c r="CS31" s="655"/>
      <c r="CT31" s="655"/>
      <c r="CU31" s="655"/>
      <c r="CV31" s="655"/>
      <c r="CW31" s="655"/>
      <c r="CX31" s="655"/>
      <c r="CY31" s="656"/>
      <c r="CZ31" s="628">
        <v>0.4</v>
      </c>
      <c r="DA31" s="653"/>
      <c r="DB31" s="653"/>
      <c r="DC31" s="657"/>
      <c r="DD31" s="632">
        <v>177037</v>
      </c>
      <c r="DE31" s="655"/>
      <c r="DF31" s="655"/>
      <c r="DG31" s="655"/>
      <c r="DH31" s="655"/>
      <c r="DI31" s="655"/>
      <c r="DJ31" s="655"/>
      <c r="DK31" s="656"/>
      <c r="DL31" s="632">
        <v>177037</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4276975</v>
      </c>
      <c r="S32" s="624"/>
      <c r="T32" s="624"/>
      <c r="U32" s="624"/>
      <c r="V32" s="624"/>
      <c r="W32" s="624"/>
      <c r="X32" s="624"/>
      <c r="Y32" s="625"/>
      <c r="Z32" s="626">
        <v>8.3000000000000007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302</v>
      </c>
      <c r="AX32" s="620" t="s">
        <v>303</v>
      </c>
      <c r="AY32" s="621"/>
      <c r="AZ32" s="621"/>
      <c r="BA32" s="621"/>
      <c r="BB32" s="621"/>
      <c r="BC32" s="621"/>
      <c r="BD32" s="621"/>
      <c r="BE32" s="621"/>
      <c r="BF32" s="622"/>
      <c r="BG32" s="680">
        <v>99</v>
      </c>
      <c r="BH32" s="655"/>
      <c r="BI32" s="655"/>
      <c r="BJ32" s="655"/>
      <c r="BK32" s="655"/>
      <c r="BL32" s="655"/>
      <c r="BM32" s="629">
        <v>97.9</v>
      </c>
      <c r="BN32" s="655"/>
      <c r="BO32" s="655"/>
      <c r="BP32" s="655"/>
      <c r="BQ32" s="678"/>
      <c r="BR32" s="680">
        <v>99.1</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v>91</v>
      </c>
      <c r="CS32" s="624"/>
      <c r="CT32" s="624"/>
      <c r="CU32" s="624"/>
      <c r="CV32" s="624"/>
      <c r="CW32" s="624"/>
      <c r="CX32" s="624"/>
      <c r="CY32" s="625"/>
      <c r="CZ32" s="628">
        <v>0</v>
      </c>
      <c r="DA32" s="653"/>
      <c r="DB32" s="653"/>
      <c r="DC32" s="657"/>
      <c r="DD32" s="632">
        <v>91</v>
      </c>
      <c r="DE32" s="624"/>
      <c r="DF32" s="624"/>
      <c r="DG32" s="624"/>
      <c r="DH32" s="624"/>
      <c r="DI32" s="624"/>
      <c r="DJ32" s="624"/>
      <c r="DK32" s="625"/>
      <c r="DL32" s="632">
        <v>91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298892</v>
      </c>
      <c r="S33" s="624"/>
      <c r="T33" s="624"/>
      <c r="U33" s="624"/>
      <c r="V33" s="624"/>
      <c r="W33" s="624"/>
      <c r="X33" s="624"/>
      <c r="Y33" s="625"/>
      <c r="Z33" s="626">
        <v>0.6</v>
      </c>
      <c r="AA33" s="626"/>
      <c r="AB33" s="626"/>
      <c r="AC33" s="626"/>
      <c r="AD33" s="627">
        <v>178567</v>
      </c>
      <c r="AE33" s="627"/>
      <c r="AF33" s="627"/>
      <c r="AG33" s="627"/>
      <c r="AH33" s="627"/>
      <c r="AI33" s="627"/>
      <c r="AJ33" s="627"/>
      <c r="AK33" s="627"/>
      <c r="AL33" s="628">
        <v>0.7</v>
      </c>
      <c r="AM33" s="629"/>
      <c r="AN33" s="629"/>
      <c r="AO33" s="630"/>
      <c r="AP33" s="673"/>
      <c r="AQ33" s="674"/>
      <c r="AR33" s="674"/>
      <c r="AS33" s="674"/>
      <c r="AT33" s="677"/>
      <c r="AU33" s="215"/>
      <c r="AV33" s="215"/>
      <c r="AW33" s="215"/>
      <c r="AX33" s="644" t="s">
        <v>306</v>
      </c>
      <c r="AY33" s="645"/>
      <c r="AZ33" s="645"/>
      <c r="BA33" s="645"/>
      <c r="BB33" s="645"/>
      <c r="BC33" s="645"/>
      <c r="BD33" s="645"/>
      <c r="BE33" s="645"/>
      <c r="BF33" s="646"/>
      <c r="BG33" s="681">
        <v>99.6</v>
      </c>
      <c r="BH33" s="682"/>
      <c r="BI33" s="682"/>
      <c r="BJ33" s="682"/>
      <c r="BK33" s="682"/>
      <c r="BL33" s="682"/>
      <c r="BM33" s="683">
        <v>99.3</v>
      </c>
      <c r="BN33" s="682"/>
      <c r="BO33" s="682"/>
      <c r="BP33" s="682"/>
      <c r="BQ33" s="684"/>
      <c r="BR33" s="681">
        <v>99.6</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17649837</v>
      </c>
      <c r="CS33" s="655"/>
      <c r="CT33" s="655"/>
      <c r="CU33" s="655"/>
      <c r="CV33" s="655"/>
      <c r="CW33" s="655"/>
      <c r="CX33" s="655"/>
      <c r="CY33" s="656"/>
      <c r="CZ33" s="628">
        <v>35</v>
      </c>
      <c r="DA33" s="653"/>
      <c r="DB33" s="653"/>
      <c r="DC33" s="657"/>
      <c r="DD33" s="632">
        <v>14756052</v>
      </c>
      <c r="DE33" s="655"/>
      <c r="DF33" s="655"/>
      <c r="DG33" s="655"/>
      <c r="DH33" s="655"/>
      <c r="DI33" s="655"/>
      <c r="DJ33" s="655"/>
      <c r="DK33" s="656"/>
      <c r="DL33" s="632">
        <v>11683557</v>
      </c>
      <c r="DM33" s="655"/>
      <c r="DN33" s="655"/>
      <c r="DO33" s="655"/>
      <c r="DP33" s="655"/>
      <c r="DQ33" s="655"/>
      <c r="DR33" s="655"/>
      <c r="DS33" s="655"/>
      <c r="DT33" s="655"/>
      <c r="DU33" s="655"/>
      <c r="DV33" s="656"/>
      <c r="DW33" s="628">
        <v>42.3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311233</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309</v>
      </c>
      <c r="CE34" s="621"/>
      <c r="CF34" s="621"/>
      <c r="CG34" s="621"/>
      <c r="CH34" s="621"/>
      <c r="CI34" s="621"/>
      <c r="CJ34" s="621"/>
      <c r="CK34" s="621"/>
      <c r="CL34" s="621"/>
      <c r="CM34" s="621"/>
      <c r="CN34" s="621"/>
      <c r="CO34" s="621"/>
      <c r="CP34" s="621"/>
      <c r="CQ34" s="622"/>
      <c r="CR34" s="623">
        <v>5307679</v>
      </c>
      <c r="CS34" s="624"/>
      <c r="CT34" s="624"/>
      <c r="CU34" s="624"/>
      <c r="CV34" s="624"/>
      <c r="CW34" s="624"/>
      <c r="CX34" s="624"/>
      <c r="CY34" s="625"/>
      <c r="CZ34" s="628">
        <v>10.5</v>
      </c>
      <c r="DA34" s="653"/>
      <c r="DB34" s="653"/>
      <c r="DC34" s="657"/>
      <c r="DD34" s="632">
        <v>4521503</v>
      </c>
      <c r="DE34" s="624"/>
      <c r="DF34" s="624"/>
      <c r="DG34" s="624"/>
      <c r="DH34" s="624"/>
      <c r="DI34" s="624"/>
      <c r="DJ34" s="624"/>
      <c r="DK34" s="625"/>
      <c r="DL34" s="632">
        <v>4118953</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40579</v>
      </c>
      <c r="S35" s="624"/>
      <c r="T35" s="624"/>
      <c r="U35" s="624"/>
      <c r="V35" s="624"/>
      <c r="W35" s="624"/>
      <c r="X35" s="624"/>
      <c r="Y35" s="625"/>
      <c r="Z35" s="626">
        <v>0.1</v>
      </c>
      <c r="AA35" s="626"/>
      <c r="AB35" s="626"/>
      <c r="AC35" s="626"/>
      <c r="AD35" s="627" t="s">
        <v>122</v>
      </c>
      <c r="AE35" s="627"/>
      <c r="AF35" s="627"/>
      <c r="AG35" s="627"/>
      <c r="AH35" s="627"/>
      <c r="AI35" s="627"/>
      <c r="AJ35" s="627"/>
      <c r="AK35" s="627"/>
      <c r="AL35" s="628" t="s">
        <v>122</v>
      </c>
      <c r="AM35" s="629"/>
      <c r="AN35" s="629"/>
      <c r="AO35" s="630"/>
      <c r="AP35" s="218"/>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265821</v>
      </c>
      <c r="CS35" s="655"/>
      <c r="CT35" s="655"/>
      <c r="CU35" s="655"/>
      <c r="CV35" s="655"/>
      <c r="CW35" s="655"/>
      <c r="CX35" s="655"/>
      <c r="CY35" s="656"/>
      <c r="CZ35" s="628">
        <v>0.5</v>
      </c>
      <c r="DA35" s="653"/>
      <c r="DB35" s="653"/>
      <c r="DC35" s="657"/>
      <c r="DD35" s="632">
        <v>247037</v>
      </c>
      <c r="DE35" s="655"/>
      <c r="DF35" s="655"/>
      <c r="DG35" s="655"/>
      <c r="DH35" s="655"/>
      <c r="DI35" s="655"/>
      <c r="DJ35" s="655"/>
      <c r="DK35" s="656"/>
      <c r="DL35" s="632">
        <v>247037</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1014839</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18"/>
      <c r="AQ36" s="689" t="s">
        <v>315</v>
      </c>
      <c r="AR36" s="690"/>
      <c r="AS36" s="690"/>
      <c r="AT36" s="690"/>
      <c r="AU36" s="690"/>
      <c r="AV36" s="690"/>
      <c r="AW36" s="690"/>
      <c r="AX36" s="690"/>
      <c r="AY36" s="691"/>
      <c r="AZ36" s="612">
        <v>7544121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-913019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4394705</v>
      </c>
      <c r="CS36" s="624"/>
      <c r="CT36" s="624"/>
      <c r="CU36" s="624"/>
      <c r="CV36" s="624"/>
      <c r="CW36" s="624"/>
      <c r="CX36" s="624"/>
      <c r="CY36" s="625"/>
      <c r="CZ36" s="628">
        <v>8.6999999999999993</v>
      </c>
      <c r="DA36" s="653"/>
      <c r="DB36" s="653"/>
      <c r="DC36" s="657"/>
      <c r="DD36" s="632">
        <v>3882169</v>
      </c>
      <c r="DE36" s="624"/>
      <c r="DF36" s="624"/>
      <c r="DG36" s="624"/>
      <c r="DH36" s="624"/>
      <c r="DI36" s="624"/>
      <c r="DJ36" s="624"/>
      <c r="DK36" s="625"/>
      <c r="DL36" s="632">
        <v>3139100</v>
      </c>
      <c r="DM36" s="624"/>
      <c r="DN36" s="624"/>
      <c r="DO36" s="624"/>
      <c r="DP36" s="624"/>
      <c r="DQ36" s="624"/>
      <c r="DR36" s="624"/>
      <c r="DS36" s="624"/>
      <c r="DT36" s="624"/>
      <c r="DU36" s="624"/>
      <c r="DV36" s="625"/>
      <c r="DW36" s="628">
        <v>11.4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274377</v>
      </c>
      <c r="S37" s="624"/>
      <c r="T37" s="624"/>
      <c r="U37" s="624"/>
      <c r="V37" s="624"/>
      <c r="W37" s="624"/>
      <c r="X37" s="624"/>
      <c r="Y37" s="625"/>
      <c r="Z37" s="626">
        <v>0.5</v>
      </c>
      <c r="AA37" s="626"/>
      <c r="AB37" s="626"/>
      <c r="AC37" s="626"/>
      <c r="AD37" s="627">
        <v>2615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1600000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-1267063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417101</v>
      </c>
      <c r="CS37" s="655"/>
      <c r="CT37" s="655"/>
      <c r="CU37" s="655"/>
      <c r="CV37" s="655"/>
      <c r="CW37" s="655"/>
      <c r="CX37" s="655"/>
      <c r="CY37" s="656"/>
      <c r="CZ37" s="628">
        <v>0.8</v>
      </c>
      <c r="DA37" s="653"/>
      <c r="DB37" s="653"/>
      <c r="DC37" s="657"/>
      <c r="DD37" s="632">
        <v>239379</v>
      </c>
      <c r="DE37" s="655"/>
      <c r="DF37" s="655"/>
      <c r="DG37" s="655"/>
      <c r="DH37" s="655"/>
      <c r="DI37" s="655"/>
      <c r="DJ37" s="655"/>
      <c r="DK37" s="656"/>
      <c r="DL37" s="632">
        <v>239379</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1880900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7458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15618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5936663</v>
      </c>
      <c r="CS38" s="624"/>
      <c r="CT38" s="624"/>
      <c r="CU38" s="624"/>
      <c r="CV38" s="624"/>
      <c r="CW38" s="624"/>
      <c r="CX38" s="624"/>
      <c r="CY38" s="625"/>
      <c r="CZ38" s="628">
        <v>11.8</v>
      </c>
      <c r="DA38" s="653"/>
      <c r="DB38" s="653"/>
      <c r="DC38" s="657"/>
      <c r="DD38" s="632">
        <v>4623690</v>
      </c>
      <c r="DE38" s="624"/>
      <c r="DF38" s="624"/>
      <c r="DG38" s="624"/>
      <c r="DH38" s="624"/>
      <c r="DI38" s="624"/>
      <c r="DJ38" s="624"/>
      <c r="DK38" s="625"/>
      <c r="DL38" s="632">
        <v>4178467</v>
      </c>
      <c r="DM38" s="624"/>
      <c r="DN38" s="624"/>
      <c r="DO38" s="624"/>
      <c r="DP38" s="624"/>
      <c r="DQ38" s="624"/>
      <c r="DR38" s="624"/>
      <c r="DS38" s="624"/>
      <c r="DT38" s="624"/>
      <c r="DU38" s="624"/>
      <c r="DV38" s="625"/>
      <c r="DW38" s="628">
        <v>15.1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22895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1545894</v>
      </c>
      <c r="CS39" s="655"/>
      <c r="CT39" s="655"/>
      <c r="CU39" s="655"/>
      <c r="CV39" s="655"/>
      <c r="CW39" s="655"/>
      <c r="CX39" s="655"/>
      <c r="CY39" s="656"/>
      <c r="CZ39" s="628">
        <v>3.1</v>
      </c>
      <c r="DA39" s="653"/>
      <c r="DB39" s="653"/>
      <c r="DC39" s="657"/>
      <c r="DD39" s="632">
        <v>1307578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216900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19"/>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199075</v>
      </c>
      <c r="CS40" s="624"/>
      <c r="CT40" s="624"/>
      <c r="CU40" s="624"/>
      <c r="CV40" s="624"/>
      <c r="CW40" s="624"/>
      <c r="CX40" s="624"/>
      <c r="CY40" s="625"/>
      <c r="CZ40" s="628">
        <v>0.4</v>
      </c>
      <c r="DA40" s="653"/>
      <c r="DB40" s="653"/>
      <c r="DC40" s="657"/>
      <c r="DD40" s="632">
        <v>174075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51501572</v>
      </c>
      <c r="S41" s="696"/>
      <c r="T41" s="696"/>
      <c r="U41" s="696"/>
      <c r="V41" s="696"/>
      <c r="W41" s="696"/>
      <c r="X41" s="696"/>
      <c r="Y41" s="700"/>
      <c r="Z41" s="701">
        <v>100</v>
      </c>
      <c r="AA41" s="701"/>
      <c r="AB41" s="701"/>
      <c r="AC41" s="701"/>
      <c r="AD41" s="702">
        <v>27374066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1621720</v>
      </c>
      <c r="BA41" s="624"/>
      <c r="BB41" s="624"/>
      <c r="BC41" s="624"/>
      <c r="BD41" s="655"/>
      <c r="BE41" s="655"/>
      <c r="BF41" s="678"/>
      <c r="BG41" s="671"/>
      <c r="BH41" s="672"/>
      <c r="BI41" s="672"/>
      <c r="BJ41" s="672"/>
      <c r="BK41" s="672"/>
      <c r="BL41" s="219"/>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4314943</v>
      </c>
      <c r="BA42" s="696"/>
      <c r="BB42" s="696"/>
      <c r="BC42" s="696"/>
      <c r="BD42" s="682"/>
      <c r="BE42" s="682"/>
      <c r="BF42" s="684"/>
      <c r="BG42" s="673"/>
      <c r="BH42" s="674"/>
      <c r="BI42" s="674"/>
      <c r="BJ42" s="674"/>
      <c r="BK42" s="674"/>
      <c r="BL42" s="220"/>
      <c r="BM42" s="645" t="s">
        <v>340</v>
      </c>
      <c r="BN42" s="645"/>
      <c r="BO42" s="645"/>
      <c r="BP42" s="645"/>
      <c r="BQ42" s="645"/>
      <c r="BR42" s="645"/>
      <c r="BS42" s="645"/>
      <c r="BT42" s="645"/>
      <c r="BU42" s="646"/>
      <c r="BV42" s="695">
        <v>394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2157419</v>
      </c>
      <c r="CS42" s="655"/>
      <c r="CT42" s="655"/>
      <c r="CU42" s="655"/>
      <c r="CV42" s="655"/>
      <c r="CW42" s="655"/>
      <c r="CX42" s="655"/>
      <c r="CY42" s="656"/>
      <c r="CZ42" s="628">
        <v>4.3</v>
      </c>
      <c r="DA42" s="653"/>
      <c r="DB42" s="653"/>
      <c r="DC42" s="657"/>
      <c r="DD42" s="632">
        <v>132308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0" t="s">
        <v>342</v>
      </c>
      <c r="CD43" s="620" t="s">
        <v>343</v>
      </c>
      <c r="CE43" s="621"/>
      <c r="CF43" s="621"/>
      <c r="CG43" s="621"/>
      <c r="CH43" s="621"/>
      <c r="CI43" s="621"/>
      <c r="CJ43" s="621"/>
      <c r="CK43" s="621"/>
      <c r="CL43" s="621"/>
      <c r="CM43" s="621"/>
      <c r="CN43" s="621"/>
      <c r="CO43" s="621"/>
      <c r="CP43" s="621"/>
      <c r="CQ43" s="622"/>
      <c r="CR43" s="623">
        <v>42482</v>
      </c>
      <c r="CS43" s="655"/>
      <c r="CT43" s="655"/>
      <c r="CU43" s="655"/>
      <c r="CV43" s="655"/>
      <c r="CW43" s="655"/>
      <c r="CX43" s="655"/>
      <c r="CY43" s="656"/>
      <c r="CZ43" s="628">
        <v>0.1</v>
      </c>
      <c r="DA43" s="653"/>
      <c r="DB43" s="653"/>
      <c r="DC43" s="657"/>
      <c r="DD43" s="632">
        <v>42482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2150956</v>
      </c>
      <c r="CS44" s="624"/>
      <c r="CT44" s="624"/>
      <c r="CU44" s="624"/>
      <c r="CV44" s="624"/>
      <c r="CW44" s="624"/>
      <c r="CX44" s="624"/>
      <c r="CY44" s="625"/>
      <c r="CZ44" s="628">
        <v>4.3</v>
      </c>
      <c r="DA44" s="629"/>
      <c r="DB44" s="629"/>
      <c r="DC44" s="635"/>
      <c r="DD44" s="632">
        <v>132308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522324</v>
      </c>
      <c r="CS45" s="655"/>
      <c r="CT45" s="655"/>
      <c r="CU45" s="655"/>
      <c r="CV45" s="655"/>
      <c r="CW45" s="655"/>
      <c r="CX45" s="655"/>
      <c r="CY45" s="656"/>
      <c r="CZ45" s="628">
        <v>1</v>
      </c>
      <c r="DA45" s="653"/>
      <c r="DB45" s="653"/>
      <c r="DC45" s="657"/>
      <c r="DD45" s="632">
        <v>6267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1"/>
      <c r="CD46" s="661"/>
      <c r="CE46" s="662"/>
      <c r="CF46" s="620" t="s">
        <v>348</v>
      </c>
      <c r="CG46" s="621"/>
      <c r="CH46" s="621"/>
      <c r="CI46" s="621"/>
      <c r="CJ46" s="621"/>
      <c r="CK46" s="621"/>
      <c r="CL46" s="621"/>
      <c r="CM46" s="621"/>
      <c r="CN46" s="621"/>
      <c r="CO46" s="621"/>
      <c r="CP46" s="621"/>
      <c r="CQ46" s="622"/>
      <c r="CR46" s="623">
        <v>1628632</v>
      </c>
      <c r="CS46" s="624"/>
      <c r="CT46" s="624"/>
      <c r="CU46" s="624"/>
      <c r="CV46" s="624"/>
      <c r="CW46" s="624"/>
      <c r="CX46" s="624"/>
      <c r="CY46" s="625"/>
      <c r="CZ46" s="628">
        <v>3.2</v>
      </c>
      <c r="DA46" s="629"/>
      <c r="DB46" s="629"/>
      <c r="DC46" s="635"/>
      <c r="DD46" s="632">
        <v>126041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1"/>
      <c r="CD47" s="661"/>
      <c r="CE47" s="662"/>
      <c r="CF47" s="620" t="s">
        <v>349</v>
      </c>
      <c r="CG47" s="621"/>
      <c r="CH47" s="621"/>
      <c r="CI47" s="621"/>
      <c r="CJ47" s="621"/>
      <c r="CK47" s="621"/>
      <c r="CL47" s="621"/>
      <c r="CM47" s="621"/>
      <c r="CN47" s="621"/>
      <c r="CO47" s="621"/>
      <c r="CP47" s="621"/>
      <c r="CQ47" s="622"/>
      <c r="CR47" s="623">
        <v>6463</v>
      </c>
      <c r="CS47" s="655"/>
      <c r="CT47" s="655"/>
      <c r="CU47" s="655"/>
      <c r="CV47" s="655"/>
      <c r="CW47" s="655"/>
      <c r="CX47" s="655"/>
      <c r="CY47" s="656"/>
      <c r="CZ47" s="628">
        <v>0</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1"/>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1"/>
      <c r="CD49" s="644" t="s">
        <v>351</v>
      </c>
      <c r="CE49" s="645"/>
      <c r="CF49" s="645"/>
      <c r="CG49" s="645"/>
      <c r="CH49" s="645"/>
      <c r="CI49" s="645"/>
      <c r="CJ49" s="645"/>
      <c r="CK49" s="645"/>
      <c r="CL49" s="645"/>
      <c r="CM49" s="645"/>
      <c r="CN49" s="645"/>
      <c r="CO49" s="645"/>
      <c r="CP49" s="645"/>
      <c r="CQ49" s="646"/>
      <c r="CR49" s="695">
        <v>50440899</v>
      </c>
      <c r="CS49" s="682"/>
      <c r="CT49" s="682"/>
      <c r="CU49" s="682"/>
      <c r="CV49" s="682"/>
      <c r="CW49" s="682"/>
      <c r="CX49" s="682"/>
      <c r="CY49" s="711"/>
      <c r="CZ49" s="703">
        <v>100</v>
      </c>
      <c r="DA49" s="712"/>
      <c r="DB49" s="712"/>
      <c r="DC49" s="713"/>
      <c r="DD49" s="714">
        <v>32162733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MJtiIhWoav+YGjPxd9+dq3pI/YHPW7xIQpIH4e8Mi+VMwe1Mgv4knGlEjurBv4KnZftHP9mbpuS2aRLUSs1tw==" saltValue="LXgO/dibo9b9g9hhUc8Y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353</v>
      </c>
      <c r="DK2" s="723"/>
      <c r="DL2" s="723"/>
      <c r="DM2" s="723"/>
      <c r="DN2" s="723"/>
      <c r="DO2" s="724"/>
      <c r="DP2" s="224"/>
      <c r="DQ2" s="722" t="s">
        <v>354</v>
      </c>
      <c r="DR2" s="723"/>
      <c r="DS2" s="723"/>
      <c r="DT2" s="723"/>
      <c r="DU2" s="723"/>
      <c r="DV2" s="723"/>
      <c r="DW2" s="723"/>
      <c r="DX2" s="723"/>
      <c r="DY2" s="723"/>
      <c r="DZ2" s="724"/>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28"/>
      <c r="BA5" s="228"/>
      <c r="BB5" s="228"/>
      <c r="BC5" s="228"/>
      <c r="BD5" s="228"/>
      <c r="BE5" s="229"/>
      <c r="BF5" s="229"/>
      <c r="BG5" s="229"/>
      <c r="BH5" s="229"/>
      <c r="BI5" s="229"/>
      <c r="BJ5" s="229"/>
      <c r="BK5" s="229"/>
      <c r="BL5" s="229"/>
      <c r="BM5" s="229"/>
      <c r="BN5" s="229"/>
      <c r="BO5" s="229"/>
      <c r="BP5" s="229"/>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0"/>
    </row>
    <row r="6" spans="1:131" s="231"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2">
      <c r="A7" s="232">
        <v>1</v>
      </c>
      <c r="B7" s="749" t="s">
        <v>374</v>
      </c>
      <c r="C7" s="750"/>
      <c r="D7" s="750"/>
      <c r="E7" s="750"/>
      <c r="F7" s="750"/>
      <c r="G7" s="750"/>
      <c r="H7" s="750"/>
      <c r="I7" s="750"/>
      <c r="J7" s="750"/>
      <c r="K7" s="750"/>
      <c r="L7" s="750"/>
      <c r="M7" s="750"/>
      <c r="N7" s="750"/>
      <c r="O7" s="750"/>
      <c r="P7" s="751"/>
      <c r="Q7" s="752">
        <v>51502</v>
      </c>
      <c r="R7" s="753"/>
      <c r="S7" s="753"/>
      <c r="T7" s="753"/>
      <c r="U7" s="753"/>
      <c r="V7" s="753">
        <v>50441</v>
      </c>
      <c r="W7" s="753"/>
      <c r="X7" s="753"/>
      <c r="Y7" s="753"/>
      <c r="Z7" s="753"/>
      <c r="AA7" s="753">
        <v>1061</v>
      </c>
      <c r="AB7" s="753"/>
      <c r="AC7" s="753"/>
      <c r="AD7" s="753"/>
      <c r="AE7" s="754"/>
      <c r="AF7" s="755">
        <v>948</v>
      </c>
      <c r="AG7" s="756"/>
      <c r="AH7" s="756"/>
      <c r="AI7" s="756"/>
      <c r="AJ7" s="757"/>
      <c r="AK7" s="758">
        <v>41</v>
      </c>
      <c r="AL7" s="759"/>
      <c r="AM7" s="759"/>
      <c r="AN7" s="759"/>
      <c r="AO7" s="759"/>
      <c r="AP7" s="759">
        <v>35383</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554</v>
      </c>
      <c r="BT7" s="747"/>
      <c r="BU7" s="747"/>
      <c r="BV7" s="747"/>
      <c r="BW7" s="747"/>
      <c r="BX7" s="747"/>
      <c r="BY7" s="747"/>
      <c r="BZ7" s="747"/>
      <c r="CA7" s="747"/>
      <c r="CB7" s="747"/>
      <c r="CC7" s="747"/>
      <c r="CD7" s="747"/>
      <c r="CE7" s="747"/>
      <c r="CF7" s="747"/>
      <c r="CG7" s="762"/>
      <c r="CH7" s="743">
        <v>1</v>
      </c>
      <c r="CI7" s="744"/>
      <c r="CJ7" s="744"/>
      <c r="CK7" s="744"/>
      <c r="CL7" s="745"/>
      <c r="CM7" s="743">
        <v>872</v>
      </c>
      <c r="CN7" s="744"/>
      <c r="CO7" s="744"/>
      <c r="CP7" s="744"/>
      <c r="CQ7" s="745"/>
      <c r="CR7" s="743">
        <v>15</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0"/>
    </row>
    <row r="8" spans="1:131" s="231" customFormat="1" ht="26.25" customHeight="1" x14ac:dyDescent="0.2">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t="s">
        <v>555</v>
      </c>
      <c r="BT8" s="774"/>
      <c r="BU8" s="774"/>
      <c r="BV8" s="774"/>
      <c r="BW8" s="774"/>
      <c r="BX8" s="774"/>
      <c r="BY8" s="774"/>
      <c r="BZ8" s="774"/>
      <c r="CA8" s="774"/>
      <c r="CB8" s="774"/>
      <c r="CC8" s="774"/>
      <c r="CD8" s="774"/>
      <c r="CE8" s="774"/>
      <c r="CF8" s="774"/>
      <c r="CG8" s="775"/>
      <c r="CH8" s="776">
        <v>0</v>
      </c>
      <c r="CI8" s="777"/>
      <c r="CJ8" s="777"/>
      <c r="CK8" s="777"/>
      <c r="CL8" s="778"/>
      <c r="CM8" s="776">
        <v>110</v>
      </c>
      <c r="CN8" s="777"/>
      <c r="CO8" s="777"/>
      <c r="CP8" s="777"/>
      <c r="CQ8" s="778"/>
      <c r="CR8" s="776">
        <v>100</v>
      </c>
      <c r="CS8" s="777"/>
      <c r="CT8" s="777"/>
      <c r="CU8" s="777"/>
      <c r="CV8" s="778"/>
      <c r="CW8" s="776" t="s">
        <v>547</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0"/>
    </row>
    <row r="9" spans="1:131" s="231" customFormat="1" ht="26.25" customHeight="1" x14ac:dyDescent="0.2">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t="s">
        <v>556</v>
      </c>
      <c r="BS9" s="773" t="s">
        <v>557</v>
      </c>
      <c r="BT9" s="774"/>
      <c r="BU9" s="774"/>
      <c r="BV9" s="774"/>
      <c r="BW9" s="774"/>
      <c r="BX9" s="774"/>
      <c r="BY9" s="774"/>
      <c r="BZ9" s="774"/>
      <c r="CA9" s="774"/>
      <c r="CB9" s="774"/>
      <c r="CC9" s="774"/>
      <c r="CD9" s="774"/>
      <c r="CE9" s="774"/>
      <c r="CF9" s="774"/>
      <c r="CG9" s="775"/>
      <c r="CH9" s="776">
        <v>18</v>
      </c>
      <c r="CI9" s="777"/>
      <c r="CJ9" s="777"/>
      <c r="CK9" s="777"/>
      <c r="CL9" s="778"/>
      <c r="CM9" s="776">
        <v>103</v>
      </c>
      <c r="CN9" s="777"/>
      <c r="CO9" s="777"/>
      <c r="CP9" s="777"/>
      <c r="CQ9" s="778"/>
      <c r="CR9" s="776">
        <v>5</v>
      </c>
      <c r="CS9" s="777"/>
      <c r="CT9" s="777"/>
      <c r="CU9" s="777"/>
      <c r="CV9" s="778"/>
      <c r="CW9" s="776" t="s">
        <v>547</v>
      </c>
      <c r="CX9" s="777"/>
      <c r="CY9" s="777"/>
      <c r="CZ9" s="777"/>
      <c r="DA9" s="778"/>
      <c r="DB9" s="776" t="s">
        <v>547</v>
      </c>
      <c r="DC9" s="777"/>
      <c r="DD9" s="777"/>
      <c r="DE9" s="777"/>
      <c r="DF9" s="778"/>
      <c r="DG9" s="776">
        <v>1286</v>
      </c>
      <c r="DH9" s="777"/>
      <c r="DI9" s="777"/>
      <c r="DJ9" s="777"/>
      <c r="DK9" s="778"/>
      <c r="DL9" s="776" t="s">
        <v>547</v>
      </c>
      <c r="DM9" s="777"/>
      <c r="DN9" s="777"/>
      <c r="DO9" s="777"/>
      <c r="DP9" s="778"/>
      <c r="DQ9" s="776">
        <v>735</v>
      </c>
      <c r="DR9" s="777"/>
      <c r="DS9" s="777"/>
      <c r="DT9" s="777"/>
      <c r="DU9" s="778"/>
      <c r="DV9" s="773"/>
      <c r="DW9" s="774"/>
      <c r="DX9" s="774"/>
      <c r="DY9" s="774"/>
      <c r="DZ9" s="779"/>
      <c r="EA9" s="230"/>
    </row>
    <row r="10" spans="1:131" s="231" customFormat="1" ht="26.25" customHeight="1" x14ac:dyDescent="0.2">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t="s">
        <v>558</v>
      </c>
      <c r="BT10" s="774"/>
      <c r="BU10" s="774"/>
      <c r="BV10" s="774"/>
      <c r="BW10" s="774"/>
      <c r="BX10" s="774"/>
      <c r="BY10" s="774"/>
      <c r="BZ10" s="774"/>
      <c r="CA10" s="774"/>
      <c r="CB10" s="774"/>
      <c r="CC10" s="774"/>
      <c r="CD10" s="774"/>
      <c r="CE10" s="774"/>
      <c r="CF10" s="774"/>
      <c r="CG10" s="775"/>
      <c r="CH10" s="776">
        <v>1</v>
      </c>
      <c r="CI10" s="777"/>
      <c r="CJ10" s="777"/>
      <c r="CK10" s="777"/>
      <c r="CL10" s="778"/>
      <c r="CM10" s="776">
        <v>21</v>
      </c>
      <c r="CN10" s="777"/>
      <c r="CO10" s="777"/>
      <c r="CP10" s="777"/>
      <c r="CQ10" s="778"/>
      <c r="CR10" s="776">
        <v>2</v>
      </c>
      <c r="CS10" s="777"/>
      <c r="CT10" s="777"/>
      <c r="CU10" s="777"/>
      <c r="CV10" s="778"/>
      <c r="CW10" s="776">
        <v>492</v>
      </c>
      <c r="CX10" s="777"/>
      <c r="CY10" s="777"/>
      <c r="CZ10" s="777"/>
      <c r="DA10" s="778"/>
      <c r="DB10" s="776" t="s">
        <v>547</v>
      </c>
      <c r="DC10" s="777"/>
      <c r="DD10" s="777"/>
      <c r="DE10" s="777"/>
      <c r="DF10" s="778"/>
      <c r="DG10" s="776" t="s">
        <v>547</v>
      </c>
      <c r="DH10" s="777"/>
      <c r="DI10" s="777"/>
      <c r="DJ10" s="777"/>
      <c r="DK10" s="778"/>
      <c r="DL10" s="776" t="s">
        <v>547</v>
      </c>
      <c r="DM10" s="777"/>
      <c r="DN10" s="777"/>
      <c r="DO10" s="777"/>
      <c r="DP10" s="778"/>
      <c r="DQ10" s="776" t="s">
        <v>547</v>
      </c>
      <c r="DR10" s="777"/>
      <c r="DS10" s="777"/>
      <c r="DT10" s="777"/>
      <c r="DU10" s="778"/>
      <c r="DV10" s="773"/>
      <c r="DW10" s="774"/>
      <c r="DX10" s="774"/>
      <c r="DY10" s="774"/>
      <c r="DZ10" s="779"/>
      <c r="EA10" s="230"/>
    </row>
    <row r="11" spans="1:131" s="231" customFormat="1" ht="26.25" customHeight="1" x14ac:dyDescent="0.2">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2">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2">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2">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2">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2">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2">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2">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2">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2">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5">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2">
      <c r="A22" s="234">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375</v>
      </c>
      <c r="BA22" s="809"/>
      <c r="BB22" s="809"/>
      <c r="BC22" s="809"/>
      <c r="BD22" s="810"/>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5">
      <c r="A23" s="236" t="s">
        <v>376</v>
      </c>
      <c r="B23" s="789" t="s">
        <v>377</v>
      </c>
      <c r="C23" s="790"/>
      <c r="D23" s="790"/>
      <c r="E23" s="790"/>
      <c r="F23" s="790"/>
      <c r="G23" s="790"/>
      <c r="H23" s="790"/>
      <c r="I23" s="790"/>
      <c r="J23" s="790"/>
      <c r="K23" s="790"/>
      <c r="L23" s="790"/>
      <c r="M23" s="790"/>
      <c r="N23" s="790"/>
      <c r="O23" s="790"/>
      <c r="P23" s="791"/>
      <c r="Q23" s="792">
        <v>51502</v>
      </c>
      <c r="R23" s="793"/>
      <c r="S23" s="793"/>
      <c r="T23" s="793"/>
      <c r="U23" s="794"/>
      <c r="V23" s="795">
        <v>50441</v>
      </c>
      <c r="W23" s="793"/>
      <c r="X23" s="793"/>
      <c r="Y23" s="793"/>
      <c r="Z23" s="794"/>
      <c r="AA23" s="795">
        <v>1061</v>
      </c>
      <c r="AB23" s="793"/>
      <c r="AC23" s="793"/>
      <c r="AD23" s="793"/>
      <c r="AE23" s="796"/>
      <c r="AF23" s="797">
        <v>948</v>
      </c>
      <c r="AG23" s="798"/>
      <c r="AH23" s="798"/>
      <c r="AI23" s="798"/>
      <c r="AJ23" s="799"/>
      <c r="AK23" s="800"/>
      <c r="AL23" s="801"/>
      <c r="AM23" s="801"/>
      <c r="AN23" s="801"/>
      <c r="AO23" s="801"/>
      <c r="AP23" s="795">
        <v>35383</v>
      </c>
      <c r="AQ23" s="793"/>
      <c r="AR23" s="793"/>
      <c r="AS23" s="793"/>
      <c r="AT23" s="794"/>
      <c r="AU23" s="812"/>
      <c r="AV23" s="812"/>
      <c r="AW23" s="812"/>
      <c r="AX23" s="812"/>
      <c r="AY23" s="813"/>
      <c r="AZ23" s="814" t="s">
        <v>122</v>
      </c>
      <c r="BA23" s="793"/>
      <c r="BB23" s="793"/>
      <c r="BC23" s="793"/>
      <c r="BD23" s="796"/>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2">
      <c r="A24" s="811" t="s">
        <v>378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2">
      <c r="A28" s="238">
        <v>1</v>
      </c>
      <c r="B28" s="749" t="s">
        <v>388</v>
      </c>
      <c r="C28" s="750"/>
      <c r="D28" s="750"/>
      <c r="E28" s="750"/>
      <c r="F28" s="750"/>
      <c r="G28" s="750"/>
      <c r="H28" s="750"/>
      <c r="I28" s="750"/>
      <c r="J28" s="750"/>
      <c r="K28" s="750"/>
      <c r="L28" s="750"/>
      <c r="M28" s="750"/>
      <c r="N28" s="750"/>
      <c r="O28" s="750"/>
      <c r="P28" s="751"/>
      <c r="Q28" s="823">
        <v>13369</v>
      </c>
      <c r="R28" s="824"/>
      <c r="S28" s="824"/>
      <c r="T28" s="824"/>
      <c r="U28" s="824"/>
      <c r="V28" s="824">
        <v>14282</v>
      </c>
      <c r="W28" s="824"/>
      <c r="X28" s="824"/>
      <c r="Y28" s="824"/>
      <c r="Z28" s="824"/>
      <c r="AA28" s="824">
        <v>-913</v>
      </c>
      <c r="AB28" s="824"/>
      <c r="AC28" s="824"/>
      <c r="AD28" s="824"/>
      <c r="AE28" s="825"/>
      <c r="AF28" s="826">
        <v>-913</v>
      </c>
      <c r="AG28" s="824"/>
      <c r="AH28" s="824"/>
      <c r="AI28" s="824"/>
      <c r="AJ28" s="827"/>
      <c r="AK28" s="828">
        <v>1622</v>
      </c>
      <c r="AL28" s="829"/>
      <c r="AM28" s="829"/>
      <c r="AN28" s="829"/>
      <c r="AO28" s="829"/>
      <c r="AP28" s="829" t="s">
        <v>547</v>
      </c>
      <c r="AQ28" s="829"/>
      <c r="AR28" s="829"/>
      <c r="AS28" s="829"/>
      <c r="AT28" s="829"/>
      <c r="AU28" s="829" t="s">
        <v>547</v>
      </c>
      <c r="AV28" s="829"/>
      <c r="AW28" s="829"/>
      <c r="AX28" s="829"/>
      <c r="AY28" s="829"/>
      <c r="AZ28" s="830" t="s">
        <v>547</v>
      </c>
      <c r="BA28" s="830"/>
      <c r="BB28" s="830"/>
      <c r="BC28" s="830"/>
      <c r="BD28" s="830"/>
      <c r="BE28" s="821"/>
      <c r="BF28" s="821"/>
      <c r="BG28" s="821"/>
      <c r="BH28" s="821"/>
      <c r="BI28" s="822"/>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2">
      <c r="A29" s="238">
        <v>2</v>
      </c>
      <c r="B29" s="780" t="s">
        <v>389</v>
      </c>
      <c r="C29" s="781"/>
      <c r="D29" s="781"/>
      <c r="E29" s="781"/>
      <c r="F29" s="781"/>
      <c r="G29" s="781"/>
      <c r="H29" s="781"/>
      <c r="I29" s="781"/>
      <c r="J29" s="781"/>
      <c r="K29" s="781"/>
      <c r="L29" s="781"/>
      <c r="M29" s="781"/>
      <c r="N29" s="781"/>
      <c r="O29" s="781"/>
      <c r="P29" s="782"/>
      <c r="Q29" s="783">
        <v>13870</v>
      </c>
      <c r="R29" s="784"/>
      <c r="S29" s="784"/>
      <c r="T29" s="784"/>
      <c r="U29" s="784"/>
      <c r="V29" s="784">
        <v>13766</v>
      </c>
      <c r="W29" s="784"/>
      <c r="X29" s="784"/>
      <c r="Y29" s="784"/>
      <c r="Z29" s="784"/>
      <c r="AA29" s="784">
        <v>104</v>
      </c>
      <c r="AB29" s="784"/>
      <c r="AC29" s="784"/>
      <c r="AD29" s="784"/>
      <c r="AE29" s="785"/>
      <c r="AF29" s="786">
        <v>104</v>
      </c>
      <c r="AG29" s="787"/>
      <c r="AH29" s="787"/>
      <c r="AI29" s="787"/>
      <c r="AJ29" s="788"/>
      <c r="AK29" s="835">
        <v>2136</v>
      </c>
      <c r="AL29" s="831"/>
      <c r="AM29" s="831"/>
      <c r="AN29" s="831"/>
      <c r="AO29" s="831"/>
      <c r="AP29" s="831" t="s">
        <v>547</v>
      </c>
      <c r="AQ29" s="831"/>
      <c r="AR29" s="831"/>
      <c r="AS29" s="831"/>
      <c r="AT29" s="831"/>
      <c r="AU29" s="831" t="s">
        <v>547</v>
      </c>
      <c r="AV29" s="831"/>
      <c r="AW29" s="831"/>
      <c r="AX29" s="831"/>
      <c r="AY29" s="831"/>
      <c r="AZ29" s="832" t="s">
        <v>547</v>
      </c>
      <c r="BA29" s="832"/>
      <c r="BB29" s="832"/>
      <c r="BC29" s="832"/>
      <c r="BD29" s="832"/>
      <c r="BE29" s="833"/>
      <c r="BF29" s="833"/>
      <c r="BG29" s="833"/>
      <c r="BH29" s="833"/>
      <c r="BI29" s="834"/>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2">
      <c r="A30" s="238">
        <v>3</v>
      </c>
      <c r="B30" s="780" t="s">
        <v>390</v>
      </c>
      <c r="C30" s="781"/>
      <c r="D30" s="781"/>
      <c r="E30" s="781"/>
      <c r="F30" s="781"/>
      <c r="G30" s="781"/>
      <c r="H30" s="781"/>
      <c r="I30" s="781"/>
      <c r="J30" s="781"/>
      <c r="K30" s="781"/>
      <c r="L30" s="781"/>
      <c r="M30" s="781"/>
      <c r="N30" s="781"/>
      <c r="O30" s="781"/>
      <c r="P30" s="782"/>
      <c r="Q30" s="783">
        <v>2295</v>
      </c>
      <c r="R30" s="784"/>
      <c r="S30" s="784"/>
      <c r="T30" s="784"/>
      <c r="U30" s="784"/>
      <c r="V30" s="784">
        <v>2229</v>
      </c>
      <c r="W30" s="784"/>
      <c r="X30" s="784"/>
      <c r="Y30" s="784"/>
      <c r="Z30" s="784"/>
      <c r="AA30" s="784">
        <v>66</v>
      </c>
      <c r="AB30" s="784"/>
      <c r="AC30" s="784"/>
      <c r="AD30" s="784"/>
      <c r="AE30" s="785"/>
      <c r="AF30" s="786">
        <v>66</v>
      </c>
      <c r="AG30" s="787"/>
      <c r="AH30" s="787"/>
      <c r="AI30" s="787"/>
      <c r="AJ30" s="788"/>
      <c r="AK30" s="835">
        <v>585</v>
      </c>
      <c r="AL30" s="831"/>
      <c r="AM30" s="831"/>
      <c r="AN30" s="831"/>
      <c r="AO30" s="831"/>
      <c r="AP30" s="831" t="s">
        <v>547</v>
      </c>
      <c r="AQ30" s="831"/>
      <c r="AR30" s="831"/>
      <c r="AS30" s="831"/>
      <c r="AT30" s="831"/>
      <c r="AU30" s="831" t="s">
        <v>547</v>
      </c>
      <c r="AV30" s="831"/>
      <c r="AW30" s="831"/>
      <c r="AX30" s="831"/>
      <c r="AY30" s="831"/>
      <c r="AZ30" s="832" t="s">
        <v>547</v>
      </c>
      <c r="BA30" s="832"/>
      <c r="BB30" s="832"/>
      <c r="BC30" s="832"/>
      <c r="BD30" s="832"/>
      <c r="BE30" s="833"/>
      <c r="BF30" s="833"/>
      <c r="BG30" s="833"/>
      <c r="BH30" s="833"/>
      <c r="BI30" s="834"/>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2">
      <c r="A31" s="238">
        <v>4</v>
      </c>
      <c r="B31" s="780" t="s">
        <v>391</v>
      </c>
      <c r="C31" s="781"/>
      <c r="D31" s="781"/>
      <c r="E31" s="781"/>
      <c r="F31" s="781"/>
      <c r="G31" s="781"/>
      <c r="H31" s="781"/>
      <c r="I31" s="781"/>
      <c r="J31" s="781"/>
      <c r="K31" s="781"/>
      <c r="L31" s="781"/>
      <c r="M31" s="781"/>
      <c r="N31" s="781"/>
      <c r="O31" s="781"/>
      <c r="P31" s="782"/>
      <c r="Q31" s="783">
        <v>2371</v>
      </c>
      <c r="R31" s="784"/>
      <c r="S31" s="784"/>
      <c r="T31" s="784"/>
      <c r="U31" s="784"/>
      <c r="V31" s="784">
        <v>2192</v>
      </c>
      <c r="W31" s="784"/>
      <c r="X31" s="784"/>
      <c r="Y31" s="784"/>
      <c r="Z31" s="784"/>
      <c r="AA31" s="784">
        <v>179</v>
      </c>
      <c r="AB31" s="784"/>
      <c r="AC31" s="784"/>
      <c r="AD31" s="784"/>
      <c r="AE31" s="785"/>
      <c r="AF31" s="786">
        <v>2166</v>
      </c>
      <c r="AG31" s="787"/>
      <c r="AH31" s="787"/>
      <c r="AI31" s="787"/>
      <c r="AJ31" s="788"/>
      <c r="AK31" s="835">
        <v>7</v>
      </c>
      <c r="AL31" s="831"/>
      <c r="AM31" s="831"/>
      <c r="AN31" s="831"/>
      <c r="AO31" s="831"/>
      <c r="AP31" s="831">
        <v>350</v>
      </c>
      <c r="AQ31" s="831"/>
      <c r="AR31" s="831"/>
      <c r="AS31" s="831"/>
      <c r="AT31" s="831"/>
      <c r="AU31" s="831">
        <v>0</v>
      </c>
      <c r="AV31" s="831"/>
      <c r="AW31" s="831"/>
      <c r="AX31" s="831"/>
      <c r="AY31" s="831"/>
      <c r="AZ31" s="832" t="s">
        <v>547</v>
      </c>
      <c r="BA31" s="832"/>
      <c r="BB31" s="832"/>
      <c r="BC31" s="832"/>
      <c r="BD31" s="832"/>
      <c r="BE31" s="833" t="s">
        <v>392</v>
      </c>
      <c r="BF31" s="833"/>
      <c r="BG31" s="833"/>
      <c r="BH31" s="833"/>
      <c r="BI31" s="834"/>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2">
      <c r="A32" s="238">
        <v>5</v>
      </c>
      <c r="B32" s="780" t="s">
        <v>393</v>
      </c>
      <c r="C32" s="781"/>
      <c r="D32" s="781"/>
      <c r="E32" s="781"/>
      <c r="F32" s="781"/>
      <c r="G32" s="781"/>
      <c r="H32" s="781"/>
      <c r="I32" s="781"/>
      <c r="J32" s="781"/>
      <c r="K32" s="781"/>
      <c r="L32" s="781"/>
      <c r="M32" s="781"/>
      <c r="N32" s="781"/>
      <c r="O32" s="781"/>
      <c r="P32" s="782"/>
      <c r="Q32" s="783">
        <v>3456</v>
      </c>
      <c r="R32" s="784"/>
      <c r="S32" s="784"/>
      <c r="T32" s="784"/>
      <c r="U32" s="784"/>
      <c r="V32" s="784">
        <v>3542</v>
      </c>
      <c r="W32" s="784"/>
      <c r="X32" s="784"/>
      <c r="Y32" s="784"/>
      <c r="Z32" s="784"/>
      <c r="AA32" s="784">
        <v>-86</v>
      </c>
      <c r="AB32" s="784"/>
      <c r="AC32" s="784"/>
      <c r="AD32" s="784"/>
      <c r="AE32" s="785"/>
      <c r="AF32" s="786">
        <v>456</v>
      </c>
      <c r="AG32" s="787"/>
      <c r="AH32" s="787"/>
      <c r="AI32" s="787"/>
      <c r="AJ32" s="788"/>
      <c r="AK32" s="835">
        <v>1600</v>
      </c>
      <c r="AL32" s="831"/>
      <c r="AM32" s="831"/>
      <c r="AN32" s="831"/>
      <c r="AO32" s="831"/>
      <c r="AP32" s="831">
        <v>31210</v>
      </c>
      <c r="AQ32" s="831"/>
      <c r="AR32" s="831"/>
      <c r="AS32" s="831"/>
      <c r="AT32" s="831"/>
      <c r="AU32" s="831">
        <v>14171</v>
      </c>
      <c r="AV32" s="831"/>
      <c r="AW32" s="831"/>
      <c r="AX32" s="831"/>
      <c r="AY32" s="831"/>
      <c r="AZ32" s="832" t="s">
        <v>547</v>
      </c>
      <c r="BA32" s="832"/>
      <c r="BB32" s="832"/>
      <c r="BC32" s="832"/>
      <c r="BD32" s="832"/>
      <c r="BE32" s="833" t="s">
        <v>392</v>
      </c>
      <c r="BF32" s="833"/>
      <c r="BG32" s="833"/>
      <c r="BH32" s="833"/>
      <c r="BI32" s="834"/>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2">
      <c r="A33" s="238">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2">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2">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2">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2">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2">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2">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2">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2">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2">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2">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2">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2">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2">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2">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2">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2">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2">
      <c r="A50" s="234">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2">
      <c r="A51" s="234">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2">
      <c r="A52" s="234">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2">
      <c r="A53" s="234">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2">
      <c r="A54" s="234">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2">
      <c r="A55" s="234">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2">
      <c r="A56" s="234">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2">
      <c r="A57" s="234">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2">
      <c r="A58" s="234">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2">
      <c r="A59" s="234">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2">
      <c r="A60" s="234">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5">
      <c r="A61" s="234">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2">
      <c r="A62" s="234">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9"/>
      <c r="BL62" s="809"/>
      <c r="BM62" s="809"/>
      <c r="BN62" s="810"/>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5">
      <c r="A63" s="236" t="s">
        <v>376</v>
      </c>
      <c r="B63" s="789" t="s">
        <v>395</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1878</v>
      </c>
      <c r="AG63" s="845"/>
      <c r="AH63" s="845"/>
      <c r="AI63" s="845"/>
      <c r="AJ63" s="846"/>
      <c r="AK63" s="847"/>
      <c r="AL63" s="842"/>
      <c r="AM63" s="842"/>
      <c r="AN63" s="842"/>
      <c r="AO63" s="842"/>
      <c r="AP63" s="845">
        <v>31560</v>
      </c>
      <c r="AQ63" s="845"/>
      <c r="AR63" s="845"/>
      <c r="AS63" s="845"/>
      <c r="AT63" s="845"/>
      <c r="AU63" s="849">
        <v>14171</v>
      </c>
      <c r="AV63" s="850"/>
      <c r="AW63" s="850"/>
      <c r="AX63" s="850"/>
      <c r="AY63" s="851"/>
      <c r="AZ63" s="852"/>
      <c r="BA63" s="852"/>
      <c r="BB63" s="852"/>
      <c r="BC63" s="852"/>
      <c r="BD63" s="852"/>
      <c r="BE63" s="853"/>
      <c r="BF63" s="853"/>
      <c r="BG63" s="853"/>
      <c r="BH63" s="853"/>
      <c r="BI63" s="854"/>
      <c r="BJ63" s="855" t="s">
        <v>122</v>
      </c>
      <c r="BK63" s="850"/>
      <c r="BL63" s="850"/>
      <c r="BM63" s="850"/>
      <c r="BN63" s="856"/>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5">
      <c r="A65" s="228" t="s">
        <v>396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7" t="s">
        <v>383</v>
      </c>
      <c r="AG66" s="816"/>
      <c r="AH66" s="816"/>
      <c r="AI66" s="816"/>
      <c r="AJ66" s="858"/>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37"/>
      <c r="BF66" s="237"/>
      <c r="BG66" s="237"/>
      <c r="BH66" s="237"/>
      <c r="BI66" s="237"/>
      <c r="BJ66" s="237"/>
      <c r="BK66" s="237"/>
      <c r="BL66" s="237"/>
      <c r="BM66" s="237"/>
      <c r="BN66" s="237"/>
      <c r="BO66" s="237"/>
      <c r="BP66" s="237"/>
      <c r="BQ66" s="234">
        <v>60</v>
      </c>
      <c r="BR66" s="239"/>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26"/>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9"/>
      <c r="AH67" s="819"/>
      <c r="AI67" s="819"/>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26"/>
    </row>
    <row r="68" spans="1:131" ht="26.25" customHeight="1" thickTop="1" x14ac:dyDescent="0.2">
      <c r="A68" s="232">
        <v>1</v>
      </c>
      <c r="B68" s="872" t="s">
        <v>548</v>
      </c>
      <c r="C68" s="873"/>
      <c r="D68" s="873"/>
      <c r="E68" s="873"/>
      <c r="F68" s="873"/>
      <c r="G68" s="873"/>
      <c r="H68" s="873"/>
      <c r="I68" s="873"/>
      <c r="J68" s="873"/>
      <c r="K68" s="873"/>
      <c r="L68" s="873"/>
      <c r="M68" s="873"/>
      <c r="N68" s="873"/>
      <c r="O68" s="873"/>
      <c r="P68" s="874"/>
      <c r="Q68" s="875">
        <v>106</v>
      </c>
      <c r="R68" s="869"/>
      <c r="S68" s="869"/>
      <c r="T68" s="869"/>
      <c r="U68" s="869"/>
      <c r="V68" s="869">
        <v>103</v>
      </c>
      <c r="W68" s="869"/>
      <c r="X68" s="869"/>
      <c r="Y68" s="869"/>
      <c r="Z68" s="869"/>
      <c r="AA68" s="869">
        <v>3</v>
      </c>
      <c r="AB68" s="869"/>
      <c r="AC68" s="869"/>
      <c r="AD68" s="869"/>
      <c r="AE68" s="869"/>
      <c r="AF68" s="869">
        <v>3</v>
      </c>
      <c r="AG68" s="869"/>
      <c r="AH68" s="869"/>
      <c r="AI68" s="869"/>
      <c r="AJ68" s="869"/>
      <c r="AK68" s="869" t="s">
        <v>547</v>
      </c>
      <c r="AL68" s="869"/>
      <c r="AM68" s="869"/>
      <c r="AN68" s="869"/>
      <c r="AO68" s="869"/>
      <c r="AP68" s="869" t="s">
        <v>547</v>
      </c>
      <c r="AQ68" s="869"/>
      <c r="AR68" s="869"/>
      <c r="AS68" s="869"/>
      <c r="AT68" s="869"/>
      <c r="AU68" s="869" t="s">
        <v>547</v>
      </c>
      <c r="AV68" s="869"/>
      <c r="AW68" s="869"/>
      <c r="AX68" s="869"/>
      <c r="AY68" s="869"/>
      <c r="AZ68" s="870"/>
      <c r="BA68" s="870"/>
      <c r="BB68" s="870"/>
      <c r="BC68" s="870"/>
      <c r="BD68" s="871"/>
      <c r="BE68" s="237"/>
      <c r="BF68" s="237"/>
      <c r="BG68" s="237"/>
      <c r="BH68" s="237"/>
      <c r="BI68" s="237"/>
      <c r="BJ68" s="237"/>
      <c r="BK68" s="237"/>
      <c r="BL68" s="237"/>
      <c r="BM68" s="237"/>
      <c r="BN68" s="237"/>
      <c r="BO68" s="237"/>
      <c r="BP68" s="237"/>
      <c r="BQ68" s="234">
        <v>62</v>
      </c>
      <c r="BR68" s="239"/>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26"/>
    </row>
    <row r="69" spans="1:131" ht="26.25" customHeight="1" x14ac:dyDescent="0.2">
      <c r="A69" s="234">
        <v>2</v>
      </c>
      <c r="B69" s="876" t="s">
        <v>549</v>
      </c>
      <c r="C69" s="877"/>
      <c r="D69" s="877"/>
      <c r="E69" s="877"/>
      <c r="F69" s="877"/>
      <c r="G69" s="877"/>
      <c r="H69" s="877"/>
      <c r="I69" s="877"/>
      <c r="J69" s="877"/>
      <c r="K69" s="877"/>
      <c r="L69" s="877"/>
      <c r="M69" s="877"/>
      <c r="N69" s="877"/>
      <c r="O69" s="877"/>
      <c r="P69" s="878"/>
      <c r="Q69" s="879">
        <v>17125</v>
      </c>
      <c r="R69" s="831"/>
      <c r="S69" s="831"/>
      <c r="T69" s="831"/>
      <c r="U69" s="831"/>
      <c r="V69" s="831">
        <v>17125</v>
      </c>
      <c r="W69" s="831"/>
      <c r="X69" s="831"/>
      <c r="Y69" s="831"/>
      <c r="Z69" s="831"/>
      <c r="AA69" s="831" t="s">
        <v>547</v>
      </c>
      <c r="AB69" s="831"/>
      <c r="AC69" s="831"/>
      <c r="AD69" s="831"/>
      <c r="AE69" s="831"/>
      <c r="AF69" s="831" t="s">
        <v>547</v>
      </c>
      <c r="AG69" s="831"/>
      <c r="AH69" s="831"/>
      <c r="AI69" s="831"/>
      <c r="AJ69" s="831"/>
      <c r="AK69" s="831" t="s">
        <v>547</v>
      </c>
      <c r="AL69" s="831"/>
      <c r="AM69" s="831"/>
      <c r="AN69" s="831"/>
      <c r="AO69" s="831"/>
      <c r="AP69" s="831">
        <v>18216</v>
      </c>
      <c r="AQ69" s="831"/>
      <c r="AR69" s="831"/>
      <c r="AS69" s="831"/>
      <c r="AT69" s="831"/>
      <c r="AU69" s="831">
        <v>401</v>
      </c>
      <c r="AV69" s="831"/>
      <c r="AW69" s="831"/>
      <c r="AX69" s="831"/>
      <c r="AY69" s="831"/>
      <c r="AZ69" s="833"/>
      <c r="BA69" s="833"/>
      <c r="BB69" s="833"/>
      <c r="BC69" s="833"/>
      <c r="BD69" s="834"/>
      <c r="BE69" s="237"/>
      <c r="BF69" s="237"/>
      <c r="BG69" s="237"/>
      <c r="BH69" s="237"/>
      <c r="BI69" s="237"/>
      <c r="BJ69" s="237"/>
      <c r="BK69" s="237"/>
      <c r="BL69" s="237"/>
      <c r="BM69" s="237"/>
      <c r="BN69" s="237"/>
      <c r="BO69" s="237"/>
      <c r="BP69" s="237"/>
      <c r="BQ69" s="234">
        <v>63</v>
      </c>
      <c r="BR69" s="239"/>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26"/>
    </row>
    <row r="70" spans="1:131" ht="26.25" customHeight="1" x14ac:dyDescent="0.2">
      <c r="A70" s="234">
        <v>3</v>
      </c>
      <c r="B70" s="876" t="s">
        <v>550</v>
      </c>
      <c r="C70" s="877"/>
      <c r="D70" s="877"/>
      <c r="E70" s="877"/>
      <c r="F70" s="877"/>
      <c r="G70" s="877"/>
      <c r="H70" s="877"/>
      <c r="I70" s="877"/>
      <c r="J70" s="877"/>
      <c r="K70" s="877"/>
      <c r="L70" s="877"/>
      <c r="M70" s="877"/>
      <c r="N70" s="877"/>
      <c r="O70" s="877"/>
      <c r="P70" s="878"/>
      <c r="Q70" s="879">
        <v>230</v>
      </c>
      <c r="R70" s="831"/>
      <c r="S70" s="831"/>
      <c r="T70" s="831"/>
      <c r="U70" s="831"/>
      <c r="V70" s="831">
        <v>195</v>
      </c>
      <c r="W70" s="831"/>
      <c r="X70" s="831"/>
      <c r="Y70" s="831"/>
      <c r="Z70" s="831"/>
      <c r="AA70" s="831">
        <v>35</v>
      </c>
      <c r="AB70" s="831"/>
      <c r="AC70" s="831"/>
      <c r="AD70" s="831"/>
      <c r="AE70" s="831"/>
      <c r="AF70" s="831">
        <v>35</v>
      </c>
      <c r="AG70" s="831"/>
      <c r="AH70" s="831"/>
      <c r="AI70" s="831"/>
      <c r="AJ70" s="831"/>
      <c r="AK70" s="831" t="s">
        <v>547</v>
      </c>
      <c r="AL70" s="831"/>
      <c r="AM70" s="831"/>
      <c r="AN70" s="831"/>
      <c r="AO70" s="831"/>
      <c r="AP70" s="831" t="s">
        <v>547</v>
      </c>
      <c r="AQ70" s="831"/>
      <c r="AR70" s="831"/>
      <c r="AS70" s="831"/>
      <c r="AT70" s="831"/>
      <c r="AU70" s="831" t="s">
        <v>547</v>
      </c>
      <c r="AV70" s="831"/>
      <c r="AW70" s="831"/>
      <c r="AX70" s="831"/>
      <c r="AY70" s="831"/>
      <c r="AZ70" s="833"/>
      <c r="BA70" s="833"/>
      <c r="BB70" s="833"/>
      <c r="BC70" s="833"/>
      <c r="BD70" s="834"/>
      <c r="BE70" s="237"/>
      <c r="BF70" s="237"/>
      <c r="BG70" s="237"/>
      <c r="BH70" s="237"/>
      <c r="BI70" s="237"/>
      <c r="BJ70" s="237"/>
      <c r="BK70" s="237"/>
      <c r="BL70" s="237"/>
      <c r="BM70" s="237"/>
      <c r="BN70" s="237"/>
      <c r="BO70" s="237"/>
      <c r="BP70" s="237"/>
      <c r="BQ70" s="234">
        <v>64</v>
      </c>
      <c r="BR70" s="239"/>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26"/>
    </row>
    <row r="71" spans="1:131" ht="26.25" customHeight="1" x14ac:dyDescent="0.2">
      <c r="A71" s="234">
        <v>4</v>
      </c>
      <c r="B71" s="876" t="s">
        <v>551</v>
      </c>
      <c r="C71" s="877"/>
      <c r="D71" s="877"/>
      <c r="E71" s="877"/>
      <c r="F71" s="877"/>
      <c r="G71" s="877"/>
      <c r="H71" s="877"/>
      <c r="I71" s="877"/>
      <c r="J71" s="877"/>
      <c r="K71" s="877"/>
      <c r="L71" s="877"/>
      <c r="M71" s="877"/>
      <c r="N71" s="877"/>
      <c r="O71" s="877"/>
      <c r="P71" s="878"/>
      <c r="Q71" s="879">
        <v>1359863</v>
      </c>
      <c r="R71" s="831"/>
      <c r="S71" s="831"/>
      <c r="T71" s="831"/>
      <c r="U71" s="831"/>
      <c r="V71" s="831">
        <v>1332205</v>
      </c>
      <c r="W71" s="831"/>
      <c r="X71" s="831"/>
      <c r="Y71" s="831"/>
      <c r="Z71" s="831"/>
      <c r="AA71" s="831">
        <v>27659</v>
      </c>
      <c r="AB71" s="831"/>
      <c r="AC71" s="831"/>
      <c r="AD71" s="831"/>
      <c r="AE71" s="831"/>
      <c r="AF71" s="831">
        <v>27659</v>
      </c>
      <c r="AG71" s="831"/>
      <c r="AH71" s="831"/>
      <c r="AI71" s="831"/>
      <c r="AJ71" s="831"/>
      <c r="AK71" s="831">
        <v>9500</v>
      </c>
      <c r="AL71" s="831"/>
      <c r="AM71" s="831"/>
      <c r="AN71" s="831"/>
      <c r="AO71" s="831"/>
      <c r="AP71" s="831" t="s">
        <v>547</v>
      </c>
      <c r="AQ71" s="831"/>
      <c r="AR71" s="831"/>
      <c r="AS71" s="831"/>
      <c r="AT71" s="831"/>
      <c r="AU71" s="831" t="s">
        <v>547</v>
      </c>
      <c r="AV71" s="831"/>
      <c r="AW71" s="831"/>
      <c r="AX71" s="831"/>
      <c r="AY71" s="831"/>
      <c r="AZ71" s="833"/>
      <c r="BA71" s="833"/>
      <c r="BB71" s="833"/>
      <c r="BC71" s="833"/>
      <c r="BD71" s="834"/>
      <c r="BE71" s="237"/>
      <c r="BF71" s="237"/>
      <c r="BG71" s="237"/>
      <c r="BH71" s="237"/>
      <c r="BI71" s="237"/>
      <c r="BJ71" s="237"/>
      <c r="BK71" s="237"/>
      <c r="BL71" s="237"/>
      <c r="BM71" s="237"/>
      <c r="BN71" s="237"/>
      <c r="BO71" s="237"/>
      <c r="BP71" s="237"/>
      <c r="BQ71" s="234">
        <v>65</v>
      </c>
      <c r="BR71" s="239"/>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26"/>
    </row>
    <row r="72" spans="1:131" ht="26.25" customHeight="1" x14ac:dyDescent="0.2">
      <c r="A72" s="234">
        <v>5</v>
      </c>
      <c r="B72" s="876" t="s">
        <v>552</v>
      </c>
      <c r="C72" s="877"/>
      <c r="D72" s="877"/>
      <c r="E72" s="877"/>
      <c r="F72" s="877"/>
      <c r="G72" s="877"/>
      <c r="H72" s="877"/>
      <c r="I72" s="877"/>
      <c r="J72" s="877"/>
      <c r="K72" s="877"/>
      <c r="L72" s="877"/>
      <c r="M72" s="877"/>
      <c r="N72" s="877"/>
      <c r="O72" s="877"/>
      <c r="P72" s="878"/>
      <c r="Q72" s="879">
        <v>38885</v>
      </c>
      <c r="R72" s="831"/>
      <c r="S72" s="831"/>
      <c r="T72" s="831"/>
      <c r="U72" s="831"/>
      <c r="V72" s="831">
        <v>35641</v>
      </c>
      <c r="W72" s="831"/>
      <c r="X72" s="831"/>
      <c r="Y72" s="831"/>
      <c r="Z72" s="831"/>
      <c r="AA72" s="831">
        <v>3244</v>
      </c>
      <c r="AB72" s="831"/>
      <c r="AC72" s="831"/>
      <c r="AD72" s="831"/>
      <c r="AE72" s="831"/>
      <c r="AF72" s="831">
        <v>26209</v>
      </c>
      <c r="AG72" s="831"/>
      <c r="AH72" s="831"/>
      <c r="AI72" s="831"/>
      <c r="AJ72" s="831"/>
      <c r="AK72" s="831" t="s">
        <v>547</v>
      </c>
      <c r="AL72" s="831"/>
      <c r="AM72" s="831"/>
      <c r="AN72" s="831"/>
      <c r="AO72" s="831"/>
      <c r="AP72" s="831">
        <v>94795</v>
      </c>
      <c r="AQ72" s="831"/>
      <c r="AR72" s="831"/>
      <c r="AS72" s="831"/>
      <c r="AT72" s="831"/>
      <c r="AU72" s="831" t="s">
        <v>547</v>
      </c>
      <c r="AV72" s="831"/>
      <c r="AW72" s="831"/>
      <c r="AX72" s="831"/>
      <c r="AY72" s="831"/>
      <c r="AZ72" s="833"/>
      <c r="BA72" s="833"/>
      <c r="BB72" s="833"/>
      <c r="BC72" s="833"/>
      <c r="BD72" s="834"/>
      <c r="BE72" s="237"/>
      <c r="BF72" s="237"/>
      <c r="BG72" s="237"/>
      <c r="BH72" s="237"/>
      <c r="BI72" s="237"/>
      <c r="BJ72" s="237"/>
      <c r="BK72" s="237"/>
      <c r="BL72" s="237"/>
      <c r="BM72" s="237"/>
      <c r="BN72" s="237"/>
      <c r="BO72" s="237"/>
      <c r="BP72" s="237"/>
      <c r="BQ72" s="234">
        <v>66</v>
      </c>
      <c r="BR72" s="239"/>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26"/>
    </row>
    <row r="73" spans="1:131" ht="26.25" customHeight="1" x14ac:dyDescent="0.2">
      <c r="A73" s="234">
        <v>6</v>
      </c>
      <c r="B73" s="876" t="s">
        <v>553</v>
      </c>
      <c r="C73" s="877"/>
      <c r="D73" s="877"/>
      <c r="E73" s="877"/>
      <c r="F73" s="877"/>
      <c r="G73" s="877"/>
      <c r="H73" s="877"/>
      <c r="I73" s="877"/>
      <c r="J73" s="877"/>
      <c r="K73" s="877"/>
      <c r="L73" s="877"/>
      <c r="M73" s="877"/>
      <c r="N73" s="877"/>
      <c r="O73" s="877"/>
      <c r="P73" s="878"/>
      <c r="Q73" s="879">
        <v>6635</v>
      </c>
      <c r="R73" s="831"/>
      <c r="S73" s="831"/>
      <c r="T73" s="831"/>
      <c r="U73" s="831"/>
      <c r="V73" s="831">
        <v>5820</v>
      </c>
      <c r="W73" s="831"/>
      <c r="X73" s="831"/>
      <c r="Y73" s="831"/>
      <c r="Z73" s="831"/>
      <c r="AA73" s="831">
        <v>815</v>
      </c>
      <c r="AB73" s="831"/>
      <c r="AC73" s="831"/>
      <c r="AD73" s="831"/>
      <c r="AE73" s="831"/>
      <c r="AF73" s="831">
        <v>19303</v>
      </c>
      <c r="AG73" s="831"/>
      <c r="AH73" s="831"/>
      <c r="AI73" s="831"/>
      <c r="AJ73" s="831"/>
      <c r="AK73" s="831" t="s">
        <v>547</v>
      </c>
      <c r="AL73" s="831"/>
      <c r="AM73" s="831"/>
      <c r="AN73" s="831"/>
      <c r="AO73" s="831"/>
      <c r="AP73" s="831">
        <v>22689</v>
      </c>
      <c r="AQ73" s="831"/>
      <c r="AR73" s="831"/>
      <c r="AS73" s="831"/>
      <c r="AT73" s="831"/>
      <c r="AU73" s="831" t="s">
        <v>547</v>
      </c>
      <c r="AV73" s="831"/>
      <c r="AW73" s="831"/>
      <c r="AX73" s="831"/>
      <c r="AY73" s="831"/>
      <c r="AZ73" s="833"/>
      <c r="BA73" s="833"/>
      <c r="BB73" s="833"/>
      <c r="BC73" s="833"/>
      <c r="BD73" s="834"/>
      <c r="BE73" s="237"/>
      <c r="BF73" s="237"/>
      <c r="BG73" s="237"/>
      <c r="BH73" s="237"/>
      <c r="BI73" s="237"/>
      <c r="BJ73" s="237"/>
      <c r="BK73" s="237"/>
      <c r="BL73" s="237"/>
      <c r="BM73" s="237"/>
      <c r="BN73" s="237"/>
      <c r="BO73" s="237"/>
      <c r="BP73" s="237"/>
      <c r="BQ73" s="234">
        <v>67</v>
      </c>
      <c r="BR73" s="239"/>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26"/>
    </row>
    <row r="74" spans="1:131" ht="26.25" customHeight="1" x14ac:dyDescent="0.2">
      <c r="A74" s="234">
        <v>7</v>
      </c>
      <c r="B74" s="876"/>
      <c r="C74" s="877"/>
      <c r="D74" s="877"/>
      <c r="E74" s="877"/>
      <c r="F74" s="877"/>
      <c r="G74" s="877"/>
      <c r="H74" s="877"/>
      <c r="I74" s="877"/>
      <c r="J74" s="877"/>
      <c r="K74" s="877"/>
      <c r="L74" s="877"/>
      <c r="M74" s="877"/>
      <c r="N74" s="877"/>
      <c r="O74" s="877"/>
      <c r="P74" s="878"/>
      <c r="Q74" s="879"/>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37"/>
      <c r="BF74" s="237"/>
      <c r="BG74" s="237"/>
      <c r="BH74" s="237"/>
      <c r="BI74" s="237"/>
      <c r="BJ74" s="237"/>
      <c r="BK74" s="237"/>
      <c r="BL74" s="237"/>
      <c r="BM74" s="237"/>
      <c r="BN74" s="237"/>
      <c r="BO74" s="237"/>
      <c r="BP74" s="237"/>
      <c r="BQ74" s="234">
        <v>68</v>
      </c>
      <c r="BR74" s="239"/>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26"/>
    </row>
    <row r="75" spans="1:131" ht="26.25" customHeight="1" x14ac:dyDescent="0.2">
      <c r="A75" s="234">
        <v>8</v>
      </c>
      <c r="B75" s="876"/>
      <c r="C75" s="877"/>
      <c r="D75" s="877"/>
      <c r="E75" s="877"/>
      <c r="F75" s="877"/>
      <c r="G75" s="877"/>
      <c r="H75" s="877"/>
      <c r="I75" s="877"/>
      <c r="J75" s="877"/>
      <c r="K75" s="877"/>
      <c r="L75" s="877"/>
      <c r="M75" s="877"/>
      <c r="N75" s="877"/>
      <c r="O75" s="877"/>
      <c r="P75" s="878"/>
      <c r="Q75" s="880"/>
      <c r="R75" s="881"/>
      <c r="S75" s="881"/>
      <c r="T75" s="881"/>
      <c r="U75" s="835"/>
      <c r="V75" s="882"/>
      <c r="W75" s="881"/>
      <c r="X75" s="881"/>
      <c r="Y75" s="881"/>
      <c r="Z75" s="835"/>
      <c r="AA75" s="882"/>
      <c r="AB75" s="881"/>
      <c r="AC75" s="881"/>
      <c r="AD75" s="881"/>
      <c r="AE75" s="835"/>
      <c r="AF75" s="882"/>
      <c r="AG75" s="881"/>
      <c r="AH75" s="881"/>
      <c r="AI75" s="881"/>
      <c r="AJ75" s="835"/>
      <c r="AK75" s="882"/>
      <c r="AL75" s="881"/>
      <c r="AM75" s="881"/>
      <c r="AN75" s="881"/>
      <c r="AO75" s="835"/>
      <c r="AP75" s="882"/>
      <c r="AQ75" s="881"/>
      <c r="AR75" s="881"/>
      <c r="AS75" s="881"/>
      <c r="AT75" s="835"/>
      <c r="AU75" s="882"/>
      <c r="AV75" s="881"/>
      <c r="AW75" s="881"/>
      <c r="AX75" s="881"/>
      <c r="AY75" s="835"/>
      <c r="AZ75" s="833"/>
      <c r="BA75" s="833"/>
      <c r="BB75" s="833"/>
      <c r="BC75" s="833"/>
      <c r="BD75" s="834"/>
      <c r="BE75" s="237"/>
      <c r="BF75" s="237"/>
      <c r="BG75" s="237"/>
      <c r="BH75" s="237"/>
      <c r="BI75" s="237"/>
      <c r="BJ75" s="237"/>
      <c r="BK75" s="237"/>
      <c r="BL75" s="237"/>
      <c r="BM75" s="237"/>
      <c r="BN75" s="237"/>
      <c r="BO75" s="237"/>
      <c r="BP75" s="237"/>
      <c r="BQ75" s="234">
        <v>69</v>
      </c>
      <c r="BR75" s="239"/>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26"/>
    </row>
    <row r="76" spans="1:131" ht="26.25" customHeight="1" x14ac:dyDescent="0.2">
      <c r="A76" s="234">
        <v>9</v>
      </c>
      <c r="B76" s="876"/>
      <c r="C76" s="877"/>
      <c r="D76" s="877"/>
      <c r="E76" s="877"/>
      <c r="F76" s="877"/>
      <c r="G76" s="877"/>
      <c r="H76" s="877"/>
      <c r="I76" s="877"/>
      <c r="J76" s="877"/>
      <c r="K76" s="877"/>
      <c r="L76" s="877"/>
      <c r="M76" s="877"/>
      <c r="N76" s="877"/>
      <c r="O76" s="877"/>
      <c r="P76" s="878"/>
      <c r="Q76" s="880"/>
      <c r="R76" s="881"/>
      <c r="S76" s="881"/>
      <c r="T76" s="881"/>
      <c r="U76" s="835"/>
      <c r="V76" s="882"/>
      <c r="W76" s="881"/>
      <c r="X76" s="881"/>
      <c r="Y76" s="881"/>
      <c r="Z76" s="835"/>
      <c r="AA76" s="882"/>
      <c r="AB76" s="881"/>
      <c r="AC76" s="881"/>
      <c r="AD76" s="881"/>
      <c r="AE76" s="835"/>
      <c r="AF76" s="882"/>
      <c r="AG76" s="881"/>
      <c r="AH76" s="881"/>
      <c r="AI76" s="881"/>
      <c r="AJ76" s="835"/>
      <c r="AK76" s="882"/>
      <c r="AL76" s="881"/>
      <c r="AM76" s="881"/>
      <c r="AN76" s="881"/>
      <c r="AO76" s="835"/>
      <c r="AP76" s="882"/>
      <c r="AQ76" s="881"/>
      <c r="AR76" s="881"/>
      <c r="AS76" s="881"/>
      <c r="AT76" s="835"/>
      <c r="AU76" s="882"/>
      <c r="AV76" s="881"/>
      <c r="AW76" s="881"/>
      <c r="AX76" s="881"/>
      <c r="AY76" s="835"/>
      <c r="AZ76" s="833"/>
      <c r="BA76" s="833"/>
      <c r="BB76" s="833"/>
      <c r="BC76" s="833"/>
      <c r="BD76" s="834"/>
      <c r="BE76" s="237"/>
      <c r="BF76" s="237"/>
      <c r="BG76" s="237"/>
      <c r="BH76" s="237"/>
      <c r="BI76" s="237"/>
      <c r="BJ76" s="237"/>
      <c r="BK76" s="237"/>
      <c r="BL76" s="237"/>
      <c r="BM76" s="237"/>
      <c r="BN76" s="237"/>
      <c r="BO76" s="237"/>
      <c r="BP76" s="237"/>
      <c r="BQ76" s="234">
        <v>70</v>
      </c>
      <c r="BR76" s="239"/>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26"/>
    </row>
    <row r="77" spans="1:131" ht="26.25" customHeight="1" x14ac:dyDescent="0.2">
      <c r="A77" s="234">
        <v>10</v>
      </c>
      <c r="B77" s="876"/>
      <c r="C77" s="877"/>
      <c r="D77" s="877"/>
      <c r="E77" s="877"/>
      <c r="F77" s="877"/>
      <c r="G77" s="877"/>
      <c r="H77" s="877"/>
      <c r="I77" s="877"/>
      <c r="J77" s="877"/>
      <c r="K77" s="877"/>
      <c r="L77" s="877"/>
      <c r="M77" s="877"/>
      <c r="N77" s="877"/>
      <c r="O77" s="877"/>
      <c r="P77" s="878"/>
      <c r="Q77" s="880"/>
      <c r="R77" s="881"/>
      <c r="S77" s="881"/>
      <c r="T77" s="881"/>
      <c r="U77" s="835"/>
      <c r="V77" s="882"/>
      <c r="W77" s="881"/>
      <c r="X77" s="881"/>
      <c r="Y77" s="881"/>
      <c r="Z77" s="835"/>
      <c r="AA77" s="882"/>
      <c r="AB77" s="881"/>
      <c r="AC77" s="881"/>
      <c r="AD77" s="881"/>
      <c r="AE77" s="835"/>
      <c r="AF77" s="882"/>
      <c r="AG77" s="881"/>
      <c r="AH77" s="881"/>
      <c r="AI77" s="881"/>
      <c r="AJ77" s="835"/>
      <c r="AK77" s="882"/>
      <c r="AL77" s="881"/>
      <c r="AM77" s="881"/>
      <c r="AN77" s="881"/>
      <c r="AO77" s="835"/>
      <c r="AP77" s="882"/>
      <c r="AQ77" s="881"/>
      <c r="AR77" s="881"/>
      <c r="AS77" s="881"/>
      <c r="AT77" s="835"/>
      <c r="AU77" s="882"/>
      <c r="AV77" s="881"/>
      <c r="AW77" s="881"/>
      <c r="AX77" s="881"/>
      <c r="AY77" s="835"/>
      <c r="AZ77" s="833"/>
      <c r="BA77" s="833"/>
      <c r="BB77" s="833"/>
      <c r="BC77" s="833"/>
      <c r="BD77" s="834"/>
      <c r="BE77" s="237"/>
      <c r="BF77" s="237"/>
      <c r="BG77" s="237"/>
      <c r="BH77" s="237"/>
      <c r="BI77" s="237"/>
      <c r="BJ77" s="237"/>
      <c r="BK77" s="237"/>
      <c r="BL77" s="237"/>
      <c r="BM77" s="237"/>
      <c r="BN77" s="237"/>
      <c r="BO77" s="237"/>
      <c r="BP77" s="237"/>
      <c r="BQ77" s="234">
        <v>71</v>
      </c>
      <c r="BR77" s="239"/>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26"/>
    </row>
    <row r="78" spans="1:131" ht="26.25" customHeight="1" x14ac:dyDescent="0.2">
      <c r="A78" s="234">
        <v>11</v>
      </c>
      <c r="B78" s="876"/>
      <c r="C78" s="877"/>
      <c r="D78" s="877"/>
      <c r="E78" s="877"/>
      <c r="F78" s="877"/>
      <c r="G78" s="877"/>
      <c r="H78" s="877"/>
      <c r="I78" s="877"/>
      <c r="J78" s="877"/>
      <c r="K78" s="877"/>
      <c r="L78" s="877"/>
      <c r="M78" s="877"/>
      <c r="N78" s="877"/>
      <c r="O78" s="877"/>
      <c r="P78" s="878"/>
      <c r="Q78" s="879"/>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37"/>
      <c r="BF78" s="237"/>
      <c r="BG78" s="237"/>
      <c r="BH78" s="237"/>
      <c r="BI78" s="237"/>
      <c r="BJ78" s="226"/>
      <c r="BK78" s="226"/>
      <c r="BL78" s="226"/>
      <c r="BM78" s="226"/>
      <c r="BN78" s="226"/>
      <c r="BO78" s="237"/>
      <c r="BP78" s="237"/>
      <c r="BQ78" s="234">
        <v>72</v>
      </c>
      <c r="BR78" s="239"/>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26"/>
    </row>
    <row r="79" spans="1:131" ht="26.25" customHeight="1" x14ac:dyDescent="0.2">
      <c r="A79" s="234">
        <v>12</v>
      </c>
      <c r="B79" s="876"/>
      <c r="C79" s="877"/>
      <c r="D79" s="877"/>
      <c r="E79" s="877"/>
      <c r="F79" s="877"/>
      <c r="G79" s="877"/>
      <c r="H79" s="877"/>
      <c r="I79" s="877"/>
      <c r="J79" s="877"/>
      <c r="K79" s="877"/>
      <c r="L79" s="877"/>
      <c r="M79" s="877"/>
      <c r="N79" s="877"/>
      <c r="O79" s="877"/>
      <c r="P79" s="878"/>
      <c r="Q79" s="879"/>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37"/>
      <c r="BF79" s="237"/>
      <c r="BG79" s="237"/>
      <c r="BH79" s="237"/>
      <c r="BI79" s="237"/>
      <c r="BJ79" s="226"/>
      <c r="BK79" s="226"/>
      <c r="BL79" s="226"/>
      <c r="BM79" s="226"/>
      <c r="BN79" s="226"/>
      <c r="BO79" s="237"/>
      <c r="BP79" s="237"/>
      <c r="BQ79" s="234">
        <v>73</v>
      </c>
      <c r="BR79" s="239"/>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26"/>
    </row>
    <row r="80" spans="1:131" ht="26.25" customHeight="1" x14ac:dyDescent="0.2">
      <c r="A80" s="234">
        <v>13</v>
      </c>
      <c r="B80" s="876"/>
      <c r="C80" s="877"/>
      <c r="D80" s="877"/>
      <c r="E80" s="877"/>
      <c r="F80" s="877"/>
      <c r="G80" s="877"/>
      <c r="H80" s="877"/>
      <c r="I80" s="877"/>
      <c r="J80" s="877"/>
      <c r="K80" s="877"/>
      <c r="L80" s="877"/>
      <c r="M80" s="877"/>
      <c r="N80" s="877"/>
      <c r="O80" s="877"/>
      <c r="P80" s="878"/>
      <c r="Q80" s="879"/>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37"/>
      <c r="BF80" s="237"/>
      <c r="BG80" s="237"/>
      <c r="BH80" s="237"/>
      <c r="BI80" s="237"/>
      <c r="BJ80" s="237"/>
      <c r="BK80" s="237"/>
      <c r="BL80" s="237"/>
      <c r="BM80" s="237"/>
      <c r="BN80" s="237"/>
      <c r="BO80" s="237"/>
      <c r="BP80" s="237"/>
      <c r="BQ80" s="234">
        <v>74</v>
      </c>
      <c r="BR80" s="239"/>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26"/>
    </row>
    <row r="81" spans="1:131" ht="26.25" customHeight="1" x14ac:dyDescent="0.2">
      <c r="A81" s="234">
        <v>14</v>
      </c>
      <c r="B81" s="876"/>
      <c r="C81" s="877"/>
      <c r="D81" s="877"/>
      <c r="E81" s="877"/>
      <c r="F81" s="877"/>
      <c r="G81" s="877"/>
      <c r="H81" s="877"/>
      <c r="I81" s="877"/>
      <c r="J81" s="877"/>
      <c r="K81" s="877"/>
      <c r="L81" s="877"/>
      <c r="M81" s="877"/>
      <c r="N81" s="877"/>
      <c r="O81" s="877"/>
      <c r="P81" s="878"/>
      <c r="Q81" s="879"/>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37"/>
      <c r="BF81" s="237"/>
      <c r="BG81" s="237"/>
      <c r="BH81" s="237"/>
      <c r="BI81" s="237"/>
      <c r="BJ81" s="237"/>
      <c r="BK81" s="237"/>
      <c r="BL81" s="237"/>
      <c r="BM81" s="237"/>
      <c r="BN81" s="237"/>
      <c r="BO81" s="237"/>
      <c r="BP81" s="237"/>
      <c r="BQ81" s="234">
        <v>75</v>
      </c>
      <c r="BR81" s="239"/>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26"/>
    </row>
    <row r="82" spans="1:131" ht="26.25" customHeight="1" x14ac:dyDescent="0.2">
      <c r="A82" s="234">
        <v>15</v>
      </c>
      <c r="B82" s="876"/>
      <c r="C82" s="877"/>
      <c r="D82" s="877"/>
      <c r="E82" s="877"/>
      <c r="F82" s="877"/>
      <c r="G82" s="877"/>
      <c r="H82" s="877"/>
      <c r="I82" s="877"/>
      <c r="J82" s="877"/>
      <c r="K82" s="877"/>
      <c r="L82" s="877"/>
      <c r="M82" s="877"/>
      <c r="N82" s="877"/>
      <c r="O82" s="877"/>
      <c r="P82" s="878"/>
      <c r="Q82" s="879"/>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37"/>
      <c r="BF82" s="237"/>
      <c r="BG82" s="237"/>
      <c r="BH82" s="237"/>
      <c r="BI82" s="237"/>
      <c r="BJ82" s="237"/>
      <c r="BK82" s="237"/>
      <c r="BL82" s="237"/>
      <c r="BM82" s="237"/>
      <c r="BN82" s="237"/>
      <c r="BO82" s="237"/>
      <c r="BP82" s="237"/>
      <c r="BQ82" s="234">
        <v>76</v>
      </c>
      <c r="BR82" s="239"/>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26"/>
    </row>
    <row r="83" spans="1:131" ht="26.25" customHeight="1" x14ac:dyDescent="0.2">
      <c r="A83" s="234">
        <v>16</v>
      </c>
      <c r="B83" s="876"/>
      <c r="C83" s="877"/>
      <c r="D83" s="877"/>
      <c r="E83" s="877"/>
      <c r="F83" s="877"/>
      <c r="G83" s="877"/>
      <c r="H83" s="877"/>
      <c r="I83" s="877"/>
      <c r="J83" s="877"/>
      <c r="K83" s="877"/>
      <c r="L83" s="877"/>
      <c r="M83" s="877"/>
      <c r="N83" s="877"/>
      <c r="O83" s="877"/>
      <c r="P83" s="878"/>
      <c r="Q83" s="879"/>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37"/>
      <c r="BF83" s="237"/>
      <c r="BG83" s="237"/>
      <c r="BH83" s="237"/>
      <c r="BI83" s="237"/>
      <c r="BJ83" s="237"/>
      <c r="BK83" s="237"/>
      <c r="BL83" s="237"/>
      <c r="BM83" s="237"/>
      <c r="BN83" s="237"/>
      <c r="BO83" s="237"/>
      <c r="BP83" s="237"/>
      <c r="BQ83" s="234">
        <v>77</v>
      </c>
      <c r="BR83" s="239"/>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26"/>
    </row>
    <row r="84" spans="1:131" ht="26.25" customHeight="1" x14ac:dyDescent="0.2">
      <c r="A84" s="234">
        <v>17</v>
      </c>
      <c r="B84" s="876"/>
      <c r="C84" s="877"/>
      <c r="D84" s="877"/>
      <c r="E84" s="877"/>
      <c r="F84" s="877"/>
      <c r="G84" s="877"/>
      <c r="H84" s="877"/>
      <c r="I84" s="877"/>
      <c r="J84" s="877"/>
      <c r="K84" s="877"/>
      <c r="L84" s="877"/>
      <c r="M84" s="877"/>
      <c r="N84" s="877"/>
      <c r="O84" s="877"/>
      <c r="P84" s="878"/>
      <c r="Q84" s="879"/>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37"/>
      <c r="BF84" s="237"/>
      <c r="BG84" s="237"/>
      <c r="BH84" s="237"/>
      <c r="BI84" s="237"/>
      <c r="BJ84" s="237"/>
      <c r="BK84" s="237"/>
      <c r="BL84" s="237"/>
      <c r="BM84" s="237"/>
      <c r="BN84" s="237"/>
      <c r="BO84" s="237"/>
      <c r="BP84" s="237"/>
      <c r="BQ84" s="234">
        <v>78</v>
      </c>
      <c r="BR84" s="239"/>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26"/>
    </row>
    <row r="85" spans="1:131" ht="26.25" customHeight="1" x14ac:dyDescent="0.2">
      <c r="A85" s="234">
        <v>18</v>
      </c>
      <c r="B85" s="876"/>
      <c r="C85" s="877"/>
      <c r="D85" s="877"/>
      <c r="E85" s="877"/>
      <c r="F85" s="877"/>
      <c r="G85" s="877"/>
      <c r="H85" s="877"/>
      <c r="I85" s="877"/>
      <c r="J85" s="877"/>
      <c r="K85" s="877"/>
      <c r="L85" s="877"/>
      <c r="M85" s="877"/>
      <c r="N85" s="877"/>
      <c r="O85" s="877"/>
      <c r="P85" s="878"/>
      <c r="Q85" s="879"/>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37"/>
      <c r="BF85" s="237"/>
      <c r="BG85" s="237"/>
      <c r="BH85" s="237"/>
      <c r="BI85" s="237"/>
      <c r="BJ85" s="237"/>
      <c r="BK85" s="237"/>
      <c r="BL85" s="237"/>
      <c r="BM85" s="237"/>
      <c r="BN85" s="237"/>
      <c r="BO85" s="237"/>
      <c r="BP85" s="237"/>
      <c r="BQ85" s="234">
        <v>79</v>
      </c>
      <c r="BR85" s="239"/>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26"/>
    </row>
    <row r="86" spans="1:131" ht="26.25" customHeight="1" x14ac:dyDescent="0.2">
      <c r="A86" s="234">
        <v>19</v>
      </c>
      <c r="B86" s="876"/>
      <c r="C86" s="877"/>
      <c r="D86" s="877"/>
      <c r="E86" s="877"/>
      <c r="F86" s="877"/>
      <c r="G86" s="877"/>
      <c r="H86" s="877"/>
      <c r="I86" s="877"/>
      <c r="J86" s="877"/>
      <c r="K86" s="877"/>
      <c r="L86" s="877"/>
      <c r="M86" s="877"/>
      <c r="N86" s="877"/>
      <c r="O86" s="877"/>
      <c r="P86" s="878"/>
      <c r="Q86" s="879"/>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37"/>
      <c r="BF86" s="237"/>
      <c r="BG86" s="237"/>
      <c r="BH86" s="237"/>
      <c r="BI86" s="237"/>
      <c r="BJ86" s="237"/>
      <c r="BK86" s="237"/>
      <c r="BL86" s="237"/>
      <c r="BM86" s="237"/>
      <c r="BN86" s="237"/>
      <c r="BO86" s="237"/>
      <c r="BP86" s="237"/>
      <c r="BQ86" s="234">
        <v>80</v>
      </c>
      <c r="BR86" s="239"/>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26"/>
    </row>
    <row r="87" spans="1:131" ht="26.25" customHeight="1" x14ac:dyDescent="0.2">
      <c r="A87" s="240">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37"/>
      <c r="BF87" s="237"/>
      <c r="BG87" s="237"/>
      <c r="BH87" s="237"/>
      <c r="BI87" s="237"/>
      <c r="BJ87" s="237"/>
      <c r="BK87" s="237"/>
      <c r="BL87" s="237"/>
      <c r="BM87" s="237"/>
      <c r="BN87" s="237"/>
      <c r="BO87" s="237"/>
      <c r="BP87" s="237"/>
      <c r="BQ87" s="234">
        <v>81</v>
      </c>
      <c r="BR87" s="239"/>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26"/>
    </row>
    <row r="88" spans="1:131" ht="26.25" customHeight="1" thickBot="1" x14ac:dyDescent="0.25">
      <c r="A88" s="236" t="s">
        <v>376</v>
      </c>
      <c r="B88" s="789" t="s">
        <v>399</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73209</v>
      </c>
      <c r="AG88" s="845"/>
      <c r="AH88" s="845"/>
      <c r="AI88" s="845"/>
      <c r="AJ88" s="845"/>
      <c r="AK88" s="842"/>
      <c r="AL88" s="842"/>
      <c r="AM88" s="842"/>
      <c r="AN88" s="842"/>
      <c r="AO88" s="842"/>
      <c r="AP88" s="845">
        <v>135700</v>
      </c>
      <c r="AQ88" s="845"/>
      <c r="AR88" s="845"/>
      <c r="AS88" s="845"/>
      <c r="AT88" s="845"/>
      <c r="AU88" s="845">
        <v>401</v>
      </c>
      <c r="AV88" s="845"/>
      <c r="AW88" s="845"/>
      <c r="AX88" s="845"/>
      <c r="AY88" s="845"/>
      <c r="AZ88" s="853"/>
      <c r="BA88" s="853"/>
      <c r="BB88" s="853"/>
      <c r="BC88" s="853"/>
      <c r="BD88" s="854"/>
      <c r="BE88" s="237"/>
      <c r="BF88" s="237"/>
      <c r="BG88" s="237"/>
      <c r="BH88" s="237"/>
      <c r="BI88" s="237"/>
      <c r="BJ88" s="237"/>
      <c r="BK88" s="237"/>
      <c r="BL88" s="237"/>
      <c r="BM88" s="237"/>
      <c r="BN88" s="237"/>
      <c r="BO88" s="237"/>
      <c r="BP88" s="237"/>
      <c r="BQ88" s="234">
        <v>82</v>
      </c>
      <c r="BR88" s="239"/>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376</v>
      </c>
      <c r="BR102" s="789" t="s">
        <v>400</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122</v>
      </c>
      <c r="CS102" s="850"/>
      <c r="CT102" s="850"/>
      <c r="CU102" s="850"/>
      <c r="CV102" s="894"/>
      <c r="CW102" s="893">
        <v>492</v>
      </c>
      <c r="CX102" s="850"/>
      <c r="CY102" s="850"/>
      <c r="CZ102" s="850"/>
      <c r="DA102" s="894"/>
      <c r="DB102" s="893" t="s">
        <v>486</v>
      </c>
      <c r="DC102" s="850"/>
      <c r="DD102" s="850"/>
      <c r="DE102" s="850"/>
      <c r="DF102" s="894"/>
      <c r="DG102" s="893">
        <v>1286</v>
      </c>
      <c r="DH102" s="850"/>
      <c r="DI102" s="850"/>
      <c r="DJ102" s="850"/>
      <c r="DK102" s="894"/>
      <c r="DL102" s="893" t="s">
        <v>486</v>
      </c>
      <c r="DM102" s="850"/>
      <c r="DN102" s="850"/>
      <c r="DO102" s="850"/>
      <c r="DP102" s="894"/>
      <c r="DQ102" s="893">
        <v>735</v>
      </c>
      <c r="DR102" s="850"/>
      <c r="DS102" s="850"/>
      <c r="DT102" s="850"/>
      <c r="DU102" s="894"/>
      <c r="DV102" s="789"/>
      <c r="DW102" s="790"/>
      <c r="DX102" s="790"/>
      <c r="DY102" s="790"/>
      <c r="DZ102" s="91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8" t="s">
        <v>401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9" t="s">
        <v>402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20" t="s">
        <v>405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26" customFormat="1" ht="26.25" customHeight="1" x14ac:dyDescent="0.2">
      <c r="A109" s="91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408</v>
      </c>
      <c r="AB109" s="896"/>
      <c r="AC109" s="896"/>
      <c r="AD109" s="896"/>
      <c r="AE109" s="897"/>
      <c r="AF109" s="895" t="s">
        <v>409</v>
      </c>
      <c r="AG109" s="896"/>
      <c r="AH109" s="896"/>
      <c r="AI109" s="896"/>
      <c r="AJ109" s="897"/>
      <c r="AK109" s="895" t="s">
        <v>294</v>
      </c>
      <c r="AL109" s="896"/>
      <c r="AM109" s="896"/>
      <c r="AN109" s="896"/>
      <c r="AO109" s="897"/>
      <c r="AP109" s="895" t="s">
        <v>410</v>
      </c>
      <c r="AQ109" s="896"/>
      <c r="AR109" s="896"/>
      <c r="AS109" s="896"/>
      <c r="AT109" s="898"/>
      <c r="AU109" s="91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408</v>
      </c>
      <c r="BR109" s="896"/>
      <c r="BS109" s="896"/>
      <c r="BT109" s="896"/>
      <c r="BU109" s="897"/>
      <c r="BV109" s="895" t="s">
        <v>409</v>
      </c>
      <c r="BW109" s="896"/>
      <c r="BX109" s="896"/>
      <c r="BY109" s="896"/>
      <c r="BZ109" s="897"/>
      <c r="CA109" s="895" t="s">
        <v>294</v>
      </c>
      <c r="CB109" s="896"/>
      <c r="CC109" s="896"/>
      <c r="CD109" s="896"/>
      <c r="CE109" s="897"/>
      <c r="CF109" s="916" t="s">
        <v>410</v>
      </c>
      <c r="CG109" s="916"/>
      <c r="CH109" s="916"/>
      <c r="CI109" s="916"/>
      <c r="CJ109" s="916"/>
      <c r="CK109" s="895"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408</v>
      </c>
      <c r="DH109" s="896"/>
      <c r="DI109" s="896"/>
      <c r="DJ109" s="896"/>
      <c r="DK109" s="897"/>
      <c r="DL109" s="895" t="s">
        <v>409</v>
      </c>
      <c r="DM109" s="896"/>
      <c r="DN109" s="896"/>
      <c r="DO109" s="896"/>
      <c r="DP109" s="897"/>
      <c r="DQ109" s="895" t="s">
        <v>294</v>
      </c>
      <c r="DR109" s="896"/>
      <c r="DS109" s="896"/>
      <c r="DT109" s="896"/>
      <c r="DU109" s="897"/>
      <c r="DV109" s="895" t="s">
        <v>410</v>
      </c>
      <c r="DW109" s="896"/>
      <c r="DX109" s="896"/>
      <c r="DY109" s="896"/>
      <c r="DZ109" s="898"/>
    </row>
    <row r="110" spans="1:131" s="226" customFormat="1" ht="26.25" customHeight="1" x14ac:dyDescent="0.2">
      <c r="A110" s="899" t="s">
        <v>412</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4118678</v>
      </c>
      <c r="AB110" s="903"/>
      <c r="AC110" s="903"/>
      <c r="AD110" s="903"/>
      <c r="AE110" s="904"/>
      <c r="AF110" s="905">
        <v>3912579</v>
      </c>
      <c r="AG110" s="903"/>
      <c r="AH110" s="903"/>
      <c r="AI110" s="903"/>
      <c r="AJ110" s="904"/>
      <c r="AK110" s="905">
        <v>3827418</v>
      </c>
      <c r="AL110" s="903"/>
      <c r="AM110" s="903"/>
      <c r="AN110" s="903"/>
      <c r="AO110" s="904"/>
      <c r="AP110" s="906">
        <v>16.3</v>
      </c>
      <c r="AQ110" s="907"/>
      <c r="AR110" s="907"/>
      <c r="AS110" s="907"/>
      <c r="AT110" s="908"/>
      <c r="AU110" s="909" t="s">
        <v>69</v>
      </c>
      <c r="AV110" s="910"/>
      <c r="AW110" s="910"/>
      <c r="AX110" s="910"/>
      <c r="AY110" s="910"/>
      <c r="AZ110" s="932" t="s">
        <v>413</v>
      </c>
      <c r="BA110" s="900"/>
      <c r="BB110" s="900"/>
      <c r="BC110" s="900"/>
      <c r="BD110" s="900"/>
      <c r="BE110" s="900"/>
      <c r="BF110" s="900"/>
      <c r="BG110" s="900"/>
      <c r="BH110" s="900"/>
      <c r="BI110" s="900"/>
      <c r="BJ110" s="900"/>
      <c r="BK110" s="900"/>
      <c r="BL110" s="900"/>
      <c r="BM110" s="900"/>
      <c r="BN110" s="900"/>
      <c r="BO110" s="900"/>
      <c r="BP110" s="901"/>
      <c r="BQ110" s="933">
        <v>39426868</v>
      </c>
      <c r="BR110" s="934"/>
      <c r="BS110" s="934"/>
      <c r="BT110" s="934"/>
      <c r="BU110" s="934"/>
      <c r="BV110" s="934">
        <v>37152839</v>
      </c>
      <c r="BW110" s="934"/>
      <c r="BX110" s="934"/>
      <c r="BY110" s="934"/>
      <c r="BZ110" s="934"/>
      <c r="CA110" s="934">
        <v>35383358</v>
      </c>
      <c r="CB110" s="934"/>
      <c r="CC110" s="934"/>
      <c r="CD110" s="934"/>
      <c r="CE110" s="934"/>
      <c r="CF110" s="947">
        <v>150.6</v>
      </c>
      <c r="CG110" s="948"/>
      <c r="CH110" s="948"/>
      <c r="CI110" s="948"/>
      <c r="CJ110" s="948"/>
      <c r="CK110" s="949" t="s">
        <v>414</v>
      </c>
      <c r="CL110" s="950"/>
      <c r="CM110" s="932"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26" customFormat="1" ht="26.25" customHeight="1" x14ac:dyDescent="0.2">
      <c r="A111" s="937" t="s">
        <v>416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417</v>
      </c>
      <c r="BA111" s="926"/>
      <c r="BB111" s="926"/>
      <c r="BC111" s="926"/>
      <c r="BD111" s="926"/>
      <c r="BE111" s="926"/>
      <c r="BF111" s="926"/>
      <c r="BG111" s="926"/>
      <c r="BH111" s="926"/>
      <c r="BI111" s="926"/>
      <c r="BJ111" s="926"/>
      <c r="BK111" s="926"/>
      <c r="BL111" s="926"/>
      <c r="BM111" s="926"/>
      <c r="BN111" s="926"/>
      <c r="BO111" s="926"/>
      <c r="BP111" s="927"/>
      <c r="BQ111" s="928">
        <v>810748</v>
      </c>
      <c r="BR111" s="929"/>
      <c r="BS111" s="929"/>
      <c r="BT111" s="929"/>
      <c r="BU111" s="929"/>
      <c r="BV111" s="929">
        <v>948275</v>
      </c>
      <c r="BW111" s="929"/>
      <c r="BX111" s="929"/>
      <c r="BY111" s="929"/>
      <c r="BZ111" s="929"/>
      <c r="CA111" s="929">
        <v>525384</v>
      </c>
      <c r="CB111" s="929"/>
      <c r="CC111" s="929"/>
      <c r="CD111" s="929"/>
      <c r="CE111" s="929"/>
      <c r="CF111" s="923">
        <v>2.2000000000000002</v>
      </c>
      <c r="CG111" s="924"/>
      <c r="CH111" s="924"/>
      <c r="CI111" s="924"/>
      <c r="CJ111" s="924"/>
      <c r="CK111" s="951"/>
      <c r="CL111" s="952"/>
      <c r="CM111" s="925" t="s">
        <v>418</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26" customFormat="1" ht="26.25" customHeight="1" x14ac:dyDescent="0.2">
      <c r="A112" s="955" t="s">
        <v>419</v>
      </c>
      <c r="B112" s="956"/>
      <c r="C112" s="926" t="s">
        <v>420</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421</v>
      </c>
      <c r="BA112" s="926"/>
      <c r="BB112" s="926"/>
      <c r="BC112" s="926"/>
      <c r="BD112" s="926"/>
      <c r="BE112" s="926"/>
      <c r="BF112" s="926"/>
      <c r="BG112" s="926"/>
      <c r="BH112" s="926"/>
      <c r="BI112" s="926"/>
      <c r="BJ112" s="926"/>
      <c r="BK112" s="926"/>
      <c r="BL112" s="926"/>
      <c r="BM112" s="926"/>
      <c r="BN112" s="926"/>
      <c r="BO112" s="926"/>
      <c r="BP112" s="927"/>
      <c r="BQ112" s="928">
        <v>16204878</v>
      </c>
      <c r="BR112" s="929"/>
      <c r="BS112" s="929"/>
      <c r="BT112" s="929"/>
      <c r="BU112" s="929"/>
      <c r="BV112" s="929">
        <v>15021244</v>
      </c>
      <c r="BW112" s="929"/>
      <c r="BX112" s="929"/>
      <c r="BY112" s="929"/>
      <c r="BZ112" s="929"/>
      <c r="CA112" s="929">
        <v>14171343</v>
      </c>
      <c r="CB112" s="929"/>
      <c r="CC112" s="929"/>
      <c r="CD112" s="929"/>
      <c r="CE112" s="929"/>
      <c r="CF112" s="923">
        <v>60.3</v>
      </c>
      <c r="CG112" s="924"/>
      <c r="CH112" s="924"/>
      <c r="CI112" s="924"/>
      <c r="CJ112" s="924"/>
      <c r="CK112" s="951"/>
      <c r="CL112" s="952"/>
      <c r="CM112" s="925" t="s">
        <v>422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26" customFormat="1" ht="26.25" customHeight="1" x14ac:dyDescent="0.2">
      <c r="A113" s="957"/>
      <c r="B113" s="958"/>
      <c r="C113" s="926" t="s">
        <v>423</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897680</v>
      </c>
      <c r="AB113" s="941"/>
      <c r="AC113" s="941"/>
      <c r="AD113" s="941"/>
      <c r="AE113" s="942"/>
      <c r="AF113" s="943">
        <v>823094</v>
      </c>
      <c r="AG113" s="941"/>
      <c r="AH113" s="941"/>
      <c r="AI113" s="941"/>
      <c r="AJ113" s="942"/>
      <c r="AK113" s="943">
        <v>846081</v>
      </c>
      <c r="AL113" s="941"/>
      <c r="AM113" s="941"/>
      <c r="AN113" s="941"/>
      <c r="AO113" s="942"/>
      <c r="AP113" s="944">
        <v>3.6</v>
      </c>
      <c r="AQ113" s="945"/>
      <c r="AR113" s="945"/>
      <c r="AS113" s="945"/>
      <c r="AT113" s="946"/>
      <c r="AU113" s="911"/>
      <c r="AV113" s="912"/>
      <c r="AW113" s="912"/>
      <c r="AX113" s="912"/>
      <c r="AY113" s="912"/>
      <c r="AZ113" s="925" t="s">
        <v>424</v>
      </c>
      <c r="BA113" s="926"/>
      <c r="BB113" s="926"/>
      <c r="BC113" s="926"/>
      <c r="BD113" s="926"/>
      <c r="BE113" s="926"/>
      <c r="BF113" s="926"/>
      <c r="BG113" s="926"/>
      <c r="BH113" s="926"/>
      <c r="BI113" s="926"/>
      <c r="BJ113" s="926"/>
      <c r="BK113" s="926"/>
      <c r="BL113" s="926"/>
      <c r="BM113" s="926"/>
      <c r="BN113" s="926"/>
      <c r="BO113" s="926"/>
      <c r="BP113" s="927"/>
      <c r="BQ113" s="928">
        <v>430199</v>
      </c>
      <c r="BR113" s="929"/>
      <c r="BS113" s="929"/>
      <c r="BT113" s="929"/>
      <c r="BU113" s="929"/>
      <c r="BV113" s="929">
        <v>413540</v>
      </c>
      <c r="BW113" s="929"/>
      <c r="BX113" s="929"/>
      <c r="BY113" s="929"/>
      <c r="BZ113" s="929"/>
      <c r="CA113" s="929">
        <v>400757</v>
      </c>
      <c r="CB113" s="929"/>
      <c r="CC113" s="929"/>
      <c r="CD113" s="929"/>
      <c r="CE113" s="929"/>
      <c r="CF113" s="923">
        <v>1.7</v>
      </c>
      <c r="CG113" s="924"/>
      <c r="CH113" s="924"/>
      <c r="CI113" s="924"/>
      <c r="CJ113" s="924"/>
      <c r="CK113" s="951"/>
      <c r="CL113" s="952"/>
      <c r="CM113" s="925" t="s">
        <v>425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26" customFormat="1" ht="26.25" customHeight="1" x14ac:dyDescent="0.2">
      <c r="A114" s="957"/>
      <c r="B114" s="958"/>
      <c r="C114" s="926" t="s">
        <v>426</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29146</v>
      </c>
      <c r="AB114" s="962"/>
      <c r="AC114" s="962"/>
      <c r="AD114" s="962"/>
      <c r="AE114" s="963"/>
      <c r="AF114" s="964">
        <v>18109</v>
      </c>
      <c r="AG114" s="962"/>
      <c r="AH114" s="962"/>
      <c r="AI114" s="962"/>
      <c r="AJ114" s="963"/>
      <c r="AK114" s="964">
        <v>48914</v>
      </c>
      <c r="AL114" s="962"/>
      <c r="AM114" s="962"/>
      <c r="AN114" s="962"/>
      <c r="AO114" s="963"/>
      <c r="AP114" s="965">
        <v>0.2</v>
      </c>
      <c r="AQ114" s="966"/>
      <c r="AR114" s="966"/>
      <c r="AS114" s="966"/>
      <c r="AT114" s="967"/>
      <c r="AU114" s="911"/>
      <c r="AV114" s="912"/>
      <c r="AW114" s="912"/>
      <c r="AX114" s="912"/>
      <c r="AY114" s="912"/>
      <c r="AZ114" s="925" t="s">
        <v>427</v>
      </c>
      <c r="BA114" s="926"/>
      <c r="BB114" s="926"/>
      <c r="BC114" s="926"/>
      <c r="BD114" s="926"/>
      <c r="BE114" s="926"/>
      <c r="BF114" s="926"/>
      <c r="BG114" s="926"/>
      <c r="BH114" s="926"/>
      <c r="BI114" s="926"/>
      <c r="BJ114" s="926"/>
      <c r="BK114" s="926"/>
      <c r="BL114" s="926"/>
      <c r="BM114" s="926"/>
      <c r="BN114" s="926"/>
      <c r="BO114" s="926"/>
      <c r="BP114" s="927"/>
      <c r="BQ114" s="928">
        <v>4875334</v>
      </c>
      <c r="BR114" s="929"/>
      <c r="BS114" s="929"/>
      <c r="BT114" s="929"/>
      <c r="BU114" s="929"/>
      <c r="BV114" s="929">
        <v>4672636</v>
      </c>
      <c r="BW114" s="929"/>
      <c r="BX114" s="929"/>
      <c r="BY114" s="929"/>
      <c r="BZ114" s="929"/>
      <c r="CA114" s="929">
        <v>4710554</v>
      </c>
      <c r="CB114" s="929"/>
      <c r="CC114" s="929"/>
      <c r="CD114" s="929"/>
      <c r="CE114" s="929"/>
      <c r="CF114" s="923">
        <v>20.100000000000001</v>
      </c>
      <c r="CG114" s="924"/>
      <c r="CH114" s="924"/>
      <c r="CI114" s="924"/>
      <c r="CJ114" s="924"/>
      <c r="CK114" s="951"/>
      <c r="CL114" s="952"/>
      <c r="CM114" s="925" t="s">
        <v>428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26" customFormat="1" ht="26.25" customHeight="1" x14ac:dyDescent="0.2">
      <c r="A115" s="957"/>
      <c r="B115" s="958"/>
      <c r="C115" s="926" t="s">
        <v>429</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430</v>
      </c>
      <c r="BA115" s="926"/>
      <c r="BB115" s="926"/>
      <c r="BC115" s="926"/>
      <c r="BD115" s="926"/>
      <c r="BE115" s="926"/>
      <c r="BF115" s="926"/>
      <c r="BG115" s="926"/>
      <c r="BH115" s="926"/>
      <c r="BI115" s="926"/>
      <c r="BJ115" s="926"/>
      <c r="BK115" s="926"/>
      <c r="BL115" s="926"/>
      <c r="BM115" s="926"/>
      <c r="BN115" s="926"/>
      <c r="BO115" s="926"/>
      <c r="BP115" s="927"/>
      <c r="BQ115" s="928">
        <v>818086</v>
      </c>
      <c r="BR115" s="929"/>
      <c r="BS115" s="929"/>
      <c r="BT115" s="929"/>
      <c r="BU115" s="929"/>
      <c r="BV115" s="929">
        <v>909626</v>
      </c>
      <c r="BW115" s="929"/>
      <c r="BX115" s="929"/>
      <c r="BY115" s="929"/>
      <c r="BZ115" s="929"/>
      <c r="CA115" s="929">
        <v>735402</v>
      </c>
      <c r="CB115" s="929"/>
      <c r="CC115" s="929"/>
      <c r="CD115" s="929"/>
      <c r="CE115" s="929"/>
      <c r="CF115" s="923">
        <v>3.1</v>
      </c>
      <c r="CG115" s="924"/>
      <c r="CH115" s="924"/>
      <c r="CI115" s="924"/>
      <c r="CJ115" s="924"/>
      <c r="CK115" s="951"/>
      <c r="CL115" s="952"/>
      <c r="CM115" s="925" t="s">
        <v>431</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810748</v>
      </c>
      <c r="DH115" s="962"/>
      <c r="DI115" s="962"/>
      <c r="DJ115" s="962"/>
      <c r="DK115" s="963"/>
      <c r="DL115" s="964">
        <v>948275</v>
      </c>
      <c r="DM115" s="962"/>
      <c r="DN115" s="962"/>
      <c r="DO115" s="962"/>
      <c r="DP115" s="963"/>
      <c r="DQ115" s="964">
        <v>525384</v>
      </c>
      <c r="DR115" s="962"/>
      <c r="DS115" s="962"/>
      <c r="DT115" s="962"/>
      <c r="DU115" s="963"/>
      <c r="DV115" s="965">
        <v>2.2000000000000002</v>
      </c>
      <c r="DW115" s="966"/>
      <c r="DX115" s="966"/>
      <c r="DY115" s="966"/>
      <c r="DZ115" s="967"/>
    </row>
    <row r="116" spans="1:130" s="226" customFormat="1" ht="26.25" customHeight="1" x14ac:dyDescent="0.2">
      <c r="A116" s="959"/>
      <c r="B116" s="960"/>
      <c r="C116" s="968" t="s">
        <v>432</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106</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433</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26"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435</v>
      </c>
      <c r="Z117" s="897"/>
      <c r="AA117" s="981">
        <v>5045610</v>
      </c>
      <c r="AB117" s="982"/>
      <c r="AC117" s="982"/>
      <c r="AD117" s="982"/>
      <c r="AE117" s="983"/>
      <c r="AF117" s="984">
        <v>4753782</v>
      </c>
      <c r="AG117" s="982"/>
      <c r="AH117" s="982"/>
      <c r="AI117" s="982"/>
      <c r="AJ117" s="983"/>
      <c r="AK117" s="984">
        <v>4722413</v>
      </c>
      <c r="AL117" s="982"/>
      <c r="AM117" s="982"/>
      <c r="AN117" s="982"/>
      <c r="AO117" s="983"/>
      <c r="AP117" s="985"/>
      <c r="AQ117" s="986"/>
      <c r="AR117" s="986"/>
      <c r="AS117" s="986"/>
      <c r="AT117" s="987"/>
      <c r="AU117" s="911"/>
      <c r="AV117" s="912"/>
      <c r="AW117" s="912"/>
      <c r="AX117" s="912"/>
      <c r="AY117" s="912"/>
      <c r="AZ117" s="977" t="s">
        <v>436</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437</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26" customFormat="1" ht="26.25" customHeight="1" x14ac:dyDescent="0.2">
      <c r="A118" s="91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408</v>
      </c>
      <c r="AB118" s="896"/>
      <c r="AC118" s="896"/>
      <c r="AD118" s="896"/>
      <c r="AE118" s="897"/>
      <c r="AF118" s="895" t="s">
        <v>409</v>
      </c>
      <c r="AG118" s="896"/>
      <c r="AH118" s="896"/>
      <c r="AI118" s="896"/>
      <c r="AJ118" s="897"/>
      <c r="AK118" s="895" t="s">
        <v>294</v>
      </c>
      <c r="AL118" s="896"/>
      <c r="AM118" s="896"/>
      <c r="AN118" s="896"/>
      <c r="AO118" s="897"/>
      <c r="AP118" s="973" t="s">
        <v>410</v>
      </c>
      <c r="AQ118" s="974"/>
      <c r="AR118" s="974"/>
      <c r="AS118" s="974"/>
      <c r="AT118" s="975"/>
      <c r="AU118" s="911"/>
      <c r="AV118" s="912"/>
      <c r="AW118" s="912"/>
      <c r="AX118" s="912"/>
      <c r="AY118" s="912"/>
      <c r="AZ118" s="976" t="s">
        <v>438</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439</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26" customFormat="1" ht="26.25" customHeight="1" x14ac:dyDescent="0.2">
      <c r="A119" s="1059" t="s">
        <v>414</v>
      </c>
      <c r="B119" s="950"/>
      <c r="C119" s="932"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47" t="s">
        <v>177</v>
      </c>
      <c r="BA119" s="247"/>
      <c r="BB119" s="247"/>
      <c r="BC119" s="247"/>
      <c r="BD119" s="247"/>
      <c r="BE119" s="247"/>
      <c r="BF119" s="247"/>
      <c r="BG119" s="247"/>
      <c r="BH119" s="247"/>
      <c r="BI119" s="247"/>
      <c r="BJ119" s="247"/>
      <c r="BK119" s="247"/>
      <c r="BL119" s="247"/>
      <c r="BM119" s="247"/>
      <c r="BN119" s="247"/>
      <c r="BO119" s="980" t="s">
        <v>440</v>
      </c>
      <c r="BP119" s="1008"/>
      <c r="BQ119" s="1002">
        <v>62566113</v>
      </c>
      <c r="BR119" s="1003"/>
      <c r="BS119" s="1003"/>
      <c r="BT119" s="1003"/>
      <c r="BU119" s="1003"/>
      <c r="BV119" s="1003">
        <v>59118160</v>
      </c>
      <c r="BW119" s="1003"/>
      <c r="BX119" s="1003"/>
      <c r="BY119" s="1003"/>
      <c r="BZ119" s="1003"/>
      <c r="CA119" s="1003">
        <v>55926798</v>
      </c>
      <c r="CB119" s="1003"/>
      <c r="CC119" s="1003"/>
      <c r="CD119" s="1003"/>
      <c r="CE119" s="1003"/>
      <c r="CF119" s="1004"/>
      <c r="CG119" s="1005"/>
      <c r="CH119" s="1005"/>
      <c r="CI119" s="1005"/>
      <c r="CJ119" s="1006"/>
      <c r="CK119" s="953"/>
      <c r="CL119" s="954"/>
      <c r="CM119" s="976" t="s">
        <v>441</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26" customFormat="1" ht="26.25" customHeight="1" x14ac:dyDescent="0.2">
      <c r="A120" s="1060"/>
      <c r="B120" s="952"/>
      <c r="C120" s="925" t="s">
        <v>418</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442</v>
      </c>
      <c r="AV120" s="995"/>
      <c r="AW120" s="995"/>
      <c r="AX120" s="995"/>
      <c r="AY120" s="996"/>
      <c r="AZ120" s="932" t="s">
        <v>443</v>
      </c>
      <c r="BA120" s="900"/>
      <c r="BB120" s="900"/>
      <c r="BC120" s="900"/>
      <c r="BD120" s="900"/>
      <c r="BE120" s="900"/>
      <c r="BF120" s="900"/>
      <c r="BG120" s="900"/>
      <c r="BH120" s="900"/>
      <c r="BI120" s="900"/>
      <c r="BJ120" s="900"/>
      <c r="BK120" s="900"/>
      <c r="BL120" s="900"/>
      <c r="BM120" s="900"/>
      <c r="BN120" s="900"/>
      <c r="BO120" s="900"/>
      <c r="BP120" s="901"/>
      <c r="BQ120" s="933">
        <v>4314541</v>
      </c>
      <c r="BR120" s="934"/>
      <c r="BS120" s="934"/>
      <c r="BT120" s="934"/>
      <c r="BU120" s="934"/>
      <c r="BV120" s="934">
        <v>6465396</v>
      </c>
      <c r="BW120" s="934"/>
      <c r="BX120" s="934"/>
      <c r="BY120" s="934"/>
      <c r="BZ120" s="934"/>
      <c r="CA120" s="934">
        <v>7976921</v>
      </c>
      <c r="CB120" s="934"/>
      <c r="CC120" s="934"/>
      <c r="CD120" s="934"/>
      <c r="CE120" s="934"/>
      <c r="CF120" s="947">
        <v>34</v>
      </c>
      <c r="CG120" s="948"/>
      <c r="CH120" s="948"/>
      <c r="CI120" s="948"/>
      <c r="CJ120" s="948"/>
      <c r="CK120" s="1009" t="s">
        <v>444</v>
      </c>
      <c r="CL120" s="1010"/>
      <c r="CM120" s="1010"/>
      <c r="CN120" s="1010"/>
      <c r="CO120" s="1011"/>
      <c r="CP120" s="1017" t="s">
        <v>393</v>
      </c>
      <c r="CQ120" s="1018"/>
      <c r="CR120" s="1018"/>
      <c r="CS120" s="1018"/>
      <c r="CT120" s="1018"/>
      <c r="CU120" s="1018"/>
      <c r="CV120" s="1018"/>
      <c r="CW120" s="1018"/>
      <c r="CX120" s="1018"/>
      <c r="CY120" s="1018"/>
      <c r="CZ120" s="1018"/>
      <c r="DA120" s="1018"/>
      <c r="DB120" s="1018"/>
      <c r="DC120" s="1018"/>
      <c r="DD120" s="1018"/>
      <c r="DE120" s="1018"/>
      <c r="DF120" s="1019"/>
      <c r="DG120" s="933">
        <v>16202293</v>
      </c>
      <c r="DH120" s="934"/>
      <c r="DI120" s="934"/>
      <c r="DJ120" s="934"/>
      <c r="DK120" s="934"/>
      <c r="DL120" s="934">
        <v>15018947</v>
      </c>
      <c r="DM120" s="934"/>
      <c r="DN120" s="934"/>
      <c r="DO120" s="934"/>
      <c r="DP120" s="934"/>
      <c r="DQ120" s="934">
        <v>14170994</v>
      </c>
      <c r="DR120" s="934"/>
      <c r="DS120" s="934"/>
      <c r="DT120" s="934"/>
      <c r="DU120" s="934"/>
      <c r="DV120" s="935">
        <v>60.3</v>
      </c>
      <c r="DW120" s="935"/>
      <c r="DX120" s="935"/>
      <c r="DY120" s="935"/>
      <c r="DZ120" s="936"/>
    </row>
    <row r="121" spans="1:130" s="226" customFormat="1" ht="26.25" customHeight="1" x14ac:dyDescent="0.2">
      <c r="A121" s="1060"/>
      <c r="B121" s="952"/>
      <c r="C121" s="977" t="s">
        <v>445</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446</v>
      </c>
      <c r="BA121" s="926"/>
      <c r="BB121" s="926"/>
      <c r="BC121" s="926"/>
      <c r="BD121" s="926"/>
      <c r="BE121" s="926"/>
      <c r="BF121" s="926"/>
      <c r="BG121" s="926"/>
      <c r="BH121" s="926"/>
      <c r="BI121" s="926"/>
      <c r="BJ121" s="926"/>
      <c r="BK121" s="926"/>
      <c r="BL121" s="926"/>
      <c r="BM121" s="926"/>
      <c r="BN121" s="926"/>
      <c r="BO121" s="926"/>
      <c r="BP121" s="927"/>
      <c r="BQ121" s="928">
        <v>10664787</v>
      </c>
      <c r="BR121" s="929"/>
      <c r="BS121" s="929"/>
      <c r="BT121" s="929"/>
      <c r="BU121" s="929"/>
      <c r="BV121" s="929">
        <v>10348413</v>
      </c>
      <c r="BW121" s="929"/>
      <c r="BX121" s="929"/>
      <c r="BY121" s="929"/>
      <c r="BZ121" s="929"/>
      <c r="CA121" s="929">
        <v>10768822</v>
      </c>
      <c r="CB121" s="929"/>
      <c r="CC121" s="929"/>
      <c r="CD121" s="929"/>
      <c r="CE121" s="929"/>
      <c r="CF121" s="923">
        <v>45.8</v>
      </c>
      <c r="CG121" s="924"/>
      <c r="CH121" s="924"/>
      <c r="CI121" s="924"/>
      <c r="CJ121" s="924"/>
      <c r="CK121" s="1012"/>
      <c r="CL121" s="1013"/>
      <c r="CM121" s="1013"/>
      <c r="CN121" s="1013"/>
      <c r="CO121" s="1014"/>
      <c r="CP121" s="1022" t="s">
        <v>391</v>
      </c>
      <c r="CQ121" s="1023"/>
      <c r="CR121" s="1023"/>
      <c r="CS121" s="1023"/>
      <c r="CT121" s="1023"/>
      <c r="CU121" s="1023"/>
      <c r="CV121" s="1023"/>
      <c r="CW121" s="1023"/>
      <c r="CX121" s="1023"/>
      <c r="CY121" s="1023"/>
      <c r="CZ121" s="1023"/>
      <c r="DA121" s="1023"/>
      <c r="DB121" s="1023"/>
      <c r="DC121" s="1023"/>
      <c r="DD121" s="1023"/>
      <c r="DE121" s="1023"/>
      <c r="DF121" s="1024"/>
      <c r="DG121" s="928">
        <v>2585</v>
      </c>
      <c r="DH121" s="929"/>
      <c r="DI121" s="929"/>
      <c r="DJ121" s="929"/>
      <c r="DK121" s="929"/>
      <c r="DL121" s="929">
        <v>2297</v>
      </c>
      <c r="DM121" s="929"/>
      <c r="DN121" s="929"/>
      <c r="DO121" s="929"/>
      <c r="DP121" s="929"/>
      <c r="DQ121" s="929">
        <v>349</v>
      </c>
      <c r="DR121" s="929"/>
      <c r="DS121" s="929"/>
      <c r="DT121" s="929"/>
      <c r="DU121" s="929"/>
      <c r="DV121" s="930">
        <v>0</v>
      </c>
      <c r="DW121" s="930"/>
      <c r="DX121" s="930"/>
      <c r="DY121" s="930"/>
      <c r="DZ121" s="931"/>
    </row>
    <row r="122" spans="1:130" s="226" customFormat="1" ht="26.25" customHeight="1" x14ac:dyDescent="0.2">
      <c r="A122" s="1060"/>
      <c r="B122" s="952"/>
      <c r="C122" s="925" t="s">
        <v>428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447</v>
      </c>
      <c r="BA122" s="968"/>
      <c r="BB122" s="968"/>
      <c r="BC122" s="968"/>
      <c r="BD122" s="968"/>
      <c r="BE122" s="968"/>
      <c r="BF122" s="968"/>
      <c r="BG122" s="968"/>
      <c r="BH122" s="968"/>
      <c r="BI122" s="968"/>
      <c r="BJ122" s="968"/>
      <c r="BK122" s="968"/>
      <c r="BL122" s="968"/>
      <c r="BM122" s="968"/>
      <c r="BN122" s="968"/>
      <c r="BO122" s="968"/>
      <c r="BP122" s="969"/>
      <c r="BQ122" s="1002">
        <v>42028554</v>
      </c>
      <c r="BR122" s="1003"/>
      <c r="BS122" s="1003"/>
      <c r="BT122" s="1003"/>
      <c r="BU122" s="1003"/>
      <c r="BV122" s="1003">
        <v>39923683</v>
      </c>
      <c r="BW122" s="1003"/>
      <c r="BX122" s="1003"/>
      <c r="BY122" s="1003"/>
      <c r="BZ122" s="1003"/>
      <c r="CA122" s="1003">
        <v>37996271</v>
      </c>
      <c r="CB122" s="1003"/>
      <c r="CC122" s="1003"/>
      <c r="CD122" s="1003"/>
      <c r="CE122" s="1003"/>
      <c r="CF122" s="1020">
        <v>161.80000000000001</v>
      </c>
      <c r="CG122" s="1021"/>
      <c r="CH122" s="1021"/>
      <c r="CI122" s="1021"/>
      <c r="CJ122" s="1021"/>
      <c r="CK122" s="1012"/>
      <c r="CL122" s="1013"/>
      <c r="CM122" s="1013"/>
      <c r="CN122" s="1013"/>
      <c r="CO122" s="1014"/>
      <c r="CP122" s="1022" t="s">
        <v>389</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26" customFormat="1" ht="26.25" customHeight="1" x14ac:dyDescent="0.2">
      <c r="A123" s="1060"/>
      <c r="B123" s="952"/>
      <c r="C123" s="925" t="s">
        <v>434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47" t="s">
        <v>177</v>
      </c>
      <c r="BA123" s="247"/>
      <c r="BB123" s="247"/>
      <c r="BC123" s="247"/>
      <c r="BD123" s="247"/>
      <c r="BE123" s="247"/>
      <c r="BF123" s="247"/>
      <c r="BG123" s="247"/>
      <c r="BH123" s="247"/>
      <c r="BI123" s="247"/>
      <c r="BJ123" s="247"/>
      <c r="BK123" s="247"/>
      <c r="BL123" s="247"/>
      <c r="BM123" s="247"/>
      <c r="BN123" s="247"/>
      <c r="BO123" s="980" t="s">
        <v>448</v>
      </c>
      <c r="BP123" s="1008"/>
      <c r="BQ123" s="1066">
        <v>57007882</v>
      </c>
      <c r="BR123" s="1067"/>
      <c r="BS123" s="1067"/>
      <c r="BT123" s="1067"/>
      <c r="BU123" s="1067"/>
      <c r="BV123" s="1067">
        <v>56737492</v>
      </c>
      <c r="BW123" s="1067"/>
      <c r="BX123" s="1067"/>
      <c r="BY123" s="1067"/>
      <c r="BZ123" s="1067"/>
      <c r="CA123" s="1067">
        <v>56742014</v>
      </c>
      <c r="CB123" s="1067"/>
      <c r="CC123" s="1067"/>
      <c r="CD123" s="1067"/>
      <c r="CE123" s="1067"/>
      <c r="CF123" s="1004"/>
      <c r="CG123" s="1005"/>
      <c r="CH123" s="1005"/>
      <c r="CI123" s="1005"/>
      <c r="CJ123" s="1006"/>
      <c r="CK123" s="1012"/>
      <c r="CL123" s="1013"/>
      <c r="CM123" s="1013"/>
      <c r="CN123" s="1013"/>
      <c r="CO123" s="1014"/>
      <c r="CP123" s="1022" t="s">
        <v>390</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26" customFormat="1" ht="26.25" customHeight="1" thickBot="1" x14ac:dyDescent="0.25">
      <c r="A124" s="1060"/>
      <c r="B124" s="952"/>
      <c r="C124" s="925" t="s">
        <v>437</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449</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24</v>
      </c>
      <c r="BR124" s="1030"/>
      <c r="BS124" s="1030"/>
      <c r="BT124" s="1030"/>
      <c r="BU124" s="1030"/>
      <c r="BV124" s="1030">
        <v>10.4</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450</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26" customFormat="1" ht="26.25" customHeight="1" x14ac:dyDescent="0.2">
      <c r="A125" s="1060"/>
      <c r="B125" s="952"/>
      <c r="C125" s="925" t="s">
        <v>439</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5" t="s">
        <v>451</v>
      </c>
      <c r="CL125" s="1010"/>
      <c r="CM125" s="1010"/>
      <c r="CN125" s="1010"/>
      <c r="CO125" s="1011"/>
      <c r="CP125" s="932" t="s">
        <v>452</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26" customFormat="1" ht="26.25" customHeight="1" thickBot="1" x14ac:dyDescent="0.25">
      <c r="A126" s="1060"/>
      <c r="B126" s="952"/>
      <c r="C126" s="925" t="s">
        <v>441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6"/>
      <c r="CL126" s="1013"/>
      <c r="CM126" s="1013"/>
      <c r="CN126" s="1013"/>
      <c r="CO126" s="1014"/>
      <c r="CP126" s="925" t="s">
        <v>453</v>
      </c>
      <c r="CQ126" s="926"/>
      <c r="CR126" s="926"/>
      <c r="CS126" s="926"/>
      <c r="CT126" s="926"/>
      <c r="CU126" s="926"/>
      <c r="CV126" s="926"/>
      <c r="CW126" s="926"/>
      <c r="CX126" s="926"/>
      <c r="CY126" s="926"/>
      <c r="CZ126" s="926"/>
      <c r="DA126" s="926"/>
      <c r="DB126" s="926"/>
      <c r="DC126" s="926"/>
      <c r="DD126" s="926"/>
      <c r="DE126" s="926"/>
      <c r="DF126" s="927"/>
      <c r="DG126" s="928">
        <v>818086</v>
      </c>
      <c r="DH126" s="929"/>
      <c r="DI126" s="929"/>
      <c r="DJ126" s="929"/>
      <c r="DK126" s="929"/>
      <c r="DL126" s="929">
        <v>909626</v>
      </c>
      <c r="DM126" s="929"/>
      <c r="DN126" s="929"/>
      <c r="DO126" s="929"/>
      <c r="DP126" s="929"/>
      <c r="DQ126" s="929">
        <v>735402</v>
      </c>
      <c r="DR126" s="929"/>
      <c r="DS126" s="929"/>
      <c r="DT126" s="929"/>
      <c r="DU126" s="929"/>
      <c r="DV126" s="930">
        <v>3.1</v>
      </c>
      <c r="DW126" s="930"/>
      <c r="DX126" s="930"/>
      <c r="DY126" s="930"/>
      <c r="DZ126" s="931"/>
    </row>
    <row r="127" spans="1:130" s="226" customFormat="1" ht="26.25" customHeight="1" x14ac:dyDescent="0.2">
      <c r="A127" s="1061"/>
      <c r="B127" s="954"/>
      <c r="C127" s="976" t="s">
        <v>454</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28"/>
      <c r="AV127" s="228"/>
      <c r="AW127" s="228"/>
      <c r="AX127" s="1034" t="s">
        <v>455</v>
      </c>
      <c r="AY127" s="1035"/>
      <c r="AZ127" s="1035"/>
      <c r="BA127" s="1035"/>
      <c r="BB127" s="1035"/>
      <c r="BC127" s="1035"/>
      <c r="BD127" s="1035"/>
      <c r="BE127" s="1036"/>
      <c r="BF127" s="1037" t="s">
        <v>456</v>
      </c>
      <c r="BG127" s="1035"/>
      <c r="BH127" s="1035"/>
      <c r="BI127" s="1035"/>
      <c r="BJ127" s="1035"/>
      <c r="BK127" s="1035"/>
      <c r="BL127" s="1036"/>
      <c r="BM127" s="1037" t="s">
        <v>457</v>
      </c>
      <c r="BN127" s="1035"/>
      <c r="BO127" s="1035"/>
      <c r="BP127" s="1035"/>
      <c r="BQ127" s="1035"/>
      <c r="BR127" s="1035"/>
      <c r="BS127" s="1036"/>
      <c r="BT127" s="1037" t="s">
        <v>458</v>
      </c>
      <c r="BU127" s="1035"/>
      <c r="BV127" s="1035"/>
      <c r="BW127" s="1035"/>
      <c r="BX127" s="1035"/>
      <c r="BY127" s="1035"/>
      <c r="BZ127" s="1058"/>
      <c r="CA127" s="228"/>
      <c r="CB127" s="228"/>
      <c r="CC127" s="228"/>
      <c r="CD127" s="251"/>
      <c r="CE127" s="251"/>
      <c r="CF127" s="251"/>
      <c r="CG127" s="228"/>
      <c r="CH127" s="228"/>
      <c r="CI127" s="228"/>
      <c r="CJ127" s="250"/>
      <c r="CK127" s="1026"/>
      <c r="CL127" s="1013"/>
      <c r="CM127" s="1013"/>
      <c r="CN127" s="1013"/>
      <c r="CO127" s="1014"/>
      <c r="CP127" s="925" t="s">
        <v>459</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26" customFormat="1" ht="26.25" customHeight="1" thickBot="1" x14ac:dyDescent="0.25">
      <c r="A128" s="1044" t="s">
        <v>460</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461</v>
      </c>
      <c r="X128" s="1046"/>
      <c r="Y128" s="1046"/>
      <c r="Z128" s="1047"/>
      <c r="AA128" s="1048">
        <v>853636</v>
      </c>
      <c r="AB128" s="1049"/>
      <c r="AC128" s="1049"/>
      <c r="AD128" s="1049"/>
      <c r="AE128" s="1050"/>
      <c r="AF128" s="1051">
        <v>695630</v>
      </c>
      <c r="AG128" s="1049"/>
      <c r="AH128" s="1049"/>
      <c r="AI128" s="1049"/>
      <c r="AJ128" s="1050"/>
      <c r="AK128" s="1051">
        <v>768221</v>
      </c>
      <c r="AL128" s="1049"/>
      <c r="AM128" s="1049"/>
      <c r="AN128" s="1049"/>
      <c r="AO128" s="1050"/>
      <c r="AP128" s="1052"/>
      <c r="AQ128" s="1053"/>
      <c r="AR128" s="1053"/>
      <c r="AS128" s="1053"/>
      <c r="AT128" s="1054"/>
      <c r="AU128" s="228"/>
      <c r="AV128" s="228"/>
      <c r="AW128" s="228"/>
      <c r="AX128" s="899" t="s">
        <v>462</v>
      </c>
      <c r="AY128" s="900"/>
      <c r="AZ128" s="900"/>
      <c r="BA128" s="900"/>
      <c r="BB128" s="900"/>
      <c r="BC128" s="900"/>
      <c r="BD128" s="900"/>
      <c r="BE128" s="901"/>
      <c r="BF128" s="1055" t="s">
        <v>122</v>
      </c>
      <c r="BG128" s="1056"/>
      <c r="BH128" s="1056"/>
      <c r="BI128" s="1056"/>
      <c r="BJ128" s="1056"/>
      <c r="BK128" s="1056"/>
      <c r="BL128" s="1057"/>
      <c r="BM128" s="1055">
        <v>11.96</v>
      </c>
      <c r="BN128" s="1056"/>
      <c r="BO128" s="1056"/>
      <c r="BP128" s="1056"/>
      <c r="BQ128" s="1056"/>
      <c r="BR128" s="1056"/>
      <c r="BS128" s="1057"/>
      <c r="BT128" s="1055">
        <v>20</v>
      </c>
      <c r="BU128" s="1056"/>
      <c r="BV128" s="1056"/>
      <c r="BW128" s="1056"/>
      <c r="BX128" s="1056"/>
      <c r="BY128" s="1056"/>
      <c r="BZ128" s="1079"/>
      <c r="CA128" s="251"/>
      <c r="CB128" s="251"/>
      <c r="CC128" s="251"/>
      <c r="CD128" s="251"/>
      <c r="CE128" s="251"/>
      <c r="CF128" s="251"/>
      <c r="CG128" s="228"/>
      <c r="CH128" s="228"/>
      <c r="CI128" s="228"/>
      <c r="CJ128" s="250"/>
      <c r="CK128" s="1027"/>
      <c r="CL128" s="1028"/>
      <c r="CM128" s="1028"/>
      <c r="CN128" s="1028"/>
      <c r="CO128" s="1029"/>
      <c r="CP128" s="1038" t="s">
        <v>463</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26"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464</v>
      </c>
      <c r="X129" s="1074"/>
      <c r="Y129" s="1074"/>
      <c r="Z129" s="1075"/>
      <c r="AA129" s="961">
        <v>26540014</v>
      </c>
      <c r="AB129" s="962"/>
      <c r="AC129" s="962"/>
      <c r="AD129" s="962"/>
      <c r="AE129" s="963"/>
      <c r="AF129" s="964">
        <v>26309472</v>
      </c>
      <c r="AG129" s="962"/>
      <c r="AH129" s="962"/>
      <c r="AI129" s="962"/>
      <c r="AJ129" s="963"/>
      <c r="AK129" s="964">
        <v>27010325</v>
      </c>
      <c r="AL129" s="962"/>
      <c r="AM129" s="962"/>
      <c r="AN129" s="962"/>
      <c r="AO129" s="963"/>
      <c r="AP129" s="1076"/>
      <c r="AQ129" s="1077"/>
      <c r="AR129" s="1077"/>
      <c r="AS129" s="1077"/>
      <c r="AT129" s="1078"/>
      <c r="AU129" s="229"/>
      <c r="AV129" s="229"/>
      <c r="AW129" s="229"/>
      <c r="AX129" s="1068" t="s">
        <v>465</v>
      </c>
      <c r="AY129" s="926"/>
      <c r="AZ129" s="926"/>
      <c r="BA129" s="926"/>
      <c r="BB129" s="926"/>
      <c r="BC129" s="926"/>
      <c r="BD129" s="926"/>
      <c r="BE129" s="927"/>
      <c r="BF129" s="1069" t="s">
        <v>122</v>
      </c>
      <c r="BG129" s="1070"/>
      <c r="BH129" s="1070"/>
      <c r="BI129" s="1070"/>
      <c r="BJ129" s="1070"/>
      <c r="BK129" s="1070"/>
      <c r="BL129" s="1071"/>
      <c r="BM129" s="1069">
        <v>16.96</v>
      </c>
      <c r="BN129" s="1070"/>
      <c r="BO129" s="1070"/>
      <c r="BP129" s="1070"/>
      <c r="BQ129" s="1070"/>
      <c r="BR129" s="1070"/>
      <c r="BS129" s="1071"/>
      <c r="BT129" s="1069">
        <v>30</v>
      </c>
      <c r="BU129" s="1070"/>
      <c r="BV129" s="1070"/>
      <c r="BW129" s="1070"/>
      <c r="BX129" s="1070"/>
      <c r="BY129" s="1070"/>
      <c r="BZ129" s="107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37" t="s">
        <v>466</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467</v>
      </c>
      <c r="X130" s="1074"/>
      <c r="Y130" s="1074"/>
      <c r="Z130" s="1075"/>
      <c r="AA130" s="961">
        <v>3463143</v>
      </c>
      <c r="AB130" s="962"/>
      <c r="AC130" s="962"/>
      <c r="AD130" s="962"/>
      <c r="AE130" s="963"/>
      <c r="AF130" s="964">
        <v>3514195</v>
      </c>
      <c r="AG130" s="962"/>
      <c r="AH130" s="962"/>
      <c r="AI130" s="962"/>
      <c r="AJ130" s="963"/>
      <c r="AK130" s="964">
        <v>3521720</v>
      </c>
      <c r="AL130" s="962"/>
      <c r="AM130" s="962"/>
      <c r="AN130" s="962"/>
      <c r="AO130" s="963"/>
      <c r="AP130" s="1076"/>
      <c r="AQ130" s="1077"/>
      <c r="AR130" s="1077"/>
      <c r="AS130" s="1077"/>
      <c r="AT130" s="1078"/>
      <c r="AU130" s="229"/>
      <c r="AV130" s="229"/>
      <c r="AW130" s="229"/>
      <c r="AX130" s="1068" t="s">
        <v>468</v>
      </c>
      <c r="AY130" s="926"/>
      <c r="AZ130" s="926"/>
      <c r="BA130" s="926"/>
      <c r="BB130" s="926"/>
      <c r="BC130" s="926"/>
      <c r="BD130" s="926"/>
      <c r="BE130" s="927"/>
      <c r="BF130" s="1104">
        <v>2.4</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469</v>
      </c>
      <c r="X131" s="1111"/>
      <c r="Y131" s="1111"/>
      <c r="Z131" s="1112"/>
      <c r="AA131" s="1007">
        <v>23076871</v>
      </c>
      <c r="AB131" s="989"/>
      <c r="AC131" s="989"/>
      <c r="AD131" s="989"/>
      <c r="AE131" s="990"/>
      <c r="AF131" s="988">
        <v>22795277</v>
      </c>
      <c r="AG131" s="989"/>
      <c r="AH131" s="989"/>
      <c r="AI131" s="989"/>
      <c r="AJ131" s="990"/>
      <c r="AK131" s="988">
        <v>23488605</v>
      </c>
      <c r="AL131" s="989"/>
      <c r="AM131" s="989"/>
      <c r="AN131" s="989"/>
      <c r="AO131" s="990"/>
      <c r="AP131" s="1113"/>
      <c r="AQ131" s="1114"/>
      <c r="AR131" s="1114"/>
      <c r="AS131" s="1114"/>
      <c r="AT131" s="1115"/>
      <c r="AU131" s="229"/>
      <c r="AV131" s="229"/>
      <c r="AW131" s="229"/>
      <c r="AX131" s="1086" t="s">
        <v>470</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093" t="s">
        <v>471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472</v>
      </c>
      <c r="W132" s="1097"/>
      <c r="X132" s="1097"/>
      <c r="Y132" s="1097"/>
      <c r="Z132" s="1098"/>
      <c r="AA132" s="1099">
        <v>3.158274794</v>
      </c>
      <c r="AB132" s="1100"/>
      <c r="AC132" s="1100"/>
      <c r="AD132" s="1100"/>
      <c r="AE132" s="1101"/>
      <c r="AF132" s="1102">
        <v>2.3862706299999998</v>
      </c>
      <c r="AG132" s="1100"/>
      <c r="AH132" s="1100"/>
      <c r="AI132" s="1100"/>
      <c r="AJ132" s="1101"/>
      <c r="AK132" s="1102">
        <v>1.841199169</v>
      </c>
      <c r="AL132" s="1100"/>
      <c r="AM132" s="1100"/>
      <c r="AN132" s="1100"/>
      <c r="AO132" s="1101"/>
      <c r="AP132" s="1004"/>
      <c r="AQ132" s="1005"/>
      <c r="AR132" s="1005"/>
      <c r="AS132" s="1005"/>
      <c r="AT132" s="110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473</v>
      </c>
      <c r="W133" s="1080"/>
      <c r="X133" s="1080"/>
      <c r="Y133" s="1080"/>
      <c r="Z133" s="1081"/>
      <c r="AA133" s="1082">
        <v>3.9</v>
      </c>
      <c r="AB133" s="1083"/>
      <c r="AC133" s="1083"/>
      <c r="AD133" s="1083"/>
      <c r="AE133" s="1084"/>
      <c r="AF133" s="1082">
        <v>3.1</v>
      </c>
      <c r="AG133" s="1083"/>
      <c r="AH133" s="1083"/>
      <c r="AI133" s="1083"/>
      <c r="AJ133" s="1084"/>
      <c r="AK133" s="1082">
        <v>2.4</v>
      </c>
      <c r="AL133" s="1083"/>
      <c r="AM133" s="1083"/>
      <c r="AN133" s="1083"/>
      <c r="AO133" s="1084"/>
      <c r="AP133" s="1031"/>
      <c r="AQ133" s="1032"/>
      <c r="AR133" s="1032"/>
      <c r="AS133" s="1032"/>
      <c r="AT133" s="108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U/oxOlZFOsjIFfTOmb7ApnPGNZ8Pu6Ky/xvn2mY6kVan7XawLxNOypILK9qlRJQumWN8QP7ziOadn0IR1T2UQ==" saltValue="6KqaoMhBsFTvFiwPk3bT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5WGOToztQ670Z6k66DY+BGZWQHEvY7TE9eCrTEx9U8MQ5Qtmg60Q1iBsQG5aDPRsfDX5RsWmrIfouViwQdtQYg==" saltValue="6a1b5hlI8f5Wt2tHOXJk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Is92TMou9CUoiLm1ranVJL3gtR0EHkNEhAXcH7E6sGKjpgEPOQ/tQvNk1/QmmQn/8hJepzucxR/2CvD7rngBA==" saltValue="0Kw8Xw12HbP8fYnmJj4lp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Q31" sqref="AQ31"/>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475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7" t="s">
        <v>477</v>
      </c>
      <c r="AP7" s="268"/>
      <c r="AQ7" s="269" t="s">
        <v>478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8"/>
      <c r="AP8" s="274" t="s">
        <v>479</v>
      </c>
      <c r="AQ8" s="275" t="s">
        <v>480</v>
      </c>
      <c r="AR8" s="276" t="s">
        <v>481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9" t="s">
        <v>482</v>
      </c>
      <c r="AL9" s="1120"/>
      <c r="AM9" s="1120"/>
      <c r="AN9" s="1121"/>
      <c r="AO9" s="277">
        <v>7088817</v>
      </c>
      <c r="AP9" s="277">
        <v>60760</v>
      </c>
      <c r="AQ9" s="278">
        <v>63160</v>
      </c>
      <c r="AR9" s="279">
        <v>-3.8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9" t="s">
        <v>483</v>
      </c>
      <c r="AL10" s="1120"/>
      <c r="AM10" s="1120"/>
      <c r="AN10" s="1121"/>
      <c r="AO10" s="280">
        <v>148400</v>
      </c>
      <c r="AP10" s="280">
        <v>1272</v>
      </c>
      <c r="AQ10" s="281">
        <v>4257</v>
      </c>
      <c r="AR10" s="282">
        <v>-70.099999999999994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9" t="s">
        <v>484</v>
      </c>
      <c r="AL11" s="1120"/>
      <c r="AM11" s="1120"/>
      <c r="AN11" s="1121"/>
      <c r="AO11" s="280">
        <v>18655</v>
      </c>
      <c r="AP11" s="280">
        <v>160</v>
      </c>
      <c r="AQ11" s="281">
        <v>595</v>
      </c>
      <c r="AR11" s="282">
        <v>-73.099999999999994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9" t="s">
        <v>485</v>
      </c>
      <c r="AL12" s="1120"/>
      <c r="AM12" s="1120"/>
      <c r="AN12" s="1121"/>
      <c r="AO12" s="280" t="s">
        <v>486</v>
      </c>
      <c r="AP12" s="280" t="s">
        <v>486</v>
      </c>
      <c r="AQ12" s="281">
        <v>9</v>
      </c>
      <c r="AR12" s="282" t="s">
        <v>486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9" t="s">
        <v>487</v>
      </c>
      <c r="AL13" s="1120"/>
      <c r="AM13" s="1120"/>
      <c r="AN13" s="1121"/>
      <c r="AO13" s="280">
        <v>290863</v>
      </c>
      <c r="AP13" s="280">
        <v>2493</v>
      </c>
      <c r="AQ13" s="281">
        <v>2608</v>
      </c>
      <c r="AR13" s="282">
        <v>-4.4000000000000004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9" t="s">
        <v>488</v>
      </c>
      <c r="AL14" s="1120"/>
      <c r="AM14" s="1120"/>
      <c r="AN14" s="1121"/>
      <c r="AO14" s="280">
        <v>42482</v>
      </c>
      <c r="AP14" s="280">
        <v>364</v>
      </c>
      <c r="AQ14" s="281">
        <v>1202</v>
      </c>
      <c r="AR14" s="282">
        <v>-69.7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2" t="s">
        <v>489</v>
      </c>
      <c r="AL15" s="1123"/>
      <c r="AM15" s="1123"/>
      <c r="AN15" s="1124"/>
      <c r="AO15" s="280">
        <v>-301966</v>
      </c>
      <c r="AP15" s="280">
        <v>-2588</v>
      </c>
      <c r="AQ15" s="281">
        <v>-3084</v>
      </c>
      <c r="AR15" s="282">
        <v>-16.100000000000001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2" t="s">
        <v>177</v>
      </c>
      <c r="AL16" s="1123"/>
      <c r="AM16" s="1123"/>
      <c r="AN16" s="1124"/>
      <c r="AO16" s="280">
        <v>7287251</v>
      </c>
      <c r="AP16" s="280">
        <v>62461</v>
      </c>
      <c r="AQ16" s="281">
        <v>68747</v>
      </c>
      <c r="AR16" s="282">
        <v>-9.1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491</v>
      </c>
      <c r="AP20" s="289" t="s">
        <v>492</v>
      </c>
      <c r="AQ20" s="290" t="s">
        <v>493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5" t="s">
        <v>494</v>
      </c>
      <c r="AL21" s="1126"/>
      <c r="AM21" s="1126"/>
      <c r="AN21" s="1127"/>
      <c r="AO21" s="293">
        <v>6.32</v>
      </c>
      <c r="AP21" s="294">
        <v>6.22</v>
      </c>
      <c r="AQ21" s="295">
        <v>0.1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5" t="s">
        <v>495</v>
      </c>
      <c r="AL22" s="1126"/>
      <c r="AM22" s="1126"/>
      <c r="AN22" s="1127"/>
      <c r="AO22" s="298">
        <v>99.2</v>
      </c>
      <c r="AP22" s="299">
        <v>98.7</v>
      </c>
      <c r="AQ22" s="300">
        <v>0.5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3"/>
    </row>
    <row r="27" spans="1:46" ht="13.2" x14ac:dyDescent="0.2">
      <c r="A27" s="305"/>
      <c r="AO27" s="258"/>
      <c r="AP27" s="258"/>
      <c r="AQ27" s="258"/>
      <c r="AR27" s="258"/>
      <c r="AS27" s="258"/>
      <c r="AT27" s="258"/>
    </row>
    <row r="28" spans="1:46" ht="16.2" x14ac:dyDescent="0.2">
      <c r="A28" s="259" t="s">
        <v>497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7" t="s">
        <v>477</v>
      </c>
      <c r="AP30" s="268"/>
      <c r="AQ30" s="269" t="s">
        <v>478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8"/>
      <c r="AP31" s="274" t="s">
        <v>479</v>
      </c>
      <c r="AQ31" s="275" t="s">
        <v>480</v>
      </c>
      <c r="AR31" s="276" t="s">
        <v>481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3" t="s">
        <v>499</v>
      </c>
      <c r="AL32" s="1134"/>
      <c r="AM32" s="1134"/>
      <c r="AN32" s="1135"/>
      <c r="AO32" s="308">
        <v>3827418</v>
      </c>
      <c r="AP32" s="308">
        <v>32806</v>
      </c>
      <c r="AQ32" s="309">
        <v>33476</v>
      </c>
      <c r="AR32" s="310">
        <v>-2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3" t="s">
        <v>500</v>
      </c>
      <c r="AL33" s="1134"/>
      <c r="AM33" s="1134"/>
      <c r="AN33" s="1135"/>
      <c r="AO33" s="308" t="s">
        <v>486</v>
      </c>
      <c r="AP33" s="308" t="s">
        <v>486</v>
      </c>
      <c r="AQ33" s="309" t="s">
        <v>486</v>
      </c>
      <c r="AR33" s="310" t="s">
        <v>486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3" t="s">
        <v>501</v>
      </c>
      <c r="AL34" s="1134"/>
      <c r="AM34" s="1134"/>
      <c r="AN34" s="1135"/>
      <c r="AO34" s="308" t="s">
        <v>486</v>
      </c>
      <c r="AP34" s="308" t="s">
        <v>486</v>
      </c>
      <c r="AQ34" s="309">
        <v>23</v>
      </c>
      <c r="AR34" s="310" t="s">
        <v>486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3" t="s">
        <v>502</v>
      </c>
      <c r="AL35" s="1134"/>
      <c r="AM35" s="1134"/>
      <c r="AN35" s="1135"/>
      <c r="AO35" s="308">
        <v>846081</v>
      </c>
      <c r="AP35" s="308">
        <v>7252</v>
      </c>
      <c r="AQ35" s="309">
        <v>5696</v>
      </c>
      <c r="AR35" s="310">
        <v>27.3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3" t="s">
        <v>503</v>
      </c>
      <c r="AL36" s="1134"/>
      <c r="AM36" s="1134"/>
      <c r="AN36" s="1135"/>
      <c r="AO36" s="308">
        <v>48914</v>
      </c>
      <c r="AP36" s="308">
        <v>419</v>
      </c>
      <c r="AQ36" s="309">
        <v>1273</v>
      </c>
      <c r="AR36" s="310">
        <v>-67.099999999999994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3" t="s">
        <v>504</v>
      </c>
      <c r="AL37" s="1134"/>
      <c r="AM37" s="1134"/>
      <c r="AN37" s="1135"/>
      <c r="AO37" s="308" t="s">
        <v>486</v>
      </c>
      <c r="AP37" s="308" t="s">
        <v>486</v>
      </c>
      <c r="AQ37" s="309">
        <v>486</v>
      </c>
      <c r="AR37" s="310" t="s">
        <v>486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6" t="s">
        <v>505</v>
      </c>
      <c r="AL38" s="1137"/>
      <c r="AM38" s="1137"/>
      <c r="AN38" s="1138"/>
      <c r="AO38" s="311" t="s">
        <v>486</v>
      </c>
      <c r="AP38" s="311" t="s">
        <v>486</v>
      </c>
      <c r="AQ38" s="312">
        <v>0</v>
      </c>
      <c r="AR38" s="300" t="s">
        <v>486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6" t="s">
        <v>506</v>
      </c>
      <c r="AL39" s="1137"/>
      <c r="AM39" s="1137"/>
      <c r="AN39" s="1138"/>
      <c r="AO39" s="308">
        <v>-768221</v>
      </c>
      <c r="AP39" s="308">
        <v>-6585</v>
      </c>
      <c r="AQ39" s="309">
        <v>-6136</v>
      </c>
      <c r="AR39" s="310">
        <v>7.3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3" t="s">
        <v>507</v>
      </c>
      <c r="AL40" s="1134"/>
      <c r="AM40" s="1134"/>
      <c r="AN40" s="1135"/>
      <c r="AO40" s="308">
        <v>-3521720</v>
      </c>
      <c r="AP40" s="308">
        <v>-30186</v>
      </c>
      <c r="AQ40" s="309">
        <v>-25079</v>
      </c>
      <c r="AR40" s="310">
        <v>20.399999999999999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9" t="s">
        <v>287</v>
      </c>
      <c r="AL41" s="1140"/>
      <c r="AM41" s="1140"/>
      <c r="AN41" s="1141"/>
      <c r="AO41" s="308">
        <v>432472</v>
      </c>
      <c r="AP41" s="308">
        <v>3707</v>
      </c>
      <c r="AQ41" s="309">
        <v>9740</v>
      </c>
      <c r="AR41" s="310">
        <v>-61.9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508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8" t="s">
        <v>477</v>
      </c>
      <c r="AN49" s="1130" t="s">
        <v>510</v>
      </c>
      <c r="AO49" s="1131"/>
      <c r="AP49" s="1131"/>
      <c r="AQ49" s="1131"/>
      <c r="AR49" s="113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9"/>
      <c r="AN50" s="324" t="s">
        <v>511</v>
      </c>
      <c r="AO50" s="325" t="s">
        <v>512</v>
      </c>
      <c r="AP50" s="326" t="s">
        <v>513</v>
      </c>
      <c r="AQ50" s="327" t="s">
        <v>514</v>
      </c>
      <c r="AR50" s="328" t="s">
        <v>515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516</v>
      </c>
      <c r="AL51" s="321"/>
      <c r="AM51" s="329">
        <v>3861129</v>
      </c>
      <c r="AN51" s="330">
        <v>32290</v>
      </c>
      <c r="AO51" s="331">
        <v>152.6</v>
      </c>
      <c r="AP51" s="332">
        <v>42836</v>
      </c>
      <c r="AQ51" s="333">
        <v>-0.9</v>
      </c>
      <c r="AR51" s="334">
        <v>153.5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517</v>
      </c>
      <c r="AM52" s="337">
        <v>2595557</v>
      </c>
      <c r="AN52" s="338">
        <v>21706</v>
      </c>
      <c r="AO52" s="339">
        <v>134.9</v>
      </c>
      <c r="AP52" s="340">
        <v>22936</v>
      </c>
      <c r="AQ52" s="341">
        <v>1.4</v>
      </c>
      <c r="AR52" s="342">
        <v>133.5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518</v>
      </c>
      <c r="AL53" s="321"/>
      <c r="AM53" s="329">
        <v>1922988</v>
      </c>
      <c r="AN53" s="330">
        <v>16198</v>
      </c>
      <c r="AO53" s="331">
        <v>-49.8</v>
      </c>
      <c r="AP53" s="332">
        <v>44161</v>
      </c>
      <c r="AQ53" s="333">
        <v>3.1</v>
      </c>
      <c r="AR53" s="334">
        <v>-52.9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517</v>
      </c>
      <c r="AM54" s="337">
        <v>1236719</v>
      </c>
      <c r="AN54" s="338">
        <v>10417</v>
      </c>
      <c r="AO54" s="339">
        <v>-52</v>
      </c>
      <c r="AP54" s="340">
        <v>23644</v>
      </c>
      <c r="AQ54" s="341">
        <v>3.1</v>
      </c>
      <c r="AR54" s="342">
        <v>-55.1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519</v>
      </c>
      <c r="AL55" s="321"/>
      <c r="AM55" s="329">
        <v>826068</v>
      </c>
      <c r="AN55" s="330">
        <v>7012</v>
      </c>
      <c r="AO55" s="331">
        <v>-56.7</v>
      </c>
      <c r="AP55" s="332">
        <v>43955</v>
      </c>
      <c r="AQ55" s="333">
        <v>-0.5</v>
      </c>
      <c r="AR55" s="334">
        <v>-56.2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517</v>
      </c>
      <c r="AM56" s="337">
        <v>613491</v>
      </c>
      <c r="AN56" s="338">
        <v>5208</v>
      </c>
      <c r="AO56" s="339">
        <v>-50</v>
      </c>
      <c r="AP56" s="340">
        <v>21318</v>
      </c>
      <c r="AQ56" s="341">
        <v>-9.8000000000000007</v>
      </c>
      <c r="AR56" s="342">
        <v>-40.200000000000003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520</v>
      </c>
      <c r="AL57" s="321"/>
      <c r="AM57" s="329">
        <v>1368144</v>
      </c>
      <c r="AN57" s="330">
        <v>11697</v>
      </c>
      <c r="AO57" s="331">
        <v>66.8</v>
      </c>
      <c r="AP57" s="332">
        <v>41921</v>
      </c>
      <c r="AQ57" s="333">
        <v>-4.5999999999999996</v>
      </c>
      <c r="AR57" s="334">
        <v>71.400000000000006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517</v>
      </c>
      <c r="AM58" s="337">
        <v>673536</v>
      </c>
      <c r="AN58" s="338">
        <v>5758</v>
      </c>
      <c r="AO58" s="339">
        <v>10.6</v>
      </c>
      <c r="AP58" s="340">
        <v>21655</v>
      </c>
      <c r="AQ58" s="341">
        <v>1.6</v>
      </c>
      <c r="AR58" s="342">
        <v>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521</v>
      </c>
      <c r="AL59" s="321"/>
      <c r="AM59" s="329">
        <v>2150956</v>
      </c>
      <c r="AN59" s="330">
        <v>18436</v>
      </c>
      <c r="AO59" s="331">
        <v>57.6</v>
      </c>
      <c r="AP59" s="332">
        <v>44585</v>
      </c>
      <c r="AQ59" s="333">
        <v>6.4</v>
      </c>
      <c r="AR59" s="334">
        <v>51.2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517</v>
      </c>
      <c r="AM60" s="337">
        <v>1628632</v>
      </c>
      <c r="AN60" s="338">
        <v>13959</v>
      </c>
      <c r="AO60" s="339">
        <v>142.4</v>
      </c>
      <c r="AP60" s="340">
        <v>23077</v>
      </c>
      <c r="AQ60" s="341">
        <v>6.6</v>
      </c>
      <c r="AR60" s="342">
        <v>135.80000000000001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522</v>
      </c>
      <c r="AL61" s="343"/>
      <c r="AM61" s="344">
        <v>2025857</v>
      </c>
      <c r="AN61" s="345">
        <v>17127</v>
      </c>
      <c r="AO61" s="346">
        <v>34.1</v>
      </c>
      <c r="AP61" s="347">
        <v>43492</v>
      </c>
      <c r="AQ61" s="348">
        <v>0.7</v>
      </c>
      <c r="AR61" s="334">
        <v>33.4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517</v>
      </c>
      <c r="AM62" s="337">
        <v>1349587</v>
      </c>
      <c r="AN62" s="338">
        <v>11410</v>
      </c>
      <c r="AO62" s="339">
        <v>37.200000000000003</v>
      </c>
      <c r="AP62" s="340">
        <v>22526</v>
      </c>
      <c r="AQ62" s="341">
        <v>0.6</v>
      </c>
      <c r="AR62" s="342">
        <v>36.6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K5VnEO9g2YozSGje6gMrPO2YC86EXCg1dCSIVKGUPKnUYmNQuMfcisaCf30c7na0dtUGeEm3at/18uBYN7Q==" saltValue="1sa+5JLvZk8Ws8xd9dV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474</v>
      </c>
    </row>
    <row r="121" spans="125:125" ht="13.5" hidden="1" customHeight="1" x14ac:dyDescent="0.2">
      <c r="DU121" s="255"/>
    </row>
  </sheetData>
  <sheetProtection algorithmName="SHA-512" hashValue="HL1WFz0X6wqUyPX7OfuqmpiHOPfGLa+GNMIKVBcRbjdZX4ZFd5Wk5nVun57pfeFtxEykJwPiW8x5rWbX+WXisw==" saltValue="q07iOjiKuSWmeLTvl2F9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474</v>
      </c>
    </row>
  </sheetData>
  <sheetProtection algorithmName="SHA-512" hashValue="K3txy2+fbIQz+8OYZMtULk/wPRQprWXmiXnEDYo8zCYZfEhT68nOKS1J2ST9EcEpl8hFFDS62NWZVZmC/c7hnA==" saltValue="TtBwzUcrDjNrOuULqNgl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2" t="s">
        <v>3</v>
      </c>
      <c r="D47" s="1142"/>
      <c r="E47" s="1143"/>
      <c r="F47" s="11">
        <v>1.83</v>
      </c>
      <c r="G47" s="12">
        <v>2.63</v>
      </c>
      <c r="H47" s="12">
        <v>9.3800000000000008</v>
      </c>
      <c r="I47" s="12">
        <v>16.89</v>
      </c>
      <c r="J47" s="13">
        <v>20.5</v>
      </c>
    </row>
    <row r="48" spans="2:10" ht="57.75" customHeight="1" x14ac:dyDescent="0.2">
      <c r="B48" s="14"/>
      <c r="C48" s="1144" t="s">
        <v>4</v>
      </c>
      <c r="D48" s="1144"/>
      <c r="E48" s="1145"/>
      <c r="F48" s="15">
        <v>0.46</v>
      </c>
      <c r="G48" s="16">
        <v>2.62</v>
      </c>
      <c r="H48" s="16">
        <v>3.94</v>
      </c>
      <c r="I48" s="16">
        <v>3.77</v>
      </c>
      <c r="J48" s="17">
        <v>3.51</v>
      </c>
    </row>
    <row r="49" spans="2:10" ht="57.75" customHeight="1" thickBot="1" x14ac:dyDescent="0.25">
      <c r="B49" s="18"/>
      <c r="C49" s="1146" t="s">
        <v>5</v>
      </c>
      <c r="D49" s="1146"/>
      <c r="E49" s="1147"/>
      <c r="F49" s="19">
        <v>0.04</v>
      </c>
      <c r="G49" s="20">
        <v>3.02</v>
      </c>
      <c r="H49" s="20">
        <v>8.31</v>
      </c>
      <c r="I49" s="20">
        <v>7.22</v>
      </c>
      <c r="J49" s="21">
        <v>3.89</v>
      </c>
    </row>
    <row r="50" spans="2:10" ht="13.2" x14ac:dyDescent="0.2"/>
  </sheetData>
  <sheetProtection algorithmName="SHA-512" hashValue="1qSVOsux7FUCaE2302tIMTSAn4XVjRo6+xOveGTyy75r0CmwOtcbKwp7/s0SqW1p2r+hHHJmZLbkyIYKmc+GMQ==" saltValue="07OJqDKgtycTKpmOClEa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x14ac:dyDescent="0.2">
      <c r="A35" s="22"/>
      <c r="B35" s="35"/>
      <c r="C35" s="1148" t="s">
        <v>535</v>
      </c>
      <c r="D35" s="1149"/>
      <c r="E35" s="1150"/>
      <c r="F35" s="36">
        <v>14.97</v>
      </c>
      <c r="G35" s="37">
        <v>12.69</v>
      </c>
      <c r="H35" s="37">
        <v>11.33</v>
      </c>
      <c r="I35" s="37">
        <v>9.86</v>
      </c>
      <c r="J35" s="38">
        <v>8.01</v>
      </c>
      <c r="K35" s="22"/>
      <c r="L35" s="22"/>
      <c r="M35" s="22"/>
      <c r="N35" s="22"/>
      <c r="O35" s="22"/>
      <c r="P35" s="22"/>
    </row>
    <row r="36" spans="1:16" ht="39" customHeight="1" x14ac:dyDescent="0.2">
      <c r="A36" s="22"/>
      <c r="B36" s="35"/>
      <c r="C36" s="1148" t="s">
        <v>536</v>
      </c>
      <c r="D36" s="1149"/>
      <c r="E36" s="1150"/>
      <c r="F36" s="36">
        <v>0.45</v>
      </c>
      <c r="G36" s="37">
        <v>2.61</v>
      </c>
      <c r="H36" s="37">
        <v>3.94</v>
      </c>
      <c r="I36" s="37">
        <v>3.77</v>
      </c>
      <c r="J36" s="38">
        <v>3.5</v>
      </c>
      <c r="K36" s="22"/>
      <c r="L36" s="22"/>
      <c r="M36" s="22"/>
      <c r="N36" s="22"/>
      <c r="O36" s="22"/>
      <c r="P36" s="22"/>
    </row>
    <row r="37" spans="1:16" ht="39" customHeight="1" x14ac:dyDescent="0.2">
      <c r="A37" s="22"/>
      <c r="B37" s="35"/>
      <c r="C37" s="1148" t="s">
        <v>537</v>
      </c>
      <c r="D37" s="1149"/>
      <c r="E37" s="1150"/>
      <c r="F37" s="36">
        <v>3.13</v>
      </c>
      <c r="G37" s="37">
        <v>2.79</v>
      </c>
      <c r="H37" s="37">
        <v>1.45</v>
      </c>
      <c r="I37" s="37">
        <v>0.84</v>
      </c>
      <c r="J37" s="38">
        <v>1.68</v>
      </c>
      <c r="K37" s="22"/>
      <c r="L37" s="22"/>
      <c r="M37" s="22"/>
      <c r="N37" s="22"/>
      <c r="O37" s="22"/>
      <c r="P37" s="22"/>
    </row>
    <row r="38" spans="1:16" ht="39" customHeight="1" x14ac:dyDescent="0.2">
      <c r="A38" s="22"/>
      <c r="B38" s="35"/>
      <c r="C38" s="1148" t="s">
        <v>538</v>
      </c>
      <c r="D38" s="1149"/>
      <c r="E38" s="1150"/>
      <c r="F38" s="36">
        <v>0.02</v>
      </c>
      <c r="G38" s="37">
        <v>0.33</v>
      </c>
      <c r="H38" s="37">
        <v>0.39</v>
      </c>
      <c r="I38" s="37">
        <v>0.22</v>
      </c>
      <c r="J38" s="38">
        <v>0.38</v>
      </c>
      <c r="K38" s="22"/>
      <c r="L38" s="22"/>
      <c r="M38" s="22"/>
      <c r="N38" s="22"/>
      <c r="O38" s="22"/>
      <c r="P38" s="22"/>
    </row>
    <row r="39" spans="1:16" ht="39" customHeight="1" x14ac:dyDescent="0.2">
      <c r="A39" s="22"/>
      <c r="B39" s="35"/>
      <c r="C39" s="1148" t="s">
        <v>539</v>
      </c>
      <c r="D39" s="1149"/>
      <c r="E39" s="1150"/>
      <c r="F39" s="36">
        <v>0.09</v>
      </c>
      <c r="G39" s="37">
        <v>0.11</v>
      </c>
      <c r="H39" s="37">
        <v>0.12</v>
      </c>
      <c r="I39" s="37">
        <v>0.24</v>
      </c>
      <c r="J39" s="38">
        <v>0.24</v>
      </c>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540</v>
      </c>
      <c r="D42" s="1149"/>
      <c r="E42" s="1150"/>
      <c r="F42" s="36" t="s">
        <v>486</v>
      </c>
      <c r="G42" s="37" t="s">
        <v>486</v>
      </c>
      <c r="H42" s="37" t="s">
        <v>486</v>
      </c>
      <c r="I42" s="37" t="s">
        <v>486</v>
      </c>
      <c r="J42" s="38" t="s">
        <v>486</v>
      </c>
      <c r="K42" s="22"/>
      <c r="L42" s="22"/>
      <c r="M42" s="22"/>
      <c r="N42" s="22"/>
      <c r="O42" s="22"/>
      <c r="P42" s="22"/>
    </row>
    <row r="43" spans="1:16" ht="39" customHeight="1" thickBot="1" x14ac:dyDescent="0.25">
      <c r="A43" s="22"/>
      <c r="B43" s="40"/>
      <c r="C43" s="1151" t="s">
        <v>541</v>
      </c>
      <c r="D43" s="1152"/>
      <c r="E43" s="1153"/>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US6GnVToWVL05dG1SH7oCAGO/Hcl4JF5OB1T2+IkLBl/CrSw26z1bHDN2Bn+HtenL8+YhoooqFrtPXjj11XBg==" saltValue="0hBopOEISUvsEWsN5743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4089</v>
      </c>
      <c r="L45" s="60">
        <v>4041</v>
      </c>
      <c r="M45" s="60">
        <v>4119</v>
      </c>
      <c r="N45" s="60">
        <v>3913</v>
      </c>
      <c r="O45" s="61">
        <v>3827</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2">
      <c r="A48" s="48"/>
      <c r="B48" s="1158"/>
      <c r="C48" s="1159"/>
      <c r="D48" s="62"/>
      <c r="E48" s="1164" t="s">
        <v>13</v>
      </c>
      <c r="F48" s="1164"/>
      <c r="G48" s="1164"/>
      <c r="H48" s="1164"/>
      <c r="I48" s="1164"/>
      <c r="J48" s="1165"/>
      <c r="K48" s="63">
        <v>1024</v>
      </c>
      <c r="L48" s="64">
        <v>986</v>
      </c>
      <c r="M48" s="64">
        <v>898</v>
      </c>
      <c r="N48" s="64">
        <v>823</v>
      </c>
      <c r="O48" s="65">
        <v>846</v>
      </c>
      <c r="P48" s="48"/>
      <c r="Q48" s="48"/>
      <c r="R48" s="48"/>
      <c r="S48" s="48"/>
      <c r="T48" s="48"/>
      <c r="U48" s="48"/>
    </row>
    <row r="49" spans="1:21" ht="30.75" customHeight="1" x14ac:dyDescent="0.2">
      <c r="A49" s="48"/>
      <c r="B49" s="1158"/>
      <c r="C49" s="1159"/>
      <c r="D49" s="62"/>
      <c r="E49" s="1164" t="s">
        <v>14</v>
      </c>
      <c r="F49" s="1164"/>
      <c r="G49" s="1164"/>
      <c r="H49" s="1164"/>
      <c r="I49" s="1164"/>
      <c r="J49" s="1165"/>
      <c r="K49" s="63">
        <v>49</v>
      </c>
      <c r="L49" s="64">
        <v>35</v>
      </c>
      <c r="M49" s="64">
        <v>29</v>
      </c>
      <c r="N49" s="64">
        <v>18</v>
      </c>
      <c r="O49" s="65">
        <v>49</v>
      </c>
      <c r="P49" s="48"/>
      <c r="Q49" s="48"/>
      <c r="R49" s="48"/>
      <c r="S49" s="48"/>
      <c r="T49" s="48"/>
      <c r="U49" s="48"/>
    </row>
    <row r="50" spans="1:21" ht="30.75" customHeight="1" x14ac:dyDescent="0.2">
      <c r="A50" s="48"/>
      <c r="B50" s="1158"/>
      <c r="C50" s="1159"/>
      <c r="D50" s="62"/>
      <c r="E50" s="1164" t="s">
        <v>15</v>
      </c>
      <c r="F50" s="1164"/>
      <c r="G50" s="1164"/>
      <c r="H50" s="1164"/>
      <c r="I50" s="1164"/>
      <c r="J50" s="1165"/>
      <c r="K50" s="63" t="s">
        <v>486</v>
      </c>
      <c r="L50" s="64" t="s">
        <v>486</v>
      </c>
      <c r="M50" s="64" t="s">
        <v>486</v>
      </c>
      <c r="N50" s="64" t="s">
        <v>486</v>
      </c>
      <c r="O50" s="65" t="s">
        <v>486</v>
      </c>
      <c r="P50" s="48"/>
      <c r="Q50" s="48"/>
      <c r="R50" s="48"/>
      <c r="S50" s="48"/>
      <c r="T50" s="48"/>
      <c r="U50" s="48"/>
    </row>
    <row r="51" spans="1:21" ht="30.75" customHeight="1" x14ac:dyDescent="0.2">
      <c r="A51" s="48"/>
      <c r="B51" s="1160"/>
      <c r="C51" s="1161"/>
      <c r="D51" s="66"/>
      <c r="E51" s="1164" t="s">
        <v>16</v>
      </c>
      <c r="F51" s="1164"/>
      <c r="G51" s="1164"/>
      <c r="H51" s="1164"/>
      <c r="I51" s="1164"/>
      <c r="J51" s="1165"/>
      <c r="K51" s="63">
        <v>1</v>
      </c>
      <c r="L51" s="64">
        <v>1</v>
      </c>
      <c r="M51" s="64">
        <v>0</v>
      </c>
      <c r="N51" s="64" t="s">
        <v>486</v>
      </c>
      <c r="O51" s="65" t="s">
        <v>486</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4141</v>
      </c>
      <c r="L52" s="64">
        <v>4191</v>
      </c>
      <c r="M52" s="64">
        <v>4317</v>
      </c>
      <c r="N52" s="64">
        <v>4210</v>
      </c>
      <c r="O52" s="65">
        <v>4289</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1022</v>
      </c>
      <c r="L53" s="69">
        <v>872</v>
      </c>
      <c r="M53" s="69">
        <v>729</v>
      </c>
      <c r="N53" s="69">
        <v>544</v>
      </c>
      <c r="O53" s="70">
        <v>433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oEhdTmW3aDZptg/j7nmykoUYanmQ2AlI8WcsL/hO4FPeydMnXfeYlTWF5h8UxaMDj5RBlXWGR0hVUiiHHje/Q==" saltValue="HGuFF+eo1D2YeiwJah/w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7" t="s">
        <v>30</v>
      </c>
      <c r="C41" s="1188"/>
      <c r="D41" s="105"/>
      <c r="E41" s="1193" t="s">
        <v>31</v>
      </c>
      <c r="F41" s="1193"/>
      <c r="G41" s="1193"/>
      <c r="H41" s="1194"/>
      <c r="I41" s="351">
        <v>41778</v>
      </c>
      <c r="J41" s="352">
        <v>41033</v>
      </c>
      <c r="K41" s="352">
        <v>39427</v>
      </c>
      <c r="L41" s="352">
        <v>37153</v>
      </c>
      <c r="M41" s="353">
        <v>35383</v>
      </c>
    </row>
    <row r="42" spans="2:13" ht="27.75" customHeight="1" x14ac:dyDescent="0.2">
      <c r="B42" s="1189"/>
      <c r="C42" s="1190"/>
      <c r="D42" s="106"/>
      <c r="E42" s="1195" t="s">
        <v>32</v>
      </c>
      <c r="F42" s="1195"/>
      <c r="G42" s="1195"/>
      <c r="H42" s="1196"/>
      <c r="I42" s="354">
        <v>445</v>
      </c>
      <c r="J42" s="355">
        <v>665</v>
      </c>
      <c r="K42" s="355">
        <v>811</v>
      </c>
      <c r="L42" s="355">
        <v>948</v>
      </c>
      <c r="M42" s="356">
        <v>525</v>
      </c>
    </row>
    <row r="43" spans="2:13" ht="27.75" customHeight="1" x14ac:dyDescent="0.2">
      <c r="B43" s="1189"/>
      <c r="C43" s="1190"/>
      <c r="D43" s="106"/>
      <c r="E43" s="1195" t="s">
        <v>33</v>
      </c>
      <c r="F43" s="1195"/>
      <c r="G43" s="1195"/>
      <c r="H43" s="1196"/>
      <c r="I43" s="354">
        <v>20880</v>
      </c>
      <c r="J43" s="355">
        <v>17888</v>
      </c>
      <c r="K43" s="355">
        <v>16205</v>
      </c>
      <c r="L43" s="355">
        <v>15021</v>
      </c>
      <c r="M43" s="356">
        <v>14171</v>
      </c>
    </row>
    <row r="44" spans="2:13" ht="27.75" customHeight="1" x14ac:dyDescent="0.2">
      <c r="B44" s="1189"/>
      <c r="C44" s="1190"/>
      <c r="D44" s="106"/>
      <c r="E44" s="1195" t="s">
        <v>34</v>
      </c>
      <c r="F44" s="1195"/>
      <c r="G44" s="1195"/>
      <c r="H44" s="1196"/>
      <c r="I44" s="354">
        <v>438</v>
      </c>
      <c r="J44" s="355">
        <v>466</v>
      </c>
      <c r="K44" s="355">
        <v>430</v>
      </c>
      <c r="L44" s="355">
        <v>414</v>
      </c>
      <c r="M44" s="356">
        <v>401</v>
      </c>
    </row>
    <row r="45" spans="2:13" ht="27.75" customHeight="1" x14ac:dyDescent="0.2">
      <c r="B45" s="1189"/>
      <c r="C45" s="1190"/>
      <c r="D45" s="106"/>
      <c r="E45" s="1195" t="s">
        <v>35</v>
      </c>
      <c r="F45" s="1195"/>
      <c r="G45" s="1195"/>
      <c r="H45" s="1196"/>
      <c r="I45" s="354">
        <v>4703</v>
      </c>
      <c r="J45" s="355">
        <v>4826</v>
      </c>
      <c r="K45" s="355">
        <v>4875</v>
      </c>
      <c r="L45" s="355">
        <v>4673</v>
      </c>
      <c r="M45" s="356">
        <v>4711</v>
      </c>
    </row>
    <row r="46" spans="2:13" ht="27.75" customHeight="1" x14ac:dyDescent="0.2">
      <c r="B46" s="1189"/>
      <c r="C46" s="1190"/>
      <c r="D46" s="107"/>
      <c r="E46" s="1195" t="s">
        <v>36</v>
      </c>
      <c r="F46" s="1195"/>
      <c r="G46" s="1195"/>
      <c r="H46" s="1196"/>
      <c r="I46" s="354">
        <v>730</v>
      </c>
      <c r="J46" s="355">
        <v>742</v>
      </c>
      <c r="K46" s="355">
        <v>818</v>
      </c>
      <c r="L46" s="355">
        <v>910</v>
      </c>
      <c r="M46" s="356">
        <v>735</v>
      </c>
    </row>
    <row r="47" spans="2:13" ht="27.75" customHeight="1" x14ac:dyDescent="0.2">
      <c r="B47" s="1189"/>
      <c r="C47" s="1190"/>
      <c r="D47" s="108"/>
      <c r="E47" s="1197" t="s">
        <v>37</v>
      </c>
      <c r="F47" s="1198"/>
      <c r="G47" s="1198"/>
      <c r="H47" s="1199"/>
      <c r="I47" s="354" t="s">
        <v>486</v>
      </c>
      <c r="J47" s="355" t="s">
        <v>486</v>
      </c>
      <c r="K47" s="355" t="s">
        <v>486</v>
      </c>
      <c r="L47" s="355" t="s">
        <v>486</v>
      </c>
      <c r="M47" s="356" t="s">
        <v>486</v>
      </c>
    </row>
    <row r="48" spans="2:13" ht="27.75" customHeight="1" x14ac:dyDescent="0.2">
      <c r="B48" s="1189"/>
      <c r="C48" s="1190"/>
      <c r="D48" s="106"/>
      <c r="E48" s="1195" t="s">
        <v>38</v>
      </c>
      <c r="F48" s="1195"/>
      <c r="G48" s="1195"/>
      <c r="H48" s="1196"/>
      <c r="I48" s="354" t="s">
        <v>486</v>
      </c>
      <c r="J48" s="355" t="s">
        <v>486</v>
      </c>
      <c r="K48" s="355" t="s">
        <v>486</v>
      </c>
      <c r="L48" s="355" t="s">
        <v>486</v>
      </c>
      <c r="M48" s="356" t="s">
        <v>486</v>
      </c>
    </row>
    <row r="49" spans="2:13" ht="27.75" customHeight="1" x14ac:dyDescent="0.2">
      <c r="B49" s="1191"/>
      <c r="C49" s="1192"/>
      <c r="D49" s="106"/>
      <c r="E49" s="1195" t="s">
        <v>39</v>
      </c>
      <c r="F49" s="1195"/>
      <c r="G49" s="1195"/>
      <c r="H49" s="1196"/>
      <c r="I49" s="354" t="s">
        <v>486</v>
      </c>
      <c r="J49" s="355" t="s">
        <v>486</v>
      </c>
      <c r="K49" s="355" t="s">
        <v>486</v>
      </c>
      <c r="L49" s="355" t="s">
        <v>486</v>
      </c>
      <c r="M49" s="356" t="s">
        <v>486</v>
      </c>
    </row>
    <row r="50" spans="2:13" ht="27.75" customHeight="1" x14ac:dyDescent="0.2">
      <c r="B50" s="1200" t="s">
        <v>40</v>
      </c>
      <c r="C50" s="1201"/>
      <c r="D50" s="109"/>
      <c r="E50" s="1195" t="s">
        <v>41</v>
      </c>
      <c r="F50" s="1195"/>
      <c r="G50" s="1195"/>
      <c r="H50" s="1196"/>
      <c r="I50" s="354">
        <v>1428</v>
      </c>
      <c r="J50" s="355">
        <v>1884</v>
      </c>
      <c r="K50" s="355">
        <v>4315</v>
      </c>
      <c r="L50" s="355">
        <v>6465</v>
      </c>
      <c r="M50" s="356">
        <v>7977</v>
      </c>
    </row>
    <row r="51" spans="2:13" ht="27.75" customHeight="1" x14ac:dyDescent="0.2">
      <c r="B51" s="1189"/>
      <c r="C51" s="1190"/>
      <c r="D51" s="106"/>
      <c r="E51" s="1195" t="s">
        <v>42</v>
      </c>
      <c r="F51" s="1195"/>
      <c r="G51" s="1195"/>
      <c r="H51" s="1196"/>
      <c r="I51" s="354">
        <v>12165</v>
      </c>
      <c r="J51" s="355">
        <v>10991</v>
      </c>
      <c r="K51" s="355">
        <v>10665</v>
      </c>
      <c r="L51" s="355">
        <v>10348</v>
      </c>
      <c r="M51" s="356">
        <v>10769</v>
      </c>
    </row>
    <row r="52" spans="2:13" ht="27.75" customHeight="1" x14ac:dyDescent="0.2">
      <c r="B52" s="1191"/>
      <c r="C52" s="1192"/>
      <c r="D52" s="106"/>
      <c r="E52" s="1195" t="s">
        <v>43</v>
      </c>
      <c r="F52" s="1195"/>
      <c r="G52" s="1195"/>
      <c r="H52" s="1196"/>
      <c r="I52" s="354">
        <v>43863</v>
      </c>
      <c r="J52" s="355">
        <v>43058</v>
      </c>
      <c r="K52" s="355">
        <v>42029</v>
      </c>
      <c r="L52" s="355">
        <v>39924</v>
      </c>
      <c r="M52" s="356">
        <v>37996</v>
      </c>
    </row>
    <row r="53" spans="2:13" ht="27.75" customHeight="1" thickBot="1" x14ac:dyDescent="0.25">
      <c r="B53" s="1202" t="s">
        <v>19</v>
      </c>
      <c r="C53" s="1203"/>
      <c r="D53" s="110"/>
      <c r="E53" s="1204" t="s">
        <v>44</v>
      </c>
      <c r="F53" s="1204"/>
      <c r="G53" s="1204"/>
      <c r="H53" s="1205"/>
      <c r="I53" s="357">
        <v>11518</v>
      </c>
      <c r="J53" s="358">
        <v>9685</v>
      </c>
      <c r="K53" s="358">
        <v>5558</v>
      </c>
      <c r="L53" s="358">
        <v>2381</v>
      </c>
      <c r="M53" s="359">
        <v>-815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nn5t2hKeFg6fpOp79r6neizqwn3kRrpkFNzCYLyHExrac/I9drCZmawWCY2ulAhl97cufiHksJPpj+Qx3c8A==" saltValue="BgKLNk71+ci8wNgq/rPH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4" t="s">
        <v>46</v>
      </c>
      <c r="D55" s="1214"/>
      <c r="E55" s="1215"/>
      <c r="F55" s="122">
        <v>2489</v>
      </c>
      <c r="G55" s="122">
        <v>4443</v>
      </c>
      <c r="H55" s="123">
        <v>5537</v>
      </c>
    </row>
    <row r="56" spans="2:8" ht="52.5" customHeight="1" x14ac:dyDescent="0.2">
      <c r="B56" s="124"/>
      <c r="C56" s="1216" t="s">
        <v>47</v>
      </c>
      <c r="D56" s="1216"/>
      <c r="E56" s="1217"/>
      <c r="F56" s="125">
        <v>483</v>
      </c>
      <c r="G56" s="125">
        <v>483</v>
      </c>
      <c r="H56" s="126">
        <v>608</v>
      </c>
    </row>
    <row r="57" spans="2:8" ht="53.25" customHeight="1" x14ac:dyDescent="0.2">
      <c r="B57" s="124"/>
      <c r="C57" s="1218" t="s">
        <v>48</v>
      </c>
      <c r="D57" s="1218"/>
      <c r="E57" s="1219"/>
      <c r="F57" s="127">
        <v>1280</v>
      </c>
      <c r="G57" s="127">
        <v>1475</v>
      </c>
      <c r="H57" s="128">
        <v>1767</v>
      </c>
    </row>
    <row r="58" spans="2:8" ht="45.75" customHeight="1" x14ac:dyDescent="0.2">
      <c r="B58" s="129"/>
      <c r="C58" s="1206" t="s">
        <v>563</v>
      </c>
      <c r="D58" s="1207"/>
      <c r="E58" s="1208"/>
      <c r="F58" s="360">
        <v>285</v>
      </c>
      <c r="G58" s="360">
        <v>335</v>
      </c>
      <c r="H58" s="361">
        <v>394</v>
      </c>
    </row>
    <row r="59" spans="2:8" ht="45.75" customHeight="1" x14ac:dyDescent="0.2">
      <c r="B59" s="129"/>
      <c r="C59" s="1206" t="s">
        <v>562</v>
      </c>
      <c r="D59" s="1207"/>
      <c r="E59" s="1208"/>
      <c r="F59" s="360">
        <v>153</v>
      </c>
      <c r="G59" s="360">
        <v>188</v>
      </c>
      <c r="H59" s="361">
        <v>339</v>
      </c>
    </row>
    <row r="60" spans="2:8" ht="45.75" customHeight="1" x14ac:dyDescent="0.2">
      <c r="B60" s="129"/>
      <c r="C60" s="1206" t="s">
        <v>561</v>
      </c>
      <c r="D60" s="1207"/>
      <c r="E60" s="1208"/>
      <c r="F60" s="360">
        <v>127</v>
      </c>
      <c r="G60" s="360">
        <v>150</v>
      </c>
      <c r="H60" s="361">
        <v>211</v>
      </c>
    </row>
    <row r="61" spans="2:8" ht="45.75" customHeight="1" x14ac:dyDescent="0.2">
      <c r="B61" s="129"/>
      <c r="C61" s="1206" t="s">
        <v>560</v>
      </c>
      <c r="D61" s="1207"/>
      <c r="E61" s="1208"/>
      <c r="F61" s="360">
        <v>104</v>
      </c>
      <c r="G61" s="360">
        <v>186</v>
      </c>
      <c r="H61" s="361">
        <v>191</v>
      </c>
    </row>
    <row r="62" spans="2:8" ht="45.75" customHeight="1" thickBot="1" x14ac:dyDescent="0.25">
      <c r="B62" s="130"/>
      <c r="C62" s="1209" t="s">
        <v>559</v>
      </c>
      <c r="D62" s="1210"/>
      <c r="E62" s="1211"/>
      <c r="F62" s="362">
        <v>167</v>
      </c>
      <c r="G62" s="362">
        <v>169</v>
      </c>
      <c r="H62" s="363">
        <v>173</v>
      </c>
    </row>
    <row r="63" spans="2:8" ht="52.5" customHeight="1" thickBot="1" x14ac:dyDescent="0.25">
      <c r="B63" s="131"/>
      <c r="C63" s="1212" t="s">
        <v>49</v>
      </c>
      <c r="D63" s="1212"/>
      <c r="E63" s="1213"/>
      <c r="F63" s="132">
        <v>4252</v>
      </c>
      <c r="G63" s="132">
        <v>6401</v>
      </c>
      <c r="H63" s="133">
        <v>7912</v>
      </c>
    </row>
    <row r="64" spans="2:8" ht="13.2" x14ac:dyDescent="0.2"/>
  </sheetData>
  <sheetProtection algorithmName="SHA-512" hashValue="vh3xtCGEbccPujModml9+YmPFyJD+Uc4FLq9T3WrENscSWWRkogf5vDNlk+ZGCVbT2MhWySxFNCl6p+qCpOPyw==" saltValue="lSPXfPnE+13HV9/8pUFw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523</v>
      </c>
      <c r="G2" s="147"/>
      <c r="H2" s="148"/>
    </row>
    <row r="3" spans="1:8" x14ac:dyDescent="0.2">
      <c r="A3" s="144" t="s">
        <v>516</v>
      </c>
      <c r="B3" s="149"/>
      <c r="C3" s="150"/>
      <c r="D3" s="151">
        <v>32290</v>
      </c>
      <c r="E3" s="152"/>
      <c r="F3" s="153">
        <v>42836</v>
      </c>
      <c r="G3" s="154"/>
      <c r="H3" s="155"/>
    </row>
    <row r="4" spans="1:8" x14ac:dyDescent="0.2">
      <c r="A4" s="156"/>
      <c r="B4" s="157"/>
      <c r="C4" s="158"/>
      <c r="D4" s="159">
        <v>21706</v>
      </c>
      <c r="E4" s="160"/>
      <c r="F4" s="161">
        <v>22936</v>
      </c>
      <c r="G4" s="162"/>
      <c r="H4" s="163"/>
    </row>
    <row r="5" spans="1:8" x14ac:dyDescent="0.2">
      <c r="A5" s="144" t="s">
        <v>518</v>
      </c>
      <c r="B5" s="149"/>
      <c r="C5" s="150"/>
      <c r="D5" s="151">
        <v>16198</v>
      </c>
      <c r="E5" s="152"/>
      <c r="F5" s="153">
        <v>44161</v>
      </c>
      <c r="G5" s="154"/>
      <c r="H5" s="155"/>
    </row>
    <row r="6" spans="1:8" x14ac:dyDescent="0.2">
      <c r="A6" s="156"/>
      <c r="B6" s="157"/>
      <c r="C6" s="158"/>
      <c r="D6" s="159">
        <v>10417</v>
      </c>
      <c r="E6" s="160"/>
      <c r="F6" s="161">
        <v>23644</v>
      </c>
      <c r="G6" s="162"/>
      <c r="H6" s="163"/>
    </row>
    <row r="7" spans="1:8" x14ac:dyDescent="0.2">
      <c r="A7" s="144" t="s">
        <v>519</v>
      </c>
      <c r="B7" s="149"/>
      <c r="C7" s="150"/>
      <c r="D7" s="151">
        <v>7012</v>
      </c>
      <c r="E7" s="152"/>
      <c r="F7" s="153">
        <v>43955</v>
      </c>
      <c r="G7" s="154"/>
      <c r="H7" s="155"/>
    </row>
    <row r="8" spans="1:8" x14ac:dyDescent="0.2">
      <c r="A8" s="156"/>
      <c r="B8" s="157"/>
      <c r="C8" s="158"/>
      <c r="D8" s="159">
        <v>5208</v>
      </c>
      <c r="E8" s="160"/>
      <c r="F8" s="161">
        <v>21318</v>
      </c>
      <c r="G8" s="162"/>
      <c r="H8" s="163"/>
    </row>
    <row r="9" spans="1:8" x14ac:dyDescent="0.2">
      <c r="A9" s="144" t="s">
        <v>520</v>
      </c>
      <c r="B9" s="149"/>
      <c r="C9" s="150"/>
      <c r="D9" s="151">
        <v>11697</v>
      </c>
      <c r="E9" s="152"/>
      <c r="F9" s="153">
        <v>41921</v>
      </c>
      <c r="G9" s="154"/>
      <c r="H9" s="155"/>
    </row>
    <row r="10" spans="1:8" x14ac:dyDescent="0.2">
      <c r="A10" s="156"/>
      <c r="B10" s="157"/>
      <c r="C10" s="158"/>
      <c r="D10" s="159">
        <v>5758</v>
      </c>
      <c r="E10" s="160"/>
      <c r="F10" s="161">
        <v>21655</v>
      </c>
      <c r="G10" s="162"/>
      <c r="H10" s="163"/>
    </row>
    <row r="11" spans="1:8" x14ac:dyDescent="0.2">
      <c r="A11" s="144" t="s">
        <v>521</v>
      </c>
      <c r="B11" s="149"/>
      <c r="C11" s="150"/>
      <c r="D11" s="151">
        <v>18436</v>
      </c>
      <c r="E11" s="152"/>
      <c r="F11" s="153">
        <v>44585</v>
      </c>
      <c r="G11" s="154"/>
      <c r="H11" s="155"/>
    </row>
    <row r="12" spans="1:8" x14ac:dyDescent="0.2">
      <c r="A12" s="156"/>
      <c r="B12" s="157"/>
      <c r="C12" s="164"/>
      <c r="D12" s="159">
        <v>13959</v>
      </c>
      <c r="E12" s="160"/>
      <c r="F12" s="161">
        <v>23077</v>
      </c>
      <c r="G12" s="162"/>
      <c r="H12" s="163"/>
    </row>
    <row r="13" spans="1:8" x14ac:dyDescent="0.2">
      <c r="A13" s="144"/>
      <c r="B13" s="149"/>
      <c r="C13" s="165"/>
      <c r="D13" s="166">
        <v>17127</v>
      </c>
      <c r="E13" s="167"/>
      <c r="F13" s="168">
        <v>43492</v>
      </c>
      <c r="G13" s="169"/>
      <c r="H13" s="155"/>
    </row>
    <row r="14" spans="1:8" x14ac:dyDescent="0.2">
      <c r="A14" s="156"/>
      <c r="B14" s="157"/>
      <c r="C14" s="158"/>
      <c r="D14" s="159">
        <v>11410</v>
      </c>
      <c r="E14" s="160"/>
      <c r="F14" s="161">
        <v>22526</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0.46</v>
      </c>
      <c r="C19" s="170">
        <f>ROUND(VALUE(SUBSTITUTE(実質収支比率等に係る経年分析!G$48,"▲","-")),2)</f>
        <v>2.62</v>
      </c>
      <c r="D19" s="170">
        <f>ROUND(VALUE(SUBSTITUTE(実質収支比率等に係る経年分析!H$48,"▲","-")),2)</f>
        <v>3.94</v>
      </c>
      <c r="E19" s="170">
        <f>ROUND(VALUE(SUBSTITUTE(実質収支比率等に係る経年分析!I$48,"▲","-")),2)</f>
        <v>3.77</v>
      </c>
      <c r="F19" s="170">
        <f>ROUND(VALUE(SUBSTITUTE(実質収支比率等に係る経年分析!J$48,"▲","-")),2)</f>
        <v>3.51</v>
      </c>
    </row>
    <row r="20" spans="1:11" x14ac:dyDescent="0.2">
      <c r="A20" s="170" t="s">
        <v>53</v>
      </c>
      <c r="B20" s="170">
        <f>ROUND(VALUE(SUBSTITUTE(実質収支比率等に係る経年分析!F$47,"▲","-")),2)</f>
        <v>1.83</v>
      </c>
      <c r="C20" s="170">
        <f>ROUND(VALUE(SUBSTITUTE(実質収支比率等に係る経年分析!G$47,"▲","-")),2)</f>
        <v>2.63</v>
      </c>
      <c r="D20" s="170">
        <f>ROUND(VALUE(SUBSTITUTE(実質収支比率等に係る経年分析!H$47,"▲","-")),2)</f>
        <v>9.3800000000000008</v>
      </c>
      <c r="E20" s="170">
        <f>ROUND(VALUE(SUBSTITUTE(実質収支比率等に係る経年分析!I$47,"▲","-")),2)</f>
        <v>16.89</v>
      </c>
      <c r="F20" s="170">
        <f>ROUND(VALUE(SUBSTITUTE(実質収支比率等に係る経年分析!J$47,"▲","-")),2)</f>
        <v>20.5</v>
      </c>
    </row>
    <row r="21" spans="1:11" x14ac:dyDescent="0.2">
      <c r="A21" s="170" t="s">
        <v>54</v>
      </c>
      <c r="B21" s="170">
        <f>IF(ISNUMBER(VALUE(SUBSTITUTE(実質収支比率等に係る経年分析!F$49,"▲","-"))),ROUND(VALUE(SUBSTITUTE(実質収支比率等に係る経年分析!F$49,"▲","-")),2),NA())</f>
        <v>0.04</v>
      </c>
      <c r="C21" s="170">
        <f>IF(ISNUMBER(VALUE(SUBSTITUTE(実質収支比率等に係る経年分析!G$49,"▲","-"))),ROUND(VALUE(SUBSTITUTE(実質収支比率等に係る経年分析!G$49,"▲","-")),2),NA())</f>
        <v>3.02</v>
      </c>
      <c r="D21" s="170">
        <f>IF(ISNUMBER(VALUE(SUBSTITUTE(実質収支比率等に係る経年分析!H$49,"▲","-"))),ROUND(VALUE(SUBSTITUTE(実質収支比率等に係る経年分析!H$49,"▲","-")),2),NA())</f>
        <v>8.31</v>
      </c>
      <c r="E21" s="170">
        <f>IF(ISNUMBER(VALUE(SUBSTITUTE(実質収支比率等に係る経年分析!I$49,"▲","-"))),ROUND(VALUE(SUBSTITUTE(実質収支比率等に係る経年分析!I$49,"▲","-")),2),NA())</f>
        <v>7.22</v>
      </c>
      <c r="F21" s="170">
        <f>IF(ISNUMBER(VALUE(SUBSTITUTE(実質収支比率等に係る経年分析!J$49,"▲","-"))),ROUND(VALUE(SUBSTITUTE(実質収支比率等に係る経年分析!J$49,"▲","-")),2),NA())</f>
        <v>3.89</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2">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0.09</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0.11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0.24</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0.24</v>
      </c>
    </row>
    <row r="32" spans="1:11" x14ac:dyDescent="0.2">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0.02</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0.33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0.39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0.38</v>
      </c>
    </row>
    <row r="33" spans="1:16" x14ac:dyDescent="0.2">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3.13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2.79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1.45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0.84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1.68</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0.45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2.61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3.94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3.77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3.5</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14.97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12.69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11.33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9.86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8.01</v>
      </c>
    </row>
    <row r="36" spans="1:16" x14ac:dyDescent="0.2">
      <c r="A36" s="171" t="str">
        <f>IF(連結実質赤字比率に係る赤字・黒字の構成分析!C$34="",NA(),連結実質赤字比率に係る赤字・黒字の構成分析!C$34)</f>
        <v>国民健康保険特別会計</v>
      </c>
      <c r="B36" s="171">
        <f>IF(ROUND(VALUE(SUBSTITUTE(連結実質赤字比率に係る赤字・黒字の構成分析!F$34,"▲", "-")), 2) &lt; 0, ABS(ROUND(VALUE(SUBSTITUTE(連結実質赤字比率に係る赤字・黒字の構成分析!F$34,"▲", "-")), 2)), NA())</f>
        <v>7.97</v>
      </c>
      <c r="C36" s="171" t="e">
        <f>IF(ROUND(VALUE(SUBSTITUTE(連結実質赤字比率に係る赤字・黒字の構成分析!F$34,"▲", "-")), 2) &gt;= 0, ABS(ROUND(VALUE(SUBSTITUTE(連結実質赤字比率に係る赤字・黒字の構成分析!F$34,"▲", "-")), 2)), NA())</f>
        <v>#N/A</v>
      </c>
      <c r="D36" s="171">
        <f>IF(ROUND(VALUE(SUBSTITUTE(連結実質赤字比率に係る赤字・黒字の構成分析!G$34,"▲", "-")), 2) &lt; 0, ABS(ROUND(VALUE(SUBSTITUTE(連結実質赤字比率に係る赤字・黒字の構成分析!G$34,"▲", "-")), 2)), NA())</f>
        <v>6.36</v>
      </c>
      <c r="E36" s="171" t="e">
        <f>IF(ROUND(VALUE(SUBSTITUTE(連結実質赤字比率に係る赤字・黒字の構成分析!G$34,"▲", "-")), 2) &gt;= 0, ABS(ROUND(VALUE(SUBSTITUTE(連結実質赤字比率に係る赤字・黒字の構成分析!G$34,"▲", "-")), 2)), NA())</f>
        <v>#N/A</v>
      </c>
      <c r="F36" s="171">
        <f>IF(ROUND(VALUE(SUBSTITUTE(連結実質赤字比率に係る赤字・黒字の構成分析!H$34,"▲", "-")), 2) &lt; 0, ABS(ROUND(VALUE(SUBSTITUTE(連結実質赤字比率に係る赤字・黒字の構成分析!H$34,"▲", "-")), 2)), NA())</f>
        <v>5.0999999999999996</v>
      </c>
      <c r="G36" s="171" t="e">
        <f>IF(ROUND(VALUE(SUBSTITUTE(連結実質赤字比率に係る赤字・黒字の構成分析!H$34,"▲", "-")), 2) &gt;= 0, ABS(ROUND(VALUE(SUBSTITUTE(連結実質赤字比率に係る赤字・黒字の構成分析!H$34,"▲", "-")), 2)), NA())</f>
        <v>#N/A</v>
      </c>
      <c r="H36" s="171">
        <f>IF(ROUND(VALUE(SUBSTITUTE(連結実質赤字比率に係る赤字・黒字の構成分析!I$34,"▲", "-")), 2) &lt; 0, ABS(ROUND(VALUE(SUBSTITUTE(連結実質赤字比率に係る赤字・黒字の構成分析!I$34,"▲", "-")), 2)), NA())</f>
        <v>3.89</v>
      </c>
      <c r="I36" s="171" t="e">
        <f>IF(ROUND(VALUE(SUBSTITUTE(連結実質赤字比率に係る赤字・黒字の構成分析!I$34,"▲", "-")), 2) &gt;= 0, ABS(ROUND(VALUE(SUBSTITUTE(連結実質赤字比率に係る赤字・黒字の構成分析!I$34,"▲", "-")), 2)), NA())</f>
        <v>#N/A</v>
      </c>
      <c r="J36" s="171">
        <f>IF(ROUND(VALUE(SUBSTITUTE(連結実質赤字比率に係る赤字・黒字の構成分析!J$34,"▲", "-")), 2) &lt; 0, ABS(ROUND(VALUE(SUBSTITUTE(連結実質赤字比率に係る赤字・黒字の構成分析!J$34,"▲", "-")), 2)), NA())</f>
        <v>3.38</v>
      </c>
      <c r="K36" s="171" t="e">
        <f>IF(ROUND(VALUE(SUBSTITUTE(連結実質赤字比率に係る赤字・黒字の構成分析!J$34,"▲", "-")), 2) &gt;= 0, ABS(ROUND(VALUE(SUBSTITUTE(連結実質赤字比率に係る赤字・黒字の構成分析!J$34,"▲", "-")), 2)), NA())</f>
        <v>#N/A</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4141</v>
      </c>
      <c r="E42" s="172"/>
      <c r="F42" s="172"/>
      <c r="G42" s="172">
        <f>'実質公債費比率（分子）の構造'!L$52</f>
        <v>4191</v>
      </c>
      <c r="H42" s="172"/>
      <c r="I42" s="172"/>
      <c r="J42" s="172">
        <f>'実質公債費比率（分子）の構造'!M$52</f>
        <v>4317</v>
      </c>
      <c r="K42" s="172"/>
      <c r="L42" s="172"/>
      <c r="M42" s="172">
        <f>'実質公債費比率（分子）の構造'!N$52</f>
        <v>4210</v>
      </c>
      <c r="N42" s="172"/>
      <c r="O42" s="172"/>
      <c r="P42" s="172">
        <f>'実質公債費比率（分子）の構造'!O$52</f>
        <v>4289</v>
      </c>
    </row>
    <row r="43" spans="1:16" x14ac:dyDescent="0.2">
      <c r="A43" s="172" t="s">
        <v>16</v>
      </c>
      <c r="B43" s="172">
        <f>'実質公債費比率（分子）の構造'!K$51</f>
        <v>1</v>
      </c>
      <c r="C43" s="172"/>
      <c r="D43" s="172"/>
      <c r="E43" s="172">
        <f>'実質公債費比率（分子）の構造'!L$51</f>
        <v>1</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63</v>
      </c>
      <c r="B45" s="172">
        <f>'実質公債費比率（分子）の構造'!K$49</f>
        <v>49</v>
      </c>
      <c r="C45" s="172"/>
      <c r="D45" s="172"/>
      <c r="E45" s="172">
        <f>'実質公債費比率（分子）の構造'!L$49</f>
        <v>35</v>
      </c>
      <c r="F45" s="172"/>
      <c r="G45" s="172"/>
      <c r="H45" s="172">
        <f>'実質公債費比率（分子）の構造'!M$49</f>
        <v>29</v>
      </c>
      <c r="I45" s="172"/>
      <c r="J45" s="172"/>
      <c r="K45" s="172">
        <f>'実質公債費比率（分子）の構造'!N$49</f>
        <v>18</v>
      </c>
      <c r="L45" s="172"/>
      <c r="M45" s="172"/>
      <c r="N45" s="172">
        <f>'実質公債費比率（分子）の構造'!O$49</f>
        <v>49</v>
      </c>
      <c r="O45" s="172"/>
      <c r="P45" s="172"/>
    </row>
    <row r="46" spans="1:16" x14ac:dyDescent="0.2">
      <c r="A46" s="172" t="s">
        <v>64</v>
      </c>
      <c r="B46" s="172">
        <f>'実質公債費比率（分子）の構造'!K$48</f>
        <v>1024</v>
      </c>
      <c r="C46" s="172"/>
      <c r="D46" s="172"/>
      <c r="E46" s="172">
        <f>'実質公債費比率（分子）の構造'!L$48</f>
        <v>986</v>
      </c>
      <c r="F46" s="172"/>
      <c r="G46" s="172"/>
      <c r="H46" s="172">
        <f>'実質公債費比率（分子）の構造'!M$48</f>
        <v>898</v>
      </c>
      <c r="I46" s="172"/>
      <c r="J46" s="172"/>
      <c r="K46" s="172">
        <f>'実質公債費比率（分子）の構造'!N$48</f>
        <v>823</v>
      </c>
      <c r="L46" s="172"/>
      <c r="M46" s="172"/>
      <c r="N46" s="172">
        <f>'実質公債費比率（分子）の構造'!O$48</f>
        <v>846</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4089</v>
      </c>
      <c r="C49" s="172"/>
      <c r="D49" s="172"/>
      <c r="E49" s="172">
        <f>'実質公債費比率（分子）の構造'!L$45</f>
        <v>4041</v>
      </c>
      <c r="F49" s="172"/>
      <c r="G49" s="172"/>
      <c r="H49" s="172">
        <f>'実質公債費比率（分子）の構造'!M$45</f>
        <v>4119</v>
      </c>
      <c r="I49" s="172"/>
      <c r="J49" s="172"/>
      <c r="K49" s="172">
        <f>'実質公債費比率（分子）の構造'!N$45</f>
        <v>3913</v>
      </c>
      <c r="L49" s="172"/>
      <c r="M49" s="172"/>
      <c r="N49" s="172">
        <f>'実質公債費比率（分子）の構造'!O$45</f>
        <v>3827</v>
      </c>
      <c r="O49" s="172"/>
      <c r="P49" s="172"/>
    </row>
    <row r="50" spans="1:16" x14ac:dyDescent="0.2">
      <c r="A50" s="172" t="s">
        <v>67</v>
      </c>
      <c r="B50" s="172" t="e">
        <f>NA()</f>
        <v>#N/A</v>
      </c>
      <c r="C50" s="172">
        <f>IF(ISNUMBER('実質公債費比率（分子）の構造'!K$53),'実質公債費比率（分子）の構造'!K$53,NA())</f>
        <v>1022</v>
      </c>
      <c r="D50" s="172" t="e">
        <f>NA()</f>
        <v>#N/A</v>
      </c>
      <c r="E50" s="172" t="e">
        <f>NA()</f>
        <v>#N/A</v>
      </c>
      <c r="F50" s="172">
        <f>IF(ISNUMBER('実質公債費比率（分子）の構造'!L$53),'実質公債費比率（分子）の構造'!L$53,NA())</f>
        <v>872</v>
      </c>
      <c r="G50" s="172" t="e">
        <f>NA()</f>
        <v>#N/A</v>
      </c>
      <c r="H50" s="172" t="e">
        <f>NA()</f>
        <v>#N/A</v>
      </c>
      <c r="I50" s="172">
        <f>IF(ISNUMBER('実質公債費比率（分子）の構造'!M$53),'実質公債費比率（分子）の構造'!M$53,NA())</f>
        <v>729</v>
      </c>
      <c r="J50" s="172" t="e">
        <f>NA()</f>
        <v>#N/A</v>
      </c>
      <c r="K50" s="172" t="e">
        <f>NA()</f>
        <v>#N/A</v>
      </c>
      <c r="L50" s="172">
        <f>IF(ISNUMBER('実質公債費比率（分子）の構造'!N$53),'実質公債費比率（分子）の構造'!N$53,NA())</f>
        <v>544</v>
      </c>
      <c r="M50" s="172" t="e">
        <f>NA()</f>
        <v>#N/A</v>
      </c>
      <c r="N50" s="172" t="e">
        <f>NA()</f>
        <v>#N/A</v>
      </c>
      <c r="O50" s="172">
        <f>IF(ISNUMBER('実質公債費比率（分子）の構造'!O$53),'実質公債費比率（分子）の構造'!O$53,NA())</f>
        <v>433</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43863</v>
      </c>
      <c r="E56" s="171"/>
      <c r="F56" s="171"/>
      <c r="G56" s="171">
        <f>'将来負担比率（分子）の構造'!J$52</f>
        <v>43058</v>
      </c>
      <c r="H56" s="171"/>
      <c r="I56" s="171"/>
      <c r="J56" s="171">
        <f>'将来負担比率（分子）の構造'!K$52</f>
        <v>42029</v>
      </c>
      <c r="K56" s="171"/>
      <c r="L56" s="171"/>
      <c r="M56" s="171">
        <f>'将来負担比率（分子）の構造'!L$52</f>
        <v>39924</v>
      </c>
      <c r="N56" s="171"/>
      <c r="O56" s="171"/>
      <c r="P56" s="171">
        <f>'将来負担比率（分子）の構造'!M$52</f>
        <v>37996</v>
      </c>
    </row>
    <row r="57" spans="1:16" x14ac:dyDescent="0.2">
      <c r="A57" s="171" t="s">
        <v>42</v>
      </c>
      <c r="B57" s="171"/>
      <c r="C57" s="171"/>
      <c r="D57" s="171">
        <f>'将来負担比率（分子）の構造'!I$51</f>
        <v>12165</v>
      </c>
      <c r="E57" s="171"/>
      <c r="F57" s="171"/>
      <c r="G57" s="171">
        <f>'将来負担比率（分子）の構造'!J$51</f>
        <v>10991</v>
      </c>
      <c r="H57" s="171"/>
      <c r="I57" s="171"/>
      <c r="J57" s="171">
        <f>'将来負担比率（分子）の構造'!K$51</f>
        <v>10665</v>
      </c>
      <c r="K57" s="171"/>
      <c r="L57" s="171"/>
      <c r="M57" s="171">
        <f>'将来負担比率（分子）の構造'!L$51</f>
        <v>10348</v>
      </c>
      <c r="N57" s="171"/>
      <c r="O57" s="171"/>
      <c r="P57" s="171">
        <f>'将来負担比率（分子）の構造'!M$51</f>
        <v>10769</v>
      </c>
    </row>
    <row r="58" spans="1:16" x14ac:dyDescent="0.2">
      <c r="A58" s="171" t="s">
        <v>41</v>
      </c>
      <c r="B58" s="171"/>
      <c r="C58" s="171"/>
      <c r="D58" s="171">
        <f>'将来負担比率（分子）の構造'!I$50</f>
        <v>1428</v>
      </c>
      <c r="E58" s="171"/>
      <c r="F58" s="171"/>
      <c r="G58" s="171">
        <f>'将来負担比率（分子）の構造'!J$50</f>
        <v>1884</v>
      </c>
      <c r="H58" s="171"/>
      <c r="I58" s="171"/>
      <c r="J58" s="171">
        <f>'将来負担比率（分子）の構造'!K$50</f>
        <v>4315</v>
      </c>
      <c r="K58" s="171"/>
      <c r="L58" s="171"/>
      <c r="M58" s="171">
        <f>'将来負担比率（分子）の構造'!L$50</f>
        <v>6465</v>
      </c>
      <c r="N58" s="171"/>
      <c r="O58" s="171"/>
      <c r="P58" s="171">
        <f>'将来負担比率（分子）の構造'!M$50</f>
        <v>7977</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f>'将来負担比率（分子）の構造'!I$46</f>
        <v>730</v>
      </c>
      <c r="C61" s="171"/>
      <c r="D61" s="171"/>
      <c r="E61" s="171">
        <f>'将来負担比率（分子）の構造'!J$46</f>
        <v>742</v>
      </c>
      <c r="F61" s="171"/>
      <c r="G61" s="171"/>
      <c r="H61" s="171">
        <f>'将来負担比率（分子）の構造'!K$46</f>
        <v>818</v>
      </c>
      <c r="I61" s="171"/>
      <c r="J61" s="171"/>
      <c r="K61" s="171">
        <f>'将来負担比率（分子）の構造'!L$46</f>
        <v>910</v>
      </c>
      <c r="L61" s="171"/>
      <c r="M61" s="171"/>
      <c r="N61" s="171">
        <f>'将来負担比率（分子）の構造'!M$46</f>
        <v>735</v>
      </c>
      <c r="O61" s="171"/>
      <c r="P61" s="171"/>
    </row>
    <row r="62" spans="1:16" x14ac:dyDescent="0.2">
      <c r="A62" s="171" t="s">
        <v>35</v>
      </c>
      <c r="B62" s="171">
        <f>'将来負担比率（分子）の構造'!I$45</f>
        <v>4703</v>
      </c>
      <c r="C62" s="171"/>
      <c r="D62" s="171"/>
      <c r="E62" s="171">
        <f>'将来負担比率（分子）の構造'!J$45</f>
        <v>4826</v>
      </c>
      <c r="F62" s="171"/>
      <c r="G62" s="171"/>
      <c r="H62" s="171">
        <f>'将来負担比率（分子）の構造'!K$45</f>
        <v>4875</v>
      </c>
      <c r="I62" s="171"/>
      <c r="J62" s="171"/>
      <c r="K62" s="171">
        <f>'将来負担比率（分子）の構造'!L$45</f>
        <v>4673</v>
      </c>
      <c r="L62" s="171"/>
      <c r="M62" s="171"/>
      <c r="N62" s="171">
        <f>'将来負担比率（分子）の構造'!M$45</f>
        <v>4711</v>
      </c>
      <c r="O62" s="171"/>
      <c r="P62" s="171"/>
    </row>
    <row r="63" spans="1:16" x14ac:dyDescent="0.2">
      <c r="A63" s="171" t="s">
        <v>34</v>
      </c>
      <c r="B63" s="171">
        <f>'将来負担比率（分子）の構造'!I$44</f>
        <v>438</v>
      </c>
      <c r="C63" s="171"/>
      <c r="D63" s="171"/>
      <c r="E63" s="171">
        <f>'将来負担比率（分子）の構造'!J$44</f>
        <v>466</v>
      </c>
      <c r="F63" s="171"/>
      <c r="G63" s="171"/>
      <c r="H63" s="171">
        <f>'将来負担比率（分子）の構造'!K$44</f>
        <v>430</v>
      </c>
      <c r="I63" s="171"/>
      <c r="J63" s="171"/>
      <c r="K63" s="171">
        <f>'将来負担比率（分子）の構造'!L$44</f>
        <v>414</v>
      </c>
      <c r="L63" s="171"/>
      <c r="M63" s="171"/>
      <c r="N63" s="171">
        <f>'将来負担比率（分子）の構造'!M$44</f>
        <v>401</v>
      </c>
      <c r="O63" s="171"/>
      <c r="P63" s="171"/>
    </row>
    <row r="64" spans="1:16" x14ac:dyDescent="0.2">
      <c r="A64" s="171" t="s">
        <v>33</v>
      </c>
      <c r="B64" s="171">
        <f>'将来負担比率（分子）の構造'!I$43</f>
        <v>20880</v>
      </c>
      <c r="C64" s="171"/>
      <c r="D64" s="171"/>
      <c r="E64" s="171">
        <f>'将来負担比率（分子）の構造'!J$43</f>
        <v>17888</v>
      </c>
      <c r="F64" s="171"/>
      <c r="G64" s="171"/>
      <c r="H64" s="171">
        <f>'将来負担比率（分子）の構造'!K$43</f>
        <v>16205</v>
      </c>
      <c r="I64" s="171"/>
      <c r="J64" s="171"/>
      <c r="K64" s="171">
        <f>'将来負担比率（分子）の構造'!L$43</f>
        <v>15021</v>
      </c>
      <c r="L64" s="171"/>
      <c r="M64" s="171"/>
      <c r="N64" s="171">
        <f>'将来負担比率（分子）の構造'!M$43</f>
        <v>14171</v>
      </c>
      <c r="O64" s="171"/>
      <c r="P64" s="171"/>
    </row>
    <row r="65" spans="1:16" x14ac:dyDescent="0.2">
      <c r="A65" s="171" t="s">
        <v>32</v>
      </c>
      <c r="B65" s="171">
        <f>'将来負担比率（分子）の構造'!I$42</f>
        <v>445</v>
      </c>
      <c r="C65" s="171"/>
      <c r="D65" s="171"/>
      <c r="E65" s="171">
        <f>'将来負担比率（分子）の構造'!J$42</f>
        <v>665</v>
      </c>
      <c r="F65" s="171"/>
      <c r="G65" s="171"/>
      <c r="H65" s="171">
        <f>'将来負担比率（分子）の構造'!K$42</f>
        <v>811</v>
      </c>
      <c r="I65" s="171"/>
      <c r="J65" s="171"/>
      <c r="K65" s="171">
        <f>'将来負担比率（分子）の構造'!L$42</f>
        <v>948</v>
      </c>
      <c r="L65" s="171"/>
      <c r="M65" s="171"/>
      <c r="N65" s="171">
        <f>'将来負担比率（分子）の構造'!M$42</f>
        <v>525</v>
      </c>
      <c r="O65" s="171"/>
      <c r="P65" s="171"/>
    </row>
    <row r="66" spans="1:16" x14ac:dyDescent="0.2">
      <c r="A66" s="171" t="s">
        <v>31</v>
      </c>
      <c r="B66" s="171">
        <f>'将来負担比率（分子）の構造'!I$41</f>
        <v>41778</v>
      </c>
      <c r="C66" s="171"/>
      <c r="D66" s="171"/>
      <c r="E66" s="171">
        <f>'将来負担比率（分子）の構造'!J$41</f>
        <v>41033</v>
      </c>
      <c r="F66" s="171"/>
      <c r="G66" s="171"/>
      <c r="H66" s="171">
        <f>'将来負担比率（分子）の構造'!K$41</f>
        <v>39427</v>
      </c>
      <c r="I66" s="171"/>
      <c r="J66" s="171"/>
      <c r="K66" s="171">
        <f>'将来負担比率（分子）の構造'!L$41</f>
        <v>37153</v>
      </c>
      <c r="L66" s="171"/>
      <c r="M66" s="171"/>
      <c r="N66" s="171">
        <f>'将来負担比率（分子）の構造'!M$41</f>
        <v>35383</v>
      </c>
      <c r="O66" s="171"/>
      <c r="P66" s="171"/>
    </row>
    <row r="67" spans="1:16" x14ac:dyDescent="0.2">
      <c r="A67" s="171" t="s">
        <v>71</v>
      </c>
      <c r="B67" s="171" t="e">
        <f>NA()</f>
        <v>#N/A</v>
      </c>
      <c r="C67" s="171">
        <f>IF(ISNUMBER('将来負担比率（分子）の構造'!I$53), IF('将来負担比率（分子）の構造'!I$53 &lt; 0, 0, '将来負担比率（分子）の構造'!I$53), NA())</f>
        <v>11518</v>
      </c>
      <c r="D67" s="171" t="e">
        <f>NA()</f>
        <v>#N/A</v>
      </c>
      <c r="E67" s="171" t="e">
        <f>NA()</f>
        <v>#N/A</v>
      </c>
      <c r="F67" s="171">
        <f>IF(ISNUMBER('将来負担比率（分子）の構造'!J$53), IF('将来負担比率（分子）の構造'!J$53 &lt; 0, 0, '将来負担比率（分子）の構造'!J$53), NA())</f>
        <v>9685</v>
      </c>
      <c r="G67" s="171" t="e">
        <f>NA()</f>
        <v>#N/A</v>
      </c>
      <c r="H67" s="171" t="e">
        <f>NA()</f>
        <v>#N/A</v>
      </c>
      <c r="I67" s="171">
        <f>IF(ISNUMBER('将来負担比率（分子）の構造'!K$53), IF('将来負担比率（分子）の構造'!K$53 &lt; 0, 0, '将来負担比率（分子）の構造'!K$53), NA())</f>
        <v>5558</v>
      </c>
      <c r="J67" s="171" t="e">
        <f>NA()</f>
        <v>#N/A</v>
      </c>
      <c r="K67" s="171" t="e">
        <f>NA()</f>
        <v>#N/A</v>
      </c>
      <c r="L67" s="171">
        <f>IF(ISNUMBER('将来負担比率（分子）の構造'!L$53), IF('将来負担比率（分子）の構造'!L$53 &lt; 0, 0, '将来負担比率（分子）の構造'!L$53), NA())</f>
        <v>2381</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2489</v>
      </c>
      <c r="C72" s="175">
        <f>基金残高に係る経年分析!G55</f>
        <v>4443</v>
      </c>
      <c r="D72" s="175">
        <f>基金残高に係る経年分析!H55</f>
        <v>5537</v>
      </c>
    </row>
    <row r="73" spans="1:16" x14ac:dyDescent="0.2">
      <c r="A73" s="174" t="s">
        <v>74</v>
      </c>
      <c r="B73" s="175">
        <f>基金残高に係る経年分析!F56</f>
        <v>483</v>
      </c>
      <c r="C73" s="175">
        <f>基金残高に係る経年分析!G56</f>
        <v>483</v>
      </c>
      <c r="D73" s="175">
        <f>基金残高に係る経年分析!H56</f>
        <v>608</v>
      </c>
    </row>
    <row r="74" spans="1:16" x14ac:dyDescent="0.2">
      <c r="A74" s="174" t="s">
        <v>75</v>
      </c>
      <c r="B74" s="175">
        <f>基金残高に係る経年分析!F57</f>
        <v>1280</v>
      </c>
      <c r="C74" s="175">
        <f>基金残高に係る経年分析!G57</f>
        <v>1475</v>
      </c>
      <c r="D74" s="175">
        <f>基金残高に係る経年分析!H57</f>
        <v>1767</v>
      </c>
    </row>
  </sheetData>
  <sheetProtection algorithmName="SHA-512" hashValue="cDGEspghfeN4Zg5mQG76cqaEl9LPmQy7aJsWgdM9XjYeX073xTAB000koPc0jqZzkNIRMFJt2BgMhbQNfTtGPQ==" saltValue="3urNBHf7TbLvYozJ8MVF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2025-03-17T08:56:27Z</cp:lastPrinted>
  <dcterms:created xsi:type="dcterms:W3CDTF">2025-02-19T03:28:38Z</dcterms:created>
  <dcterms:modified xsi:type="dcterms:W3CDTF">2025-03-18T01:09:12Z</dcterms:modified>
  <cp:category/>
</cp:coreProperties>
</file>