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9BDBF52D-915D-4D0C-8179-46068D8B6AB4}"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BW34" i="10"/>
  <c r="BW35" i="10" s="1"/>
  <c r="BW36" i="10" s="1"/>
  <c r="BW37" i="10" s="1"/>
  <c r="BW38" i="10" s="1"/>
  <c r="BW39" i="10" s="1"/>
  <c r="BW40" i="10" s="1"/>
  <c r="BW41" i="10" s="1"/>
  <c r="BE34" i="10"/>
  <c r="C34" i="10"/>
  <c r="C35" i="10" s="1"/>
  <c r="CO34" i="10" l="1"/>
  <c r="U34" i="10"/>
  <c r="U35" i="10" s="1"/>
  <c r="U36" i="10" s="1"/>
  <c r="C36"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<sst xmlns="http://schemas.openxmlformats.org/spreadsheetml/2006/main" count="1081" uniqueCount="562">
  <si>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</si>
  <si>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</si>
  <si>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</si>
  <si>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</si>
  <si>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</si>
  <si>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</si>
  <si>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</si>
  <si>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</si>
  <si>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</si>
  <si>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</si>
  <si>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</si>
  <si>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</si>
  <si>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</si>
  <si>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</si>
  <si>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</si>
  <si>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</si>
  <si>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</si>
  <si>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</si>
  <si>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</si>
  <si>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</si>
  <si>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</si>
  <si>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</si>
  <si>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</si>
  <si>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</si>
  <si>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</si>
  <si>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</si>
  <si>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</si>
  <si>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</si>
  <si>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</si>
  <si>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</si>
  <si>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</si>
  <si>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</si>
  <si>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</si>
  <si>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</si>
  <si>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</si>
  <si>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</si>
  <si>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</si>
  <si>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</si>
  <si>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</si>
  <si>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</si>
  <si>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</si>
  <si>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</si>
  <si>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</si>
  <si>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</si>
  <si>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</si>
  <si>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</si>
  <si>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</si>
  <si>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</si>
  <si>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</si>
  <si>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</si>
  <si>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</si>
  <si>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</si>
  <si>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</si>
  <si>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</si>
  <si>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</si>
  <si>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</si>
  <si>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</si>
  <si>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</si>
  <si>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</si>
  <si>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</si>
  <si>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</si>
  <si>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</si>
  <si>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</si>
  <si>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</si>
  <si>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</si>
  <si>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</si>
  <si>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</si>
  <si>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</si>
  <si>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</si>
  <si>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</si>
  <si>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</si>
  <si>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</si>
  <si>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</si>
  <si>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</si>
  <si>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</si>
  <si>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</si>
  <si>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</si>
  <si>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</si>
  <si>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</si>
  <si>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</si>
  <si>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</si>
  <si>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</si>
  <si>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</si>
  <si>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</si>
  <si>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</si>
  <si>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</si>
  <si>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</si>
  <si>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</si>
  <si>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</si>
  <si>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</si>
  <si>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</si>
  <si>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</si>
  <si>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</si>
  <si>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</si>
  <si>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</si>
  <si>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</si>
  <si>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</si>
  <si>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</si>
  <si>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</si>
  <si>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</si>
  <si>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</si>
  <si>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</si>
  <si>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</si>
  <si>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</si>
  <si>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</si>
  <si>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</si>
  <si>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</si>
  <si>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</si>
  <si>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</si>
  <si>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</si>
  <si>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</si>
  <si>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</si>
  <si>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</si>
  <si>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</si>
  <si>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</si>
  <si>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</si>
  <si>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</si>
  <si>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</si>
  <si>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</si>
  <si>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</si>
  <si>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</si>
  <si>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</si>
  <si>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</si>
  <si>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</si>
  <si>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</si>
  <si>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</si>
  <si>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</si>
  <si>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</si>
  <si>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</si>
  <si>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</si>
  <si>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</si>
  <si>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</si>
  <si>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</si>
  <si>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</si>
  <si>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</si>
  <si>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</si>
  <si>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</si>
  <si>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</si>
  <si>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</si>
  <si>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</si>
  <si>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</si>
  <si>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</si>
  <si>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</si>
  <si>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</si>
  <si>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</si>
  <si>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</si>
  <si>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</si>
  <si>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</si>
  <si>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</si>
  <si>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</si>
  <si>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</si>
  <si>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</si>
  <si>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</si>
  <si>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</si>
  <si>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</si>
  <si>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</si>
  <si>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</si>
  <si>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</si>
  <si>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</si>
  <si>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</si>
  <si>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</si>
  <si>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</si>
  <si>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</si>
  <si>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</si>
  <si>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</si>
  <si>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</si>
  <si>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</si>
  <si>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</si>
  <si>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</si>
  <si>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</si>
  <si>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</si>
  <si>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</si>
  <si>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</si>
  <si>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</si>
  <si>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</si>
  <si>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</si>
  <si>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</si>
  <si>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</si>
  <si>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</si>
  <si>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</si>
  <si>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</si>
  <si>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</si>
  <si>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</si>
  <si>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</si>
  <si>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</si>
  <si>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</si>
  <si>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</si>
  <si>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</si>
  <si>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</si>
  <si>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</si>
  <si>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</si>
  <si>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</si>
  <si>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</si>
  <si>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</si>
  <si>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</si>
  <si>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</si>
  <si>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</si>
  <si>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</si>
  <si>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</si>
  <si>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</si>
  <si>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</si>
  <si>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</si>
  <si>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</si>
  <si>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大阪府寝屋川市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</si>
  <si>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</si>
  <si>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</si>
  <si>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</si>
  <si>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</si>
  <si>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</si>
  <si>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</si>
  <si>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</si>
  <si>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</si>
  <si>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</si>
  <si>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</si>
  <si>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</si>
  <si>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</si>
  <si>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</si>
  <si>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</si>
  <si>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</si>
  <si>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</si>
  <si>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</si>
  <si>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</si>
  <si>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</si>
  <si>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</si>
  <si>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</si>
  <si>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</si>
  <si>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</si>
  <si>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</si>
  <si>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</si>
  <si>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</si>
  <si>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</si>
  <si>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</si>
  <si>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</si>
  <si>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</si>
  <si>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</si>
  <si>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</si>
  <si>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</si>
  <si>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</si>
  <si>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</si>
  <si>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</si>
  <si>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</si>
  <si>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</si>
  <si>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</si>
  <si>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</si>
  <si>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</si>
  <si>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</si>
  <si>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</si>
  <si>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</si>
  <si>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</si>
  <si>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</si>
  <si>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</si>
  <si>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</si>
  <si>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</si>
  <si>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</si>
  <si>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</si>
  <si>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</si>
  <si>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</si>
  <si>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</si>
  <si>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</si>
  <si>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</si>
  <si>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</si>
  <si>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</si>
  <si>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</si>
  <si>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</si>
  <si>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</si>
  <si>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</si>
  <si>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</si>
  <si>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</si>
  <si>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</si>
  <si>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</si>
  <si>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</si>
  <si>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</si>
  <si>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</si>
  <si>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</si>
  <si>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</si>
  <si>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</si>
  <si>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</si>
  <si>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</si>
  <si>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</si>
  <si>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</si>
  <si>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</si>
  <si>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</si>
  <si>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</si>
  <si>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</si>
  <si>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</si>
  <si>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</si>
  <si>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</si>
  <si>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</si>
  <si>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</si>
  <si>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</si>
  <si>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</si>
  <si>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</si>
  <si>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</si>
  <si>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</si>
  <si>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</si>
  <si>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</si>
  <si>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</si>
  <si>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</si>
  <si>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</si>
  <si>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</si>
  <si>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</si>
  <si>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</si>
  <si>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</si>
  <si>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</si>
  <si>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</si>
  <si>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</si>
  <si>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</si>
  <si>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</si>
  <si>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</si>
  <si>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</si>
  <si>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</si>
  <si>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</si>
  <si>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</si>
  <si>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</si>
  <si>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</si>
  <si>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</si>
  <si>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</si>
  <si>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</si>
  <si>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</si>
  <si>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</si>
  <si>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</si>
  <si>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</si>
  <si>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</si>
  <si>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</si>
  <si>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</si>
  <si>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</si>
  <si>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</si>
  <si>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</si>
  <si>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</si>
  <si>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</si>
  <si>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</si>
  <si>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</si>
  <si>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</si>
  <si>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</si>
  <si>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</si>
  <si>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</si>
  <si>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</si>
  <si>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</si>
  <si>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</si>
  <si>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</si>
  <si>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</si>
  <si>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</si>
  <si>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</si>
  <si>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</si>
  <si>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</si>
  <si>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</si>
  <si>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</si>
  <si>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</si>
  <si>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</si>
  <si>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</si>
  <si>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</si>
  <si>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</si>
  <si>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</si>
  <si>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</si>
  <si>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大阪府寝屋川市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</si>
  <si>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</si>
  <si>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</si>
  <si>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</si>
  <si>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</si>
  <si>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</si>
  <si>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</si>
  <si>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</si>
  <si>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</si>
  <si>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</si>
  <si>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</si>
  <si>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</si>
  <si>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</si>
  <si>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</si>
  <si>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</si>
  <si>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</si>
  <si>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</si>
  <si>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</si>
  <si>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</si>
  <si>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</si>
  <si>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</si>
  <si>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</si>
  <si>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</si>
  <si>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</si>
  <si>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</si>
  <si>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</si>
  <si>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</si>
  <si>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</si>
  <si>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</si>
  <si>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</si>
  <si>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</si>
  <si>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</si>
  <si>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</si>
  <si>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</si>
  <si>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</si>
  <si>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</si>
  <si>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</si>
  <si>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</si>
  <si>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</si>
  <si>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</si>
  <si>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</si>
  <si>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</si>
  <si>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</si>
  <si>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</si>
  <si>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</si>
  <si>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</si>
  <si>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</si>
  <si>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</si>
  <si>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</si>
  <si>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</si>
  <si>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</si>
  <si>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</si>
  <si>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</si>
  <si>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</si>
  <si>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</si>
  <si>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</si>
  <si>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</si>
  <si>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</si>
  <si>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</si>
  <si>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</si>
  <si>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</si>
  <si>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</si>
  <si>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</si>
  <si>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</si>
  <si>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</si>
  <si>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</si>
  <si>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</si>
  <si>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</si>
  <si>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</si>
  <si>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</si>
  <si>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</si>
  <si>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</si>
  <si>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</si>
  <si>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</si>
  <si>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</si>
  <si>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</si>
  <si>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</si>
  <si>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</si>
  <si>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</si>
  <si>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</si>
  <si>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</si>
  <si>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</si>
  <si>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</si>
  <si>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</si>
  <si>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</si>
  <si>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</si>
  <si>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</si>
  <si>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</si>
  <si>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</si>
  <si>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</si>
  <si>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</si>
  <si>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</si>
  <si>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</si>
  <si>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</si>
  <si>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</si>
  <si>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</si>
  <si>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</si>
  <si>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</si>
  <si>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</si>
  <si>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</si>
  <si>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</si>
  <si>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</si>
  <si>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</si>
  <si>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</si>
  <si>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</si>
  <si>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</si>
  <si>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</si>
  <si>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</si>
  <si>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</si>
  <si>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</si>
  <si>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</si>
  <si>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</si>
  <si>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</si>
  <si>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</si>
  <si>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</si>
  <si>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</si>
  <si>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</si>
  <si>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</si>
  <si>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</si>
  <si>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</si>
  <si>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</si>
  <si>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</si>
  <si>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</si>
  <si>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</si>
  <si>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</si>
  <si>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</si>
  <si>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</si>
  <si>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</si>
  <si>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</si>
  <si>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</si>
  <si>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</si>
  <si>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</si>
  <si>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</si>
  <si>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</si>
  <si>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</si>
  <si>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</si>
  <si>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</si>
  <si>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</si>
  <si>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</si>
  <si>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</si>
  <si>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</si>
  <si>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</si>
  <si>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</si>
  <si>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</si>
  <si>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</si>
  <si>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</si>
  <si>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</si>
  <si>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</si>
  <si>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</si>
  <si>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</si>
  <si>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</si>
  <si>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</si>
  <si>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</si>
  <si>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</si>
  <si>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</si>
  <si>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</si>
  <si>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</si>
  <si>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</si>
  <si>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</si>
  <si>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</si>
  <si>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</si>
  <si>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</si>
  <si>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</si>
  <si>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</si>
  <si>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</si>
  <si>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</si>
  <si>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</si>
  <si>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</si>
  <si>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</si>
  <si>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</si>
  <si>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</si>
  <si>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</si>
  <si>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</si>
  <si>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</si>
  <si>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</si>
  <si>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</si>
  <si>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</si>
  <si>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0.77</t>
  </si>
  <si>
    <t>水道事業会計</t>
  </si>
  <si>
    <t>一般会計</t>
  </si>
  <si>
    <t>下水道事業会計</t>
  </si>
  <si>
    <t>後期高齢者医療特別会計</t>
  </si>
  <si>
    <t>国民健康保険特別会計</t>
  </si>
  <si>
    <t>介護保険特別会計</t>
  </si>
  <si>
    <t>公共用地先行取得事業特別会計</t>
  </si>
  <si>
    <t>母子父子寡婦福祉資金貸付金特別会計</t>
  </si>
  <si>
    <t>その他会計（赤字）</t>
  </si>
  <si>
    <t>その他会計（黒字）</t>
  </si>
  <si>
    <t>R01</t>
    <phoneticPr fontId="5"/>
  </si>
  <si>
    <t>R02</t>
    <phoneticPr fontId="5"/>
  </si>
  <si>
    <t>R03</t>
    <phoneticPr fontId="5"/>
  </si>
  <si>
    <t>R04</t>
    <phoneticPr fontId="5"/>
  </si>
  <si>
    <t>R05</t>
    <phoneticPr fontId="5"/>
  </si>
  <si>
    <t>-</t>
    <phoneticPr fontId="2"/>
  </si>
  <si>
    <t>アドバンス寝屋川マネジメント株式会社</t>
    <rPh sb="5" eb="8">
      <t>ネヤガワ</t>
    </rPh>
    <rPh sb="14" eb="18">
      <t>カブシキカイシャ</t>
    </rPh>
    <phoneticPr fontId="10"/>
  </si>
  <si>
    <t>北河内4市リサイクル施設組合</t>
    <rPh sb="0" eb="5">
      <t>キタカワチヨンシ</t>
    </rPh>
    <rPh sb="10" eb="12">
      <t>シセツ</t>
    </rPh>
    <rPh sb="12" eb="14">
      <t>クミアイ</t>
    </rPh>
    <phoneticPr fontId="10"/>
  </si>
  <si>
    <t>枚方寝屋川消防組合</t>
    <rPh sb="0" eb="5">
      <t>ヒラカタネヤガワ</t>
    </rPh>
    <rPh sb="5" eb="9">
      <t>ショウボウクミアイ</t>
    </rPh>
    <phoneticPr fontId="10"/>
  </si>
  <si>
    <t>大阪府都市競艇企業団</t>
    <rPh sb="0" eb="10">
      <t>オオサカフトシキョウテイキギョウダン</t>
    </rPh>
    <phoneticPr fontId="10"/>
  </si>
  <si>
    <t>淀川左岸水防事務組合</t>
    <rPh sb="0" eb="4">
      <t>ヨドガワサガン</t>
    </rPh>
    <rPh sb="4" eb="10">
      <t>スイボウジムクミアイ</t>
    </rPh>
    <phoneticPr fontId="10"/>
  </si>
  <si>
    <t>大阪府後期高齢者医療広域連合（一般会計）</t>
    <rPh sb="0" eb="12">
      <t>オオサカフコウキコウレイ</t>
    </rPh>
    <rPh sb="12" eb="14">
      <t>レンゴウ</t>
    </rPh>
    <rPh sb="15" eb="19">
      <t>イッパンカイケイ</t>
    </rPh>
    <phoneticPr fontId="10"/>
  </si>
  <si>
    <t>大阪府後期高齢者医療広域連合（後期高齢者医療特別会計）</t>
    <rPh sb="0" eb="14">
      <t>オオサカフコウキコウレイシャイリョウコウイキレンゴウ</t>
    </rPh>
    <rPh sb="15" eb="26">
      <t>コウキコウレイシャイリョウトクベツカイケイ</t>
    </rPh>
    <phoneticPr fontId="10"/>
  </si>
  <si>
    <t>大阪広域水道企業団（水道事業会計）</t>
    <rPh sb="0" eb="9">
      <t>オオサカコウイキスイドウキギョウダン</t>
    </rPh>
    <rPh sb="10" eb="14">
      <t>スイドウジギョウ</t>
    </rPh>
    <rPh sb="14" eb="16">
      <t>カイケイ</t>
    </rPh>
    <phoneticPr fontId="10"/>
  </si>
  <si>
    <t>大阪広域水道企業団（工業用水道事業会計）</t>
    <rPh sb="0" eb="9">
      <t>オオサカコウイキスイドウキギョウダン</t>
    </rPh>
    <rPh sb="10" eb="12">
      <t>コウギョウ</t>
    </rPh>
    <rPh sb="12" eb="13">
      <t>ヨウ</t>
    </rPh>
    <rPh sb="13" eb="15">
      <t>スイドウ</t>
    </rPh>
    <rPh sb="15" eb="17">
      <t>ジギョウ</t>
    </rPh>
    <rPh sb="17" eb="19">
      <t>カイケイ</t>
    </rPh>
    <phoneticPr fontId="10"/>
  </si>
  <si>
    <t>公共公益施設整備基金</t>
    <rPh sb="0" eb="2">
      <t>コウキョウ</t>
    </rPh>
    <rPh sb="2" eb="4">
      <t>コウエキ</t>
    </rPh>
    <rPh sb="4" eb="6">
      <t>シセツ</t>
    </rPh>
    <rPh sb="6" eb="8">
      <t>セイビ</t>
    </rPh>
    <rPh sb="8" eb="10">
      <t>キキン</t>
    </rPh>
    <phoneticPr fontId="10"/>
  </si>
  <si>
    <t>くらし・笑顔創生基金</t>
    <phoneticPr fontId="10"/>
  </si>
  <si>
    <t>職員退職手当基金</t>
    <phoneticPr fontId="10"/>
  </si>
  <si>
    <t>福祉基金</t>
    <rPh sb="0" eb="2">
      <t>フクシ</t>
    </rPh>
    <rPh sb="2" eb="4">
      <t>キキン</t>
    </rPh>
    <phoneticPr fontId="10"/>
  </si>
  <si>
    <t>公園墓地管理基金</t>
    <rPh sb="0" eb="2">
      <t>コウエン</t>
    </rPh>
    <rPh sb="2" eb="4">
      <t>ボチ</t>
    </rPh>
    <rPh sb="4" eb="6">
      <t>カンリ</t>
    </rPh>
    <rPh sb="6" eb="8">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</si>
</sst>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102A-4B84-85F8-89BE466774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37513</c:v>
                </c:pt>
                <c:pt idx="1">
                  <c:v>42052</c:v>
                </c:pt>
                <c:pt idx="2">
                  <c:v>40501</c:v>
                </c:pt>
                <c:pt idx="3">
                  <c:v>48417</c:v>
                </c:pt>
                <c:pt idx="4">
                  <c:v>57231</c:v>
                </c:pt>
              </c:numCache>
            </c:numRef>
          </c:val>
          <c:smooth val="0"/>
          <c:extLst>
            <c:ext xmlns:c16="http://schemas.microsoft.com/office/drawing/2014/chart" uri="{C3380CC4-5D6E-409C-BE32-E72D297353CC}">
              <c16:uniqueId val="{00000001-102A-4B84-85F8-89BE466774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3.97</c:v>
                </c:pt>
                <c:pt idx="1">
                  <c:v>3.56</c:v>
                </c:pt>
                <c:pt idx="2">
                  <c:v>2.25</c:v>
                </c:pt>
                <c:pt idx="3">
                  <c:v>2.3199999999999998</c:v>
                </c:pt>
                <c:pt idx="4">
                  <c:v>2.38</c:v>
                </c:pt>
              </c:numCache>
            </c:numRef>
          </c:val>
          <c:extLst>
            <c:ext xmlns:c16="http://schemas.microsoft.com/office/drawing/2014/chart" uri="{C3380CC4-5D6E-409C-BE32-E72D297353CC}">
              <c16:uniqueId val="{00000000-D0E8-4727-9156-CE823667DC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21.63</c:v>
                </c:pt>
                <c:pt idx="1">
                  <c:v>28.84</c:v>
                </c:pt>
                <c:pt idx="2">
                  <c:v>27.93</c:v>
                </c:pt>
                <c:pt idx="3">
                  <c:v>28.82</c:v>
                </c:pt>
                <c:pt idx="4">
                  <c:v>28.15</c:v>
                </c:pt>
              </c:numCache>
            </c:numRef>
          </c:val>
          <c:extLst>
            <c:ext xmlns:c16="http://schemas.microsoft.com/office/drawing/2014/chart" uri="{C3380CC4-5D6E-409C-BE32-E72D297353CC}">
              <c16:uniqueId val="{00000001-D0E8-4727-9156-CE823667DC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6.74</c:v>
                </c:pt>
                <c:pt idx="1">
                  <c:v>7.47</c:v>
                </c:pt>
                <c:pt idx="2">
                  <c:v>-0.77</c:v>
                </c:pt>
                <c:pt idx="3">
                  <c:v>0.22</c:v>
                </c:pt>
                <c:pt idx="4">
                  <c:v>0.12</c:v>
                </c:pt>
              </c:numCache>
            </c:numRef>
          </c:val>
          <c:smooth val="0"/>
          <c:extLst>
            <c:ext xmlns:c16="http://schemas.microsoft.com/office/drawing/2014/chart" uri="{C3380CC4-5D6E-409C-BE32-E72D297353CC}">
              <c16:uniqueId val="{00000002-D0E8-4727-9156-CE823667DC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18-4205-9442-8DA70458AD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18-4205-9442-8DA70458AD53}"/>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18-4205-9442-8DA70458AD53}"/>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18-4205-9442-8DA70458AD5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0.75</c:v>
                </c:pt>
                <c:pt idx="4">
                  <c:v>#N/A</c:v>
                </c:pt>
                <c:pt idx="5">
                  <c:v>0.3</c:v>
                </c:pt>
                <c:pt idx="6">
                  <c:v>#N/A</c:v>
                </c:pt>
                <c:pt idx="7">
                  <c:v>0.43</c:v>
                </c:pt>
                <c:pt idx="8">
                  <c:v>#N/A</c:v>
                </c:pt>
                <c:pt idx="9">
                  <c:v>0.15</c:v>
                </c:pt>
              </c:numCache>
            </c:numRef>
          </c:val>
          <c:extLst>
            <c:ext xmlns:c16="http://schemas.microsoft.com/office/drawing/2014/chart" uri="{C3380CC4-5D6E-409C-BE32-E72D297353CC}">
              <c16:uniqueId val="{00000004-E418-4205-9442-8DA70458AD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1.27</c:v>
                </c:pt>
                <c:pt idx="4">
                  <c:v>#N/A</c:v>
                </c:pt>
                <c:pt idx="5">
                  <c:v>0.93</c:v>
                </c:pt>
                <c:pt idx="6">
                  <c:v>#N/A</c:v>
                </c:pt>
                <c:pt idx="7">
                  <c:v>0.64</c:v>
                </c:pt>
                <c:pt idx="8">
                  <c:v>#N/A</c:v>
                </c:pt>
                <c:pt idx="9">
                  <c:v>0.2</c:v>
                </c:pt>
              </c:numCache>
            </c:numRef>
          </c:val>
          <c:extLst>
            <c:ext xmlns:c16="http://schemas.microsoft.com/office/drawing/2014/chart" uri="{C3380CC4-5D6E-409C-BE32-E72D297353CC}">
              <c16:uniqueId val="{00000005-E418-4205-9442-8DA70458AD5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0.37</c:v>
                </c:pt>
                <c:pt idx="2">
                  <c:v>#N/A</c:v>
                </c:pt>
                <c:pt idx="3">
                  <c:v>0.38</c:v>
                </c:pt>
                <c:pt idx="4">
                  <c:v>#N/A</c:v>
                </c:pt>
                <c:pt idx="5">
                  <c:v>0.37</c:v>
                </c:pt>
                <c:pt idx="6">
                  <c:v>#N/A</c:v>
                </c:pt>
                <c:pt idx="7">
                  <c:v>0.43</c:v>
                </c:pt>
                <c:pt idx="8">
                  <c:v>#N/A</c:v>
                </c:pt>
                <c:pt idx="9">
                  <c:v>0.43</c:v>
                </c:pt>
              </c:numCache>
            </c:numRef>
          </c:val>
          <c:extLst>
            <c:ext xmlns:c16="http://schemas.microsoft.com/office/drawing/2014/chart" uri="{C3380CC4-5D6E-409C-BE32-E72D297353CC}">
              <c16:uniqueId val="{00000006-E418-4205-9442-8DA70458AD5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2.66</c:v>
                </c:pt>
                <c:pt idx="2">
                  <c:v>#N/A</c:v>
                </c:pt>
                <c:pt idx="3">
                  <c:v>2.59</c:v>
                </c:pt>
                <c:pt idx="4">
                  <c:v>#N/A</c:v>
                </c:pt>
                <c:pt idx="5">
                  <c:v>2.61</c:v>
                </c:pt>
                <c:pt idx="6">
                  <c:v>#N/A</c:v>
                </c:pt>
                <c:pt idx="7">
                  <c:v>2.58</c:v>
                </c:pt>
                <c:pt idx="8">
                  <c:v>#N/A</c:v>
                </c:pt>
                <c:pt idx="9">
                  <c:v>2.0499999999999998</c:v>
                </c:pt>
              </c:numCache>
            </c:numRef>
          </c:val>
          <c:extLst>
            <c:ext xmlns:c16="http://schemas.microsoft.com/office/drawing/2014/chart" uri="{C3380CC4-5D6E-409C-BE32-E72D297353CC}">
              <c16:uniqueId val="{00000007-E418-4205-9442-8DA70458AD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3.97</c:v>
                </c:pt>
                <c:pt idx="2">
                  <c:v>#N/A</c:v>
                </c:pt>
                <c:pt idx="3">
                  <c:v>3.55</c:v>
                </c:pt>
                <c:pt idx="4">
                  <c:v>#N/A</c:v>
                </c:pt>
                <c:pt idx="5">
                  <c:v>2.25</c:v>
                </c:pt>
                <c:pt idx="6">
                  <c:v>#N/A</c:v>
                </c:pt>
                <c:pt idx="7">
                  <c:v>2.31</c:v>
                </c:pt>
                <c:pt idx="8">
                  <c:v>#N/A</c:v>
                </c:pt>
                <c:pt idx="9">
                  <c:v>2.37</c:v>
                </c:pt>
              </c:numCache>
            </c:numRef>
          </c:val>
          <c:extLst>
            <c:ext xmlns:c16="http://schemas.microsoft.com/office/drawing/2014/chart" uri="{C3380CC4-5D6E-409C-BE32-E72D297353CC}">
              <c16:uniqueId val="{00000008-E418-4205-9442-8DA70458AD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c:v>
                </c:pt>
                <c:pt idx="2">
                  <c:v>#N/A</c:v>
                </c:pt>
                <c:pt idx="3">
                  <c:v>13.17</c:v>
                </c:pt>
                <c:pt idx="4">
                  <c:v>#N/A</c:v>
                </c:pt>
                <c:pt idx="5">
                  <c:v>12.8</c:v>
                </c:pt>
                <c:pt idx="6">
                  <c:v>#N/A</c:v>
                </c:pt>
                <c:pt idx="7">
                  <c:v>12.51</c:v>
                </c:pt>
                <c:pt idx="8">
                  <c:v>#N/A</c:v>
                </c:pt>
                <c:pt idx="9">
                  <c:v>12.2</c:v>
                </c:pt>
              </c:numCache>
            </c:numRef>
          </c:val>
          <c:extLst>
            <c:ext xmlns:c16="http://schemas.microsoft.com/office/drawing/2014/chart" uri="{C3380CC4-5D6E-409C-BE32-E72D297353CC}">
              <c16:uniqueId val="{00000009-E418-4205-9442-8DA70458AD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7526</c:v>
                </c:pt>
                <c:pt idx="5">
                  <c:v>7695</c:v>
                </c:pt>
                <c:pt idx="8">
                  <c:v>7818</c:v>
                </c:pt>
                <c:pt idx="11">
                  <c:v>7534</c:v>
                </c:pt>
                <c:pt idx="14">
                  <c:v>7846</c:v>
                </c:pt>
              </c:numCache>
            </c:numRef>
          </c:val>
          <c:extLst>
            <c:ext xmlns:c16="http://schemas.microsoft.com/office/drawing/2014/chart" uri="{C3380CC4-5D6E-409C-BE32-E72D297353CC}">
              <c16:uniqueId val="{00000000-BABA-4498-A0B4-9E3E3E5049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1-BABA-4498-A0B4-9E3E3E5049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ABA-4498-A0B4-9E3E3E5049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281</c:v>
                </c:pt>
                <c:pt idx="3">
                  <c:v>261</c:v>
                </c:pt>
                <c:pt idx="6">
                  <c:v>252</c:v>
                </c:pt>
                <c:pt idx="9">
                  <c:v>245</c:v>
                </c:pt>
                <c:pt idx="12">
                  <c:v>194</c:v>
                </c:pt>
              </c:numCache>
            </c:numRef>
          </c:val>
          <c:extLst>
            <c:ext xmlns:c16="http://schemas.microsoft.com/office/drawing/2014/chart" uri="{C3380CC4-5D6E-409C-BE32-E72D297353CC}">
              <c16:uniqueId val="{00000003-BABA-4498-A0B4-9E3E3E5049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1123</c:v>
                </c:pt>
                <c:pt idx="3">
                  <c:v>1058</c:v>
                </c:pt>
                <c:pt idx="6">
                  <c:v>1028</c:v>
                </c:pt>
                <c:pt idx="9">
                  <c:v>991</c:v>
                </c:pt>
                <c:pt idx="12">
                  <c:v>1069</c:v>
                </c:pt>
              </c:numCache>
            </c:numRef>
          </c:val>
          <c:extLst>
            <c:ext xmlns:c16="http://schemas.microsoft.com/office/drawing/2014/chart" uri="{C3380CC4-5D6E-409C-BE32-E72D297353CC}">
              <c16:uniqueId val="{00000004-BABA-4498-A0B4-9E3E3E5049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BA-4498-A0B4-9E3E3E5049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BA-4498-A0B4-9E3E3E5049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5989</c:v>
                </c:pt>
                <c:pt idx="3">
                  <c:v>5644</c:v>
                </c:pt>
                <c:pt idx="6">
                  <c:v>6178</c:v>
                </c:pt>
                <c:pt idx="9">
                  <c:v>5770</c:v>
                </c:pt>
                <c:pt idx="12">
                  <c:v>5516</c:v>
                </c:pt>
              </c:numCache>
            </c:numRef>
          </c:val>
          <c:extLst>
            <c:ext xmlns:c16="http://schemas.microsoft.com/office/drawing/2014/chart" uri="{C3380CC4-5D6E-409C-BE32-E72D297353CC}">
              <c16:uniqueId val="{00000007-BABA-4498-A0B4-9E3E3E5049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-132</c:v>
                </c:pt>
                <c:pt idx="2">
                  <c:v>#N/A</c:v>
                </c:pt>
                <c:pt idx="3">
                  <c:v>#N/A</c:v>
                </c:pt>
                <c:pt idx="4">
                  <c:v>-731</c:v>
                </c:pt>
                <c:pt idx="5">
                  <c:v>#N/A</c:v>
                </c:pt>
                <c:pt idx="6">
                  <c:v>#N/A</c:v>
                </c:pt>
                <c:pt idx="7">
                  <c:v>-359</c:v>
                </c:pt>
                <c:pt idx="8">
                  <c:v>#N/A</c:v>
                </c:pt>
                <c:pt idx="9">
                  <c:v>#N/A</c:v>
                </c:pt>
                <c:pt idx="10">
                  <c:v>-526</c:v>
                </c:pt>
                <c:pt idx="11">
                  <c:v>#N/A</c:v>
                </c:pt>
                <c:pt idx="12">
                  <c:v>#N/A</c:v>
                </c:pt>
                <c:pt idx="13">
                  <c:v>-1065</c:v>
                </c:pt>
                <c:pt idx="14">
                  <c:v>#N/A</c:v>
                </c:pt>
              </c:numCache>
            </c:numRef>
          </c:val>
          <c:smooth val="0"/>
          <c:extLst>
            <c:ext xmlns:c16="http://schemas.microsoft.com/office/drawing/2014/chart" uri="{C3380CC4-5D6E-409C-BE32-E72D297353CC}">
              <c16:uniqueId val="{00000008-BABA-4498-A0B4-9E3E3E5049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74818</c:v>
                </c:pt>
                <c:pt idx="5">
                  <c:v>75016</c:v>
                </c:pt>
                <c:pt idx="8">
                  <c:v>74389</c:v>
                </c:pt>
                <c:pt idx="11">
                  <c:v>71676</c:v>
                </c:pt>
                <c:pt idx="14">
                  <c:v>71239</c:v>
                </c:pt>
              </c:numCache>
            </c:numRef>
          </c:val>
          <c:extLst>
            <c:ext xmlns:c16="http://schemas.microsoft.com/office/drawing/2014/chart" uri="{C3380CC4-5D6E-409C-BE32-E72D297353CC}">
              <c16:uniqueId val="{00000000-0AE1-4C84-ADFE-E62EADD4C4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20672</c:v>
                </c:pt>
                <c:pt idx="5">
                  <c:v>19847</c:v>
                </c:pt>
                <c:pt idx="8">
                  <c:v>19128</c:v>
                </c:pt>
                <c:pt idx="11">
                  <c:v>18541</c:v>
                </c:pt>
                <c:pt idx="14">
                  <c:v>18900</c:v>
                </c:pt>
              </c:numCache>
            </c:numRef>
          </c:val>
          <c:extLst>
            <c:ext xmlns:c16="http://schemas.microsoft.com/office/drawing/2014/chart" uri="{C3380CC4-5D6E-409C-BE32-E72D297353CC}">
              <c16:uniqueId val="{00000001-0AE1-4C84-ADFE-E62EADD4C4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20954</c:v>
                </c:pt>
                <c:pt idx="5">
                  <c:v>26471</c:v>
                </c:pt>
                <c:pt idx="8">
                  <c:v>30685</c:v>
                </c:pt>
                <c:pt idx="11">
                  <c:v>34877</c:v>
                </c:pt>
                <c:pt idx="14">
                  <c:v>36939</c:v>
                </c:pt>
              </c:numCache>
            </c:numRef>
          </c:val>
          <c:extLst>
            <c:ext xmlns:c16="http://schemas.microsoft.com/office/drawing/2014/chart" uri="{C3380CC4-5D6E-409C-BE32-E72D297353CC}">
              <c16:uniqueId val="{00000002-0AE1-4C84-ADFE-E62EADD4C4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E1-4C84-ADFE-E62EADD4C4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E1-4C84-ADFE-E62EADD4C4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3</c:v>
                </c:pt>
                <c:pt idx="6">
                  <c:v>3</c:v>
                </c:pt>
                <c:pt idx="9">
                  <c:v>2</c:v>
                </c:pt>
                <c:pt idx="12">
                  <c:v>2</c:v>
                </c:pt>
              </c:numCache>
            </c:numRef>
          </c:val>
          <c:extLst>
            <c:ext xmlns:c16="http://schemas.microsoft.com/office/drawing/2014/chart" uri="{C3380CC4-5D6E-409C-BE32-E72D297353CC}">
              <c16:uniqueId val="{00000005-0AE1-4C84-ADFE-E62EADD4C4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7184</c:v>
                </c:pt>
                <c:pt idx="3">
                  <c:v>6692</c:v>
                </c:pt>
                <c:pt idx="6">
                  <c:v>6308</c:v>
                </c:pt>
                <c:pt idx="9">
                  <c:v>5909</c:v>
                </c:pt>
                <c:pt idx="12">
                  <c:v>5809</c:v>
                </c:pt>
              </c:numCache>
            </c:numRef>
          </c:val>
          <c:extLst>
            <c:ext xmlns:c16="http://schemas.microsoft.com/office/drawing/2014/chart" uri="{C3380CC4-5D6E-409C-BE32-E72D297353CC}">
              <c16:uniqueId val="{00000006-0AE1-4C84-ADFE-E62EADD4C4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1413</c:v>
                </c:pt>
                <c:pt idx="3">
                  <c:v>1234</c:v>
                </c:pt>
                <c:pt idx="6">
                  <c:v>1008</c:v>
                </c:pt>
                <c:pt idx="9">
                  <c:v>802</c:v>
                </c:pt>
                <c:pt idx="12">
                  <c:v>695</c:v>
                </c:pt>
              </c:numCache>
            </c:numRef>
          </c:val>
          <c:extLst>
            <c:ext xmlns:c16="http://schemas.microsoft.com/office/drawing/2014/chart" uri="{C3380CC4-5D6E-409C-BE32-E72D297353CC}">
              <c16:uniqueId val="{00000007-0AE1-4C84-ADFE-E62EADD4C4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14193</c:v>
                </c:pt>
                <c:pt idx="3">
                  <c:v>13166</c:v>
                </c:pt>
                <c:pt idx="6">
                  <c:v>12320</c:v>
                </c:pt>
                <c:pt idx="9">
                  <c:v>11320</c:v>
                </c:pt>
                <c:pt idx="12">
                  <c:v>10906</c:v>
                </c:pt>
              </c:numCache>
            </c:numRef>
          </c:val>
          <c:extLst>
            <c:ext xmlns:c16="http://schemas.microsoft.com/office/drawing/2014/chart" uri="{C3380CC4-5D6E-409C-BE32-E72D297353CC}">
              <c16:uniqueId val="{00000008-0AE1-4C84-ADFE-E62EADD4C4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E1-4C84-ADFE-E62EADD4C4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61703</c:v>
                </c:pt>
                <c:pt idx="3">
                  <c:v>62031</c:v>
                </c:pt>
                <c:pt idx="6">
                  <c:v>59574</c:v>
                </c:pt>
                <c:pt idx="9">
                  <c:v>58837</c:v>
                </c:pt>
                <c:pt idx="12">
                  <c:v>61949</c:v>
                </c:pt>
              </c:numCache>
            </c:numRef>
          </c:val>
          <c:extLst>
            <c:ext xmlns:c16="http://schemas.microsoft.com/office/drawing/2014/chart" uri="{C3380CC4-5D6E-409C-BE32-E72D297353CC}">
              <c16:uniqueId val="{0000000A-0AE1-4C84-ADFE-E62EADD4C4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E1-4C84-ADFE-E62EADD4C4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14077</c:v>
                </c:pt>
                <c:pt idx="1">
                  <c:v>14181</c:v>
                </c:pt>
                <c:pt idx="2">
                  <c:v>14181</c:v>
                </c:pt>
              </c:numCache>
            </c:numRef>
          </c:val>
          <c:extLst>
            <c:ext xmlns:c16="http://schemas.microsoft.com/office/drawing/2014/chart" uri="{C3380CC4-5D6E-409C-BE32-E72D297353CC}">
              <c16:uniqueId val="{00000000-0F85-456B-B376-8C4E6DD2BE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1874</c:v>
                </c:pt>
                <c:pt idx="1">
                  <c:v>2217</c:v>
                </c:pt>
                <c:pt idx="2">
                  <c:v>2475</c:v>
                </c:pt>
              </c:numCache>
            </c:numRef>
          </c:val>
          <c:extLst>
            <c:ext xmlns:c16="http://schemas.microsoft.com/office/drawing/2014/chart" uri="{C3380CC4-5D6E-409C-BE32-E72D297353CC}">
              <c16:uniqueId val="{00000001-0F85-456B-B376-8C4E6DD2BE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12102</c:v>
                </c:pt>
                <c:pt idx="1">
                  <c:v>15761</c:v>
                </c:pt>
                <c:pt idx="2">
                  <c:v>18080</c:v>
                </c:pt>
              </c:numCache>
            </c:numRef>
          </c:val>
          <c:extLst>
            <c:ext xmlns:c16="http://schemas.microsoft.com/office/drawing/2014/chart" uri="{C3380CC4-5D6E-409C-BE32-E72D297353CC}">
              <c16:uniqueId val="{00000002-0F85-456B-B376-8C4E6DD2BE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225,735
222,178
24.70
106,983,407
105,723,665
1,198,966
50,381,673
61,759,880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個人市民税の担税力が弱いこと、大企業が少ないため法人市民税収入が少ないこと等により、財政基盤が弱く、類似団体平均を下回っている。今後も税源涵養の観点から、まちの魅力や活力の創出に向けた都市基盤の整備に取り組むとともに、地方創生の取組を推進し、財政力の向上を図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事務事業の見直し、民間委託等の推進、職員数の適正化などの行財政改革に積極的かつ不断に取り組むとともに、徹底した経費節減とあらゆる財源の確保等、将来を見据えた財政運営を着実に進めてきたことにより、類似団体平均を下回っている。今後も事務事業の見直しを進めるとともに、優先度の低い事務事業について計画的に廃止する等の検討を進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5588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126238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1082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141495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職員数、給与制度の適正化に取り組み、人件費を抑制したことにより、類似団体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今後も職員の柔軟な働き方を推進することにより長時間労働を抑制するとともに、総人件費をコントロールした職員配置を推進する。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110973</xdr:rowOff>
    </xdr:from>
    <xdr:to>
      <xdr:col>23</xdr:col>
      <xdr:colOff>133350</xdr:colOff>
      <xdr:row>88</xdr:row>
      <xdr:rowOff>136697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8423"/>
          <a:ext cx="0" cy="12258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108774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136697</xdr:rowOff>
    </xdr:from>
    <xdr:to>
      <xdr:col>24</xdr:col>
      <xdr:colOff>12700</xdr:colOff>
      <xdr:row>88</xdr:row>
      <xdr:rowOff>136697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25900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110973</xdr:rowOff>
    </xdr:from>
    <xdr:to>
      <xdr:col>24</xdr:col>
      <xdr:colOff>12700</xdr:colOff>
      <xdr:row>81</xdr:row>
      <xdr:rowOff>110973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110973</xdr:rowOff>
    </xdr:from>
    <xdr:to>
      <xdr:col>23</xdr:col>
      <xdr:colOff>133350</xdr:colOff>
      <xdr:row>82</xdr:row>
      <xdr:rowOff>57330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98423"/>
          <a:ext cx="838200" cy="1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92212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9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120135</xdr:rowOff>
    </xdr:from>
    <xdr:to>
      <xdr:col>23</xdr:col>
      <xdr:colOff>184150</xdr:colOff>
      <xdr:row>85</xdr:row>
      <xdr:rowOff>50285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153615</xdr:rowOff>
    </xdr:from>
    <xdr:to>
      <xdr:col>19</xdr:col>
      <xdr:colOff>133350</xdr:colOff>
      <xdr:row>82</xdr:row>
      <xdr:rowOff>57330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41065"/>
          <a:ext cx="889000" cy="7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16300</xdr:rowOff>
    </xdr:from>
    <xdr:to>
      <xdr:col>19</xdr:col>
      <xdr:colOff>184150</xdr:colOff>
      <xdr:row>85</xdr:row>
      <xdr:rowOff>117900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102677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7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60007</xdr:rowOff>
    </xdr:from>
    <xdr:to>
      <xdr:col>15</xdr:col>
      <xdr:colOff>82550</xdr:colOff>
      <xdr:row>81</xdr:row>
      <xdr:rowOff>153615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7457"/>
          <a:ext cx="889000" cy="9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107362</xdr:rowOff>
    </xdr:from>
    <xdr:to>
      <xdr:col>15</xdr:col>
      <xdr:colOff>133350</xdr:colOff>
      <xdr:row>85</xdr:row>
      <xdr:rowOff>37512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22289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36505</xdr:rowOff>
    </xdr:from>
    <xdr:to>
      <xdr:col>11</xdr:col>
      <xdr:colOff>31750</xdr:colOff>
      <xdr:row>81</xdr:row>
      <xdr:rowOff>60007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52505"/>
          <a:ext cx="889000" cy="19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140911</xdr:rowOff>
    </xdr:from>
    <xdr:to>
      <xdr:col>11</xdr:col>
      <xdr:colOff>82550</xdr:colOff>
      <xdr:row>84</xdr:row>
      <xdr:rowOff>71061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698</xdr:rowOff>
    </xdr:from>
    <xdr:to>
      <xdr:col>7</xdr:col>
      <xdr:colOff>31750</xdr:colOff>
      <xdr:row>83</xdr:row>
      <xdr:rowOff>102298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1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60173</xdr:rowOff>
    </xdr:from>
    <xdr:to>
      <xdr:col>23</xdr:col>
      <xdr:colOff>184150</xdr:colOff>
      <xdr:row>81</xdr:row>
      <xdr:rowOff>161773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152900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6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6530</xdr:rowOff>
    </xdr:from>
    <xdr:to>
      <xdr:col>19</xdr:col>
      <xdr:colOff>184150</xdr:colOff>
      <xdr:row>82</xdr:row>
      <xdr:rowOff>108130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118307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102815</xdr:rowOff>
    </xdr:from>
    <xdr:to>
      <xdr:col>15</xdr:col>
      <xdr:colOff>133350</xdr:colOff>
      <xdr:row>82</xdr:row>
      <xdr:rowOff>32965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43142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9207</xdr:rowOff>
    </xdr:from>
    <xdr:to>
      <xdr:col>11</xdr:col>
      <xdr:colOff>82550</xdr:colOff>
      <xdr:row>81</xdr:row>
      <xdr:rowOff>110807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120984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157155</xdr:rowOff>
    </xdr:from>
    <xdr:to>
      <xdr:col>7</xdr:col>
      <xdr:colOff>31750</xdr:colOff>
      <xdr:row>80</xdr:row>
      <xdr:rowOff>87305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97482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7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国公準拠に基づき、給与制度の適正化に取り組んだことにより、類似団体平均を下回っている。引き続き水準の適正化に努める。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111478</xdr:rowOff>
    </xdr:from>
    <xdr:to>
      <xdr:col>81</xdr:col>
      <xdr:colOff>44450</xdr:colOff>
      <xdr:row>81</xdr:row>
      <xdr:rowOff>60678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8274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60678</xdr:rowOff>
    </xdr:from>
    <xdr:to>
      <xdr:col>77</xdr:col>
      <xdr:colOff>44450</xdr:colOff>
      <xdr:row>82</xdr:row>
      <xdr:rowOff>50095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39481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83</xdr:row>
      <xdr:rowOff>93134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10899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133350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60678</xdr:rowOff>
    </xdr:from>
    <xdr:to>
      <xdr:col>81</xdr:col>
      <xdr:colOff>95250</xdr:colOff>
      <xdr:row>80</xdr:row>
      <xdr:rowOff>162278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153405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69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9878</xdr:rowOff>
    </xdr:from>
    <xdr:to>
      <xdr:col>77</xdr:col>
      <xdr:colOff>95250</xdr:colOff>
      <xdr:row>81</xdr:row>
      <xdr:rowOff>111478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121655</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総人件費の上限を定めた上で、採用を行ったことにより、類似団体</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平均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今後も職員の柔軟な働き方を推進することにより長時間労働を抑制</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するとともに、総人件費をコントロールした職員配置を推進する。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165735</xdr:rowOff>
    </xdr:from>
    <xdr:to>
      <xdr:col>81</xdr:col>
      <xdr:colOff>44450</xdr:colOff>
      <xdr:row>58</xdr:row>
      <xdr:rowOff>18415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993838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149648</xdr:rowOff>
    </xdr:from>
    <xdr:to>
      <xdr:col>77</xdr:col>
      <xdr:colOff>44450</xdr:colOff>
      <xdr:row>58</xdr:row>
      <xdr:rowOff>18415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992229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141605</xdr:rowOff>
    </xdr:from>
    <xdr:to>
      <xdr:col>72</xdr:col>
      <xdr:colOff>203200</xdr:colOff>
      <xdr:row>57</xdr:row>
      <xdr:rowOff>149648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99142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121496</xdr:rowOff>
    </xdr:from>
    <xdr:to>
      <xdr:col>68</xdr:col>
      <xdr:colOff>152400</xdr:colOff>
      <xdr:row>57</xdr:row>
      <xdr:rowOff>141605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989414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114935</xdr:rowOff>
    </xdr:from>
    <xdr:to>
      <xdr:col>81</xdr:col>
      <xdr:colOff>95250</xdr:colOff>
      <xdr:row>58</xdr:row>
      <xdr:rowOff>45085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36212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0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139065</xdr:rowOff>
    </xdr:from>
    <xdr:to>
      <xdr:col>77</xdr:col>
      <xdr:colOff>95250</xdr:colOff>
      <xdr:row>58</xdr:row>
      <xdr:rowOff>69215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79392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68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98848</xdr:rowOff>
    </xdr:from>
    <xdr:to>
      <xdr:col>73</xdr:col>
      <xdr:colOff>44450</xdr:colOff>
      <xdr:row>58</xdr:row>
      <xdr:rowOff>28998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39175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90805</xdr:rowOff>
    </xdr:from>
    <xdr:to>
      <xdr:col>68</xdr:col>
      <xdr:colOff>203200</xdr:colOff>
      <xdr:row>58</xdr:row>
      <xdr:rowOff>20955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31132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6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70696</xdr:rowOff>
    </xdr:from>
    <xdr:to>
      <xdr:col>64</xdr:col>
      <xdr:colOff>152400</xdr:colOff>
      <xdr:row>58</xdr:row>
      <xdr:rowOff>846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8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11023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6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将来の財政負担を考慮し、普通建設事業債や臨時財政対策債の発行を抑制するなどにより、類似団体平均を下回っている。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今後も地方債の必要最小限の発行に努めていく。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126577</xdr:rowOff>
    </xdr:from>
    <xdr:to>
      <xdr:col>81</xdr:col>
      <xdr:colOff>44450</xdr:colOff>
      <xdr:row>37</xdr:row>
      <xdr:rowOff>142663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4702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142663</xdr:rowOff>
    </xdr:from>
    <xdr:to>
      <xdr:col>77</xdr:col>
      <xdr:colOff>44450</xdr:colOff>
      <xdr:row>37</xdr:row>
      <xdr:rowOff>166794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43604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5104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99906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168504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91863</xdr:rowOff>
    </xdr:from>
    <xdr:to>
      <xdr:col>77</xdr:col>
      <xdr:colOff>95250</xdr:colOff>
      <xdr:row>38</xdr:row>
      <xdr:rowOff>22013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32190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将来の公共施設の更新や改修に備えるための公共公益施設整備基金への計画的な積み立てや市債の発行抑制など、将来を見据えた取組を進めてきたことにより、将来負担比率は類似団体平均を下回っている。</a:t>
          </a: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今後も基金への計画的な積み立てや地方債の発行抑制に取り組むとともに、経常経費の抑制に努め、後年度の負担軽減を図る。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225,735
222,178
24.70
106,983,407
105,723,665
1,198,966
50,381,673
61,759,880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総人件費の抑制や給与制度の適正化等により、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平均を下回っている。引き続き当該取組を進めていく。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4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小中学校の給食調理委託に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係る経費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ポイント悪化したものの、類似団体平均を下回る水準となっている。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引き続き、事務処理の改善や工夫により、抑制に努めていく。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扶助費に係る経常収支比率が類似団体平均を上回る要因として、障害福祉サービス費等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や生活保護費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などの増加が挙げられる。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生活保護費に係る生活保護受給者自立支援事業等を推進することで扶助費の抑制を図る。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71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72572</xdr:rowOff>
    </xdr:from>
    <xdr:to>
      <xdr:col>19</xdr:col>
      <xdr:colOff>187325</xdr:colOff>
      <xdr:row>58</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18143</xdr:rowOff>
    </xdr:from>
    <xdr:to>
      <xdr:col>15</xdr:col>
      <xdr:colOff>98425</xdr:colOff>
      <xdr:row>58</xdr:row>
      <xdr:rowOff>72572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62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59</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622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被保険者数の増加等による、大阪府後期高齢者広域連合会への負担金</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の増加等により、</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ポイント悪化し、類似団体平均を上回る数値となっている。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引き続き、経費の削減と事務の効率化を図ることにより、抑制に努めていく。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25400</xdr:rowOff>
    </xdr:from>
    <xdr:to>
      <xdr:col>82</xdr:col>
      <xdr:colOff>107950</xdr:colOff>
      <xdr:row>60</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12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25400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7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59</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6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48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146050</xdr:rowOff>
    </xdr:from>
    <xdr:to>
      <xdr:col>78</xdr:col>
      <xdr:colOff>120650</xdr:colOff>
      <xdr:row>60</xdr:row>
      <xdr:rowOff>76200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60977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82550</xdr:rowOff>
    </xdr:from>
    <xdr:to>
      <xdr:col>65</xdr:col>
      <xdr:colOff>53975</xdr:colOff>
      <xdr:row>60</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枚方寝屋川消防組合などの一部事務組合への負担金が含まれているため、類似団体平均値を上回る構造となっている。今後も組合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含めさらなる行財政改革の推進に取り組み、抑制に努めていく。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60706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臨時財政対策債や交付税措置のない普通建設事業債の発行抑制等により、類似団体平均を下回っている。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今後も必要最小限の発行に努める。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51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04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扶助費や特別会計への繰出金が増加していることや、光熱水費の高騰等により物件費が増加したこと等により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今後も、職員数の適正化等、より一層の行財政改革を推進し、経常経費充当一般財源の削減に努める。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35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5080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860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85090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76</xdr:row>
      <xdr:rowOff>142239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43840"/>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40657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26949</xdr:rowOff>
    </xdr:from>
    <xdr:to>
      <xdr:col>29</xdr:col>
      <xdr:colOff>127000</xdr:colOff>
      <xdr:row>18</xdr:row>
      <xdr:rowOff>35598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0674"/>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25616</xdr:rowOff>
    </xdr:from>
    <xdr:to>
      <xdr:col>26</xdr:col>
      <xdr:colOff>50800</xdr:colOff>
      <xdr:row>18</xdr:row>
      <xdr:rowOff>35598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59341"/>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6909</xdr:rowOff>
    </xdr:from>
    <xdr:to>
      <xdr:col>22</xdr:col>
      <xdr:colOff>114300</xdr:colOff>
      <xdr:row>18</xdr:row>
      <xdr:rowOff>25616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40634"/>
          <a:ext cx="698500" cy="18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6909</xdr:rowOff>
    </xdr:from>
    <xdr:to>
      <xdr:col>18</xdr:col>
      <xdr:colOff>177800</xdr:colOff>
      <xdr:row>18</xdr:row>
      <xdr:rowOff>69507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40634"/>
          <a:ext cx="6985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147599</xdr:rowOff>
    </xdr:from>
    <xdr:to>
      <xdr:col>29</xdr:col>
      <xdr:colOff>177800</xdr:colOff>
      <xdr:row>18</xdr:row>
      <xdr:rowOff>77749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119676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156248</xdr:rowOff>
    </xdr:from>
    <xdr:to>
      <xdr:col>26</xdr:col>
      <xdr:colOff>101600</xdr:colOff>
      <xdr:row>18</xdr:row>
      <xdr:rowOff>86398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71175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146266</xdr:rowOff>
    </xdr:from>
    <xdr:to>
      <xdr:col>22</xdr:col>
      <xdr:colOff>165100</xdr:colOff>
      <xdr:row>18</xdr:row>
      <xdr:rowOff>76416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61193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127559</xdr:rowOff>
    </xdr:from>
    <xdr:to>
      <xdr:col>19</xdr:col>
      <xdr:colOff>38100</xdr:colOff>
      <xdr:row>18</xdr:row>
      <xdr:rowOff>57709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42486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18707</xdr:rowOff>
    </xdr:from>
    <xdr:to>
      <xdr:col>15</xdr:col>
      <xdr:colOff>101600</xdr:colOff>
      <xdr:row>18</xdr:row>
      <xdr:rowOff>120307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105084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240733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139116</xdr:rowOff>
    </xdr:from>
    <xdr:to>
      <xdr:col>29</xdr:col>
      <xdr:colOff>127000</xdr:colOff>
      <xdr:row>37</xdr:row>
      <xdr:rowOff>230556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63816"/>
          <a:ext cx="647700" cy="9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110389</xdr:rowOff>
    </xdr:from>
    <xdr:to>
      <xdr:col>26</xdr:col>
      <xdr:colOff>50800</xdr:colOff>
      <xdr:row>37</xdr:row>
      <xdr:rowOff>139116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35089"/>
          <a:ext cx="6985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110389</xdr:rowOff>
    </xdr:from>
    <xdr:to>
      <xdr:col>22</xdr:col>
      <xdr:colOff>114300</xdr:colOff>
      <xdr:row>37</xdr:row>
      <xdr:rowOff>171691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35089"/>
          <a:ext cx="698500" cy="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72593</xdr:rowOff>
    </xdr:from>
    <xdr:to>
      <xdr:col>18</xdr:col>
      <xdr:colOff>177800</xdr:colOff>
      <xdr:row>37</xdr:row>
      <xdr:rowOff>171691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97293"/>
          <a:ext cx="698500" cy="99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179756</xdr:rowOff>
    </xdr:from>
    <xdr:to>
      <xdr:col>29</xdr:col>
      <xdr:colOff>177800</xdr:colOff>
      <xdr:row>37</xdr:row>
      <xdr:rowOff>281356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0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88333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1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88316</xdr:rowOff>
    </xdr:from>
    <xdr:to>
      <xdr:col>26</xdr:col>
      <xdr:colOff>101600</xdr:colOff>
      <xdr:row>37</xdr:row>
      <xdr:rowOff>189916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174693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9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59589</xdr:rowOff>
    </xdr:from>
    <xdr:to>
      <xdr:col>22</xdr:col>
      <xdr:colOff>165100</xdr:colOff>
      <xdr:row>37</xdr:row>
      <xdr:rowOff>161189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8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145966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7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120891</xdr:rowOff>
    </xdr:from>
    <xdr:to>
      <xdr:col>19</xdr:col>
      <xdr:colOff>38100</xdr:colOff>
      <xdr:row>37</xdr:row>
      <xdr:rowOff>222491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45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207268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21793</xdr:rowOff>
    </xdr:from>
    <xdr:to>
      <xdr:col>15</xdr:col>
      <xdr:colOff>101600</xdr:colOff>
      <xdr:row>37</xdr:row>
      <xdr:rowOff>123393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4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225,735
222,178
24.70
106,983,407
105,723,665
1,198,966
50,381,673
61,759,880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78239</xdr:rowOff>
    </xdr:from>
    <xdr:to>
      <xdr:col>24</xdr:col>
      <xdr:colOff>62865</xdr:colOff>
      <xdr:row>38</xdr:row>
      <xdr:rowOff>24388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21739"/>
          <a:ext cx="1270" cy="131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28215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24388</xdr:rowOff>
    </xdr:from>
    <xdr:to>
      <xdr:col>24</xdr:col>
      <xdr:colOff>152400</xdr:colOff>
      <xdr:row>38</xdr:row>
      <xdr:rowOff>24388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24916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78239</xdr:rowOff>
    </xdr:from>
    <xdr:to>
      <xdr:col>24</xdr:col>
      <xdr:colOff>152400</xdr:colOff>
      <xdr:row>30</xdr:row>
      <xdr:rowOff>78239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2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116971</xdr:rowOff>
    </xdr:from>
    <xdr:to>
      <xdr:col>24</xdr:col>
      <xdr:colOff>63500</xdr:colOff>
      <xdr:row>37</xdr:row>
      <xdr:rowOff>166544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60621"/>
          <a:ext cx="8382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156304</xdr:rowOff>
    </xdr:from>
    <xdr:to>
      <xdr:col>24</xdr:col>
      <xdr:colOff>114300</xdr:colOff>
      <xdr:row>35</xdr:row>
      <xdr:rowOff>86454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116971</xdr:rowOff>
    </xdr:from>
    <xdr:to>
      <xdr:col>19</xdr:col>
      <xdr:colOff>177800</xdr:colOff>
      <xdr:row>37</xdr:row>
      <xdr:rowOff>141398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60621"/>
          <a:ext cx="8890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135567</xdr:rowOff>
    </xdr:from>
    <xdr:to>
      <xdr:col>20</xdr:col>
      <xdr:colOff>38100</xdr:colOff>
      <xdr:row>35</xdr:row>
      <xdr:rowOff>65717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82244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110341</xdr:rowOff>
    </xdr:from>
    <xdr:to>
      <xdr:col>15</xdr:col>
      <xdr:colOff>50800</xdr:colOff>
      <xdr:row>37</xdr:row>
      <xdr:rowOff>141398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53991"/>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156076</xdr:rowOff>
    </xdr:from>
    <xdr:to>
      <xdr:col>15</xdr:col>
      <xdr:colOff>101600</xdr:colOff>
      <xdr:row>35</xdr:row>
      <xdr:rowOff>86226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102753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110341</xdr:rowOff>
    </xdr:from>
    <xdr:to>
      <xdr:col>10</xdr:col>
      <xdr:colOff>114300</xdr:colOff>
      <xdr:row>38</xdr:row>
      <xdr:rowOff>103646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3991"/>
          <a:ext cx="8890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6767</xdr:rowOff>
    </xdr:from>
    <xdr:to>
      <xdr:col>10</xdr:col>
      <xdr:colOff>165100</xdr:colOff>
      <xdr:row>35</xdr:row>
      <xdr:rowOff>108367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124894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143666</xdr:rowOff>
    </xdr:from>
    <xdr:to>
      <xdr:col>6</xdr:col>
      <xdr:colOff>38100</xdr:colOff>
      <xdr:row>36</xdr:row>
      <xdr:rowOff>73816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90343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115744</xdr:rowOff>
    </xdr:from>
    <xdr:to>
      <xdr:col>24</xdr:col>
      <xdr:colOff>114300</xdr:colOff>
      <xdr:row>38</xdr:row>
      <xdr:rowOff>45894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30671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66171</xdr:rowOff>
    </xdr:from>
    <xdr:to>
      <xdr:col>20</xdr:col>
      <xdr:colOff>38100</xdr:colOff>
      <xdr:row>37</xdr:row>
      <xdr:rowOff>167771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158897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90598</xdr:rowOff>
    </xdr:from>
    <xdr:to>
      <xdr:col>15</xdr:col>
      <xdr:colOff>101600</xdr:colOff>
      <xdr:row>38</xdr:row>
      <xdr:rowOff>20748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59541</xdr:rowOff>
    </xdr:from>
    <xdr:to>
      <xdr:col>10</xdr:col>
      <xdr:colOff>165100</xdr:colOff>
      <xdr:row>37</xdr:row>
      <xdr:rowOff>161141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152268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52846</xdr:rowOff>
    </xdr:from>
    <xdr:to>
      <xdr:col>6</xdr:col>
      <xdr:colOff>38100</xdr:colOff>
      <xdr:row>38</xdr:row>
      <xdr:rowOff>154446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145573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83007</xdr:rowOff>
    </xdr:from>
    <xdr:to>
      <xdr:col>24</xdr:col>
      <xdr:colOff>62865</xdr:colOff>
      <xdr:row>57</xdr:row>
      <xdr:rowOff>60290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55507"/>
          <a:ext cx="1270" cy="1177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64117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8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60290</xdr:rowOff>
    </xdr:from>
    <xdr:to>
      <xdr:col>24</xdr:col>
      <xdr:colOff>152400</xdr:colOff>
      <xdr:row>57</xdr:row>
      <xdr:rowOff>60290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83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29684</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83007</xdr:rowOff>
    </xdr:from>
    <xdr:to>
      <xdr:col>24</xdr:col>
      <xdr:colOff>152400</xdr:colOff>
      <xdr:row>50</xdr:row>
      <xdr:rowOff>83007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5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22057</xdr:rowOff>
    </xdr:from>
    <xdr:to>
      <xdr:col>24</xdr:col>
      <xdr:colOff>63500</xdr:colOff>
      <xdr:row>57</xdr:row>
      <xdr:rowOff>60290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623257"/>
          <a:ext cx="838200" cy="20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85317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1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62440</xdr:rowOff>
    </xdr:from>
    <xdr:to>
      <xdr:col>24</xdr:col>
      <xdr:colOff>114300</xdr:colOff>
      <xdr:row>54</xdr:row>
      <xdr:rowOff>164040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3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22057</xdr:rowOff>
    </xdr:from>
    <xdr:to>
      <xdr:col>19</xdr:col>
      <xdr:colOff>177800</xdr:colOff>
      <xdr:row>56</xdr:row>
      <xdr:rowOff>157673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23257"/>
          <a:ext cx="889000" cy="1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84871</xdr:rowOff>
    </xdr:from>
    <xdr:to>
      <xdr:col>20</xdr:col>
      <xdr:colOff>38100</xdr:colOff>
      <xdr:row>54</xdr:row>
      <xdr:rowOff>15021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17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31548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894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157673</xdr:rowOff>
    </xdr:from>
    <xdr:to>
      <xdr:col>15</xdr:col>
      <xdr:colOff>50800</xdr:colOff>
      <xdr:row>57</xdr:row>
      <xdr:rowOff>143015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58873"/>
          <a:ext cx="889000" cy="1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35522</xdr:rowOff>
    </xdr:from>
    <xdr:to>
      <xdr:col>15</xdr:col>
      <xdr:colOff>101600</xdr:colOff>
      <xdr:row>54</xdr:row>
      <xdr:rowOff>137122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29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153649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06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143015</xdr:rowOff>
    </xdr:from>
    <xdr:to>
      <xdr:col>10</xdr:col>
      <xdr:colOff>114300</xdr:colOff>
      <xdr:row>58</xdr:row>
      <xdr:rowOff>129098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15665"/>
          <a:ext cx="889000" cy="1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68040</xdr:rowOff>
    </xdr:from>
    <xdr:to>
      <xdr:col>10</xdr:col>
      <xdr:colOff>165100</xdr:colOff>
      <xdr:row>55</xdr:row>
      <xdr:rowOff>169640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157080</xdr:rowOff>
    </xdr:from>
    <xdr:to>
      <xdr:col>6</xdr:col>
      <xdr:colOff>38100</xdr:colOff>
      <xdr:row>56</xdr:row>
      <xdr:rowOff>87230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103757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3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9490</xdr:rowOff>
    </xdr:from>
    <xdr:to>
      <xdr:col>24</xdr:col>
      <xdr:colOff>114300</xdr:colOff>
      <xdr:row>57</xdr:row>
      <xdr:rowOff>111090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95867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142707</xdr:rowOff>
    </xdr:from>
    <xdr:to>
      <xdr:col>20</xdr:col>
      <xdr:colOff>38100</xdr:colOff>
      <xdr:row>56</xdr:row>
      <xdr:rowOff>72857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5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63984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6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106873</xdr:rowOff>
    </xdr:from>
    <xdr:to>
      <xdr:col>15</xdr:col>
      <xdr:colOff>101600</xdr:colOff>
      <xdr:row>57</xdr:row>
      <xdr:rowOff>37023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28150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92215</xdr:rowOff>
    </xdr:from>
    <xdr:to>
      <xdr:col>10</xdr:col>
      <xdr:colOff>165100</xdr:colOff>
      <xdr:row>58</xdr:row>
      <xdr:rowOff>22365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78298</xdr:rowOff>
    </xdr:from>
    <xdr:to>
      <xdr:col>6</xdr:col>
      <xdr:colOff>38100</xdr:colOff>
      <xdr:row>59</xdr:row>
      <xdr:rowOff>8448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02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171025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132567</xdr:rowOff>
    </xdr:from>
    <xdr:to>
      <xdr:col>24</xdr:col>
      <xdr:colOff>63500</xdr:colOff>
      <xdr:row>77</xdr:row>
      <xdr:rowOff>155611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34217"/>
          <a:ext cx="8382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155611</xdr:rowOff>
    </xdr:from>
    <xdr:to>
      <xdr:col>19</xdr:col>
      <xdr:colOff>177800</xdr:colOff>
      <xdr:row>77</xdr:row>
      <xdr:rowOff>163382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57261"/>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163382</xdr:rowOff>
    </xdr:from>
    <xdr:to>
      <xdr:col>15</xdr:col>
      <xdr:colOff>50800</xdr:colOff>
      <xdr:row>78</xdr:row>
      <xdr:rowOff>43049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65032"/>
          <a:ext cx="889000" cy="5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43049</xdr:rowOff>
    </xdr:from>
    <xdr:to>
      <xdr:col>10</xdr:col>
      <xdr:colOff>114300</xdr:colOff>
      <xdr:row>78</xdr:row>
      <xdr:rowOff>76606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16149"/>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81767</xdr:rowOff>
    </xdr:from>
    <xdr:to>
      <xdr:col>24</xdr:col>
      <xdr:colOff>114300</xdr:colOff>
      <xdr:row>78</xdr:row>
      <xdr:rowOff>11917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60194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104811</xdr:rowOff>
    </xdr:from>
    <xdr:to>
      <xdr:col>20</xdr:col>
      <xdr:colOff>38100</xdr:colOff>
      <xdr:row>78</xdr:row>
      <xdr:rowOff>34961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26088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9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112582</xdr:rowOff>
    </xdr:from>
    <xdr:to>
      <xdr:col>15</xdr:col>
      <xdr:colOff>101600</xdr:colOff>
      <xdr:row>78</xdr:row>
      <xdr:rowOff>42732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1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33859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0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163699</xdr:rowOff>
    </xdr:from>
    <xdr:to>
      <xdr:col>10</xdr:col>
      <xdr:colOff>165100</xdr:colOff>
      <xdr:row>78</xdr:row>
      <xdr:rowOff>93849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84976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25806</xdr:rowOff>
    </xdr:from>
    <xdr:to>
      <xdr:col>6</xdr:col>
      <xdr:colOff>38100</xdr:colOff>
      <xdr:row>78</xdr:row>
      <xdr:rowOff>127406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118533</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491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17583</xdr:rowOff>
    </xdr:from>
    <xdr:to>
      <xdr:col>24</xdr:col>
      <xdr:colOff>63500</xdr:colOff>
      <xdr:row>94</xdr:row>
      <xdr:rowOff>147222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133883"/>
          <a:ext cx="838200" cy="12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64981</xdr:rowOff>
    </xdr:from>
    <xdr:to>
      <xdr:col>19</xdr:col>
      <xdr:colOff>177800</xdr:colOff>
      <xdr:row>94</xdr:row>
      <xdr:rowOff>147222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181281"/>
          <a:ext cx="889000" cy="8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64981</xdr:rowOff>
    </xdr:from>
    <xdr:to>
      <xdr:col>15</xdr:col>
      <xdr:colOff>50800</xdr:colOff>
      <xdr:row>96</xdr:row>
      <xdr:rowOff>51122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181281"/>
          <a:ext cx="889000" cy="3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51122</xdr:rowOff>
    </xdr:from>
    <xdr:to>
      <xdr:col>10</xdr:col>
      <xdr:colOff>114300</xdr:colOff>
      <xdr:row>96</xdr:row>
      <xdr:rowOff>71228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10322"/>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138233</xdr:rowOff>
    </xdr:from>
    <xdr:to>
      <xdr:col>24</xdr:col>
      <xdr:colOff>114300</xdr:colOff>
      <xdr:row>94</xdr:row>
      <xdr:rowOff>68383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0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161110</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93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96422</xdr:rowOff>
    </xdr:from>
    <xdr:to>
      <xdr:col>20</xdr:col>
      <xdr:colOff>38100</xdr:colOff>
      <xdr:row>95</xdr:row>
      <xdr:rowOff>26572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43099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8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14181</xdr:rowOff>
    </xdr:from>
    <xdr:to>
      <xdr:col>15</xdr:col>
      <xdr:colOff>101600</xdr:colOff>
      <xdr:row>94</xdr:row>
      <xdr:rowOff>115781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1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132308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90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322</xdr:rowOff>
    </xdr:from>
    <xdr:to>
      <xdr:col>10</xdr:col>
      <xdr:colOff>165100</xdr:colOff>
      <xdr:row>96</xdr:row>
      <xdr:rowOff>101922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118449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23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20428</xdr:rowOff>
    </xdr:from>
    <xdr:to>
      <xdr:col>6</xdr:col>
      <xdr:colOff>38100</xdr:colOff>
      <xdr:row>96</xdr:row>
      <xdr:rowOff>122028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138555</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2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113792</xdr:rowOff>
    </xdr:from>
    <xdr:to>
      <xdr:col>55</xdr:col>
      <xdr:colOff>0</xdr:colOff>
      <xdr:row>36</xdr:row>
      <xdr:rowOff>136674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285992"/>
          <a:ext cx="8382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113792</xdr:rowOff>
    </xdr:from>
    <xdr:to>
      <xdr:col>50</xdr:col>
      <xdr:colOff>114300</xdr:colOff>
      <xdr:row>36</xdr:row>
      <xdr:rowOff>147908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285992"/>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147124</xdr:rowOff>
    </xdr:from>
    <xdr:to>
      <xdr:col>45</xdr:col>
      <xdr:colOff>177800</xdr:colOff>
      <xdr:row>36</xdr:row>
      <xdr:rowOff>147908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290624"/>
          <a:ext cx="889000" cy="102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147124</xdr:rowOff>
    </xdr:from>
    <xdr:to>
      <xdr:col>41</xdr:col>
      <xdr:colOff>50800</xdr:colOff>
      <xdr:row>37</xdr:row>
      <xdr:rowOff>88396</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290624"/>
          <a:ext cx="889000" cy="11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85874</xdr:rowOff>
    </xdr:from>
    <xdr:to>
      <xdr:col>55</xdr:col>
      <xdr:colOff>50800</xdr:colOff>
      <xdr:row>37</xdr:row>
      <xdr:rowOff>16024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5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108751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10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62992</xdr:rowOff>
    </xdr:from>
    <xdr:to>
      <xdr:col>50</xdr:col>
      <xdr:colOff>165100</xdr:colOff>
      <xdr:row>36</xdr:row>
      <xdr:rowOff>164592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9669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0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97108</xdr:rowOff>
    </xdr:from>
    <xdr:to>
      <xdr:col>46</xdr:col>
      <xdr:colOff>38100</xdr:colOff>
      <xdr:row>37</xdr:row>
      <xdr:rowOff>27258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43785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0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96324</xdr:rowOff>
    </xdr:from>
    <xdr:to>
      <xdr:col>41</xdr:col>
      <xdr:colOff>101600</xdr:colOff>
      <xdr:row>31</xdr:row>
      <xdr:rowOff>26474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17601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37596</xdr:rowOff>
    </xdr:from>
    <xdr:to>
      <xdr:col>36</xdr:col>
      <xdr:colOff>165100</xdr:colOff>
      <xdr:row>37</xdr:row>
      <xdr:rowOff>139196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3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155723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15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5300</xdr:rowOff>
    </xdr:from>
    <xdr:to>
      <xdr:col>55</xdr:col>
      <xdr:colOff>0</xdr:colOff>
      <xdr:row>56</xdr:row>
      <xdr:rowOff>149220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606500"/>
          <a:ext cx="838200" cy="1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149220</xdr:rowOff>
    </xdr:from>
    <xdr:to>
      <xdr:col>50</xdr:col>
      <xdr:colOff>114300</xdr:colOff>
      <xdr:row>57</xdr:row>
      <xdr:rowOff>107027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8750300" y="9750420"/>
          <a:ext cx="889000" cy="12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81701</xdr:rowOff>
    </xdr:from>
    <xdr:to>
      <xdr:col>45</xdr:col>
      <xdr:colOff>177800</xdr:colOff>
      <xdr:row>57</xdr:row>
      <xdr:rowOff>107027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854351"/>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81701</xdr:rowOff>
    </xdr:from>
    <xdr:to>
      <xdr:col>41</xdr:col>
      <xdr:colOff>50800</xdr:colOff>
      <xdr:row>57</xdr:row>
      <xdr:rowOff>155816</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854351"/>
          <a:ext cx="889000" cy="7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125950</xdr:rowOff>
    </xdr:from>
    <xdr:to>
      <xdr:col>55</xdr:col>
      <xdr:colOff>50800</xdr:colOff>
      <xdr:row>56</xdr:row>
      <xdr:rowOff>56100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5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148827</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4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98420</xdr:rowOff>
    </xdr:from>
    <xdr:to>
      <xdr:col>50</xdr:col>
      <xdr:colOff>165100</xdr:colOff>
      <xdr:row>57</xdr:row>
      <xdr:rowOff>28570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6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45097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4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56227</xdr:rowOff>
    </xdr:from>
    <xdr:to>
      <xdr:col>46</xdr:col>
      <xdr:colOff>38100</xdr:colOff>
      <xdr:row>57</xdr:row>
      <xdr:rowOff>157827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8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148954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9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30901</xdr:rowOff>
    </xdr:from>
    <xdr:to>
      <xdr:col>41</xdr:col>
      <xdr:colOff>101600</xdr:colOff>
      <xdr:row>57</xdr:row>
      <xdr:rowOff>132501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123628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89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105016</xdr:rowOff>
    </xdr:from>
    <xdr:to>
      <xdr:col>36</xdr:col>
      <xdr:colOff>165100</xdr:colOff>
      <xdr:row>58</xdr:row>
      <xdr:rowOff>35166</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26293</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97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138054</xdr:rowOff>
    </xdr:from>
    <xdr:to>
      <xdr:col>55</xdr:col>
      <xdr:colOff>0</xdr:colOff>
      <xdr:row>74</xdr:row>
      <xdr:rowOff>149644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2653904"/>
          <a:ext cx="838200" cy="18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149644</xdr:rowOff>
    </xdr:from>
    <xdr:to>
      <xdr:col>50</xdr:col>
      <xdr:colOff>114300</xdr:colOff>
      <xdr:row>76</xdr:row>
      <xdr:rowOff>47757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2836944"/>
          <a:ext cx="889000" cy="24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47757</xdr:rowOff>
    </xdr:from>
    <xdr:to>
      <xdr:col>45</xdr:col>
      <xdr:colOff>177800</xdr:colOff>
      <xdr:row>76</xdr:row>
      <xdr:rowOff>113457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077957"/>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113457</xdr:rowOff>
    </xdr:from>
    <xdr:to>
      <xdr:col>41</xdr:col>
      <xdr:colOff>50800</xdr:colOff>
      <xdr:row>77</xdr:row>
      <xdr:rowOff>21422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143657"/>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87254</xdr:rowOff>
    </xdr:from>
    <xdr:to>
      <xdr:col>55</xdr:col>
      <xdr:colOff>50800</xdr:colOff>
      <xdr:row>74</xdr:row>
      <xdr:rowOff>17404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110131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4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98844</xdr:rowOff>
    </xdr:from>
    <xdr:to>
      <xdr:col>50</xdr:col>
      <xdr:colOff>165100</xdr:colOff>
      <xdr:row>75</xdr:row>
      <xdr:rowOff>28994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7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45521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168407</xdr:rowOff>
    </xdr:from>
    <xdr:to>
      <xdr:col>46</xdr:col>
      <xdr:colOff>38100</xdr:colOff>
      <xdr:row>76</xdr:row>
      <xdr:rowOff>98557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0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115084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80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62657</xdr:rowOff>
    </xdr:from>
    <xdr:to>
      <xdr:col>41</xdr:col>
      <xdr:colOff>101600</xdr:colOff>
      <xdr:row>76</xdr:row>
      <xdr:rowOff>164257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09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9334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142072</xdr:rowOff>
    </xdr:from>
    <xdr:to>
      <xdr:col>36</xdr:col>
      <xdr:colOff>165100</xdr:colOff>
      <xdr:row>77</xdr:row>
      <xdr:rowOff>72222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88750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42450</xdr:rowOff>
    </xdr:from>
    <xdr:to>
      <xdr:col>55</xdr:col>
      <xdr:colOff>0</xdr:colOff>
      <xdr:row>98</xdr:row>
      <xdr:rowOff>120383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44550"/>
          <a:ext cx="838200" cy="7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120383</xdr:rowOff>
    </xdr:from>
    <xdr:to>
      <xdr:col>50</xdr:col>
      <xdr:colOff>114300</xdr:colOff>
      <xdr:row>98</xdr:row>
      <xdr:rowOff>149664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22483"/>
          <a:ext cx="889000" cy="2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118441</xdr:rowOff>
    </xdr:from>
    <xdr:to>
      <xdr:col>45</xdr:col>
      <xdr:colOff>177800</xdr:colOff>
      <xdr:row>98</xdr:row>
      <xdr:rowOff>149664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920541"/>
          <a:ext cx="8890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118441</xdr:rowOff>
    </xdr:from>
    <xdr:to>
      <xdr:col>41</xdr:col>
      <xdr:colOff>50800</xdr:colOff>
      <xdr:row>98</xdr:row>
      <xdr:rowOff>137128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0541"/>
          <a:ext cx="8890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163100</xdr:rowOff>
    </xdr:from>
    <xdr:to>
      <xdr:col>55</xdr:col>
      <xdr:colOff>50800</xdr:colOff>
      <xdr:row>98</xdr:row>
      <xdr:rowOff>93250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78027</xdr:rowOff>
    </xdr:from>
    <xdr:ext cx="469744"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69583</xdr:rowOff>
    </xdr:from>
    <xdr:to>
      <xdr:col>50</xdr:col>
      <xdr:colOff>165100</xdr:colOff>
      <xdr:row>98</xdr:row>
      <xdr:rowOff>171183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162310</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404428" y="169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98864</xdr:rowOff>
    </xdr:from>
    <xdr:to>
      <xdr:col>46</xdr:col>
      <xdr:colOff>38100</xdr:colOff>
      <xdr:row>99</xdr:row>
      <xdr:rowOff>29014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0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20141</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515428" y="1699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67641</xdr:rowOff>
    </xdr:from>
    <xdr:to>
      <xdr:col>41</xdr:col>
      <xdr:colOff>101600</xdr:colOff>
      <xdr:row>98</xdr:row>
      <xdr:rowOff>169241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160368</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86328</xdr:rowOff>
    </xdr:from>
    <xdr:to>
      <xdr:col>36</xdr:col>
      <xdr:colOff>165100</xdr:colOff>
      <xdr:row>99</xdr:row>
      <xdr:rowOff>16478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7605</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8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43459</xdr:rowOff>
    </xdr:from>
    <xdr:to>
      <xdr:col>76</xdr:col>
      <xdr:colOff>114300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42240</xdr:rowOff>
    </xdr:from>
    <xdr:to>
      <xdr:col>71</xdr:col>
      <xdr:colOff>177800</xdr:colOff>
      <xdr:row>39</xdr:row>
      <xdr:rowOff>43459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72879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164109</xdr:rowOff>
    </xdr:from>
    <xdr:to>
      <xdr:col>72</xdr:col>
      <xdr:colOff>38100</xdr:colOff>
      <xdr:row>39</xdr:row>
      <xdr:rowOff>94259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85386</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4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162890</xdr:rowOff>
    </xdr:from>
    <xdr:to>
      <xdr:col>67</xdr:col>
      <xdr:colOff>101600</xdr:colOff>
      <xdr:row>39</xdr:row>
      <xdr:rowOff>93040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84167</xdr:rowOff>
    </xdr:from>
    <xdr:ext cx="313932"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57333" y="6770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43487</xdr:rowOff>
    </xdr:from>
    <xdr:to>
      <xdr:col>85</xdr:col>
      <xdr:colOff>127000</xdr:colOff>
      <xdr:row>77</xdr:row>
      <xdr:rowOff>69720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5481300" y="13245137"/>
          <a:ext cx="8382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169132</xdr:rowOff>
    </xdr:from>
    <xdr:to>
      <xdr:col>81</xdr:col>
      <xdr:colOff>50800</xdr:colOff>
      <xdr:row>77</xdr:row>
      <xdr:rowOff>43487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199332"/>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169132</xdr:rowOff>
    </xdr:from>
    <xdr:to>
      <xdr:col>76</xdr:col>
      <xdr:colOff>114300</xdr:colOff>
      <xdr:row>77</xdr:row>
      <xdr:rowOff>68348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199332"/>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28172</xdr:rowOff>
    </xdr:from>
    <xdr:to>
      <xdr:col>71</xdr:col>
      <xdr:colOff>177800</xdr:colOff>
      <xdr:row>77</xdr:row>
      <xdr:rowOff>68348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229822"/>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18920</xdr:rowOff>
    </xdr:from>
    <xdr:to>
      <xdr:col>85</xdr:col>
      <xdr:colOff>177800</xdr:colOff>
      <xdr:row>77</xdr:row>
      <xdr:rowOff>120520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2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168797</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9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164137</xdr:rowOff>
    </xdr:from>
    <xdr:to>
      <xdr:col>81</xdr:col>
      <xdr:colOff>101600</xdr:colOff>
      <xdr:row>77</xdr:row>
      <xdr:rowOff>94287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85414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2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118332</xdr:rowOff>
    </xdr:from>
    <xdr:to>
      <xdr:col>76</xdr:col>
      <xdr:colOff>165100</xdr:colOff>
      <xdr:row>77</xdr:row>
      <xdr:rowOff>48482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39609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17548</xdr:rowOff>
    </xdr:from>
    <xdr:to>
      <xdr:col>72</xdr:col>
      <xdr:colOff>38100</xdr:colOff>
      <xdr:row>77</xdr:row>
      <xdr:rowOff>119148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2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148822</xdr:rowOff>
    </xdr:from>
    <xdr:to>
      <xdr:col>67</xdr:col>
      <xdr:colOff>101600</xdr:colOff>
      <xdr:row>77</xdr:row>
      <xdr:rowOff>78972</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1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70099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2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131307</xdr:rowOff>
    </xdr:from>
    <xdr:to>
      <xdr:col>85</xdr:col>
      <xdr:colOff>127000</xdr:colOff>
      <xdr:row>95</xdr:row>
      <xdr:rowOff>11455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076157"/>
          <a:ext cx="838200" cy="2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131307</xdr:rowOff>
    </xdr:from>
    <xdr:to>
      <xdr:col>81</xdr:col>
      <xdr:colOff>50800</xdr:colOff>
      <xdr:row>94</xdr:row>
      <xdr:rowOff>83105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076157"/>
          <a:ext cx="889000" cy="1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45974</xdr:rowOff>
    </xdr:from>
    <xdr:to>
      <xdr:col>76</xdr:col>
      <xdr:colOff>114300</xdr:colOff>
      <xdr:row>94</xdr:row>
      <xdr:rowOff>83105</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162274"/>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45974</xdr:rowOff>
    </xdr:from>
    <xdr:to>
      <xdr:col>71</xdr:col>
      <xdr:colOff>177800</xdr:colOff>
      <xdr:row>96</xdr:row>
      <xdr:rowOff>18346</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162274"/>
          <a:ext cx="889000" cy="3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132105</xdr:rowOff>
    </xdr:from>
    <xdr:to>
      <xdr:col>85</xdr:col>
      <xdr:colOff>177800</xdr:colOff>
      <xdr:row>95</xdr:row>
      <xdr:rowOff>62255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2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154982</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0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80507</xdr:rowOff>
    </xdr:from>
    <xdr:to>
      <xdr:col>81</xdr:col>
      <xdr:colOff>101600</xdr:colOff>
      <xdr:row>94</xdr:row>
      <xdr:rowOff>10657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0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27184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580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32305</xdr:rowOff>
    </xdr:from>
    <xdr:to>
      <xdr:col>76</xdr:col>
      <xdr:colOff>165100</xdr:colOff>
      <xdr:row>94</xdr:row>
      <xdr:rowOff>133905</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1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150432</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59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166624</xdr:rowOff>
    </xdr:from>
    <xdr:to>
      <xdr:col>72</xdr:col>
      <xdr:colOff>38100</xdr:colOff>
      <xdr:row>94</xdr:row>
      <xdr:rowOff>96774</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1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113301</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58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138996</xdr:rowOff>
    </xdr:from>
    <xdr:to>
      <xdr:col>67</xdr:col>
      <xdr:colOff>101600</xdr:colOff>
      <xdr:row>96</xdr:row>
      <xdr:rowOff>69146</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4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85673</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2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53022</xdr:rowOff>
    </xdr:from>
    <xdr:to>
      <xdr:col>116</xdr:col>
      <xdr:colOff>63500</xdr:colOff>
      <xdr:row>36</xdr:row>
      <xdr:rowOff>66548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1323300" y="6225222"/>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53022</xdr:rowOff>
    </xdr:from>
    <xdr:to>
      <xdr:col>111</xdr:col>
      <xdr:colOff>177800</xdr:colOff>
      <xdr:row>36</xdr:row>
      <xdr:rowOff>75883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20434300" y="622522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74549</xdr:rowOff>
    </xdr:from>
    <xdr:to>
      <xdr:col>107</xdr:col>
      <xdr:colOff>50800</xdr:colOff>
      <xdr:row>36</xdr:row>
      <xdr:rowOff>75883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9545300" y="62467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60071</xdr:rowOff>
    </xdr:from>
    <xdr:to>
      <xdr:col>102</xdr:col>
      <xdr:colOff>114300</xdr:colOff>
      <xdr:row>36</xdr:row>
      <xdr:rowOff>74549</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23227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15748</xdr:rowOff>
    </xdr:from>
    <xdr:to>
      <xdr:col>116</xdr:col>
      <xdr:colOff>114300</xdr:colOff>
      <xdr:row>36</xdr:row>
      <xdr:rowOff>117348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38625</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0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2222</xdr:rowOff>
    </xdr:from>
    <xdr:to>
      <xdr:col>112</xdr:col>
      <xdr:colOff>38100</xdr:colOff>
      <xdr:row>36</xdr:row>
      <xdr:rowOff>103822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1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120349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594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25083</xdr:rowOff>
    </xdr:from>
    <xdr:to>
      <xdr:col>107</xdr:col>
      <xdr:colOff>101600</xdr:colOff>
      <xdr:row>36</xdr:row>
      <xdr:rowOff>126683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143210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8" y="597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23749</xdr:rowOff>
    </xdr:from>
    <xdr:to>
      <xdr:col>102</xdr:col>
      <xdr:colOff>165100</xdr:colOff>
      <xdr:row>36</xdr:row>
      <xdr:rowOff>125349</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141876</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8" y="59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xdr:rowOff>
    </xdr:from>
    <xdr:to>
      <xdr:col>98</xdr:col>
      <xdr:colOff>38100</xdr:colOff>
      <xdr:row>36</xdr:row>
      <xdr:rowOff>110871</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127398</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21428" y="59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40259</xdr:rowOff>
    </xdr:from>
    <xdr:to>
      <xdr:col>116</xdr:col>
      <xdr:colOff>63500</xdr:colOff>
      <xdr:row>59</xdr:row>
      <xdr:rowOff>40754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10155809"/>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41955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0434300" y="10156304"/>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41573</xdr:rowOff>
    </xdr:from>
    <xdr:to>
      <xdr:col>107</xdr:col>
      <xdr:colOff>50800</xdr:colOff>
      <xdr:row>59</xdr:row>
      <xdr:rowOff>41955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15712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41307</xdr:rowOff>
    </xdr:from>
    <xdr:to>
      <xdr:col>102</xdr:col>
      <xdr:colOff>114300</xdr:colOff>
      <xdr:row>59</xdr:row>
      <xdr:rowOff>41573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15685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78565"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1001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82681</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134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162605</xdr:rowOff>
    </xdr:from>
    <xdr:to>
      <xdr:col>107</xdr:col>
      <xdr:colOff>101600</xdr:colOff>
      <xdr:row>59</xdr:row>
      <xdr:rowOff>92755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83882</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5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162223</xdr:rowOff>
    </xdr:from>
    <xdr:to>
      <xdr:col>102</xdr:col>
      <xdr:colOff>165100</xdr:colOff>
      <xdr:row>59</xdr:row>
      <xdr:rowOff>92373</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83500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6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161957</xdr:rowOff>
    </xdr:from>
    <xdr:to>
      <xdr:col>98</xdr:col>
      <xdr:colOff>38100</xdr:colOff>
      <xdr:row>59</xdr:row>
      <xdr:rowOff>92107</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1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83234</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67017" y="1019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119355</xdr:rowOff>
    </xdr:from>
    <xdr:to>
      <xdr:col>116</xdr:col>
      <xdr:colOff>63500</xdr:colOff>
      <xdr:row>74</xdr:row>
      <xdr:rowOff>52680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63520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52680</xdr:rowOff>
    </xdr:from>
    <xdr:to>
      <xdr:col>111</xdr:col>
      <xdr:colOff>177800</xdr:colOff>
      <xdr:row>74</xdr:row>
      <xdr:rowOff>113716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2739980"/>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113716</xdr:rowOff>
    </xdr:from>
    <xdr:to>
      <xdr:col>107</xdr:col>
      <xdr:colOff>50800</xdr:colOff>
      <xdr:row>75</xdr:row>
      <xdr:rowOff>6236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80101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6236</xdr:rowOff>
    </xdr:from>
    <xdr:to>
      <xdr:col>102</xdr:col>
      <xdr:colOff>114300</xdr:colOff>
      <xdr:row>75</xdr:row>
      <xdr:rowOff>48260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2864986"/>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68555</xdr:rowOff>
    </xdr:from>
    <xdr:to>
      <xdr:col>116</xdr:col>
      <xdr:colOff>114300</xdr:colOff>
      <xdr:row>73</xdr:row>
      <xdr:rowOff>170155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5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91432</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1880</xdr:rowOff>
    </xdr:from>
    <xdr:to>
      <xdr:col>112</xdr:col>
      <xdr:colOff>38100</xdr:colOff>
      <xdr:row>74</xdr:row>
      <xdr:rowOff>103480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6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120007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46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62916</xdr:rowOff>
    </xdr:from>
    <xdr:to>
      <xdr:col>107</xdr:col>
      <xdr:colOff>101600</xdr:colOff>
      <xdr:row>74</xdr:row>
      <xdr:rowOff>164516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7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9593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5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126886</xdr:rowOff>
    </xdr:from>
    <xdr:to>
      <xdr:col>102</xdr:col>
      <xdr:colOff>165100</xdr:colOff>
      <xdr:row>75</xdr:row>
      <xdr:rowOff>57036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73563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5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168910</xdr:rowOff>
    </xdr:from>
    <xdr:to>
      <xdr:col>98</xdr:col>
      <xdr:colOff>38100</xdr:colOff>
      <xdr:row>75</xdr:row>
      <xdr:rowOff>99060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115587</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扶助費は住民一人当たり</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176,218</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円となっており、令和</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である。これは、</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主に国事業である価格高騰重点支援交付金の影響によるものであるが、</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障害福祉サービス等や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生活保護費なども</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していること</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から類似団体平均を上回っている。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57,231</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円、令和４年度と比較すると</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18.2</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ポイントの増加であり、類似団体平均を上回っている。これは、小中一貫校施設整備や</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対馬江大利線整備事業</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などの事業費増加によるものである。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225,735
222,178
24.70
106,983,407
105,723,665
1,198,966
50,381,673
61,759,880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119126</xdr:rowOff>
    </xdr:from>
    <xdr:to>
      <xdr:col>24</xdr:col>
      <xdr:colOff>63500</xdr:colOff>
      <xdr:row>35</xdr:row>
      <xdr:rowOff>138938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9876"/>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108458</xdr:rowOff>
    </xdr:from>
    <xdr:to>
      <xdr:col>19</xdr:col>
      <xdr:colOff>177800</xdr:colOff>
      <xdr:row>35</xdr:row>
      <xdr:rowOff>138938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920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108458</xdr:rowOff>
    </xdr:from>
    <xdr:to>
      <xdr:col>15</xdr:col>
      <xdr:colOff>50800</xdr:colOff>
      <xdr:row>35</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9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0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68326</xdr:rowOff>
    </xdr:from>
    <xdr:to>
      <xdr:col>24</xdr:col>
      <xdr:colOff>114300</xdr:colOff>
      <xdr:row>35</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46753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88138</xdr:rowOff>
    </xdr:from>
    <xdr:to>
      <xdr:col>20</xdr:col>
      <xdr:colOff>38100</xdr:colOff>
      <xdr:row>36</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57658</xdr:rowOff>
    </xdr:from>
    <xdr:to>
      <xdr:col>15</xdr:col>
      <xdr:colOff>101600</xdr:colOff>
      <xdr:row>35</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150385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66802</xdr:rowOff>
    </xdr:from>
    <xdr:to>
      <xdr:col>10</xdr:col>
      <xdr:colOff>165100</xdr:colOff>
      <xdr:row>35</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xdr:rowOff>
    </xdr:from>
    <xdr:to>
      <xdr:col>6</xdr:col>
      <xdr:colOff>38100</xdr:colOff>
      <xdr:row>35</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60846</xdr:rowOff>
    </xdr:from>
    <xdr:to>
      <xdr:col>24</xdr:col>
      <xdr:colOff>63500</xdr:colOff>
      <xdr:row>57</xdr:row>
      <xdr:rowOff>162458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33496"/>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47599</xdr:rowOff>
    </xdr:from>
    <xdr:to>
      <xdr:col>19</xdr:col>
      <xdr:colOff>177800</xdr:colOff>
      <xdr:row>57</xdr:row>
      <xdr:rowOff>60846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20249"/>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51156</xdr:rowOff>
    </xdr:from>
    <xdr:to>
      <xdr:col>15</xdr:col>
      <xdr:colOff>50800</xdr:colOff>
      <xdr:row>57</xdr:row>
      <xdr:rowOff>47599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23656"/>
          <a:ext cx="889000" cy="119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51156</xdr:rowOff>
    </xdr:from>
    <xdr:to>
      <xdr:col>10</xdr:col>
      <xdr:colOff>114300</xdr:colOff>
      <xdr:row>58</xdr:row>
      <xdr:rowOff>90094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23656"/>
          <a:ext cx="889000" cy="14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111658</xdr:rowOff>
    </xdr:from>
    <xdr:to>
      <xdr:col>24</xdr:col>
      <xdr:colOff>114300</xdr:colOff>
      <xdr:row>58</xdr:row>
      <xdr:rowOff>41808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134535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10046</xdr:rowOff>
    </xdr:from>
    <xdr:to>
      <xdr:col>20</xdr:col>
      <xdr:colOff>38100</xdr:colOff>
      <xdr:row>57</xdr:row>
      <xdr:rowOff>111646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128173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168249</xdr:rowOff>
    </xdr:from>
    <xdr:to>
      <xdr:col>15</xdr:col>
      <xdr:colOff>101600</xdr:colOff>
      <xdr:row>57</xdr:row>
      <xdr:rowOff>98399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114926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4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356</xdr:rowOff>
    </xdr:from>
    <xdr:to>
      <xdr:col>10</xdr:col>
      <xdr:colOff>165100</xdr:colOff>
      <xdr:row>50</xdr:row>
      <xdr:rowOff>101956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57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118483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39294</xdr:rowOff>
    </xdr:from>
    <xdr:to>
      <xdr:col>6</xdr:col>
      <xdr:colOff>38100</xdr:colOff>
      <xdr:row>58</xdr:row>
      <xdr:rowOff>140894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157421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79532</xdr:rowOff>
    </xdr:from>
    <xdr:to>
      <xdr:col>24</xdr:col>
      <xdr:colOff>63500</xdr:colOff>
      <xdr:row>74</xdr:row>
      <xdr:rowOff>103380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95382"/>
          <a:ext cx="838200" cy="19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90169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8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76588</xdr:rowOff>
    </xdr:from>
    <xdr:to>
      <xdr:col>19</xdr:col>
      <xdr:colOff>177800</xdr:colOff>
      <xdr:row>74</xdr:row>
      <xdr:rowOff>103380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763888"/>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125061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5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76588</xdr:rowOff>
    </xdr:from>
    <xdr:to>
      <xdr:col>15</xdr:col>
      <xdr:colOff>50800</xdr:colOff>
      <xdr:row>76</xdr:row>
      <xdr:rowOff>36948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63888"/>
          <a:ext cx="889000" cy="30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63295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36948</xdr:rowOff>
    </xdr:from>
    <xdr:to>
      <xdr:col>10</xdr:col>
      <xdr:colOff>114300</xdr:colOff>
      <xdr:row>76</xdr:row>
      <xdr:rowOff>59370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67148"/>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28732</xdr:rowOff>
    </xdr:from>
    <xdr:to>
      <xdr:col>24</xdr:col>
      <xdr:colOff>114300</xdr:colOff>
      <xdr:row>73</xdr:row>
      <xdr:rowOff>130332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51609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9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52580</xdr:rowOff>
    </xdr:from>
    <xdr:to>
      <xdr:col>20</xdr:col>
      <xdr:colOff>38100</xdr:colOff>
      <xdr:row>74</xdr:row>
      <xdr:rowOff>154180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170707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1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25788</xdr:rowOff>
    </xdr:from>
    <xdr:to>
      <xdr:col>15</xdr:col>
      <xdr:colOff>101600</xdr:colOff>
      <xdr:row>74</xdr:row>
      <xdr:rowOff>127388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143915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48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157598</xdr:rowOff>
    </xdr:from>
    <xdr:to>
      <xdr:col>10</xdr:col>
      <xdr:colOff>165100</xdr:colOff>
      <xdr:row>76</xdr:row>
      <xdr:rowOff>87748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104276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9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8570</xdr:rowOff>
    </xdr:from>
    <xdr:to>
      <xdr:col>6</xdr:col>
      <xdr:colOff>38100</xdr:colOff>
      <xdr:row>76</xdr:row>
      <xdr:rowOff>110170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126697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1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111010</xdr:rowOff>
    </xdr:from>
    <xdr:to>
      <xdr:col>24</xdr:col>
      <xdr:colOff>63500</xdr:colOff>
      <xdr:row>97</xdr:row>
      <xdr:rowOff>158883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70210"/>
          <a:ext cx="838200" cy="2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111010</xdr:rowOff>
    </xdr:from>
    <xdr:to>
      <xdr:col>19</xdr:col>
      <xdr:colOff>177800</xdr:colOff>
      <xdr:row>96</xdr:row>
      <xdr:rowOff>160502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70210"/>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160502</xdr:rowOff>
    </xdr:from>
    <xdr:to>
      <xdr:col>15</xdr:col>
      <xdr:colOff>50800</xdr:colOff>
      <xdr:row>98</xdr:row>
      <xdr:rowOff>86265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19702"/>
          <a:ext cx="889000" cy="26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86265</xdr:rowOff>
    </xdr:from>
    <xdr:to>
      <xdr:col>10</xdr:col>
      <xdr:colOff>114300</xdr:colOff>
      <xdr:row>99</xdr:row>
      <xdr:rowOff>65748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88365"/>
          <a:ext cx="889000" cy="1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108083</xdr:rowOff>
    </xdr:from>
    <xdr:to>
      <xdr:col>24</xdr:col>
      <xdr:colOff>114300</xdr:colOff>
      <xdr:row>98</xdr:row>
      <xdr:rowOff>38233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23010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60210</xdr:rowOff>
    </xdr:from>
    <xdr:to>
      <xdr:col>20</xdr:col>
      <xdr:colOff>38100</xdr:colOff>
      <xdr:row>96</xdr:row>
      <xdr:rowOff>161810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109702</xdr:rowOff>
    </xdr:from>
    <xdr:to>
      <xdr:col>15</xdr:col>
      <xdr:colOff>101600</xdr:colOff>
      <xdr:row>97</xdr:row>
      <xdr:rowOff>39852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30979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35465</xdr:rowOff>
    </xdr:from>
    <xdr:to>
      <xdr:col>10</xdr:col>
      <xdr:colOff>165100</xdr:colOff>
      <xdr:row>98</xdr:row>
      <xdr:rowOff>137065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14948</xdr:rowOff>
    </xdr:from>
    <xdr:to>
      <xdr:col>6</xdr:col>
      <xdr:colOff>38100</xdr:colOff>
      <xdr:row>99</xdr:row>
      <xdr:rowOff>116548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107675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5588</xdr:rowOff>
    </xdr:from>
    <xdr:to>
      <xdr:col>55</xdr:col>
      <xdr:colOff>0</xdr:colOff>
      <xdr:row>39</xdr:row>
      <xdr:rowOff>5969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921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5588</xdr:rowOff>
    </xdr:from>
    <xdr:to>
      <xdr:col>50</xdr:col>
      <xdr:colOff>114300</xdr:colOff>
      <xdr:row>39</xdr:row>
      <xdr:rowOff>8255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9213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8255</xdr:rowOff>
    </xdr:from>
    <xdr:to>
      <xdr:col>45</xdr:col>
      <xdr:colOff>177800</xdr:colOff>
      <xdr:row>39</xdr:row>
      <xdr:rowOff>8636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948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8636</xdr:rowOff>
    </xdr:from>
    <xdr:to>
      <xdr:col>41</xdr:col>
      <xdr:colOff>50800</xdr:colOff>
      <xdr:row>39</xdr:row>
      <xdr:rowOff>9398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951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126619</xdr:rowOff>
    </xdr:from>
    <xdr:to>
      <xdr:col>55</xdr:col>
      <xdr:colOff>50800</xdr:colOff>
      <xdr:row>39</xdr:row>
      <xdr:rowOff>56769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41546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56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126238</xdr:rowOff>
    </xdr:from>
    <xdr:to>
      <xdr:col>50</xdr:col>
      <xdr:colOff>165100</xdr:colOff>
      <xdr:row>39</xdr:row>
      <xdr:rowOff>56388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47515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128905</xdr:rowOff>
    </xdr:from>
    <xdr:to>
      <xdr:col>46</xdr:col>
      <xdr:colOff>38100</xdr:colOff>
      <xdr:row>39</xdr:row>
      <xdr:rowOff>59055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50182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129286</xdr:rowOff>
    </xdr:from>
    <xdr:to>
      <xdr:col>41</xdr:col>
      <xdr:colOff>101600</xdr:colOff>
      <xdr:row>39</xdr:row>
      <xdr:rowOff>59436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50563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37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130048</xdr:rowOff>
    </xdr:from>
    <xdr:to>
      <xdr:col>36</xdr:col>
      <xdr:colOff>165100</xdr:colOff>
      <xdr:row>39</xdr:row>
      <xdr:rowOff>60198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51325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3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140615</xdr:rowOff>
    </xdr:from>
    <xdr:to>
      <xdr:col>55</xdr:col>
      <xdr:colOff>0</xdr:colOff>
      <xdr:row>58</xdr:row>
      <xdr:rowOff>142596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84715"/>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140615</xdr:rowOff>
    </xdr:from>
    <xdr:to>
      <xdr:col>50</xdr:col>
      <xdr:colOff>114300</xdr:colOff>
      <xdr:row>58</xdr:row>
      <xdr:rowOff>145111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8471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134671</xdr:rowOff>
    </xdr:from>
    <xdr:to>
      <xdr:col>45</xdr:col>
      <xdr:colOff>177800</xdr:colOff>
      <xdr:row>58</xdr:row>
      <xdr:rowOff>145111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7877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134671</xdr:rowOff>
    </xdr:from>
    <xdr:to>
      <xdr:col>41</xdr:col>
      <xdr:colOff>50800</xdr:colOff>
      <xdr:row>58</xdr:row>
      <xdr:rowOff>142062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78771"/>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91796</xdr:rowOff>
    </xdr:from>
    <xdr:to>
      <xdr:col>55</xdr:col>
      <xdr:colOff>50800</xdr:colOff>
      <xdr:row>59</xdr:row>
      <xdr:rowOff>21946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6723</xdr:rowOff>
    </xdr:from>
    <xdr:ext cx="378565"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89815</xdr:rowOff>
    </xdr:from>
    <xdr:to>
      <xdr:col>50</xdr:col>
      <xdr:colOff>165100</xdr:colOff>
      <xdr:row>59</xdr:row>
      <xdr:rowOff>19965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11092</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50017" y="10126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94311</xdr:rowOff>
    </xdr:from>
    <xdr:to>
      <xdr:col>46</xdr:col>
      <xdr:colOff>38100</xdr:colOff>
      <xdr:row>59</xdr:row>
      <xdr:rowOff>24461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15588</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61017" y="1013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83871</xdr:rowOff>
    </xdr:from>
    <xdr:to>
      <xdr:col>41</xdr:col>
      <xdr:colOff>101600</xdr:colOff>
      <xdr:row>59</xdr:row>
      <xdr:rowOff>14021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91262</xdr:rowOff>
    </xdr:from>
    <xdr:to>
      <xdr:col>36</xdr:col>
      <xdr:colOff>165100</xdr:colOff>
      <xdr:row>59</xdr:row>
      <xdr:rowOff>21412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12539</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3017" y="1012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55690</xdr:rowOff>
    </xdr:from>
    <xdr:to>
      <xdr:col>55</xdr:col>
      <xdr:colOff>0</xdr:colOff>
      <xdr:row>79</xdr:row>
      <xdr:rowOff>74712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600240"/>
          <a:ext cx="8382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44569</xdr:rowOff>
    </xdr:from>
    <xdr:to>
      <xdr:col>50</xdr:col>
      <xdr:colOff>114300</xdr:colOff>
      <xdr:row>79</xdr:row>
      <xdr:rowOff>55690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89119"/>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44569</xdr:rowOff>
    </xdr:from>
    <xdr:to>
      <xdr:col>45</xdr:col>
      <xdr:colOff>177800</xdr:colOff>
      <xdr:row>79</xdr:row>
      <xdr:rowOff>54742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89119"/>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54742</xdr:rowOff>
    </xdr:from>
    <xdr:to>
      <xdr:col>41</xdr:col>
      <xdr:colOff>50800</xdr:colOff>
      <xdr:row>79</xdr:row>
      <xdr:rowOff>66433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9929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23912</xdr:rowOff>
    </xdr:from>
    <xdr:to>
      <xdr:col>55</xdr:col>
      <xdr:colOff>50800</xdr:colOff>
      <xdr:row>79</xdr:row>
      <xdr:rowOff>125512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110289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4890</xdr:rowOff>
    </xdr:from>
    <xdr:to>
      <xdr:col>50</xdr:col>
      <xdr:colOff>165100</xdr:colOff>
      <xdr:row>79</xdr:row>
      <xdr:rowOff>106490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97617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165219</xdr:rowOff>
    </xdr:from>
    <xdr:to>
      <xdr:col>46</xdr:col>
      <xdr:colOff>38100</xdr:colOff>
      <xdr:row>79</xdr:row>
      <xdr:rowOff>95369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86496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3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3942</xdr:rowOff>
    </xdr:from>
    <xdr:to>
      <xdr:col>41</xdr:col>
      <xdr:colOff>101600</xdr:colOff>
      <xdr:row>79</xdr:row>
      <xdr:rowOff>105542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96669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4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15633</xdr:rowOff>
    </xdr:from>
    <xdr:to>
      <xdr:col>36</xdr:col>
      <xdr:colOff>165100</xdr:colOff>
      <xdr:row>79</xdr:row>
      <xdr:rowOff>117233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108360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114897</xdr:rowOff>
    </xdr:from>
    <xdr:to>
      <xdr:col>55</xdr:col>
      <xdr:colOff>0</xdr:colOff>
      <xdr:row>96</xdr:row>
      <xdr:rowOff>134214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74097"/>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21286</xdr:rowOff>
    </xdr:from>
    <xdr:to>
      <xdr:col>50</xdr:col>
      <xdr:colOff>114300</xdr:colOff>
      <xdr:row>96</xdr:row>
      <xdr:rowOff>114897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80486"/>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94757</xdr:rowOff>
    </xdr:from>
    <xdr:to>
      <xdr:col>45</xdr:col>
      <xdr:colOff>177800</xdr:colOff>
      <xdr:row>96</xdr:row>
      <xdr:rowOff>21286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82507"/>
          <a:ext cx="889000" cy="9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62319</xdr:rowOff>
    </xdr:from>
    <xdr:to>
      <xdr:col>41</xdr:col>
      <xdr:colOff>50800</xdr:colOff>
      <xdr:row>95</xdr:row>
      <xdr:rowOff>94757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50069"/>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83414</xdr:rowOff>
    </xdr:from>
    <xdr:to>
      <xdr:col>55</xdr:col>
      <xdr:colOff>50800</xdr:colOff>
      <xdr:row>97</xdr:row>
      <xdr:rowOff>13564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61841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64097</xdr:rowOff>
    </xdr:from>
    <xdr:to>
      <xdr:col>50</xdr:col>
      <xdr:colOff>165100</xdr:colOff>
      <xdr:row>96</xdr:row>
      <xdr:rowOff>165697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156824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141936</xdr:rowOff>
    </xdr:from>
    <xdr:to>
      <xdr:col>46</xdr:col>
      <xdr:colOff>38100</xdr:colOff>
      <xdr:row>96</xdr:row>
      <xdr:rowOff>72086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63213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43957</xdr:rowOff>
    </xdr:from>
    <xdr:to>
      <xdr:col>41</xdr:col>
      <xdr:colOff>101600</xdr:colOff>
      <xdr:row>95</xdr:row>
      <xdr:rowOff>145557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136684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11519</xdr:rowOff>
    </xdr:from>
    <xdr:to>
      <xdr:col>36</xdr:col>
      <xdr:colOff>165100</xdr:colOff>
      <xdr:row>95</xdr:row>
      <xdr:rowOff>113119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129646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7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133278</xdr:rowOff>
    </xdr:from>
    <xdr:to>
      <xdr:col>85</xdr:col>
      <xdr:colOff>127000</xdr:colOff>
      <xdr:row>36</xdr:row>
      <xdr:rowOff>146231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05478"/>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133278</xdr:rowOff>
    </xdr:from>
    <xdr:to>
      <xdr:col>81</xdr:col>
      <xdr:colOff>50800</xdr:colOff>
      <xdr:row>37</xdr:row>
      <xdr:rowOff>13534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05478"/>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13534</xdr:rowOff>
    </xdr:from>
    <xdr:to>
      <xdr:col>76</xdr:col>
      <xdr:colOff>114300</xdr:colOff>
      <xdr:row>37</xdr:row>
      <xdr:rowOff>24202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71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110308</xdr:rowOff>
    </xdr:from>
    <xdr:to>
      <xdr:col>71</xdr:col>
      <xdr:colOff>177800</xdr:colOff>
      <xdr:row>37</xdr:row>
      <xdr:rowOff>24202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8250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95431</xdr:rowOff>
    </xdr:from>
    <xdr:to>
      <xdr:col>85</xdr:col>
      <xdr:colOff>177800</xdr:colOff>
      <xdr:row>37</xdr:row>
      <xdr:rowOff>25581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118308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1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82478</xdr:rowOff>
    </xdr:from>
    <xdr:to>
      <xdr:col>81</xdr:col>
      <xdr:colOff>101600</xdr:colOff>
      <xdr:row>37</xdr:row>
      <xdr:rowOff>12628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29155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134184</xdr:rowOff>
    </xdr:from>
    <xdr:to>
      <xdr:col>76</xdr:col>
      <xdr:colOff>165100</xdr:colOff>
      <xdr:row>37</xdr:row>
      <xdr:rowOff>64334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80861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8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144852</xdr:rowOff>
    </xdr:from>
    <xdr:to>
      <xdr:col>72</xdr:col>
      <xdr:colOff>38100</xdr:colOff>
      <xdr:row>37</xdr:row>
      <xdr:rowOff>75002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91529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59508</xdr:rowOff>
    </xdr:from>
    <xdr:to>
      <xdr:col>67</xdr:col>
      <xdr:colOff>101600</xdr:colOff>
      <xdr:row>36</xdr:row>
      <xdr:rowOff>161108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6185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59713</xdr:rowOff>
    </xdr:from>
    <xdr:to>
      <xdr:col>85</xdr:col>
      <xdr:colOff>127000</xdr:colOff>
      <xdr:row>54</xdr:row>
      <xdr:rowOff>29538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146563"/>
          <a:ext cx="8382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29538</xdr:rowOff>
    </xdr:from>
    <xdr:to>
      <xdr:col>81</xdr:col>
      <xdr:colOff>50800</xdr:colOff>
      <xdr:row>56</xdr:row>
      <xdr:rowOff>150307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287838"/>
          <a:ext cx="889000" cy="46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101295</xdr:rowOff>
    </xdr:from>
    <xdr:to>
      <xdr:col>76</xdr:col>
      <xdr:colOff>114300</xdr:colOff>
      <xdr:row>56</xdr:row>
      <xdr:rowOff>150307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31045"/>
          <a:ext cx="889000" cy="2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101295</xdr:rowOff>
    </xdr:from>
    <xdr:to>
      <xdr:col>71</xdr:col>
      <xdr:colOff>177800</xdr:colOff>
      <xdr:row>57</xdr:row>
      <xdr:rowOff>52238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531045"/>
          <a:ext cx="889000" cy="29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8913</xdr:rowOff>
    </xdr:from>
    <xdr:to>
      <xdr:col>85</xdr:col>
      <xdr:colOff>177800</xdr:colOff>
      <xdr:row>53</xdr:row>
      <xdr:rowOff>110513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0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31790</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150188</xdr:rowOff>
    </xdr:from>
    <xdr:to>
      <xdr:col>81</xdr:col>
      <xdr:colOff>101600</xdr:colOff>
      <xdr:row>54</xdr:row>
      <xdr:rowOff>80338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23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96865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0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99507</xdr:rowOff>
    </xdr:from>
    <xdr:to>
      <xdr:col>76</xdr:col>
      <xdr:colOff>165100</xdr:colOff>
      <xdr:row>57</xdr:row>
      <xdr:rowOff>29657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20784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9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50495</xdr:rowOff>
    </xdr:from>
    <xdr:to>
      <xdr:col>72</xdr:col>
      <xdr:colOff>38100</xdr:colOff>
      <xdr:row>55</xdr:row>
      <xdr:rowOff>152095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143222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1438</xdr:rowOff>
    </xdr:from>
    <xdr:to>
      <xdr:col>67</xdr:col>
      <xdr:colOff>101600</xdr:colOff>
      <xdr:row>57</xdr:row>
      <xdr:rowOff>103038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94165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6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43459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8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42241</xdr:rowOff>
    </xdr:from>
    <xdr:to>
      <xdr:col>71</xdr:col>
      <xdr:colOff>177800</xdr:colOff>
      <xdr:row>79</xdr:row>
      <xdr:rowOff>43459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6791"/>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164109</xdr:rowOff>
    </xdr:from>
    <xdr:to>
      <xdr:col>72</xdr:col>
      <xdr:colOff>38100</xdr:colOff>
      <xdr:row>79</xdr:row>
      <xdr:rowOff>94259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85386</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162891</xdr:rowOff>
    </xdr:from>
    <xdr:to>
      <xdr:col>67</xdr:col>
      <xdr:colOff>101600</xdr:colOff>
      <xdr:row>79</xdr:row>
      <xdr:rowOff>93041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84168</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28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43487</xdr:rowOff>
    </xdr:from>
    <xdr:to>
      <xdr:col>85</xdr:col>
      <xdr:colOff>127000</xdr:colOff>
      <xdr:row>97</xdr:row>
      <xdr:rowOff>69720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74137"/>
          <a:ext cx="8382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169132</xdr:rowOff>
    </xdr:from>
    <xdr:to>
      <xdr:col>81</xdr:col>
      <xdr:colOff>50800</xdr:colOff>
      <xdr:row>97</xdr:row>
      <xdr:rowOff>43487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28332"/>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169132</xdr:rowOff>
    </xdr:from>
    <xdr:to>
      <xdr:col>76</xdr:col>
      <xdr:colOff>114300</xdr:colOff>
      <xdr:row>97</xdr:row>
      <xdr:rowOff>68348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28332"/>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28172</xdr:rowOff>
    </xdr:from>
    <xdr:to>
      <xdr:col>71</xdr:col>
      <xdr:colOff>177800</xdr:colOff>
      <xdr:row>97</xdr:row>
      <xdr:rowOff>68348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58822"/>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18920</xdr:rowOff>
    </xdr:from>
    <xdr:to>
      <xdr:col>85</xdr:col>
      <xdr:colOff>177800</xdr:colOff>
      <xdr:row>97</xdr:row>
      <xdr:rowOff>120520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168797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164137</xdr:rowOff>
    </xdr:from>
    <xdr:to>
      <xdr:col>81</xdr:col>
      <xdr:colOff>101600</xdr:colOff>
      <xdr:row>97</xdr:row>
      <xdr:rowOff>94287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85414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118332</xdr:rowOff>
    </xdr:from>
    <xdr:to>
      <xdr:col>76</xdr:col>
      <xdr:colOff>165100</xdr:colOff>
      <xdr:row>97</xdr:row>
      <xdr:rowOff>48482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39609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17548</xdr:rowOff>
    </xdr:from>
    <xdr:to>
      <xdr:col>72</xdr:col>
      <xdr:colOff>38100</xdr:colOff>
      <xdr:row>97</xdr:row>
      <xdr:rowOff>119148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148822</xdr:rowOff>
    </xdr:from>
    <xdr:to>
      <xdr:col>67</xdr:col>
      <xdr:colOff>101600</xdr:colOff>
      <xdr:row>97</xdr:row>
      <xdr:rowOff>78972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70099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民生費は住民一人当たりコスト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250,330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である。これは、</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主に国事業である価格高騰重点支援交付金の影響によるもの</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であるが</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、障害福祉サービス等や生活保護費なども増加して</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類似団体平均を上回っている</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生活保護受給者自立支援事業の推進等により抑制に努める。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教育費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は住民一人当たりコスト</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60,999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ポイントの増加である。これは、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小中一貫校に関する経費等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歳入においては、臨時財政対策債が減少したものの、</a:t>
          </a:r>
          <a:r>
            <a:rPr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地方交付税</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が増加したことなどにより、全体としては増加した。地方債は、必要最小限の発行にとどめることを基本に、普通建設事業債の発行を抑制し、後年度負担の軽減に努めた。</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a:p>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　歳出においては、地方債の発行抑制に伴う</a:t>
          </a:r>
          <a:r>
            <a:rPr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元利償還金</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の減少により公債費が減少したものの、</a:t>
          </a:r>
          <a:r>
            <a:rPr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後期高齢者医療広域連合負担金</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が増加したことなどにより、全体としては増加した。今後とも事業執行の効率化や経常経費の抑制など、徹底した経費削減に努める。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普通会計の実質収支黒字の確保に加え、全ての会計の実質収支額の黒字を確保できた。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特別会計においては、独立採算制の原則を踏まえ、より一層の経営感覚とコスト意識をもって、収納率の向上や事業の効率化など、さらなる経営の健全化に努める。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交付税措置のない市債の発行抑制等、将来の財政負担を考慮した普通建設事業債等の発行抑制に取り組んできたことから、元利償還金が減少傾向にあり、実質公債費比率は改善している。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将来の財政負担を考慮し、今後も地方債の発行抑制に努めていく。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公益施設整備基金や減債基金への積立てなどにより、充当可能財源等は増加したものの、小中一貫校施設整備事業に係る地方債の借入などにより、将来負担額が増加した結果、将来負担比率の分子は悪化した。</a:t>
          </a: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基金への計画的な積み立てや地方債の発行抑制に取り組むとともに、経常経費の抑制に努め、後年度の負担軽減を図る。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後年度の公共施設等の整備・改修等に係る財源として、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公共公益施設整備基金に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年度の決算剰余金の一部等を財政調整基金に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8,459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万円を積立てたこと等により、基金全体としては、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7,713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万円の増となった。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基金ごとの設置目的に従い、積立て、取崩しを行っていく。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・公共公益施設整備基金：公共公益施設の整備、維持管理等の事業に要する資金及び当該経費に充てた市債の償還金に充てるため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・くらし・笑顔創生基金：現在から将来にわたる市民福祉の向上及び人口減少への対応を目的とした事業等の資金に充てるため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・福祉基金：社会福祉を目的とする事業の資金に充てるため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・公共公益施設整備基金：後年度の公共施設等の整備・改修等に係る財源として、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万円を積立てたことにより増加</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・くらし・笑顔創生基金：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小中一貫校整備事業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やねやがわパーク事業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5,990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万円を充当した一方で、令和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年度決算剰余金の一部など</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万円を積立てたことにより増加</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・福祉基金：ふるさと納税</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福祉寄附金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3,050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万円を積立てたことにより増加</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・公共公益施設整備基金：公共施設等総合管理計画に基づく大規模改修・更新等経費に計画的に充当することとし、未利用地の売払収入額等に加えて、</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前年度決算における事業用資産の減価償却額の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％以上の額を積立てた上で、当年度収支状況を踏まえる中で、更なる基金</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への積立に積極的に努める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・くらし・笑顔創生基金：引き続き、前年度決算剰余金の一部などを積立てるとともに、市民福祉の向上及び人口減少への対応を目的とした事業等に活用</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・福祉基金：引き続き、利子収入や寄附金などを積立てるとともに、社会福祉を目的とした事業等に活用</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新型コロナウイルスワクチン及び</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生活保護</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費国庫補助金償還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8,423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万円を取崩した一方で、令和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年度決算剰余金の一部や新型コロナウイルスワクチン接種体制確保事業費補助金償還金相当額等として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8,459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万円を積立てたことにより増加。</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引き続き、実質収支黒字を確保する中で、前年度決算剰余金の２分の１以上の額を積立て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を行うとともに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％以上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を維持する。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後年度の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市債償還財源のため、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5,767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万円を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積立てたことにより増加。</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後年度の負担軽減のため、借換債の発行抑制に努める中で、当年度の収支状況を踏まえ、必要額の積立てを検討する。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77</v>
      </c>
      <c r="C2" s="178"/>
      <c r="D2" s="179"/>
    </row>
    <row r="3" spans="1:119" ht="18.75" customHeight="1" thickBot="1" x14ac:dyDescent="0.25">
      <c r="A3" s="177"/>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106983407</v>
      </c>
      <c r="BO4" s="449"/>
      <c r="BP4" s="449"/>
      <c r="BQ4" s="449"/>
      <c r="BR4" s="449"/>
      <c r="BS4" s="449"/>
      <c r="BT4" s="449"/>
      <c r="BU4" s="450"/>
      <c r="BV4" s="448">
        <v>106712662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2.4</v>
      </c>
      <c r="CU4" s="589"/>
      <c r="CV4" s="589"/>
      <c r="CW4" s="589"/>
      <c r="CX4" s="589"/>
      <c r="CY4" s="589"/>
      <c r="CZ4" s="589"/>
      <c r="DA4" s="590"/>
      <c r="DB4" s="588">
        <v>2.2999999999999998</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105723665</v>
      </c>
      <c r="BO5" s="420"/>
      <c r="BP5" s="420"/>
      <c r="BQ5" s="420"/>
      <c r="BR5" s="420"/>
      <c r="BS5" s="420"/>
      <c r="BT5" s="420"/>
      <c r="BU5" s="421"/>
      <c r="BV5" s="419">
        <v>105438872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88.4</v>
      </c>
      <c r="DC5" s="417"/>
      <c r="DD5" s="417"/>
      <c r="DE5" s="417"/>
      <c r="DF5" s="417"/>
      <c r="DG5" s="417"/>
      <c r="DH5" s="417"/>
      <c r="DI5" s="418"/>
    </row>
    <row r="6" spans="1:119" ht="18.75" customHeight="1" x14ac:dyDescent="0.2">
      <c r="A6" s="177"/>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1259742</v>
      </c>
      <c r="BO6" s="420"/>
      <c r="BP6" s="420"/>
      <c r="BQ6" s="420"/>
      <c r="BR6" s="420"/>
      <c r="BS6" s="420"/>
      <c r="BT6" s="420"/>
      <c r="BU6" s="421"/>
      <c r="BV6" s="419">
        <v>1273790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90.6</v>
      </c>
      <c r="CU6" s="563"/>
      <c r="CV6" s="563"/>
      <c r="CW6" s="563"/>
      <c r="CX6" s="563"/>
      <c r="CY6" s="563"/>
      <c r="CZ6" s="563"/>
      <c r="DA6" s="564"/>
      <c r="DB6" s="562">
        <v>91.2</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60776</v>
      </c>
      <c r="BO7" s="420"/>
      <c r="BP7" s="420"/>
      <c r="BQ7" s="420"/>
      <c r="BR7" s="420"/>
      <c r="BS7" s="420"/>
      <c r="BT7" s="420"/>
      <c r="BU7" s="421"/>
      <c r="BV7" s="419">
        <v>132895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50381673</v>
      </c>
      <c r="CU7" s="420"/>
      <c r="CV7" s="420"/>
      <c r="CW7" s="420"/>
      <c r="CX7" s="420"/>
      <c r="CY7" s="420"/>
      <c r="CZ7" s="420"/>
      <c r="DA7" s="421"/>
      <c r="DB7" s="419">
        <v>49204060</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1198966</v>
      </c>
      <c r="BO8" s="420"/>
      <c r="BP8" s="420"/>
      <c r="BQ8" s="420"/>
      <c r="BR8" s="420"/>
      <c r="BS8" s="420"/>
      <c r="BT8" s="420"/>
      <c r="BU8" s="421"/>
      <c r="BV8" s="419">
        <v>1140895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0.64</v>
      </c>
      <c r="DC8" s="523"/>
      <c r="DD8" s="523"/>
      <c r="DE8" s="523"/>
      <c r="DF8" s="523"/>
      <c r="DG8" s="523"/>
      <c r="DH8" s="523"/>
      <c r="DI8" s="524"/>
    </row>
    <row r="9" spans="1:119" ht="18.75" customHeight="1" thickBot="1" x14ac:dyDescent="0.25">
      <c r="A9" s="177"/>
      <c r="B9" s="551" t="s">
        <v>107</v>
      </c>
      <c r="C9" s="552"/>
      <c r="D9" s="552"/>
      <c r="E9" s="552"/>
      <c r="F9" s="552"/>
      <c r="G9" s="552"/>
      <c r="H9" s="552"/>
      <c r="I9" s="552"/>
      <c r="J9" s="552"/>
      <c r="K9" s="470"/>
      <c r="L9" s="553" t="s">
        <v>108</v>
      </c>
      <c r="M9" s="554"/>
      <c r="N9" s="554"/>
      <c r="O9" s="554"/>
      <c r="P9" s="554"/>
      <c r="Q9" s="555"/>
      <c r="R9" s="556">
        <v>229733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58071</v>
      </c>
      <c r="BO9" s="420"/>
      <c r="BP9" s="420"/>
      <c r="BQ9" s="420"/>
      <c r="BR9" s="420"/>
      <c r="BS9" s="420"/>
      <c r="BT9" s="420"/>
      <c r="BU9" s="421"/>
      <c r="BV9" s="419">
        <v>6170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8.6999999999999993</v>
      </c>
      <c r="CU9" s="417"/>
      <c r="CV9" s="417"/>
      <c r="CW9" s="417"/>
      <c r="CX9" s="417"/>
      <c r="CY9" s="417"/>
      <c r="CZ9" s="417"/>
      <c r="DA9" s="418"/>
      <c r="DB9" s="416">
        <v>9.5</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113</v>
      </c>
      <c r="M10" s="376"/>
      <c r="N10" s="376"/>
      <c r="O10" s="376"/>
      <c r="P10" s="376"/>
      <c r="Q10" s="377"/>
      <c r="R10" s="372">
        <v>237518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1684594</v>
      </c>
      <c r="BO10" s="420"/>
      <c r="BP10" s="420"/>
      <c r="BQ10" s="420"/>
      <c r="BR10" s="420"/>
      <c r="BS10" s="420"/>
      <c r="BT10" s="420"/>
      <c r="BU10" s="421"/>
      <c r="BV10" s="419">
        <v>1643185</v>
      </c>
      <c r="BW10" s="420"/>
      <c r="BX10" s="420"/>
      <c r="BY10" s="420"/>
      <c r="BZ10" s="420"/>
      <c r="CA10" s="420"/>
      <c r="CB10" s="420"/>
      <c r="CC10" s="421"/>
      <c r="CD10" s="180" t="s">
        <v>116</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77"/>
      <c r="B12" s="525" t="s">
        <v>123</v>
      </c>
      <c r="C12" s="526"/>
      <c r="D12" s="526"/>
      <c r="E12" s="526"/>
      <c r="F12" s="526"/>
      <c r="G12" s="526"/>
      <c r="H12" s="526"/>
      <c r="I12" s="526"/>
      <c r="J12" s="526"/>
      <c r="K12" s="527"/>
      <c r="L12" s="534" t="s">
        <v>124</v>
      </c>
      <c r="M12" s="535"/>
      <c r="N12" s="535"/>
      <c r="O12" s="535"/>
      <c r="P12" s="535"/>
      <c r="Q12" s="536"/>
      <c r="R12" s="537">
        <v>225735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1684234</v>
      </c>
      <c r="BO12" s="420"/>
      <c r="BP12" s="420"/>
      <c r="BQ12" s="420"/>
      <c r="BR12" s="420"/>
      <c r="BS12" s="420"/>
      <c r="BT12" s="420"/>
      <c r="BU12" s="421"/>
      <c r="BV12" s="419">
        <v>1539877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130</v>
      </c>
      <c r="N13" s="504"/>
      <c r="O13" s="504"/>
      <c r="P13" s="504"/>
      <c r="Q13" s="505"/>
      <c r="R13" s="506">
        <v>222178</v>
      </c>
      <c r="S13" s="507"/>
      <c r="T13" s="507"/>
      <c r="U13" s="507"/>
      <c r="V13" s="508"/>
      <c r="W13" s="509" t="s">
        <v>131</v>
      </c>
      <c r="X13" s="405"/>
      <c r="Y13" s="405"/>
      <c r="Z13" s="405"/>
      <c r="AA13" s="405"/>
      <c r="AB13" s="406"/>
      <c r="AC13" s="372">
        <v>339</v>
      </c>
      <c r="AD13" s="373"/>
      <c r="AE13" s="373"/>
      <c r="AF13" s="373"/>
      <c r="AG13" s="374"/>
      <c r="AH13" s="372">
        <v>302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58431</v>
      </c>
      <c r="BO13" s="420"/>
      <c r="BP13" s="420"/>
      <c r="BQ13" s="420"/>
      <c r="BR13" s="420"/>
      <c r="BS13" s="420"/>
      <c r="BT13" s="420"/>
      <c r="BU13" s="421"/>
      <c r="BV13" s="419">
        <v>109478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v>
      </c>
      <c r="CU13" s="417"/>
      <c r="CV13" s="417"/>
      <c r="CW13" s="417"/>
      <c r="CX13" s="417"/>
      <c r="CY13" s="417"/>
      <c r="CZ13" s="417"/>
      <c r="DA13" s="418"/>
      <c r="DB13" s="416">
        <v>-1.2</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135</v>
      </c>
      <c r="M14" s="546"/>
      <c r="N14" s="546"/>
      <c r="O14" s="546"/>
      <c r="P14" s="546"/>
      <c r="Q14" s="547"/>
      <c r="R14" s="506">
        <v>227544</v>
      </c>
      <c r="S14" s="507"/>
      <c r="T14" s="507"/>
      <c r="U14" s="507"/>
      <c r="V14" s="508"/>
      <c r="W14" s="510"/>
      <c r="X14" s="408"/>
      <c r="Y14" s="408"/>
      <c r="Z14" s="408"/>
      <c r="AA14" s="408"/>
      <c r="AB14" s="409"/>
      <c r="AC14" s="499">
        <v>0.4</v>
      </c>
      <c r="AD14" s="500"/>
      <c r="AE14" s="500"/>
      <c r="AF14" s="500"/>
      <c r="AG14" s="501"/>
      <c r="AH14" s="499">
        <v>0.3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130</v>
      </c>
      <c r="N15" s="504"/>
      <c r="O15" s="504"/>
      <c r="P15" s="504"/>
      <c r="Q15" s="505"/>
      <c r="R15" s="506">
        <v>224267</v>
      </c>
      <c r="S15" s="507"/>
      <c r="T15" s="507"/>
      <c r="U15" s="507"/>
      <c r="V15" s="508"/>
      <c r="W15" s="509" t="s">
        <v>137</v>
      </c>
      <c r="X15" s="405"/>
      <c r="Y15" s="405"/>
      <c r="Z15" s="405"/>
      <c r="AA15" s="405"/>
      <c r="AB15" s="406"/>
      <c r="AC15" s="372">
        <v>22039</v>
      </c>
      <c r="AD15" s="373"/>
      <c r="AE15" s="373"/>
      <c r="AF15" s="373"/>
      <c r="AG15" s="374"/>
      <c r="AH15" s="372">
        <v>23467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26267530</v>
      </c>
      <c r="BO15" s="449"/>
      <c r="BP15" s="449"/>
      <c r="BQ15" s="449"/>
      <c r="BR15" s="449"/>
      <c r="BS15" s="449"/>
      <c r="BT15" s="449"/>
      <c r="BU15" s="450"/>
      <c r="BV15" s="448">
        <v>25730695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24.2</v>
      </c>
      <c r="AD16" s="500"/>
      <c r="AE16" s="500"/>
      <c r="AF16" s="500"/>
      <c r="AG16" s="501"/>
      <c r="AH16" s="499">
        <v>25.7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42328415</v>
      </c>
      <c r="BO16" s="420"/>
      <c r="BP16" s="420"/>
      <c r="BQ16" s="420"/>
      <c r="BR16" s="420"/>
      <c r="BS16" s="420"/>
      <c r="BT16" s="420"/>
      <c r="BU16" s="421"/>
      <c r="BV16" s="419">
        <v>40587162</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143</v>
      </c>
      <c r="N17" s="513"/>
      <c r="O17" s="513"/>
      <c r="P17" s="513"/>
      <c r="Q17" s="514"/>
      <c r="R17" s="496" t="s">
        <v>144</v>
      </c>
      <c r="S17" s="497"/>
      <c r="T17" s="497"/>
      <c r="U17" s="497"/>
      <c r="V17" s="498"/>
      <c r="W17" s="509" t="s">
        <v>145</v>
      </c>
      <c r="X17" s="405"/>
      <c r="Y17" s="405"/>
      <c r="Z17" s="405"/>
      <c r="AA17" s="405"/>
      <c r="AB17" s="406"/>
      <c r="AC17" s="372">
        <v>68804</v>
      </c>
      <c r="AD17" s="373"/>
      <c r="AE17" s="373"/>
      <c r="AF17" s="373"/>
      <c r="AG17" s="374"/>
      <c r="AH17" s="372">
        <v>67671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33176557</v>
      </c>
      <c r="BO17" s="420"/>
      <c r="BP17" s="420"/>
      <c r="BQ17" s="420"/>
      <c r="BR17" s="420"/>
      <c r="BS17" s="420"/>
      <c r="BT17" s="420"/>
      <c r="BU17" s="421"/>
      <c r="BV17" s="419">
        <v>32511911</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147</v>
      </c>
      <c r="C18" s="470"/>
      <c r="D18" s="470"/>
      <c r="E18" s="471"/>
      <c r="F18" s="471"/>
      <c r="G18" s="471"/>
      <c r="H18" s="471"/>
      <c r="I18" s="471"/>
      <c r="J18" s="471"/>
      <c r="K18" s="471"/>
      <c r="L18" s="472">
        <v>24.7</v>
      </c>
      <c r="M18" s="472"/>
      <c r="N18" s="472"/>
      <c r="O18" s="472"/>
      <c r="P18" s="472"/>
      <c r="Q18" s="472"/>
      <c r="R18" s="473"/>
      <c r="S18" s="473"/>
      <c r="T18" s="473"/>
      <c r="U18" s="473"/>
      <c r="V18" s="474"/>
      <c r="W18" s="490"/>
      <c r="X18" s="491"/>
      <c r="Y18" s="491"/>
      <c r="Z18" s="491"/>
      <c r="AA18" s="491"/>
      <c r="AB18" s="515"/>
      <c r="AC18" s="389">
        <v>75.5</v>
      </c>
      <c r="AD18" s="390"/>
      <c r="AE18" s="390"/>
      <c r="AF18" s="390"/>
      <c r="AG18" s="475"/>
      <c r="AH18" s="389">
        <v>74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45290935</v>
      </c>
      <c r="BO18" s="420"/>
      <c r="BP18" s="420"/>
      <c r="BQ18" s="420"/>
      <c r="BR18" s="420"/>
      <c r="BS18" s="420"/>
      <c r="BT18" s="420"/>
      <c r="BU18" s="421"/>
      <c r="BV18" s="419">
        <v>44415174</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149</v>
      </c>
      <c r="C19" s="470"/>
      <c r="D19" s="470"/>
      <c r="E19" s="471"/>
      <c r="F19" s="471"/>
      <c r="G19" s="471"/>
      <c r="H19" s="471"/>
      <c r="I19" s="471"/>
      <c r="J19" s="471"/>
      <c r="K19" s="471"/>
      <c r="L19" s="479">
        <v>9301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63569045</v>
      </c>
      <c r="BO19" s="420"/>
      <c r="BP19" s="420"/>
      <c r="BQ19" s="420"/>
      <c r="BR19" s="420"/>
      <c r="BS19" s="420"/>
      <c r="BT19" s="420"/>
      <c r="BU19" s="421"/>
      <c r="BV19" s="419">
        <v>60780588</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151</v>
      </c>
      <c r="C20" s="470"/>
      <c r="D20" s="470"/>
      <c r="E20" s="471"/>
      <c r="F20" s="471"/>
      <c r="G20" s="471"/>
      <c r="H20" s="471"/>
      <c r="I20" s="471"/>
      <c r="J20" s="471"/>
      <c r="K20" s="471"/>
      <c r="L20" s="479">
        <v>101538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61759880</v>
      </c>
      <c r="BO22" s="449"/>
      <c r="BP22" s="449"/>
      <c r="BQ22" s="449"/>
      <c r="BR22" s="449"/>
      <c r="BS22" s="449"/>
      <c r="BT22" s="449"/>
      <c r="BU22" s="450"/>
      <c r="BV22" s="448">
        <v>58836780</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52303217</v>
      </c>
      <c r="BO23" s="420"/>
      <c r="BP23" s="420"/>
      <c r="BQ23" s="420"/>
      <c r="BR23" s="420"/>
      <c r="BS23" s="420"/>
      <c r="BT23" s="420"/>
      <c r="BU23" s="421"/>
      <c r="BV23" s="419">
        <v>49811421</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161</v>
      </c>
      <c r="F24" s="376"/>
      <c r="G24" s="376"/>
      <c r="H24" s="376"/>
      <c r="I24" s="376"/>
      <c r="J24" s="376"/>
      <c r="K24" s="377"/>
      <c r="L24" s="372">
        <v>1</v>
      </c>
      <c r="M24" s="373"/>
      <c r="N24" s="373"/>
      <c r="O24" s="373"/>
      <c r="P24" s="374"/>
      <c r="Q24" s="372">
        <v>7140</v>
      </c>
      <c r="R24" s="373"/>
      <c r="S24" s="373"/>
      <c r="T24" s="373"/>
      <c r="U24" s="373"/>
      <c r="V24" s="374"/>
      <c r="W24" s="462"/>
      <c r="X24" s="399"/>
      <c r="Y24" s="400"/>
      <c r="Z24" s="375" t="s">
        <v>162</v>
      </c>
      <c r="AA24" s="376"/>
      <c r="AB24" s="376"/>
      <c r="AC24" s="376"/>
      <c r="AD24" s="376"/>
      <c r="AE24" s="376"/>
      <c r="AF24" s="376"/>
      <c r="AG24" s="377"/>
      <c r="AH24" s="372">
        <v>1059</v>
      </c>
      <c r="AI24" s="373"/>
      <c r="AJ24" s="373"/>
      <c r="AK24" s="373"/>
      <c r="AL24" s="374"/>
      <c r="AM24" s="372">
        <v>3041448</v>
      </c>
      <c r="AN24" s="373"/>
      <c r="AO24" s="373"/>
      <c r="AP24" s="373"/>
      <c r="AQ24" s="373"/>
      <c r="AR24" s="374"/>
      <c r="AS24" s="372">
        <v>2872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29901143</v>
      </c>
      <c r="BO24" s="420"/>
      <c r="BP24" s="420"/>
      <c r="BQ24" s="420"/>
      <c r="BR24" s="420"/>
      <c r="BS24" s="420"/>
      <c r="BT24" s="420"/>
      <c r="BU24" s="421"/>
      <c r="BV24" s="419">
        <v>25161463</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164</v>
      </c>
      <c r="F25" s="376"/>
      <c r="G25" s="376"/>
      <c r="H25" s="376"/>
      <c r="I25" s="376"/>
      <c r="J25" s="376"/>
      <c r="K25" s="377"/>
      <c r="L25" s="372">
        <v>2</v>
      </c>
      <c r="M25" s="373"/>
      <c r="N25" s="373"/>
      <c r="O25" s="373"/>
      <c r="P25" s="374"/>
      <c r="Q25" s="372">
        <v>8700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6673965</v>
      </c>
      <c r="BO25" s="449"/>
      <c r="BP25" s="449"/>
      <c r="BQ25" s="449"/>
      <c r="BR25" s="449"/>
      <c r="BS25" s="449"/>
      <c r="BT25" s="449"/>
      <c r="BU25" s="450"/>
      <c r="BV25" s="448">
        <v>6849323</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167</v>
      </c>
      <c r="F26" s="376"/>
      <c r="G26" s="376"/>
      <c r="H26" s="376"/>
      <c r="I26" s="376"/>
      <c r="J26" s="376"/>
      <c r="K26" s="377"/>
      <c r="L26" s="372">
        <v>1</v>
      </c>
      <c r="M26" s="373"/>
      <c r="N26" s="373"/>
      <c r="O26" s="373"/>
      <c r="P26" s="374"/>
      <c r="Q26" s="372">
        <v>7700</v>
      </c>
      <c r="R26" s="373"/>
      <c r="S26" s="373"/>
      <c r="T26" s="373"/>
      <c r="U26" s="373"/>
      <c r="V26" s="374"/>
      <c r="W26" s="462"/>
      <c r="X26" s="399"/>
      <c r="Y26" s="400"/>
      <c r="Z26" s="375" t="s">
        <v>168</v>
      </c>
      <c r="AA26" s="430"/>
      <c r="AB26" s="430"/>
      <c r="AC26" s="430"/>
      <c r="AD26" s="430"/>
      <c r="AE26" s="430"/>
      <c r="AF26" s="430"/>
      <c r="AG26" s="431"/>
      <c r="AH26" s="372">
        <v>84</v>
      </c>
      <c r="AI26" s="373"/>
      <c r="AJ26" s="373"/>
      <c r="AK26" s="373"/>
      <c r="AL26" s="374"/>
      <c r="AM26" s="372">
        <v>239400</v>
      </c>
      <c r="AN26" s="373"/>
      <c r="AO26" s="373"/>
      <c r="AP26" s="373"/>
      <c r="AQ26" s="373"/>
      <c r="AR26" s="374"/>
      <c r="AS26" s="372">
        <v>2850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467417</v>
      </c>
      <c r="BO26" s="420"/>
      <c r="BP26" s="420"/>
      <c r="BQ26" s="420"/>
      <c r="BR26" s="420"/>
      <c r="BS26" s="420"/>
      <c r="BT26" s="420"/>
      <c r="BU26" s="421"/>
      <c r="BV26" s="419">
        <v>395439</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170</v>
      </c>
      <c r="F27" s="376"/>
      <c r="G27" s="376"/>
      <c r="H27" s="376"/>
      <c r="I27" s="376"/>
      <c r="J27" s="376"/>
      <c r="K27" s="377"/>
      <c r="L27" s="372">
        <v>1</v>
      </c>
      <c r="M27" s="373"/>
      <c r="N27" s="373"/>
      <c r="O27" s="373"/>
      <c r="P27" s="374"/>
      <c r="Q27" s="372">
        <v>7280</v>
      </c>
      <c r="R27" s="373"/>
      <c r="S27" s="373"/>
      <c r="T27" s="373"/>
      <c r="U27" s="373"/>
      <c r="V27" s="374"/>
      <c r="W27" s="462"/>
      <c r="X27" s="399"/>
      <c r="Y27" s="400"/>
      <c r="Z27" s="375" t="s">
        <v>171</v>
      </c>
      <c r="AA27" s="376"/>
      <c r="AB27" s="376"/>
      <c r="AC27" s="376"/>
      <c r="AD27" s="376"/>
      <c r="AE27" s="376"/>
      <c r="AF27" s="376"/>
      <c r="AG27" s="377"/>
      <c r="AH27" s="372">
        <v>40</v>
      </c>
      <c r="AI27" s="373"/>
      <c r="AJ27" s="373"/>
      <c r="AK27" s="373"/>
      <c r="AL27" s="374"/>
      <c r="AM27" s="372">
        <v>137958</v>
      </c>
      <c r="AN27" s="373"/>
      <c r="AO27" s="373"/>
      <c r="AP27" s="373"/>
      <c r="AQ27" s="373"/>
      <c r="AR27" s="374"/>
      <c r="AS27" s="372">
        <v>3449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173</v>
      </c>
      <c r="F28" s="376"/>
      <c r="G28" s="376"/>
      <c r="H28" s="376"/>
      <c r="I28" s="376"/>
      <c r="J28" s="376"/>
      <c r="K28" s="377"/>
      <c r="L28" s="372">
        <v>1</v>
      </c>
      <c r="M28" s="373"/>
      <c r="N28" s="373"/>
      <c r="O28" s="373"/>
      <c r="P28" s="374"/>
      <c r="Q28" s="372">
        <v>6880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14181137</v>
      </c>
      <c r="BO28" s="449"/>
      <c r="BP28" s="449"/>
      <c r="BQ28" s="449"/>
      <c r="BR28" s="449"/>
      <c r="BS28" s="449"/>
      <c r="BT28" s="449"/>
      <c r="BU28" s="450"/>
      <c r="BV28" s="448">
        <v>14180777</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176</v>
      </c>
      <c r="F29" s="376"/>
      <c r="G29" s="376"/>
      <c r="H29" s="376"/>
      <c r="I29" s="376"/>
      <c r="J29" s="376"/>
      <c r="K29" s="377"/>
      <c r="L29" s="372">
        <v>22</v>
      </c>
      <c r="M29" s="373"/>
      <c r="N29" s="373"/>
      <c r="O29" s="373"/>
      <c r="P29" s="374"/>
      <c r="Q29" s="372">
        <v>6430</v>
      </c>
      <c r="R29" s="373"/>
      <c r="S29" s="373"/>
      <c r="T29" s="373"/>
      <c r="U29" s="373"/>
      <c r="V29" s="374"/>
      <c r="W29" s="463"/>
      <c r="X29" s="464"/>
      <c r="Y29" s="465"/>
      <c r="Z29" s="375" t="s">
        <v>177</v>
      </c>
      <c r="AA29" s="376"/>
      <c r="AB29" s="376"/>
      <c r="AC29" s="376"/>
      <c r="AD29" s="376"/>
      <c r="AE29" s="376"/>
      <c r="AF29" s="376"/>
      <c r="AG29" s="377"/>
      <c r="AH29" s="372">
        <v>1099</v>
      </c>
      <c r="AI29" s="373"/>
      <c r="AJ29" s="373"/>
      <c r="AK29" s="373"/>
      <c r="AL29" s="374"/>
      <c r="AM29" s="372">
        <v>3179406</v>
      </c>
      <c r="AN29" s="373"/>
      <c r="AO29" s="373"/>
      <c r="AP29" s="373"/>
      <c r="AQ29" s="373"/>
      <c r="AR29" s="374"/>
      <c r="AS29" s="372">
        <v>2893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2474955</v>
      </c>
      <c r="BO29" s="420"/>
      <c r="BP29" s="420"/>
      <c r="BQ29" s="420"/>
      <c r="BR29" s="420"/>
      <c r="BS29" s="420"/>
      <c r="BT29" s="420"/>
      <c r="BU29" s="421"/>
      <c r="BV29" s="419">
        <v>2217286</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18080140</v>
      </c>
      <c r="BO30" s="454"/>
      <c r="BP30" s="454"/>
      <c r="BQ30" s="454"/>
      <c r="BR30" s="454"/>
      <c r="BS30" s="454"/>
      <c r="BT30" s="454"/>
      <c r="BU30" s="455"/>
      <c r="BV30" s="453">
        <v>15761043</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186</v>
      </c>
      <c r="D33" s="371"/>
      <c r="E33" s="370" t="s">
        <v>187</v>
      </c>
      <c r="F33" s="370"/>
      <c r="G33" s="370"/>
      <c r="H33" s="370"/>
      <c r="I33" s="370"/>
      <c r="J33" s="370"/>
      <c r="K33" s="370"/>
      <c r="L33" s="370"/>
      <c r="M33" s="370"/>
      <c r="N33" s="370"/>
      <c r="O33" s="370"/>
      <c r="P33" s="370"/>
      <c r="Q33" s="370"/>
      <c r="R33" s="370"/>
      <c r="S33" s="370"/>
      <c r="T33" s="202"/>
      <c r="U33" s="371" t="s">
        <v>186</v>
      </c>
      <c r="V33" s="371"/>
      <c r="W33" s="370" t="s">
        <v>187</v>
      </c>
      <c r="X33" s="370"/>
      <c r="Y33" s="370"/>
      <c r="Z33" s="370"/>
      <c r="AA33" s="370"/>
      <c r="AB33" s="370"/>
      <c r="AC33" s="370"/>
      <c r="AD33" s="370"/>
      <c r="AE33" s="370"/>
      <c r="AF33" s="370"/>
      <c r="AG33" s="370"/>
      <c r="AH33" s="370"/>
      <c r="AI33" s="370"/>
      <c r="AJ33" s="370"/>
      <c r="AK33" s="370"/>
      <c r="AL33" s="202"/>
      <c r="AM33" s="371" t="s">
        <v>186</v>
      </c>
      <c r="AN33" s="371"/>
      <c r="AO33" s="370" t="s">
        <v>187</v>
      </c>
      <c r="AP33" s="370"/>
      <c r="AQ33" s="370"/>
      <c r="AR33" s="370"/>
      <c r="AS33" s="370"/>
      <c r="AT33" s="370"/>
      <c r="AU33" s="370"/>
      <c r="AV33" s="370"/>
      <c r="AW33" s="370"/>
      <c r="AX33" s="370"/>
      <c r="AY33" s="370"/>
      <c r="AZ33" s="370"/>
      <c r="BA33" s="370"/>
      <c r="BB33" s="370"/>
      <c r="BC33" s="370"/>
      <c r="BD33" s="203"/>
      <c r="BE33" s="370" t="s">
        <v>188</v>
      </c>
      <c r="BF33" s="370"/>
      <c r="BG33" s="370" t="s">
        <v>189</v>
      </c>
      <c r="BH33" s="370"/>
      <c r="BI33" s="370"/>
      <c r="BJ33" s="370"/>
      <c r="BK33" s="370"/>
      <c r="BL33" s="370"/>
      <c r="BM33" s="370"/>
      <c r="BN33" s="370"/>
      <c r="BO33" s="370"/>
      <c r="BP33" s="370"/>
      <c r="BQ33" s="370"/>
      <c r="BR33" s="370"/>
      <c r="BS33" s="370"/>
      <c r="BT33" s="370"/>
      <c r="BU33" s="370"/>
      <c r="BV33" s="203"/>
      <c r="BW33" s="371" t="s">
        <v>188</v>
      </c>
      <c r="BX33" s="371"/>
      <c r="BY33" s="370" t="s">
        <v>190</v>
      </c>
      <c r="BZ33" s="370"/>
      <c r="CA33" s="370"/>
      <c r="CB33" s="370"/>
      <c r="CC33" s="370"/>
      <c r="CD33" s="370"/>
      <c r="CE33" s="370"/>
      <c r="CF33" s="370"/>
      <c r="CG33" s="370"/>
      <c r="CH33" s="370"/>
      <c r="CI33" s="370"/>
      <c r="CJ33" s="370"/>
      <c r="CK33" s="370"/>
      <c r="CL33" s="370"/>
      <c r="CM33" s="370"/>
      <c r="CN33" s="202"/>
      <c r="CO33" s="371" t="s">
        <v>186</v>
      </c>
      <c r="CP33" s="371"/>
      <c r="CQ33" s="370" t="s">
        <v>191</v>
      </c>
      <c r="CR33" s="370"/>
      <c r="CS33" s="370"/>
      <c r="CT33" s="370"/>
      <c r="CU33" s="370"/>
      <c r="CV33" s="370"/>
      <c r="CW33" s="370"/>
      <c r="CX33" s="370"/>
      <c r="CY33" s="370"/>
      <c r="CZ33" s="370"/>
      <c r="DA33" s="370"/>
      <c r="DB33" s="370"/>
      <c r="DC33" s="370"/>
      <c r="DD33" s="370"/>
      <c r="DE33" s="370"/>
      <c r="DF33" s="202"/>
      <c r="DG33" s="369" t="s">
        <v>192</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9</v>
      </c>
      <c r="BX34" s="367"/>
      <c r="BY34" s="368" t="str">
        <f>IF('各会計、関係団体の財政状況及び健全化判断比率'!B68="","",'各会計、関係団体の財政状況及び健全化判断比率'!B68)</f>
        <v>北河内4市リサイクル施設組合</v>
      </c>
      <c r="BZ34" s="368"/>
      <c r="CA34" s="368"/>
      <c r="CB34" s="368"/>
      <c r="CC34" s="368"/>
      <c r="CD34" s="368"/>
      <c r="CE34" s="368"/>
      <c r="CF34" s="368"/>
      <c r="CG34" s="368"/>
      <c r="CH34" s="368"/>
      <c r="CI34" s="368"/>
      <c r="CJ34" s="368"/>
      <c r="CK34" s="368"/>
      <c r="CL34" s="368"/>
      <c r="CM34" s="368"/>
      <c r="CN34" s="177"/>
      <c r="CO34" s="367">
        <f>IF(CQ34="","",MAX(C34:D43,U34:V43,AM34:AN43,BE34:BF43,BW34:BX43)+1)</f>
        <v>17</v>
      </c>
      <c r="CP34" s="367"/>
      <c r="CQ34" s="368" t="str">
        <f>IF('各会計、関係団体の財政状況及び健全化判断比率'!BS7="","",'各会計、関係団体の財政状況及び健全化判断比率'!BS7)</f>
        <v>アドバンス寝屋川マネジメント株式会社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10</v>
      </c>
      <c r="BX35" s="367"/>
      <c r="BY35" s="368" t="str">
        <f>IF('各会計、関係団体の財政状況及び健全化判断比率'!B69="","",'各会計、関係団体の財政状況及び健全化判断比率'!B69)</f>
        <v>枚方寝屋川消防組合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11</v>
      </c>
      <c r="BX36" s="367"/>
      <c r="BY36" s="368" t="str">
        <f>IF('各会計、関係団体の財政状況及び健全化判断比率'!B70="","",'各会計、関係団体の財政状況及び健全化判断比率'!B70)</f>
        <v>大阪府都市競艇企業団</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t="str">
        <f t="shared" si="4"/>
        <v/>
      </c>
      <c r="V37" s="367"/>
      <c r="W37" s="368"/>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12</v>
      </c>
      <c r="BX37" s="367"/>
      <c r="BY37" s="368" t="str">
        <f>IF('各会計、関係団体の財政状況及び健全化判断比率'!B71="","",'各会計、関係団体の財政状況及び健全化判断比率'!B71)</f>
        <v>淀川左岸水防事務組合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13</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14</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15</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16</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cqydE80I4yJ5RZs9mKa3e+/2HQbuxqjM97fze//udOPw4rp1URfOTmPKOr9xP482y9MRcI8jPgXM3zyTHff4g==" saltValue="CS30GRg5Rj2X+PYqu/GBi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202</v>
      </c>
      <c r="DI1" s="718"/>
      <c r="DJ1" s="718"/>
      <c r="DK1" s="718"/>
      <c r="DL1" s="718"/>
      <c r="DM1" s="718"/>
      <c r="DN1" s="719"/>
      <c r="DO1" s="210"/>
      <c r="DP1" s="717" t="s">
        <v>203</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204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29439779</v>
      </c>
      <c r="S5" s="677"/>
      <c r="T5" s="677"/>
      <c r="U5" s="677"/>
      <c r="V5" s="677"/>
      <c r="W5" s="677"/>
      <c r="X5" s="677"/>
      <c r="Y5" s="702"/>
      <c r="Z5" s="715">
        <v>27.5</v>
      </c>
      <c r="AA5" s="715"/>
      <c r="AB5" s="715"/>
      <c r="AC5" s="715"/>
      <c r="AD5" s="716">
        <v>26893383</v>
      </c>
      <c r="AE5" s="716"/>
      <c r="AF5" s="716"/>
      <c r="AG5" s="716"/>
      <c r="AH5" s="716"/>
      <c r="AI5" s="716"/>
      <c r="AJ5" s="716"/>
      <c r="AK5" s="716"/>
      <c r="AL5" s="703">
        <v>53.8</v>
      </c>
      <c r="AM5" s="685"/>
      <c r="AN5" s="685"/>
      <c r="AO5" s="704"/>
      <c r="AP5" s="679" t="s">
        <v>216</v>
      </c>
      <c r="AQ5" s="680"/>
      <c r="AR5" s="680"/>
      <c r="AS5" s="680"/>
      <c r="AT5" s="680"/>
      <c r="AU5" s="680"/>
      <c r="AV5" s="680"/>
      <c r="AW5" s="680"/>
      <c r="AX5" s="680"/>
      <c r="AY5" s="680"/>
      <c r="AZ5" s="680"/>
      <c r="BA5" s="680"/>
      <c r="BB5" s="680"/>
      <c r="BC5" s="680"/>
      <c r="BD5" s="680"/>
      <c r="BE5" s="680"/>
      <c r="BF5" s="681"/>
      <c r="BG5" s="621">
        <v>26881111</v>
      </c>
      <c r="BH5" s="622"/>
      <c r="BI5" s="622"/>
      <c r="BJ5" s="622"/>
      <c r="BK5" s="622"/>
      <c r="BL5" s="622"/>
      <c r="BM5" s="622"/>
      <c r="BN5" s="623"/>
      <c r="BO5" s="659">
        <v>91.3</v>
      </c>
      <c r="BP5" s="659"/>
      <c r="BQ5" s="659"/>
      <c r="BR5" s="659"/>
      <c r="BS5" s="660">
        <v>381587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349174</v>
      </c>
      <c r="S6" s="622"/>
      <c r="T6" s="622"/>
      <c r="U6" s="622"/>
      <c r="V6" s="622"/>
      <c r="W6" s="622"/>
      <c r="X6" s="622"/>
      <c r="Y6" s="623"/>
      <c r="Z6" s="659">
        <v>0.3</v>
      </c>
      <c r="AA6" s="659"/>
      <c r="AB6" s="659"/>
      <c r="AC6" s="659"/>
      <c r="AD6" s="660">
        <v>349174</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26881111</v>
      </c>
      <c r="BH6" s="622"/>
      <c r="BI6" s="622"/>
      <c r="BJ6" s="622"/>
      <c r="BK6" s="622"/>
      <c r="BL6" s="622"/>
      <c r="BM6" s="622"/>
      <c r="BN6" s="623"/>
      <c r="BO6" s="659">
        <v>91.3</v>
      </c>
      <c r="BP6" s="659"/>
      <c r="BQ6" s="659"/>
      <c r="BR6" s="659"/>
      <c r="BS6" s="660">
        <v>381587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406762</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406708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26655</v>
      </c>
      <c r="S7" s="622"/>
      <c r="T7" s="622"/>
      <c r="U7" s="622"/>
      <c r="V7" s="622"/>
      <c r="W7" s="622"/>
      <c r="X7" s="622"/>
      <c r="Y7" s="623"/>
      <c r="Z7" s="659">
        <v>0</v>
      </c>
      <c r="AA7" s="659"/>
      <c r="AB7" s="659"/>
      <c r="AC7" s="659"/>
      <c r="AD7" s="660">
        <v>26655</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13215145</v>
      </c>
      <c r="BH7" s="622"/>
      <c r="BI7" s="622"/>
      <c r="BJ7" s="622"/>
      <c r="BK7" s="622"/>
      <c r="BL7" s="622"/>
      <c r="BM7" s="622"/>
      <c r="BN7" s="623"/>
      <c r="BO7" s="659">
        <v>44.9</v>
      </c>
      <c r="BP7" s="659"/>
      <c r="BQ7" s="659"/>
      <c r="BR7" s="659"/>
      <c r="BS7" s="660">
        <v>381587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10769402</v>
      </c>
      <c r="CS7" s="622"/>
      <c r="CT7" s="622"/>
      <c r="CU7" s="622"/>
      <c r="CV7" s="622"/>
      <c r="CW7" s="622"/>
      <c r="CX7" s="622"/>
      <c r="CY7" s="623"/>
      <c r="CZ7" s="659">
        <v>10.199999999999999</v>
      </c>
      <c r="DA7" s="659"/>
      <c r="DB7" s="659"/>
      <c r="DC7" s="659"/>
      <c r="DD7" s="627">
        <v>487723</v>
      </c>
      <c r="DE7" s="622"/>
      <c r="DF7" s="622"/>
      <c r="DG7" s="622"/>
      <c r="DH7" s="622"/>
      <c r="DI7" s="622"/>
      <c r="DJ7" s="622"/>
      <c r="DK7" s="622"/>
      <c r="DL7" s="622"/>
      <c r="DM7" s="622"/>
      <c r="DN7" s="622"/>
      <c r="DO7" s="622"/>
      <c r="DP7" s="623"/>
      <c r="DQ7" s="627">
        <v>9827286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266445</v>
      </c>
      <c r="S8" s="622"/>
      <c r="T8" s="622"/>
      <c r="U8" s="622"/>
      <c r="V8" s="622"/>
      <c r="W8" s="622"/>
      <c r="X8" s="622"/>
      <c r="Y8" s="623"/>
      <c r="Z8" s="659">
        <v>0.2</v>
      </c>
      <c r="AA8" s="659"/>
      <c r="AB8" s="659"/>
      <c r="AC8" s="659"/>
      <c r="AD8" s="660">
        <v>266445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373096</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56508220</v>
      </c>
      <c r="CS8" s="622"/>
      <c r="CT8" s="622"/>
      <c r="CU8" s="622"/>
      <c r="CV8" s="622"/>
      <c r="CW8" s="622"/>
      <c r="CX8" s="622"/>
      <c r="CY8" s="623"/>
      <c r="CZ8" s="659">
        <v>53.4</v>
      </c>
      <c r="DA8" s="659"/>
      <c r="DB8" s="659"/>
      <c r="DC8" s="659"/>
      <c r="DD8" s="627">
        <v>1018449</v>
      </c>
      <c r="DE8" s="622"/>
      <c r="DF8" s="622"/>
      <c r="DG8" s="622"/>
      <c r="DH8" s="622"/>
      <c r="DI8" s="622"/>
      <c r="DJ8" s="622"/>
      <c r="DK8" s="622"/>
      <c r="DL8" s="622"/>
      <c r="DM8" s="622"/>
      <c r="DN8" s="622"/>
      <c r="DO8" s="622"/>
      <c r="DP8" s="623"/>
      <c r="DQ8" s="627">
        <v>27287004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286604</v>
      </c>
      <c r="S9" s="622"/>
      <c r="T9" s="622"/>
      <c r="U9" s="622"/>
      <c r="V9" s="622"/>
      <c r="W9" s="622"/>
      <c r="X9" s="622"/>
      <c r="Y9" s="623"/>
      <c r="Z9" s="659">
        <v>0.3</v>
      </c>
      <c r="AA9" s="659"/>
      <c r="AB9" s="659"/>
      <c r="AC9" s="659"/>
      <c r="AD9" s="660">
        <v>286604</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11265718</v>
      </c>
      <c r="BH9" s="622"/>
      <c r="BI9" s="622"/>
      <c r="BJ9" s="622"/>
      <c r="BK9" s="622"/>
      <c r="BL9" s="622"/>
      <c r="BM9" s="622"/>
      <c r="BN9" s="623"/>
      <c r="BO9" s="659">
        <v>38.299999999999997</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7222040</v>
      </c>
      <c r="CS9" s="622"/>
      <c r="CT9" s="622"/>
      <c r="CU9" s="622"/>
      <c r="CV9" s="622"/>
      <c r="CW9" s="622"/>
      <c r="CX9" s="622"/>
      <c r="CY9" s="623"/>
      <c r="CZ9" s="659">
        <v>6.8</v>
      </c>
      <c r="DA9" s="659"/>
      <c r="DB9" s="659"/>
      <c r="DC9" s="659"/>
      <c r="DD9" s="627">
        <v>563480</v>
      </c>
      <c r="DE9" s="622"/>
      <c r="DF9" s="622"/>
      <c r="DG9" s="622"/>
      <c r="DH9" s="622"/>
      <c r="DI9" s="622"/>
      <c r="DJ9" s="622"/>
      <c r="DK9" s="622"/>
      <c r="DL9" s="622"/>
      <c r="DM9" s="622"/>
      <c r="DN9" s="622"/>
      <c r="DO9" s="622"/>
      <c r="DP9" s="623"/>
      <c r="DQ9" s="627">
        <v>5309827</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570724</v>
      </c>
      <c r="BH10" s="622"/>
      <c r="BI10" s="622"/>
      <c r="BJ10" s="622"/>
      <c r="BK10" s="622"/>
      <c r="BL10" s="622"/>
      <c r="BM10" s="622"/>
      <c r="BN10" s="623"/>
      <c r="BO10" s="659">
        <v>1.9</v>
      </c>
      <c r="BP10" s="659"/>
      <c r="BQ10" s="659"/>
      <c r="BR10" s="659"/>
      <c r="BS10" s="660">
        <v>94987</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22838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22838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5071007</v>
      </c>
      <c r="S11" s="622"/>
      <c r="T11" s="622"/>
      <c r="U11" s="622"/>
      <c r="V11" s="622"/>
      <c r="W11" s="622"/>
      <c r="X11" s="622"/>
      <c r="Y11" s="623"/>
      <c r="Z11" s="624">
        <v>4.7</v>
      </c>
      <c r="AA11" s="625"/>
      <c r="AB11" s="625"/>
      <c r="AC11" s="626"/>
      <c r="AD11" s="627">
        <v>5071007</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1005607</v>
      </c>
      <c r="BH11" s="622"/>
      <c r="BI11" s="622"/>
      <c r="BJ11" s="622"/>
      <c r="BK11" s="622"/>
      <c r="BL11" s="622"/>
      <c r="BM11" s="622"/>
      <c r="BN11" s="623"/>
      <c r="BO11" s="659">
        <v>3.4</v>
      </c>
      <c r="BP11" s="659"/>
      <c r="BQ11" s="659"/>
      <c r="BR11" s="659"/>
      <c r="BS11" s="660">
        <v>286600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217056</v>
      </c>
      <c r="CS11" s="622"/>
      <c r="CT11" s="622"/>
      <c r="CU11" s="622"/>
      <c r="CV11" s="622"/>
      <c r="CW11" s="622"/>
      <c r="CX11" s="622"/>
      <c r="CY11" s="623"/>
      <c r="CZ11" s="659">
        <v>0.2</v>
      </c>
      <c r="DA11" s="659"/>
      <c r="DB11" s="659"/>
      <c r="DC11" s="659"/>
      <c r="DD11" s="627">
        <v>65403</v>
      </c>
      <c r="DE11" s="622"/>
      <c r="DF11" s="622"/>
      <c r="DG11" s="622"/>
      <c r="DH11" s="622"/>
      <c r="DI11" s="622"/>
      <c r="DJ11" s="622"/>
      <c r="DK11" s="622"/>
      <c r="DL11" s="622"/>
      <c r="DM11" s="622"/>
      <c r="DN11" s="622"/>
      <c r="DO11" s="622"/>
      <c r="DP11" s="623"/>
      <c r="DQ11" s="627">
        <v>166421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11641995</v>
      </c>
      <c r="BH12" s="622"/>
      <c r="BI12" s="622"/>
      <c r="BJ12" s="622"/>
      <c r="BK12" s="622"/>
      <c r="BL12" s="622"/>
      <c r="BM12" s="622"/>
      <c r="BN12" s="623"/>
      <c r="BO12" s="659">
        <v>39.5</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334009</v>
      </c>
      <c r="CS12" s="622"/>
      <c r="CT12" s="622"/>
      <c r="CU12" s="622"/>
      <c r="CV12" s="622"/>
      <c r="CW12" s="622"/>
      <c r="CX12" s="622"/>
      <c r="CY12" s="623"/>
      <c r="CZ12" s="659">
        <v>0.3</v>
      </c>
      <c r="DA12" s="659"/>
      <c r="DB12" s="659"/>
      <c r="DC12" s="659"/>
      <c r="DD12" s="627" t="s">
        <v>122</v>
      </c>
      <c r="DE12" s="622"/>
      <c r="DF12" s="622"/>
      <c r="DG12" s="622"/>
      <c r="DH12" s="622"/>
      <c r="DI12" s="622"/>
      <c r="DJ12" s="622"/>
      <c r="DK12" s="622"/>
      <c r="DL12" s="622"/>
      <c r="DM12" s="622"/>
      <c r="DN12" s="622"/>
      <c r="DO12" s="622"/>
      <c r="DP12" s="623"/>
      <c r="DQ12" s="627">
        <v>303229</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11346151</v>
      </c>
      <c r="BH13" s="622"/>
      <c r="BI13" s="622"/>
      <c r="BJ13" s="622"/>
      <c r="BK13" s="622"/>
      <c r="BL13" s="622"/>
      <c r="BM13" s="622"/>
      <c r="BN13" s="623"/>
      <c r="BO13" s="659">
        <v>38.5</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7954965</v>
      </c>
      <c r="CS13" s="622"/>
      <c r="CT13" s="622"/>
      <c r="CU13" s="622"/>
      <c r="CV13" s="622"/>
      <c r="CW13" s="622"/>
      <c r="CX13" s="622"/>
      <c r="CY13" s="623"/>
      <c r="CZ13" s="659">
        <v>7.5</v>
      </c>
      <c r="DA13" s="659"/>
      <c r="DB13" s="659"/>
      <c r="DC13" s="659"/>
      <c r="DD13" s="627">
        <v>4473728</v>
      </c>
      <c r="DE13" s="622"/>
      <c r="DF13" s="622"/>
      <c r="DG13" s="622"/>
      <c r="DH13" s="622"/>
      <c r="DI13" s="622"/>
      <c r="DJ13" s="622"/>
      <c r="DK13" s="622"/>
      <c r="DL13" s="622"/>
      <c r="DM13" s="622"/>
      <c r="DN13" s="622"/>
      <c r="DO13" s="622"/>
      <c r="DP13" s="623"/>
      <c r="DQ13" s="627">
        <v>4133437</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4166</v>
      </c>
      <c r="S14" s="622"/>
      <c r="T14" s="622"/>
      <c r="U14" s="622"/>
      <c r="V14" s="622"/>
      <c r="W14" s="622"/>
      <c r="X14" s="622"/>
      <c r="Y14" s="623"/>
      <c r="Z14" s="659">
        <v>0</v>
      </c>
      <c r="AA14" s="659"/>
      <c r="AB14" s="659"/>
      <c r="AC14" s="659"/>
      <c r="AD14" s="660">
        <v>4166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366345</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2999906</v>
      </c>
      <c r="CS14" s="622"/>
      <c r="CT14" s="622"/>
      <c r="CU14" s="622"/>
      <c r="CV14" s="622"/>
      <c r="CW14" s="622"/>
      <c r="CX14" s="622"/>
      <c r="CY14" s="623"/>
      <c r="CZ14" s="659">
        <v>2.8</v>
      </c>
      <c r="DA14" s="659"/>
      <c r="DB14" s="659"/>
      <c r="DC14" s="659"/>
      <c r="DD14" s="627">
        <v>20865</v>
      </c>
      <c r="DE14" s="622"/>
      <c r="DF14" s="622"/>
      <c r="DG14" s="622"/>
      <c r="DH14" s="622"/>
      <c r="DI14" s="622"/>
      <c r="DJ14" s="622"/>
      <c r="DK14" s="622"/>
      <c r="DL14" s="622"/>
      <c r="DM14" s="622"/>
      <c r="DN14" s="622"/>
      <c r="DO14" s="622"/>
      <c r="DP14" s="623"/>
      <c r="DQ14" s="627">
        <v>2875355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1657626</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13769520</v>
      </c>
      <c r="CS15" s="622"/>
      <c r="CT15" s="622"/>
      <c r="CU15" s="622"/>
      <c r="CV15" s="622"/>
      <c r="CW15" s="622"/>
      <c r="CX15" s="622"/>
      <c r="CY15" s="623"/>
      <c r="CZ15" s="659">
        <v>13</v>
      </c>
      <c r="DA15" s="659"/>
      <c r="DB15" s="659"/>
      <c r="DC15" s="659"/>
      <c r="DD15" s="627">
        <v>6289475</v>
      </c>
      <c r="DE15" s="622"/>
      <c r="DF15" s="622"/>
      <c r="DG15" s="622"/>
      <c r="DH15" s="622"/>
      <c r="DI15" s="622"/>
      <c r="DJ15" s="622"/>
      <c r="DK15" s="622"/>
      <c r="DL15" s="622"/>
      <c r="DM15" s="622"/>
      <c r="DN15" s="622"/>
      <c r="DO15" s="622"/>
      <c r="DP15" s="623"/>
      <c r="DQ15" s="627">
        <v>6476168</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91556</v>
      </c>
      <c r="S16" s="622"/>
      <c r="T16" s="622"/>
      <c r="U16" s="622"/>
      <c r="V16" s="622"/>
      <c r="W16" s="622"/>
      <c r="X16" s="622"/>
      <c r="Y16" s="623"/>
      <c r="Z16" s="659">
        <v>0.1</v>
      </c>
      <c r="AA16" s="659"/>
      <c r="AB16" s="659"/>
      <c r="AC16" s="659"/>
      <c r="AD16" s="660">
        <v>91556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468584</v>
      </c>
      <c r="S17" s="622"/>
      <c r="T17" s="622"/>
      <c r="U17" s="622"/>
      <c r="V17" s="622"/>
      <c r="W17" s="622"/>
      <c r="X17" s="622"/>
      <c r="Y17" s="623"/>
      <c r="Z17" s="659">
        <v>0.4</v>
      </c>
      <c r="AA17" s="659"/>
      <c r="AB17" s="659"/>
      <c r="AC17" s="659"/>
      <c r="AD17" s="660">
        <v>468584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5518947</v>
      </c>
      <c r="CS17" s="622"/>
      <c r="CT17" s="622"/>
      <c r="CU17" s="622"/>
      <c r="CV17" s="622"/>
      <c r="CW17" s="622"/>
      <c r="CX17" s="622"/>
      <c r="CY17" s="623"/>
      <c r="CZ17" s="659">
        <v>5.2</v>
      </c>
      <c r="DA17" s="659"/>
      <c r="DB17" s="659"/>
      <c r="DC17" s="659"/>
      <c r="DD17" s="627" t="s">
        <v>122</v>
      </c>
      <c r="DE17" s="622"/>
      <c r="DF17" s="622"/>
      <c r="DG17" s="622"/>
      <c r="DH17" s="622"/>
      <c r="DI17" s="622"/>
      <c r="DJ17" s="622"/>
      <c r="DK17" s="622"/>
      <c r="DL17" s="622"/>
      <c r="DM17" s="622"/>
      <c r="DN17" s="622"/>
      <c r="DO17" s="622"/>
      <c r="DP17" s="623"/>
      <c r="DQ17" s="627">
        <v>5501030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205445</v>
      </c>
      <c r="S18" s="622"/>
      <c r="T18" s="622"/>
      <c r="U18" s="622"/>
      <c r="V18" s="622"/>
      <c r="W18" s="622"/>
      <c r="X18" s="622"/>
      <c r="Y18" s="623"/>
      <c r="Z18" s="659">
        <v>0.2</v>
      </c>
      <c r="AA18" s="659"/>
      <c r="AB18" s="659"/>
      <c r="AC18" s="659"/>
      <c r="AD18" s="660">
        <v>205445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201202</v>
      </c>
      <c r="S19" s="622"/>
      <c r="T19" s="622"/>
      <c r="U19" s="622"/>
      <c r="V19" s="622"/>
      <c r="W19" s="622"/>
      <c r="X19" s="622"/>
      <c r="Y19" s="623"/>
      <c r="Z19" s="659">
        <v>0.2</v>
      </c>
      <c r="AA19" s="659"/>
      <c r="AB19" s="659"/>
      <c r="AC19" s="659"/>
      <c r="AD19" s="660">
        <v>201202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2558668</v>
      </c>
      <c r="BH19" s="622"/>
      <c r="BI19" s="622"/>
      <c r="BJ19" s="622"/>
      <c r="BK19" s="622"/>
      <c r="BL19" s="622"/>
      <c r="BM19" s="622"/>
      <c r="BN19" s="623"/>
      <c r="BO19" s="659">
        <v>8.6999999999999993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4243</v>
      </c>
      <c r="S20" s="622"/>
      <c r="T20" s="622"/>
      <c r="U20" s="622"/>
      <c r="V20" s="622"/>
      <c r="W20" s="622"/>
      <c r="X20" s="622"/>
      <c r="Y20" s="623"/>
      <c r="Z20" s="659">
        <v>0</v>
      </c>
      <c r="AA20" s="659"/>
      <c r="AB20" s="659"/>
      <c r="AC20" s="659"/>
      <c r="AD20" s="660">
        <v>4243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2558668</v>
      </c>
      <c r="BH20" s="622"/>
      <c r="BI20" s="622"/>
      <c r="BJ20" s="622"/>
      <c r="BK20" s="622"/>
      <c r="BL20" s="622"/>
      <c r="BM20" s="622"/>
      <c r="BN20" s="623"/>
      <c r="BO20" s="659">
        <v>8.6999999999999993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105723665</v>
      </c>
      <c r="CS20" s="622"/>
      <c r="CT20" s="622"/>
      <c r="CU20" s="622"/>
      <c r="CV20" s="622"/>
      <c r="CW20" s="622"/>
      <c r="CX20" s="622"/>
      <c r="CY20" s="623"/>
      <c r="CZ20" s="659">
        <v>100</v>
      </c>
      <c r="DA20" s="659"/>
      <c r="DB20" s="659"/>
      <c r="DC20" s="659"/>
      <c r="DD20" s="627">
        <v>12919123</v>
      </c>
      <c r="DE20" s="622"/>
      <c r="DF20" s="622"/>
      <c r="DG20" s="622"/>
      <c r="DH20" s="622"/>
      <c r="DI20" s="622"/>
      <c r="DJ20" s="622"/>
      <c r="DK20" s="622"/>
      <c r="DL20" s="622"/>
      <c r="DM20" s="622"/>
      <c r="DN20" s="622"/>
      <c r="DO20" s="622"/>
      <c r="DP20" s="623"/>
      <c r="DQ20" s="627">
        <v>62309303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16635687</v>
      </c>
      <c r="S21" s="622"/>
      <c r="T21" s="622"/>
      <c r="U21" s="622"/>
      <c r="V21" s="622"/>
      <c r="W21" s="622"/>
      <c r="X21" s="622"/>
      <c r="Y21" s="623"/>
      <c r="Z21" s="659">
        <v>15.5</v>
      </c>
      <c r="AA21" s="659"/>
      <c r="AB21" s="659"/>
      <c r="AC21" s="659"/>
      <c r="AD21" s="660">
        <v>16060885</v>
      </c>
      <c r="AE21" s="660"/>
      <c r="AF21" s="660"/>
      <c r="AG21" s="660"/>
      <c r="AH21" s="660"/>
      <c r="AI21" s="660"/>
      <c r="AJ21" s="660"/>
      <c r="AK21" s="660"/>
      <c r="AL21" s="624">
        <v>32.1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12272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16060885</v>
      </c>
      <c r="S22" s="622"/>
      <c r="T22" s="622"/>
      <c r="U22" s="622"/>
      <c r="V22" s="622"/>
      <c r="W22" s="622"/>
      <c r="X22" s="622"/>
      <c r="Y22" s="623"/>
      <c r="Z22" s="659">
        <v>15</v>
      </c>
      <c r="AA22" s="659"/>
      <c r="AB22" s="659"/>
      <c r="AC22" s="659"/>
      <c r="AD22" s="660">
        <v>16060885</v>
      </c>
      <c r="AE22" s="660"/>
      <c r="AF22" s="660"/>
      <c r="AG22" s="660"/>
      <c r="AH22" s="660"/>
      <c r="AI22" s="660"/>
      <c r="AJ22" s="660"/>
      <c r="AK22" s="660"/>
      <c r="AL22" s="624">
        <v>32.1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574802</v>
      </c>
      <c r="S23" s="622"/>
      <c r="T23" s="622"/>
      <c r="U23" s="622"/>
      <c r="V23" s="622"/>
      <c r="W23" s="622"/>
      <c r="X23" s="622"/>
      <c r="Y23" s="623"/>
      <c r="Z23" s="659">
        <v>0.5</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2546396</v>
      </c>
      <c r="BH23" s="622"/>
      <c r="BI23" s="622"/>
      <c r="BJ23" s="622"/>
      <c r="BK23" s="622"/>
      <c r="BL23" s="622"/>
      <c r="BM23" s="622"/>
      <c r="BN23" s="623"/>
      <c r="BO23" s="659">
        <v>8.6</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56229568</v>
      </c>
      <c r="CS24" s="677"/>
      <c r="CT24" s="677"/>
      <c r="CU24" s="677"/>
      <c r="CV24" s="677"/>
      <c r="CW24" s="677"/>
      <c r="CX24" s="677"/>
      <c r="CY24" s="702"/>
      <c r="CZ24" s="703">
        <v>53.2</v>
      </c>
      <c r="DA24" s="685"/>
      <c r="DB24" s="685"/>
      <c r="DC24" s="705"/>
      <c r="DD24" s="701">
        <v>29360194</v>
      </c>
      <c r="DE24" s="677"/>
      <c r="DF24" s="677"/>
      <c r="DG24" s="677"/>
      <c r="DH24" s="677"/>
      <c r="DI24" s="677"/>
      <c r="DJ24" s="677"/>
      <c r="DK24" s="702"/>
      <c r="DL24" s="701">
        <v>24665520</v>
      </c>
      <c r="DM24" s="677"/>
      <c r="DN24" s="677"/>
      <c r="DO24" s="677"/>
      <c r="DP24" s="677"/>
      <c r="DQ24" s="677"/>
      <c r="DR24" s="677"/>
      <c r="DS24" s="677"/>
      <c r="DT24" s="677"/>
      <c r="DU24" s="677"/>
      <c r="DV24" s="702"/>
      <c r="DW24" s="703">
        <v>48.4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52845102</v>
      </c>
      <c r="S25" s="622"/>
      <c r="T25" s="622"/>
      <c r="U25" s="622"/>
      <c r="V25" s="622"/>
      <c r="W25" s="622"/>
      <c r="X25" s="622"/>
      <c r="Y25" s="623"/>
      <c r="Z25" s="659">
        <v>49.4</v>
      </c>
      <c r="AA25" s="659"/>
      <c r="AB25" s="659"/>
      <c r="AC25" s="659"/>
      <c r="AD25" s="660">
        <v>49723904</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10932003</v>
      </c>
      <c r="CS25" s="634"/>
      <c r="CT25" s="634"/>
      <c r="CU25" s="634"/>
      <c r="CV25" s="634"/>
      <c r="CW25" s="634"/>
      <c r="CX25" s="634"/>
      <c r="CY25" s="635"/>
      <c r="CZ25" s="624">
        <v>10.3</v>
      </c>
      <c r="DA25" s="636"/>
      <c r="DB25" s="636"/>
      <c r="DC25" s="637"/>
      <c r="DD25" s="627">
        <v>9802298</v>
      </c>
      <c r="DE25" s="634"/>
      <c r="DF25" s="634"/>
      <c r="DG25" s="634"/>
      <c r="DH25" s="634"/>
      <c r="DI25" s="634"/>
      <c r="DJ25" s="634"/>
      <c r="DK25" s="635"/>
      <c r="DL25" s="627">
        <v>9070534</v>
      </c>
      <c r="DM25" s="634"/>
      <c r="DN25" s="634"/>
      <c r="DO25" s="634"/>
      <c r="DP25" s="634"/>
      <c r="DQ25" s="634"/>
      <c r="DR25" s="634"/>
      <c r="DS25" s="634"/>
      <c r="DT25" s="634"/>
      <c r="DU25" s="634"/>
      <c r="DV25" s="635"/>
      <c r="DW25" s="624">
        <v>17.8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28342</v>
      </c>
      <c r="S26" s="622"/>
      <c r="T26" s="622"/>
      <c r="U26" s="622"/>
      <c r="V26" s="622"/>
      <c r="W26" s="622"/>
      <c r="X26" s="622"/>
      <c r="Y26" s="623"/>
      <c r="Z26" s="659">
        <v>0</v>
      </c>
      <c r="AA26" s="659"/>
      <c r="AB26" s="659"/>
      <c r="AC26" s="659"/>
      <c r="AD26" s="660">
        <v>28342</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7206857</v>
      </c>
      <c r="CS26" s="622"/>
      <c r="CT26" s="622"/>
      <c r="CU26" s="622"/>
      <c r="CV26" s="622"/>
      <c r="CW26" s="622"/>
      <c r="CX26" s="622"/>
      <c r="CY26" s="623"/>
      <c r="CZ26" s="624">
        <v>6.8</v>
      </c>
      <c r="DA26" s="636"/>
      <c r="DB26" s="636"/>
      <c r="DC26" s="637"/>
      <c r="DD26" s="627">
        <v>6257306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339852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29439779</v>
      </c>
      <c r="BH27" s="622"/>
      <c r="BI27" s="622"/>
      <c r="BJ27" s="622"/>
      <c r="BK27" s="622"/>
      <c r="BL27" s="622"/>
      <c r="BM27" s="622"/>
      <c r="BN27" s="623"/>
      <c r="BO27" s="659">
        <v>100</v>
      </c>
      <c r="BP27" s="659"/>
      <c r="BQ27" s="659"/>
      <c r="BR27" s="659"/>
      <c r="BS27" s="660">
        <v>381587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39778618</v>
      </c>
      <c r="CS27" s="634"/>
      <c r="CT27" s="634"/>
      <c r="CU27" s="634"/>
      <c r="CV27" s="634"/>
      <c r="CW27" s="634"/>
      <c r="CX27" s="634"/>
      <c r="CY27" s="635"/>
      <c r="CZ27" s="624">
        <v>37.6</v>
      </c>
      <c r="DA27" s="636"/>
      <c r="DB27" s="636"/>
      <c r="DC27" s="637"/>
      <c r="DD27" s="627">
        <v>14056866</v>
      </c>
      <c r="DE27" s="634"/>
      <c r="DF27" s="634"/>
      <c r="DG27" s="634"/>
      <c r="DH27" s="634"/>
      <c r="DI27" s="634"/>
      <c r="DJ27" s="634"/>
      <c r="DK27" s="635"/>
      <c r="DL27" s="627">
        <v>10093956</v>
      </c>
      <c r="DM27" s="634"/>
      <c r="DN27" s="634"/>
      <c r="DO27" s="634"/>
      <c r="DP27" s="634"/>
      <c r="DQ27" s="634"/>
      <c r="DR27" s="634"/>
      <c r="DS27" s="634"/>
      <c r="DT27" s="634"/>
      <c r="DU27" s="634"/>
      <c r="DV27" s="635"/>
      <c r="DW27" s="624">
        <v>19.8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457132</v>
      </c>
      <c r="S28" s="622"/>
      <c r="T28" s="622"/>
      <c r="U28" s="622"/>
      <c r="V28" s="622"/>
      <c r="W28" s="622"/>
      <c r="X28" s="622"/>
      <c r="Y28" s="623"/>
      <c r="Z28" s="659">
        <v>0.4</v>
      </c>
      <c r="AA28" s="659"/>
      <c r="AB28" s="659"/>
      <c r="AC28" s="659"/>
      <c r="AD28" s="660">
        <v>217270</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5518947</v>
      </c>
      <c r="CS28" s="622"/>
      <c r="CT28" s="622"/>
      <c r="CU28" s="622"/>
      <c r="CV28" s="622"/>
      <c r="CW28" s="622"/>
      <c r="CX28" s="622"/>
      <c r="CY28" s="623"/>
      <c r="CZ28" s="624">
        <v>5.2</v>
      </c>
      <c r="DA28" s="636"/>
      <c r="DB28" s="636"/>
      <c r="DC28" s="637"/>
      <c r="DD28" s="627">
        <v>5501030</v>
      </c>
      <c r="DE28" s="622"/>
      <c r="DF28" s="622"/>
      <c r="DG28" s="622"/>
      <c r="DH28" s="622"/>
      <c r="DI28" s="622"/>
      <c r="DJ28" s="622"/>
      <c r="DK28" s="623"/>
      <c r="DL28" s="627">
        <v>5501030</v>
      </c>
      <c r="DM28" s="622"/>
      <c r="DN28" s="622"/>
      <c r="DO28" s="622"/>
      <c r="DP28" s="622"/>
      <c r="DQ28" s="622"/>
      <c r="DR28" s="622"/>
      <c r="DS28" s="622"/>
      <c r="DT28" s="622"/>
      <c r="DU28" s="622"/>
      <c r="DV28" s="623"/>
      <c r="DW28" s="624">
        <v>10.8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289677</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5516320</v>
      </c>
      <c r="CS29" s="634"/>
      <c r="CT29" s="634"/>
      <c r="CU29" s="634"/>
      <c r="CV29" s="634"/>
      <c r="CW29" s="634"/>
      <c r="CX29" s="634"/>
      <c r="CY29" s="635"/>
      <c r="CZ29" s="624">
        <v>5.2</v>
      </c>
      <c r="DA29" s="636"/>
      <c r="DB29" s="636"/>
      <c r="DC29" s="637"/>
      <c r="DD29" s="627">
        <v>5498403</v>
      </c>
      <c r="DE29" s="634"/>
      <c r="DF29" s="634"/>
      <c r="DG29" s="634"/>
      <c r="DH29" s="634"/>
      <c r="DI29" s="634"/>
      <c r="DJ29" s="634"/>
      <c r="DK29" s="635"/>
      <c r="DL29" s="627">
        <v>5498403</v>
      </c>
      <c r="DM29" s="634"/>
      <c r="DN29" s="634"/>
      <c r="DO29" s="634"/>
      <c r="DP29" s="634"/>
      <c r="DQ29" s="634"/>
      <c r="DR29" s="634"/>
      <c r="DS29" s="634"/>
      <c r="DT29" s="634"/>
      <c r="DU29" s="634"/>
      <c r="DV29" s="635"/>
      <c r="DW29" s="624">
        <v>10.8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29757873</v>
      </c>
      <c r="S30" s="622"/>
      <c r="T30" s="622"/>
      <c r="U30" s="622"/>
      <c r="V30" s="622"/>
      <c r="W30" s="622"/>
      <c r="X30" s="622"/>
      <c r="Y30" s="623"/>
      <c r="Z30" s="659">
        <v>27.8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5330700</v>
      </c>
      <c r="CS30" s="622"/>
      <c r="CT30" s="622"/>
      <c r="CU30" s="622"/>
      <c r="CV30" s="622"/>
      <c r="CW30" s="622"/>
      <c r="CX30" s="622"/>
      <c r="CY30" s="623"/>
      <c r="CZ30" s="624">
        <v>5</v>
      </c>
      <c r="DA30" s="636"/>
      <c r="DB30" s="636"/>
      <c r="DC30" s="637"/>
      <c r="DD30" s="627">
        <v>5314307</v>
      </c>
      <c r="DE30" s="622"/>
      <c r="DF30" s="622"/>
      <c r="DG30" s="622"/>
      <c r="DH30" s="622"/>
      <c r="DI30" s="622"/>
      <c r="DJ30" s="622"/>
      <c r="DK30" s="623"/>
      <c r="DL30" s="627">
        <v>5314307</v>
      </c>
      <c r="DM30" s="622"/>
      <c r="DN30" s="622"/>
      <c r="DO30" s="622"/>
      <c r="DP30" s="622"/>
      <c r="DQ30" s="622"/>
      <c r="DR30" s="622"/>
      <c r="DS30" s="622"/>
      <c r="DT30" s="622"/>
      <c r="DU30" s="622"/>
      <c r="DV30" s="623"/>
      <c r="DW30" s="624">
        <v>10.4</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4"/>
      <c r="AV31" s="214"/>
      <c r="AW31" s="214"/>
      <c r="AX31" s="679" t="s">
        <v>177</v>
      </c>
      <c r="AY31" s="680"/>
      <c r="AZ31" s="680"/>
      <c r="BA31" s="680"/>
      <c r="BB31" s="680"/>
      <c r="BC31" s="680"/>
      <c r="BD31" s="680"/>
      <c r="BE31" s="680"/>
      <c r="BF31" s="681"/>
      <c r="BG31" s="683">
        <v>99</v>
      </c>
      <c r="BH31" s="684"/>
      <c r="BI31" s="684"/>
      <c r="BJ31" s="684"/>
      <c r="BK31" s="684"/>
      <c r="BL31" s="684"/>
      <c r="BM31" s="685">
        <v>97.1</v>
      </c>
      <c r="BN31" s="684"/>
      <c r="BO31" s="684"/>
      <c r="BP31" s="684"/>
      <c r="BQ31" s="686"/>
      <c r="BR31" s="683">
        <v>98.9</v>
      </c>
      <c r="BS31" s="684"/>
      <c r="BT31" s="684"/>
      <c r="BU31" s="684"/>
      <c r="BV31" s="684"/>
      <c r="BW31" s="684"/>
      <c r="BX31" s="685">
        <v>97.3</v>
      </c>
      <c r="BY31" s="684"/>
      <c r="BZ31" s="684"/>
      <c r="CA31" s="684"/>
      <c r="CB31" s="686"/>
      <c r="CD31" s="642"/>
      <c r="CE31" s="643"/>
      <c r="CF31" s="618" t="s">
        <v>300</v>
      </c>
      <c r="CG31" s="619"/>
      <c r="CH31" s="619"/>
      <c r="CI31" s="619"/>
      <c r="CJ31" s="619"/>
      <c r="CK31" s="619"/>
      <c r="CL31" s="619"/>
      <c r="CM31" s="619"/>
      <c r="CN31" s="619"/>
      <c r="CO31" s="619"/>
      <c r="CP31" s="619"/>
      <c r="CQ31" s="620"/>
      <c r="CR31" s="621">
        <v>185620</v>
      </c>
      <c r="CS31" s="634"/>
      <c r="CT31" s="634"/>
      <c r="CU31" s="634"/>
      <c r="CV31" s="634"/>
      <c r="CW31" s="634"/>
      <c r="CX31" s="634"/>
      <c r="CY31" s="635"/>
      <c r="CZ31" s="624">
        <v>0.2</v>
      </c>
      <c r="DA31" s="636"/>
      <c r="DB31" s="636"/>
      <c r="DC31" s="637"/>
      <c r="DD31" s="627">
        <v>184096</v>
      </c>
      <c r="DE31" s="634"/>
      <c r="DF31" s="634"/>
      <c r="DG31" s="634"/>
      <c r="DH31" s="634"/>
      <c r="DI31" s="634"/>
      <c r="DJ31" s="634"/>
      <c r="DK31" s="635"/>
      <c r="DL31" s="627">
        <v>184096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9055069</v>
      </c>
      <c r="S32" s="622"/>
      <c r="T32" s="622"/>
      <c r="U32" s="622"/>
      <c r="V32" s="622"/>
      <c r="W32" s="622"/>
      <c r="X32" s="622"/>
      <c r="Y32" s="623"/>
      <c r="Z32" s="659">
        <v>8.5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0" t="s">
        <v>302</v>
      </c>
      <c r="AX32" s="618" t="s">
        <v>303</v>
      </c>
      <c r="AY32" s="619"/>
      <c r="AZ32" s="619"/>
      <c r="BA32" s="619"/>
      <c r="BB32" s="619"/>
      <c r="BC32" s="619"/>
      <c r="BD32" s="619"/>
      <c r="BE32" s="619"/>
      <c r="BF32" s="620"/>
      <c r="BG32" s="687">
        <v>98.7</v>
      </c>
      <c r="BH32" s="634"/>
      <c r="BI32" s="634"/>
      <c r="BJ32" s="634"/>
      <c r="BK32" s="634"/>
      <c r="BL32" s="634"/>
      <c r="BM32" s="625">
        <v>97.4</v>
      </c>
      <c r="BN32" s="634"/>
      <c r="BO32" s="634"/>
      <c r="BP32" s="634"/>
      <c r="BQ32" s="657"/>
      <c r="BR32" s="687">
        <v>98.4</v>
      </c>
      <c r="BS32" s="634"/>
      <c r="BT32" s="634"/>
      <c r="BU32" s="634"/>
      <c r="BV32" s="634"/>
      <c r="BW32" s="634"/>
      <c r="BX32" s="625">
        <v>97.8</v>
      </c>
      <c r="BY32" s="634"/>
      <c r="BZ32" s="634"/>
      <c r="CA32" s="634"/>
      <c r="CB32" s="657"/>
      <c r="CD32" s="644"/>
      <c r="CE32" s="645"/>
      <c r="CF32" s="618" t="s">
        <v>304</v>
      </c>
      <c r="CG32" s="619"/>
      <c r="CH32" s="619"/>
      <c r="CI32" s="619"/>
      <c r="CJ32" s="619"/>
      <c r="CK32" s="619"/>
      <c r="CL32" s="619"/>
      <c r="CM32" s="619"/>
      <c r="CN32" s="619"/>
      <c r="CO32" s="619"/>
      <c r="CP32" s="619"/>
      <c r="CQ32" s="620"/>
      <c r="CR32" s="621">
        <v>2627</v>
      </c>
      <c r="CS32" s="622"/>
      <c r="CT32" s="622"/>
      <c r="CU32" s="622"/>
      <c r="CV32" s="622"/>
      <c r="CW32" s="622"/>
      <c r="CX32" s="622"/>
      <c r="CY32" s="623"/>
      <c r="CZ32" s="624">
        <v>0</v>
      </c>
      <c r="DA32" s="636"/>
      <c r="DB32" s="636"/>
      <c r="DC32" s="637"/>
      <c r="DD32" s="627">
        <v>2627</v>
      </c>
      <c r="DE32" s="622"/>
      <c r="DF32" s="622"/>
      <c r="DG32" s="622"/>
      <c r="DH32" s="622"/>
      <c r="DI32" s="622"/>
      <c r="DJ32" s="622"/>
      <c r="DK32" s="623"/>
      <c r="DL32" s="627">
        <v>2627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137652</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5"/>
      <c r="AV33" s="215"/>
      <c r="AW33" s="215"/>
      <c r="AX33" s="602" t="s">
        <v>306</v>
      </c>
      <c r="AY33" s="603"/>
      <c r="AZ33" s="603"/>
      <c r="BA33" s="603"/>
      <c r="BB33" s="603"/>
      <c r="BC33" s="603"/>
      <c r="BD33" s="603"/>
      <c r="BE33" s="603"/>
      <c r="BF33" s="604"/>
      <c r="BG33" s="682">
        <v>99.3</v>
      </c>
      <c r="BH33" s="606"/>
      <c r="BI33" s="606"/>
      <c r="BJ33" s="606"/>
      <c r="BK33" s="606"/>
      <c r="BL33" s="606"/>
      <c r="BM33" s="652">
        <v>96.6</v>
      </c>
      <c r="BN33" s="606"/>
      <c r="BO33" s="606"/>
      <c r="BP33" s="606"/>
      <c r="BQ33" s="669"/>
      <c r="BR33" s="682">
        <v>99.3</v>
      </c>
      <c r="BS33" s="606"/>
      <c r="BT33" s="606"/>
      <c r="BU33" s="606"/>
      <c r="BV33" s="606"/>
      <c r="BW33" s="606"/>
      <c r="BX33" s="652">
        <v>96.7</v>
      </c>
      <c r="BY33" s="606"/>
      <c r="BZ33" s="606"/>
      <c r="CA33" s="606"/>
      <c r="CB33" s="669"/>
      <c r="CD33" s="618" t="s">
        <v>307</v>
      </c>
      <c r="CE33" s="619"/>
      <c r="CF33" s="619"/>
      <c r="CG33" s="619"/>
      <c r="CH33" s="619"/>
      <c r="CI33" s="619"/>
      <c r="CJ33" s="619"/>
      <c r="CK33" s="619"/>
      <c r="CL33" s="619"/>
      <c r="CM33" s="619"/>
      <c r="CN33" s="619"/>
      <c r="CO33" s="619"/>
      <c r="CP33" s="619"/>
      <c r="CQ33" s="620"/>
      <c r="CR33" s="621">
        <v>36574974</v>
      </c>
      <c r="CS33" s="634"/>
      <c r="CT33" s="634"/>
      <c r="CU33" s="634"/>
      <c r="CV33" s="634"/>
      <c r="CW33" s="634"/>
      <c r="CX33" s="634"/>
      <c r="CY33" s="635"/>
      <c r="CZ33" s="624">
        <v>34.6</v>
      </c>
      <c r="DA33" s="636"/>
      <c r="DB33" s="636"/>
      <c r="DC33" s="637"/>
      <c r="DD33" s="627">
        <v>30875743</v>
      </c>
      <c r="DE33" s="634"/>
      <c r="DF33" s="634"/>
      <c r="DG33" s="634"/>
      <c r="DH33" s="634"/>
      <c r="DI33" s="634"/>
      <c r="DJ33" s="634"/>
      <c r="DK33" s="635"/>
      <c r="DL33" s="627">
        <v>20625415</v>
      </c>
      <c r="DM33" s="634"/>
      <c r="DN33" s="634"/>
      <c r="DO33" s="634"/>
      <c r="DP33" s="634"/>
      <c r="DQ33" s="634"/>
      <c r="DR33" s="634"/>
      <c r="DS33" s="634"/>
      <c r="DT33" s="634"/>
      <c r="DU33" s="634"/>
      <c r="DV33" s="635"/>
      <c r="DW33" s="624">
        <v>40.5</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149374</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309</v>
      </c>
      <c r="CE34" s="619"/>
      <c r="CF34" s="619"/>
      <c r="CG34" s="619"/>
      <c r="CH34" s="619"/>
      <c r="CI34" s="619"/>
      <c r="CJ34" s="619"/>
      <c r="CK34" s="619"/>
      <c r="CL34" s="619"/>
      <c r="CM34" s="619"/>
      <c r="CN34" s="619"/>
      <c r="CO34" s="619"/>
      <c r="CP34" s="619"/>
      <c r="CQ34" s="620"/>
      <c r="CR34" s="621">
        <v>10108231</v>
      </c>
      <c r="CS34" s="622"/>
      <c r="CT34" s="622"/>
      <c r="CU34" s="622"/>
      <c r="CV34" s="622"/>
      <c r="CW34" s="622"/>
      <c r="CX34" s="622"/>
      <c r="CY34" s="623"/>
      <c r="CZ34" s="624">
        <v>9.6</v>
      </c>
      <c r="DA34" s="636"/>
      <c r="DB34" s="636"/>
      <c r="DC34" s="637"/>
      <c r="DD34" s="627">
        <v>7756781</v>
      </c>
      <c r="DE34" s="622"/>
      <c r="DF34" s="622"/>
      <c r="DG34" s="622"/>
      <c r="DH34" s="622"/>
      <c r="DI34" s="622"/>
      <c r="DJ34" s="622"/>
      <c r="DK34" s="623"/>
      <c r="DL34" s="627">
        <v>5989597</v>
      </c>
      <c r="DM34" s="622"/>
      <c r="DN34" s="622"/>
      <c r="DO34" s="622"/>
      <c r="DP34" s="622"/>
      <c r="DQ34" s="622"/>
      <c r="DR34" s="622"/>
      <c r="DS34" s="622"/>
      <c r="DT34" s="622"/>
      <c r="DU34" s="622"/>
      <c r="DV34" s="623"/>
      <c r="DW34" s="624">
        <v>11.7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2767630</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18"/>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440821</v>
      </c>
      <c r="CS35" s="634"/>
      <c r="CT35" s="634"/>
      <c r="CU35" s="634"/>
      <c r="CV35" s="634"/>
      <c r="CW35" s="634"/>
      <c r="CX35" s="634"/>
      <c r="CY35" s="635"/>
      <c r="CZ35" s="624">
        <v>0.4</v>
      </c>
      <c r="DA35" s="636"/>
      <c r="DB35" s="636"/>
      <c r="DC35" s="637"/>
      <c r="DD35" s="627">
        <v>439154</v>
      </c>
      <c r="DE35" s="634"/>
      <c r="DF35" s="634"/>
      <c r="DG35" s="634"/>
      <c r="DH35" s="634"/>
      <c r="DI35" s="634"/>
      <c r="DJ35" s="634"/>
      <c r="DK35" s="635"/>
      <c r="DL35" s="627">
        <v>437900</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1273790</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18"/>
      <c r="AQ36" s="670" t="s">
        <v>315</v>
      </c>
      <c r="AR36" s="671"/>
      <c r="AS36" s="671"/>
      <c r="AT36" s="671"/>
      <c r="AU36" s="671"/>
      <c r="AV36" s="671"/>
      <c r="AW36" s="671"/>
      <c r="AX36" s="671"/>
      <c r="AY36" s="672"/>
      <c r="AZ36" s="676">
        <v>12617223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101872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9882299</v>
      </c>
      <c r="CS36" s="622"/>
      <c r="CT36" s="622"/>
      <c r="CU36" s="622"/>
      <c r="CV36" s="622"/>
      <c r="CW36" s="622"/>
      <c r="CX36" s="622"/>
      <c r="CY36" s="623"/>
      <c r="CZ36" s="624">
        <v>9.3000000000000007</v>
      </c>
      <c r="DA36" s="636"/>
      <c r="DB36" s="636"/>
      <c r="DC36" s="637"/>
      <c r="DD36" s="627">
        <v>9096621</v>
      </c>
      <c r="DE36" s="622"/>
      <c r="DF36" s="622"/>
      <c r="DG36" s="622"/>
      <c r="DH36" s="622"/>
      <c r="DI36" s="622"/>
      <c r="DJ36" s="622"/>
      <c r="DK36" s="623"/>
      <c r="DL36" s="627">
        <v>6217999</v>
      </c>
      <c r="DM36" s="622"/>
      <c r="DN36" s="622"/>
      <c r="DO36" s="622"/>
      <c r="DP36" s="622"/>
      <c r="DQ36" s="622"/>
      <c r="DR36" s="622"/>
      <c r="DS36" s="622"/>
      <c r="DT36" s="622"/>
      <c r="DU36" s="622"/>
      <c r="DV36" s="623"/>
      <c r="DW36" s="624">
        <v>12.2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1628114</v>
      </c>
      <c r="S37" s="622"/>
      <c r="T37" s="622"/>
      <c r="U37" s="622"/>
      <c r="V37" s="622"/>
      <c r="W37" s="622"/>
      <c r="X37" s="622"/>
      <c r="Y37" s="623"/>
      <c r="Z37" s="659">
        <v>1.5</v>
      </c>
      <c r="AA37" s="659"/>
      <c r="AB37" s="659"/>
      <c r="AC37" s="659"/>
      <c r="AD37" s="660">
        <v>366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2119280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-277391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2813439</v>
      </c>
      <c r="CS37" s="634"/>
      <c r="CT37" s="634"/>
      <c r="CU37" s="634"/>
      <c r="CV37" s="634"/>
      <c r="CW37" s="634"/>
      <c r="CX37" s="634"/>
      <c r="CY37" s="635"/>
      <c r="CZ37" s="624">
        <v>2.7</v>
      </c>
      <c r="DA37" s="636"/>
      <c r="DB37" s="636"/>
      <c r="DC37" s="637"/>
      <c r="DD37" s="627">
        <v>2812902</v>
      </c>
      <c r="DE37" s="634"/>
      <c r="DF37" s="634"/>
      <c r="DG37" s="634"/>
      <c r="DH37" s="634"/>
      <c r="DI37" s="634"/>
      <c r="DJ37" s="634"/>
      <c r="DK37" s="635"/>
      <c r="DL37" s="627">
        <v>2723452</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8253800</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332099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30023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10165844</v>
      </c>
      <c r="CS38" s="622"/>
      <c r="CT38" s="622"/>
      <c r="CU38" s="622"/>
      <c r="CV38" s="622"/>
      <c r="CW38" s="622"/>
      <c r="CX38" s="622"/>
      <c r="CY38" s="623"/>
      <c r="CZ38" s="624">
        <v>9.6</v>
      </c>
      <c r="DA38" s="636"/>
      <c r="DB38" s="636"/>
      <c r="DC38" s="637"/>
      <c r="DD38" s="627">
        <v>7938976</v>
      </c>
      <c r="DE38" s="622"/>
      <c r="DF38" s="622"/>
      <c r="DG38" s="622"/>
      <c r="DH38" s="622"/>
      <c r="DI38" s="622"/>
      <c r="DJ38" s="622"/>
      <c r="DK38" s="623"/>
      <c r="DL38" s="627">
        <v>7463875</v>
      </c>
      <c r="DM38" s="622"/>
      <c r="DN38" s="622"/>
      <c r="DO38" s="622"/>
      <c r="DP38" s="622"/>
      <c r="DQ38" s="622"/>
      <c r="DR38" s="622"/>
      <c r="DS38" s="622"/>
      <c r="DT38" s="622"/>
      <c r="DU38" s="622"/>
      <c r="DV38" s="623"/>
      <c r="DW38" s="624">
        <v>14.6</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43838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5344756</v>
      </c>
      <c r="CS39" s="634"/>
      <c r="CT39" s="634"/>
      <c r="CU39" s="634"/>
      <c r="CV39" s="634"/>
      <c r="CW39" s="634"/>
      <c r="CX39" s="634"/>
      <c r="CY39" s="635"/>
      <c r="CZ39" s="624">
        <v>5.0999999999999996</v>
      </c>
      <c r="DA39" s="636"/>
      <c r="DB39" s="636"/>
      <c r="DC39" s="637"/>
      <c r="DD39" s="627">
        <v>5128123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1012000</v>
      </c>
      <c r="S40" s="622"/>
      <c r="T40" s="622"/>
      <c r="U40" s="622"/>
      <c r="V40" s="622"/>
      <c r="W40" s="622"/>
      <c r="X40" s="622"/>
      <c r="Y40" s="623"/>
      <c r="Z40" s="659">
        <v>0.9</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19"/>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633023</v>
      </c>
      <c r="CS40" s="622"/>
      <c r="CT40" s="622"/>
      <c r="CU40" s="622"/>
      <c r="CV40" s="622"/>
      <c r="CW40" s="622"/>
      <c r="CX40" s="622"/>
      <c r="CY40" s="623"/>
      <c r="CZ40" s="624">
        <v>0.6</v>
      </c>
      <c r="DA40" s="636"/>
      <c r="DB40" s="636"/>
      <c r="DC40" s="637"/>
      <c r="DD40" s="627">
        <v>516088</v>
      </c>
      <c r="DE40" s="622"/>
      <c r="DF40" s="622"/>
      <c r="DG40" s="622"/>
      <c r="DH40" s="622"/>
      <c r="DI40" s="622"/>
      <c r="DJ40" s="622"/>
      <c r="DK40" s="623"/>
      <c r="DL40" s="627">
        <v>516044</v>
      </c>
      <c r="DM40" s="622"/>
      <c r="DN40" s="622"/>
      <c r="DO40" s="622"/>
      <c r="DP40" s="622"/>
      <c r="DQ40" s="622"/>
      <c r="DR40" s="622"/>
      <c r="DS40" s="622"/>
      <c r="DT40" s="622"/>
      <c r="DU40" s="622"/>
      <c r="DV40" s="623"/>
      <c r="DW40" s="624">
        <v>1</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106983407</v>
      </c>
      <c r="S41" s="646"/>
      <c r="T41" s="646"/>
      <c r="U41" s="646"/>
      <c r="V41" s="646"/>
      <c r="W41" s="646"/>
      <c r="X41" s="646"/>
      <c r="Y41" s="649"/>
      <c r="Z41" s="650">
        <v>100</v>
      </c>
      <c r="AA41" s="650"/>
      <c r="AB41" s="650"/>
      <c r="AC41" s="650"/>
      <c r="AD41" s="651">
        <v>49969882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2593511</v>
      </c>
      <c r="BA41" s="622"/>
      <c r="BB41" s="622"/>
      <c r="BC41" s="622"/>
      <c r="BD41" s="634"/>
      <c r="BE41" s="634"/>
      <c r="BF41" s="657"/>
      <c r="BG41" s="662"/>
      <c r="BH41" s="663"/>
      <c r="BI41" s="663"/>
      <c r="BJ41" s="663"/>
      <c r="BK41" s="663"/>
      <c r="BL41" s="219"/>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7572333</v>
      </c>
      <c r="BA42" s="646"/>
      <c r="BB42" s="646"/>
      <c r="BC42" s="646"/>
      <c r="BD42" s="606"/>
      <c r="BE42" s="606"/>
      <c r="BF42" s="669"/>
      <c r="BG42" s="664"/>
      <c r="BH42" s="665"/>
      <c r="BI42" s="665"/>
      <c r="BJ42" s="665"/>
      <c r="BK42" s="665"/>
      <c r="BL42" s="220"/>
      <c r="BM42" s="603" t="s">
        <v>340</v>
      </c>
      <c r="BN42" s="603"/>
      <c r="BO42" s="603"/>
      <c r="BP42" s="603"/>
      <c r="BQ42" s="603"/>
      <c r="BR42" s="603"/>
      <c r="BS42" s="603"/>
      <c r="BT42" s="603"/>
      <c r="BU42" s="604"/>
      <c r="BV42" s="605">
        <v>384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12919123</v>
      </c>
      <c r="CS42" s="634"/>
      <c r="CT42" s="634"/>
      <c r="CU42" s="634"/>
      <c r="CV42" s="634"/>
      <c r="CW42" s="634"/>
      <c r="CX42" s="634"/>
      <c r="CY42" s="635"/>
      <c r="CZ42" s="624">
        <v>12.2</v>
      </c>
      <c r="DA42" s="636"/>
      <c r="DB42" s="636"/>
      <c r="DC42" s="637"/>
      <c r="DD42" s="627">
        <v>2073366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342</v>
      </c>
      <c r="CD43" s="618" t="s">
        <v>343</v>
      </c>
      <c r="CE43" s="619"/>
      <c r="CF43" s="619"/>
      <c r="CG43" s="619"/>
      <c r="CH43" s="619"/>
      <c r="CI43" s="619"/>
      <c r="CJ43" s="619"/>
      <c r="CK43" s="619"/>
      <c r="CL43" s="619"/>
      <c r="CM43" s="619"/>
      <c r="CN43" s="619"/>
      <c r="CO43" s="619"/>
      <c r="CP43" s="619"/>
      <c r="CQ43" s="620"/>
      <c r="CR43" s="621">
        <v>511246</v>
      </c>
      <c r="CS43" s="634"/>
      <c r="CT43" s="634"/>
      <c r="CU43" s="634"/>
      <c r="CV43" s="634"/>
      <c r="CW43" s="634"/>
      <c r="CX43" s="634"/>
      <c r="CY43" s="635"/>
      <c r="CZ43" s="624">
        <v>0.5</v>
      </c>
      <c r="DA43" s="636"/>
      <c r="DB43" s="636"/>
      <c r="DC43" s="637"/>
      <c r="DD43" s="627">
        <v>511246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12919123</v>
      </c>
      <c r="CS44" s="622"/>
      <c r="CT44" s="622"/>
      <c r="CU44" s="622"/>
      <c r="CV44" s="622"/>
      <c r="CW44" s="622"/>
      <c r="CX44" s="622"/>
      <c r="CY44" s="623"/>
      <c r="CZ44" s="624">
        <v>12.2</v>
      </c>
      <c r="DA44" s="625"/>
      <c r="DB44" s="625"/>
      <c r="DC44" s="626"/>
      <c r="DD44" s="627">
        <v>2073366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3581748</v>
      </c>
      <c r="CS45" s="634"/>
      <c r="CT45" s="634"/>
      <c r="CU45" s="634"/>
      <c r="CV45" s="634"/>
      <c r="CW45" s="634"/>
      <c r="CX45" s="634"/>
      <c r="CY45" s="635"/>
      <c r="CZ45" s="624">
        <v>3.4</v>
      </c>
      <c r="DA45" s="636"/>
      <c r="DB45" s="636"/>
      <c r="DC45" s="637"/>
      <c r="DD45" s="627">
        <v>196072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348</v>
      </c>
      <c r="CG46" s="619"/>
      <c r="CH46" s="619"/>
      <c r="CI46" s="619"/>
      <c r="CJ46" s="619"/>
      <c r="CK46" s="619"/>
      <c r="CL46" s="619"/>
      <c r="CM46" s="619"/>
      <c r="CN46" s="619"/>
      <c r="CO46" s="619"/>
      <c r="CP46" s="619"/>
      <c r="CQ46" s="620"/>
      <c r="CR46" s="621">
        <v>8676971</v>
      </c>
      <c r="CS46" s="622"/>
      <c r="CT46" s="622"/>
      <c r="CU46" s="622"/>
      <c r="CV46" s="622"/>
      <c r="CW46" s="622"/>
      <c r="CX46" s="622"/>
      <c r="CY46" s="623"/>
      <c r="CZ46" s="624">
        <v>8.1999999999999993</v>
      </c>
      <c r="DA46" s="625"/>
      <c r="DB46" s="625"/>
      <c r="DC46" s="626"/>
      <c r="DD46" s="627">
        <v>1811190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1"/>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351</v>
      </c>
      <c r="CE49" s="603"/>
      <c r="CF49" s="603"/>
      <c r="CG49" s="603"/>
      <c r="CH49" s="603"/>
      <c r="CI49" s="603"/>
      <c r="CJ49" s="603"/>
      <c r="CK49" s="603"/>
      <c r="CL49" s="603"/>
      <c r="CM49" s="603"/>
      <c r="CN49" s="603"/>
      <c r="CO49" s="603"/>
      <c r="CP49" s="603"/>
      <c r="CQ49" s="604"/>
      <c r="CR49" s="605">
        <v>105723665</v>
      </c>
      <c r="CS49" s="606"/>
      <c r="CT49" s="606"/>
      <c r="CU49" s="606"/>
      <c r="CV49" s="606"/>
      <c r="CW49" s="606"/>
      <c r="CX49" s="606"/>
      <c r="CY49" s="607"/>
      <c r="CZ49" s="608">
        <v>100</v>
      </c>
      <c r="DA49" s="609"/>
      <c r="DB49" s="609"/>
      <c r="DC49" s="610"/>
      <c r="DD49" s="611">
        <v>62309303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fAQ/Megrmd7/tGKJGPKU6AiJ6Lc5tHR8UAxLs+TQ8YubVabXziwL7lLVsvGzFUIMiNARTfYk2d+0XqSE9ToWg==" saltValue="OEItDhHZrOGoNF3VikRf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F19" sqref="AF19:AJ19"/>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353</v>
      </c>
      <c r="DK2" s="1092"/>
      <c r="DL2" s="1092"/>
      <c r="DM2" s="1092"/>
      <c r="DN2" s="1092"/>
      <c r="DO2" s="1093"/>
      <c r="DP2" s="224"/>
      <c r="DQ2" s="1091" t="s">
        <v>354</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28"/>
      <c r="BA5" s="228"/>
      <c r="BB5" s="228"/>
      <c r="BC5" s="228"/>
      <c r="BD5" s="228"/>
      <c r="BE5" s="229"/>
      <c r="BF5" s="229"/>
      <c r="BG5" s="229"/>
      <c r="BH5" s="229"/>
      <c r="BI5" s="229"/>
      <c r="BJ5" s="229"/>
      <c r="BK5" s="229"/>
      <c r="BL5" s="229"/>
      <c r="BM5" s="229"/>
      <c r="BN5" s="229"/>
      <c r="BO5" s="229"/>
      <c r="BP5" s="229"/>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374</v>
      </c>
      <c r="C7" s="1048"/>
      <c r="D7" s="1048"/>
      <c r="E7" s="1048"/>
      <c r="F7" s="1048"/>
      <c r="G7" s="1048"/>
      <c r="H7" s="1048"/>
      <c r="I7" s="1048"/>
      <c r="J7" s="1048"/>
      <c r="K7" s="1048"/>
      <c r="L7" s="1048"/>
      <c r="M7" s="1048"/>
      <c r="N7" s="1048"/>
      <c r="O7" s="1048"/>
      <c r="P7" s="1049"/>
      <c r="Q7" s="1102">
        <v>106994</v>
      </c>
      <c r="R7" s="1103"/>
      <c r="S7" s="1103"/>
      <c r="T7" s="1103"/>
      <c r="U7" s="1103"/>
      <c r="V7" s="1103">
        <v>105740</v>
      </c>
      <c r="W7" s="1103"/>
      <c r="X7" s="1103"/>
      <c r="Y7" s="1103"/>
      <c r="Z7" s="1103"/>
      <c r="AA7" s="1103">
        <v>1254</v>
      </c>
      <c r="AB7" s="1103"/>
      <c r="AC7" s="1103"/>
      <c r="AD7" s="1103"/>
      <c r="AE7" s="1104"/>
      <c r="AF7" s="1105">
        <v>1199</v>
      </c>
      <c r="AG7" s="1106"/>
      <c r="AH7" s="1106"/>
      <c r="AI7" s="1106"/>
      <c r="AJ7" s="1107"/>
      <c r="AK7" s="1108">
        <v>2768</v>
      </c>
      <c r="AL7" s="1109"/>
      <c r="AM7" s="1109"/>
      <c r="AN7" s="1109"/>
      <c r="AO7" s="1109"/>
      <c r="AP7" s="1109">
        <v>61760</v>
      </c>
      <c r="AQ7" s="1109"/>
      <c r="AR7" s="1109"/>
      <c r="AS7" s="1109"/>
      <c r="AT7" s="1109"/>
      <c r="AU7" s="1110"/>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548</v>
      </c>
      <c r="BT7" s="1100"/>
      <c r="BU7" s="1100"/>
      <c r="BV7" s="1100"/>
      <c r="BW7" s="1100"/>
      <c r="BX7" s="1100"/>
      <c r="BY7" s="1100"/>
      <c r="BZ7" s="1100"/>
      <c r="CA7" s="1100"/>
      <c r="CB7" s="1100"/>
      <c r="CC7" s="1100"/>
      <c r="CD7" s="1100"/>
      <c r="CE7" s="1100"/>
      <c r="CF7" s="1100"/>
      <c r="CG7" s="1112"/>
      <c r="CH7" s="1096">
        <v>38</v>
      </c>
      <c r="CI7" s="1097"/>
      <c r="CJ7" s="1097"/>
      <c r="CK7" s="1097"/>
      <c r="CL7" s="1098"/>
      <c r="CM7" s="1096">
        <v>638</v>
      </c>
      <c r="CN7" s="1097"/>
      <c r="CO7" s="1097"/>
      <c r="CP7" s="1097"/>
      <c r="CQ7" s="1098"/>
      <c r="CR7" s="1096">
        <v>144</v>
      </c>
      <c r="CS7" s="1097"/>
      <c r="CT7" s="1097"/>
      <c r="CU7" s="1097"/>
      <c r="CV7" s="1098"/>
      <c r="CW7" s="1096" t="s">
        <v>488</v>
      </c>
      <c r="CX7" s="1097"/>
      <c r="CY7" s="1097"/>
      <c r="CZ7" s="1097"/>
      <c r="DA7" s="1098"/>
      <c r="DB7" s="1096">
        <v>432</v>
      </c>
      <c r="DC7" s="1097"/>
      <c r="DD7" s="1097"/>
      <c r="DE7" s="1097"/>
      <c r="DF7" s="1098"/>
      <c r="DG7" s="1096" t="s">
        <v>488</v>
      </c>
      <c r="DH7" s="1097"/>
      <c r="DI7" s="1097"/>
      <c r="DJ7" s="1097"/>
      <c r="DK7" s="1098"/>
      <c r="DL7" s="1096" t="s">
        <v>488</v>
      </c>
      <c r="DM7" s="1097"/>
      <c r="DN7" s="1097"/>
      <c r="DO7" s="1097"/>
      <c r="DP7" s="1098"/>
      <c r="DQ7" s="1096"/>
      <c r="DR7" s="1097"/>
      <c r="DS7" s="1097"/>
      <c r="DT7" s="1097"/>
      <c r="DU7" s="1098"/>
      <c r="DV7" s="1099"/>
      <c r="DW7" s="1100"/>
      <c r="DX7" s="1100"/>
      <c r="DY7" s="1100"/>
      <c r="DZ7" s="1101"/>
      <c r="EA7" s="230"/>
    </row>
    <row r="8" spans="1:131" s="231" customFormat="1" ht="26.25" customHeight="1" x14ac:dyDescent="0.2">
      <c r="A8" s="234">
        <v>2</v>
      </c>
      <c r="B8" s="1030" t="s">
        <v>375</v>
      </c>
      <c r="C8" s="1031"/>
      <c r="D8" s="1031"/>
      <c r="E8" s="1031"/>
      <c r="F8" s="1031"/>
      <c r="G8" s="1031"/>
      <c r="H8" s="1031"/>
      <c r="I8" s="1031"/>
      <c r="J8" s="1031"/>
      <c r="K8" s="1031"/>
      <c r="L8" s="1031"/>
      <c r="M8" s="1031"/>
      <c r="N8" s="1031"/>
      <c r="O8" s="1031"/>
      <c r="P8" s="1032"/>
      <c r="Q8" s="1038" t="s">
        <v>547</v>
      </c>
      <c r="R8" s="1039"/>
      <c r="S8" s="1039"/>
      <c r="T8" s="1039"/>
      <c r="U8" s="1039"/>
      <c r="V8" s="1039" t="s">
        <v>547</v>
      </c>
      <c r="W8" s="1039"/>
      <c r="X8" s="1039"/>
      <c r="Y8" s="1039"/>
      <c r="Z8" s="1039"/>
      <c r="AA8" s="1039" t="s">
        <v>547</v>
      </c>
      <c r="AB8" s="1039"/>
      <c r="AC8" s="1039"/>
      <c r="AD8" s="1039"/>
      <c r="AE8" s="1040"/>
      <c r="AF8" s="1035" t="s">
        <v>122</v>
      </c>
      <c r="AG8" s="1036"/>
      <c r="AH8" s="1036"/>
      <c r="AI8" s="1036"/>
      <c r="AJ8" s="1037"/>
      <c r="AK8" s="1080" t="s">
        <v>547</v>
      </c>
      <c r="AL8" s="1081"/>
      <c r="AM8" s="1081"/>
      <c r="AN8" s="1081"/>
      <c r="AO8" s="1081"/>
      <c r="AP8" s="1081" t="s">
        <v>547</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2">
      <c r="A9" s="234">
        <v>3</v>
      </c>
      <c r="B9" s="1030" t="s">
        <v>376</v>
      </c>
      <c r="C9" s="1031"/>
      <c r="D9" s="1031"/>
      <c r="E9" s="1031"/>
      <c r="F9" s="1031"/>
      <c r="G9" s="1031"/>
      <c r="H9" s="1031"/>
      <c r="I9" s="1031"/>
      <c r="J9" s="1031"/>
      <c r="K9" s="1031"/>
      <c r="L9" s="1031"/>
      <c r="M9" s="1031"/>
      <c r="N9" s="1031"/>
      <c r="O9" s="1031"/>
      <c r="P9" s="1032"/>
      <c r="Q9" s="1038">
        <v>56</v>
      </c>
      <c r="R9" s="1039"/>
      <c r="S9" s="1039"/>
      <c r="T9" s="1039"/>
      <c r="U9" s="1039"/>
      <c r="V9" s="1039">
        <v>51</v>
      </c>
      <c r="W9" s="1039"/>
      <c r="X9" s="1039"/>
      <c r="Y9" s="1039"/>
      <c r="Z9" s="1039"/>
      <c r="AA9" s="1039">
        <v>6</v>
      </c>
      <c r="AB9" s="1039"/>
      <c r="AC9" s="1039"/>
      <c r="AD9" s="1039"/>
      <c r="AE9" s="1040"/>
      <c r="AF9" s="1035" t="s">
        <v>122</v>
      </c>
      <c r="AG9" s="1036"/>
      <c r="AH9" s="1036"/>
      <c r="AI9" s="1036"/>
      <c r="AJ9" s="1037"/>
      <c r="AK9" s="1080">
        <v>13</v>
      </c>
      <c r="AL9" s="1081"/>
      <c r="AM9" s="1081"/>
      <c r="AN9" s="1081"/>
      <c r="AO9" s="1081"/>
      <c r="AP9" s="1081">
        <v>189</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378</v>
      </c>
      <c r="B23" s="937" t="s">
        <v>379</v>
      </c>
      <c r="C23" s="938"/>
      <c r="D23" s="938"/>
      <c r="E23" s="938"/>
      <c r="F23" s="938"/>
      <c r="G23" s="938"/>
      <c r="H23" s="938"/>
      <c r="I23" s="938"/>
      <c r="J23" s="938"/>
      <c r="K23" s="938"/>
      <c r="L23" s="938"/>
      <c r="M23" s="938"/>
      <c r="N23" s="938"/>
      <c r="O23" s="938"/>
      <c r="P23" s="948"/>
      <c r="Q23" s="1067">
        <v>106983</v>
      </c>
      <c r="R23" s="1061"/>
      <c r="S23" s="1061"/>
      <c r="T23" s="1061"/>
      <c r="U23" s="1061"/>
      <c r="V23" s="1061">
        <v>105724</v>
      </c>
      <c r="W23" s="1061"/>
      <c r="X23" s="1061"/>
      <c r="Y23" s="1061"/>
      <c r="Z23" s="1061"/>
      <c r="AA23" s="1061">
        <v>1260</v>
      </c>
      <c r="AB23" s="1061"/>
      <c r="AC23" s="1061"/>
      <c r="AD23" s="1061"/>
      <c r="AE23" s="1068"/>
      <c r="AF23" s="1069">
        <v>1199</v>
      </c>
      <c r="AG23" s="1061"/>
      <c r="AH23" s="1061"/>
      <c r="AI23" s="1061"/>
      <c r="AJ23" s="1070"/>
      <c r="AK23" s="1071"/>
      <c r="AL23" s="1072"/>
      <c r="AM23" s="1072"/>
      <c r="AN23" s="1072"/>
      <c r="AO23" s="1072"/>
      <c r="AP23" s="1061">
        <v>61949</v>
      </c>
      <c r="AQ23" s="1061"/>
      <c r="AR23" s="1061"/>
      <c r="AS23" s="1061"/>
      <c r="AT23" s="1061"/>
      <c r="AU23" s="1062"/>
      <c r="AV23" s="1062"/>
      <c r="AW23" s="1062"/>
      <c r="AX23" s="1062"/>
      <c r="AY23" s="1063"/>
      <c r="AZ23" s="1064" t="s">
        <v>122</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390</v>
      </c>
      <c r="C28" s="1048"/>
      <c r="D28" s="1048"/>
      <c r="E28" s="1048"/>
      <c r="F28" s="1048"/>
      <c r="G28" s="1048"/>
      <c r="H28" s="1048"/>
      <c r="I28" s="1048"/>
      <c r="J28" s="1048"/>
      <c r="K28" s="1048"/>
      <c r="L28" s="1048"/>
      <c r="M28" s="1048"/>
      <c r="N28" s="1048"/>
      <c r="O28" s="1048"/>
      <c r="P28" s="1049"/>
      <c r="Q28" s="1050">
        <v>25136</v>
      </c>
      <c r="R28" s="1051"/>
      <c r="S28" s="1051"/>
      <c r="T28" s="1051"/>
      <c r="U28" s="1051"/>
      <c r="V28" s="1051">
        <v>25034</v>
      </c>
      <c r="W28" s="1051"/>
      <c r="X28" s="1051"/>
      <c r="Y28" s="1051"/>
      <c r="Z28" s="1051"/>
      <c r="AA28" s="1051">
        <v>102</v>
      </c>
      <c r="AB28" s="1051"/>
      <c r="AC28" s="1051"/>
      <c r="AD28" s="1051"/>
      <c r="AE28" s="1052"/>
      <c r="AF28" s="1053">
        <v>102</v>
      </c>
      <c r="AG28" s="1051"/>
      <c r="AH28" s="1051"/>
      <c r="AI28" s="1051"/>
      <c r="AJ28" s="1054"/>
      <c r="AK28" s="1042">
        <v>3183</v>
      </c>
      <c r="AL28" s="1043"/>
      <c r="AM28" s="1043"/>
      <c r="AN28" s="1043"/>
      <c r="AO28" s="1043"/>
      <c r="AP28" s="1043" t="s">
        <v>488</v>
      </c>
      <c r="AQ28" s="1043"/>
      <c r="AR28" s="1043"/>
      <c r="AS28" s="1043"/>
      <c r="AT28" s="1043"/>
      <c r="AU28" s="1043" t="s">
        <v>488</v>
      </c>
      <c r="AV28" s="1043"/>
      <c r="AW28" s="1043"/>
      <c r="AX28" s="1043"/>
      <c r="AY28" s="1043"/>
      <c r="AZ28" s="1044"/>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391</v>
      </c>
      <c r="C29" s="1031"/>
      <c r="D29" s="1031"/>
      <c r="E29" s="1031"/>
      <c r="F29" s="1031"/>
      <c r="G29" s="1031"/>
      <c r="H29" s="1031"/>
      <c r="I29" s="1031"/>
      <c r="J29" s="1031"/>
      <c r="K29" s="1031"/>
      <c r="L29" s="1031"/>
      <c r="M29" s="1031"/>
      <c r="N29" s="1031"/>
      <c r="O29" s="1031"/>
      <c r="P29" s="1032"/>
      <c r="Q29" s="1038">
        <v>23693</v>
      </c>
      <c r="R29" s="1039"/>
      <c r="S29" s="1039"/>
      <c r="T29" s="1039"/>
      <c r="U29" s="1039"/>
      <c r="V29" s="1039">
        <v>23612</v>
      </c>
      <c r="W29" s="1039"/>
      <c r="X29" s="1039"/>
      <c r="Y29" s="1039"/>
      <c r="Z29" s="1039"/>
      <c r="AA29" s="1039">
        <v>81</v>
      </c>
      <c r="AB29" s="1039"/>
      <c r="AC29" s="1039"/>
      <c r="AD29" s="1039"/>
      <c r="AE29" s="1040"/>
      <c r="AF29" s="1035">
        <v>81</v>
      </c>
      <c r="AG29" s="1036"/>
      <c r="AH29" s="1036"/>
      <c r="AI29" s="1036"/>
      <c r="AJ29" s="1037"/>
      <c r="AK29" s="980">
        <v>3895</v>
      </c>
      <c r="AL29" s="971"/>
      <c r="AM29" s="971"/>
      <c r="AN29" s="971"/>
      <c r="AO29" s="971"/>
      <c r="AP29" s="971" t="s">
        <v>488</v>
      </c>
      <c r="AQ29" s="971"/>
      <c r="AR29" s="971"/>
      <c r="AS29" s="971"/>
      <c r="AT29" s="971"/>
      <c r="AU29" s="971" t="s">
        <v>488</v>
      </c>
      <c r="AV29" s="971"/>
      <c r="AW29" s="971"/>
      <c r="AX29" s="971"/>
      <c r="AY29" s="971"/>
      <c r="AZ29" s="1041"/>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392</v>
      </c>
      <c r="C30" s="1031"/>
      <c r="D30" s="1031"/>
      <c r="E30" s="1031"/>
      <c r="F30" s="1031"/>
      <c r="G30" s="1031"/>
      <c r="H30" s="1031"/>
      <c r="I30" s="1031"/>
      <c r="J30" s="1031"/>
      <c r="K30" s="1031"/>
      <c r="L30" s="1031"/>
      <c r="M30" s="1031"/>
      <c r="N30" s="1031"/>
      <c r="O30" s="1031"/>
      <c r="P30" s="1032"/>
      <c r="Q30" s="1038">
        <v>4392</v>
      </c>
      <c r="R30" s="1039"/>
      <c r="S30" s="1039"/>
      <c r="T30" s="1039"/>
      <c r="U30" s="1039"/>
      <c r="V30" s="1039">
        <v>4174</v>
      </c>
      <c r="W30" s="1039"/>
      <c r="X30" s="1039"/>
      <c r="Y30" s="1039"/>
      <c r="Z30" s="1039"/>
      <c r="AA30" s="1039">
        <v>218</v>
      </c>
      <c r="AB30" s="1039"/>
      <c r="AC30" s="1039"/>
      <c r="AD30" s="1039"/>
      <c r="AE30" s="1040"/>
      <c r="AF30" s="1035">
        <v>218</v>
      </c>
      <c r="AG30" s="1036"/>
      <c r="AH30" s="1036"/>
      <c r="AI30" s="1036"/>
      <c r="AJ30" s="1037"/>
      <c r="AK30" s="980">
        <v>931</v>
      </c>
      <c r="AL30" s="971"/>
      <c r="AM30" s="971"/>
      <c r="AN30" s="971"/>
      <c r="AO30" s="971"/>
      <c r="AP30" s="971" t="s">
        <v>488</v>
      </c>
      <c r="AQ30" s="971"/>
      <c r="AR30" s="971"/>
      <c r="AS30" s="971"/>
      <c r="AT30" s="971"/>
      <c r="AU30" s="971" t="s">
        <v>488</v>
      </c>
      <c r="AV30" s="971"/>
      <c r="AW30" s="971"/>
      <c r="AX30" s="971"/>
      <c r="AY30" s="971"/>
      <c r="AZ30" s="1041"/>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393</v>
      </c>
      <c r="C31" s="1031"/>
      <c r="D31" s="1031"/>
      <c r="E31" s="1031"/>
      <c r="F31" s="1031"/>
      <c r="G31" s="1031"/>
      <c r="H31" s="1031"/>
      <c r="I31" s="1031"/>
      <c r="J31" s="1031"/>
      <c r="K31" s="1031"/>
      <c r="L31" s="1031"/>
      <c r="M31" s="1031"/>
      <c r="N31" s="1031"/>
      <c r="O31" s="1031"/>
      <c r="P31" s="1032"/>
      <c r="Q31" s="1038">
        <v>3803</v>
      </c>
      <c r="R31" s="1039"/>
      <c r="S31" s="1039"/>
      <c r="T31" s="1039"/>
      <c r="U31" s="1039"/>
      <c r="V31" s="1039">
        <v>3556</v>
      </c>
      <c r="W31" s="1039"/>
      <c r="X31" s="1039"/>
      <c r="Y31" s="1039"/>
      <c r="Z31" s="1039"/>
      <c r="AA31" s="1039">
        <v>246</v>
      </c>
      <c r="AB31" s="1039"/>
      <c r="AC31" s="1039"/>
      <c r="AD31" s="1039"/>
      <c r="AE31" s="1040"/>
      <c r="AF31" s="1035">
        <v>6148</v>
      </c>
      <c r="AG31" s="1036"/>
      <c r="AH31" s="1036"/>
      <c r="AI31" s="1036"/>
      <c r="AJ31" s="1037"/>
      <c r="AK31" s="980">
        <v>115</v>
      </c>
      <c r="AL31" s="971"/>
      <c r="AM31" s="971"/>
      <c r="AN31" s="971"/>
      <c r="AO31" s="971"/>
      <c r="AP31" s="971">
        <v>9647</v>
      </c>
      <c r="AQ31" s="971"/>
      <c r="AR31" s="971"/>
      <c r="AS31" s="971"/>
      <c r="AT31" s="971"/>
      <c r="AU31" s="971">
        <v>125</v>
      </c>
      <c r="AV31" s="971"/>
      <c r="AW31" s="971"/>
      <c r="AX31" s="971"/>
      <c r="AY31" s="971"/>
      <c r="AZ31" s="1041"/>
      <c r="BA31" s="1041"/>
      <c r="BB31" s="1041"/>
      <c r="BC31" s="1041"/>
      <c r="BD31" s="1041"/>
      <c r="BE31" s="972" t="s">
        <v>394</v>
      </c>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395</v>
      </c>
      <c r="C32" s="1031"/>
      <c r="D32" s="1031"/>
      <c r="E32" s="1031"/>
      <c r="F32" s="1031"/>
      <c r="G32" s="1031"/>
      <c r="H32" s="1031"/>
      <c r="I32" s="1031"/>
      <c r="J32" s="1031"/>
      <c r="K32" s="1031"/>
      <c r="L32" s="1031"/>
      <c r="M32" s="1031"/>
      <c r="N32" s="1031"/>
      <c r="O32" s="1031"/>
      <c r="P32" s="1032"/>
      <c r="Q32" s="1038">
        <v>5508</v>
      </c>
      <c r="R32" s="1039"/>
      <c r="S32" s="1039"/>
      <c r="T32" s="1039"/>
      <c r="U32" s="1039"/>
      <c r="V32" s="1039">
        <v>5270</v>
      </c>
      <c r="W32" s="1039"/>
      <c r="X32" s="1039"/>
      <c r="Y32" s="1039"/>
      <c r="Z32" s="1039"/>
      <c r="AA32" s="1039">
        <v>237</v>
      </c>
      <c r="AB32" s="1039"/>
      <c r="AC32" s="1039"/>
      <c r="AD32" s="1039"/>
      <c r="AE32" s="1040"/>
      <c r="AF32" s="1035">
        <v>1034</v>
      </c>
      <c r="AG32" s="1036"/>
      <c r="AH32" s="1036"/>
      <c r="AI32" s="1036"/>
      <c r="AJ32" s="1037"/>
      <c r="AK32" s="980">
        <v>1610</v>
      </c>
      <c r="AL32" s="971"/>
      <c r="AM32" s="971"/>
      <c r="AN32" s="971"/>
      <c r="AO32" s="971"/>
      <c r="AP32" s="971">
        <v>39782</v>
      </c>
      <c r="AQ32" s="971"/>
      <c r="AR32" s="971"/>
      <c r="AS32" s="971"/>
      <c r="AT32" s="971"/>
      <c r="AU32" s="971">
        <v>10781</v>
      </c>
      <c r="AV32" s="971"/>
      <c r="AW32" s="971"/>
      <c r="AX32" s="971"/>
      <c r="AY32" s="971"/>
      <c r="AZ32" s="1041"/>
      <c r="BA32" s="1041"/>
      <c r="BB32" s="1041"/>
      <c r="BC32" s="1041"/>
      <c r="BD32" s="1041"/>
      <c r="BE32" s="972" t="s">
        <v>394</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7582</v>
      </c>
      <c r="AG63" s="959"/>
      <c r="AH63" s="959"/>
      <c r="AI63" s="959"/>
      <c r="AJ63" s="1022"/>
      <c r="AK63" s="1023"/>
      <c r="AL63" s="963"/>
      <c r="AM63" s="963"/>
      <c r="AN63" s="963"/>
      <c r="AO63" s="963"/>
      <c r="AP63" s="959">
        <v>49429</v>
      </c>
      <c r="AQ63" s="959"/>
      <c r="AR63" s="959"/>
      <c r="AS63" s="959"/>
      <c r="AT63" s="959"/>
      <c r="AU63" s="959">
        <v>10906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398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364</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549</v>
      </c>
      <c r="C68" s="986"/>
      <c r="D68" s="986"/>
      <c r="E68" s="986"/>
      <c r="F68" s="986"/>
      <c r="G68" s="986"/>
      <c r="H68" s="986"/>
      <c r="I68" s="986"/>
      <c r="J68" s="986"/>
      <c r="K68" s="986"/>
      <c r="L68" s="986"/>
      <c r="M68" s="986"/>
      <c r="N68" s="986"/>
      <c r="O68" s="986"/>
      <c r="P68" s="987"/>
      <c r="Q68" s="988">
        <v>401</v>
      </c>
      <c r="R68" s="982"/>
      <c r="S68" s="982"/>
      <c r="T68" s="982"/>
      <c r="U68" s="982"/>
      <c r="V68" s="982">
        <v>373</v>
      </c>
      <c r="W68" s="982"/>
      <c r="X68" s="982"/>
      <c r="Y68" s="982"/>
      <c r="Z68" s="982"/>
      <c r="AA68" s="982">
        <v>28</v>
      </c>
      <c r="AB68" s="982"/>
      <c r="AC68" s="982"/>
      <c r="AD68" s="982"/>
      <c r="AE68" s="982"/>
      <c r="AF68" s="982">
        <v>28</v>
      </c>
      <c r="AG68" s="982"/>
      <c r="AH68" s="982"/>
      <c r="AI68" s="982"/>
      <c r="AJ68" s="982"/>
      <c r="AK68" s="982" t="s">
        <v>488</v>
      </c>
      <c r="AL68" s="982"/>
      <c r="AM68" s="982"/>
      <c r="AN68" s="982"/>
      <c r="AO68" s="982"/>
      <c r="AP68" s="982" t="s">
        <v>488</v>
      </c>
      <c r="AQ68" s="982"/>
      <c r="AR68" s="982"/>
      <c r="AS68" s="982"/>
      <c r="AT68" s="982"/>
      <c r="AU68" s="982" t="s">
        <v>488</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550</v>
      </c>
      <c r="C69" s="975"/>
      <c r="D69" s="975"/>
      <c r="E69" s="975"/>
      <c r="F69" s="975"/>
      <c r="G69" s="975"/>
      <c r="H69" s="975"/>
      <c r="I69" s="975"/>
      <c r="J69" s="975"/>
      <c r="K69" s="975"/>
      <c r="L69" s="975"/>
      <c r="M69" s="975"/>
      <c r="N69" s="975"/>
      <c r="O69" s="975"/>
      <c r="P69" s="976"/>
      <c r="Q69" s="977">
        <v>7415</v>
      </c>
      <c r="R69" s="971"/>
      <c r="S69" s="971"/>
      <c r="T69" s="971"/>
      <c r="U69" s="971"/>
      <c r="V69" s="971">
        <v>7237</v>
      </c>
      <c r="W69" s="971"/>
      <c r="X69" s="971"/>
      <c r="Y69" s="971"/>
      <c r="Z69" s="971"/>
      <c r="AA69" s="971">
        <v>177</v>
      </c>
      <c r="AB69" s="971"/>
      <c r="AC69" s="971"/>
      <c r="AD69" s="971"/>
      <c r="AE69" s="971"/>
      <c r="AF69" s="971">
        <v>177</v>
      </c>
      <c r="AG69" s="971"/>
      <c r="AH69" s="971"/>
      <c r="AI69" s="971"/>
      <c r="AJ69" s="971"/>
      <c r="AK69" s="971" t="s">
        <v>488</v>
      </c>
      <c r="AL69" s="971"/>
      <c r="AM69" s="971"/>
      <c r="AN69" s="971"/>
      <c r="AO69" s="971"/>
      <c r="AP69" s="971">
        <v>1670</v>
      </c>
      <c r="AQ69" s="971"/>
      <c r="AR69" s="971"/>
      <c r="AS69" s="971"/>
      <c r="AT69" s="971"/>
      <c r="AU69" s="971">
        <v>695</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551</v>
      </c>
      <c r="C70" s="975"/>
      <c r="D70" s="975"/>
      <c r="E70" s="975"/>
      <c r="F70" s="975"/>
      <c r="G70" s="975"/>
      <c r="H70" s="975"/>
      <c r="I70" s="975"/>
      <c r="J70" s="975"/>
      <c r="K70" s="975"/>
      <c r="L70" s="975"/>
      <c r="M70" s="975"/>
      <c r="N70" s="975"/>
      <c r="O70" s="975"/>
      <c r="P70" s="976"/>
      <c r="Q70" s="977">
        <v>87370</v>
      </c>
      <c r="R70" s="971"/>
      <c r="S70" s="971"/>
      <c r="T70" s="971"/>
      <c r="U70" s="971"/>
      <c r="V70" s="971">
        <v>81204</v>
      </c>
      <c r="W70" s="971"/>
      <c r="X70" s="971"/>
      <c r="Y70" s="971"/>
      <c r="Z70" s="971"/>
      <c r="AA70" s="971">
        <v>6166</v>
      </c>
      <c r="AB70" s="971"/>
      <c r="AC70" s="971"/>
      <c r="AD70" s="971"/>
      <c r="AE70" s="971"/>
      <c r="AF70" s="971">
        <v>13225</v>
      </c>
      <c r="AG70" s="971"/>
      <c r="AH70" s="971"/>
      <c r="AI70" s="971"/>
      <c r="AJ70" s="971"/>
      <c r="AK70" s="971" t="s">
        <v>488</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552</v>
      </c>
      <c r="C71" s="975"/>
      <c r="D71" s="975"/>
      <c r="E71" s="975"/>
      <c r="F71" s="975"/>
      <c r="G71" s="975"/>
      <c r="H71" s="975"/>
      <c r="I71" s="975"/>
      <c r="J71" s="975"/>
      <c r="K71" s="975"/>
      <c r="L71" s="975"/>
      <c r="M71" s="975"/>
      <c r="N71" s="975"/>
      <c r="O71" s="975"/>
      <c r="P71" s="976"/>
      <c r="Q71" s="977">
        <v>165</v>
      </c>
      <c r="R71" s="971"/>
      <c r="S71" s="971"/>
      <c r="T71" s="971"/>
      <c r="U71" s="971"/>
      <c r="V71" s="971">
        <v>161</v>
      </c>
      <c r="W71" s="971"/>
      <c r="X71" s="971"/>
      <c r="Y71" s="971"/>
      <c r="Z71" s="971"/>
      <c r="AA71" s="971">
        <v>4</v>
      </c>
      <c r="AB71" s="971"/>
      <c r="AC71" s="971"/>
      <c r="AD71" s="971"/>
      <c r="AE71" s="971"/>
      <c r="AF71" s="971">
        <v>4</v>
      </c>
      <c r="AG71" s="971"/>
      <c r="AH71" s="971"/>
      <c r="AI71" s="971"/>
      <c r="AJ71" s="971"/>
      <c r="AK71" s="971" t="s">
        <v>488</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553</v>
      </c>
      <c r="C72" s="975"/>
      <c r="D72" s="975"/>
      <c r="E72" s="975"/>
      <c r="F72" s="975"/>
      <c r="G72" s="975"/>
      <c r="H72" s="975"/>
      <c r="I72" s="975"/>
      <c r="J72" s="975"/>
      <c r="K72" s="975"/>
      <c r="L72" s="975"/>
      <c r="M72" s="975"/>
      <c r="N72" s="975"/>
      <c r="O72" s="975"/>
      <c r="P72" s="976"/>
      <c r="Q72" s="977">
        <v>230</v>
      </c>
      <c r="R72" s="971"/>
      <c r="S72" s="971"/>
      <c r="T72" s="971"/>
      <c r="U72" s="971"/>
      <c r="V72" s="971">
        <v>195</v>
      </c>
      <c r="W72" s="971"/>
      <c r="X72" s="971"/>
      <c r="Y72" s="971"/>
      <c r="Z72" s="971"/>
      <c r="AA72" s="971">
        <v>35</v>
      </c>
      <c r="AB72" s="971"/>
      <c r="AC72" s="971"/>
      <c r="AD72" s="971"/>
      <c r="AE72" s="971"/>
      <c r="AF72" s="971">
        <v>35</v>
      </c>
      <c r="AG72" s="971"/>
      <c r="AH72" s="971"/>
      <c r="AI72" s="971"/>
      <c r="AJ72" s="971"/>
      <c r="AK72" s="971" t="s">
        <v>488</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554</v>
      </c>
      <c r="C73" s="975"/>
      <c r="D73" s="975"/>
      <c r="E73" s="975"/>
      <c r="F73" s="975"/>
      <c r="G73" s="975"/>
      <c r="H73" s="975"/>
      <c r="I73" s="975"/>
      <c r="J73" s="975"/>
      <c r="K73" s="975"/>
      <c r="L73" s="975"/>
      <c r="M73" s="975"/>
      <c r="N73" s="975"/>
      <c r="O73" s="975"/>
      <c r="P73" s="976"/>
      <c r="Q73" s="977">
        <v>1359863</v>
      </c>
      <c r="R73" s="971"/>
      <c r="S73" s="971"/>
      <c r="T73" s="971"/>
      <c r="U73" s="971"/>
      <c r="V73" s="971">
        <v>1332205</v>
      </c>
      <c r="W73" s="971"/>
      <c r="X73" s="971"/>
      <c r="Y73" s="971"/>
      <c r="Z73" s="971"/>
      <c r="AA73" s="971">
        <v>27659</v>
      </c>
      <c r="AB73" s="971"/>
      <c r="AC73" s="971"/>
      <c r="AD73" s="971"/>
      <c r="AE73" s="971"/>
      <c r="AF73" s="971">
        <v>27659</v>
      </c>
      <c r="AG73" s="971"/>
      <c r="AH73" s="971"/>
      <c r="AI73" s="971"/>
      <c r="AJ73" s="971"/>
      <c r="AK73" s="971">
        <v>9500</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555</v>
      </c>
      <c r="C74" s="975"/>
      <c r="D74" s="975"/>
      <c r="E74" s="975"/>
      <c r="F74" s="975"/>
      <c r="G74" s="975"/>
      <c r="H74" s="975"/>
      <c r="I74" s="975"/>
      <c r="J74" s="975"/>
      <c r="K74" s="975"/>
      <c r="L74" s="975"/>
      <c r="M74" s="975"/>
      <c r="N74" s="975"/>
      <c r="O74" s="975"/>
      <c r="P74" s="976"/>
      <c r="Q74" s="977">
        <v>38885</v>
      </c>
      <c r="R74" s="971"/>
      <c r="S74" s="971"/>
      <c r="T74" s="971"/>
      <c r="U74" s="971"/>
      <c r="V74" s="971">
        <v>35641</v>
      </c>
      <c r="W74" s="971"/>
      <c r="X74" s="971"/>
      <c r="Y74" s="971"/>
      <c r="Z74" s="971"/>
      <c r="AA74" s="971">
        <v>3244</v>
      </c>
      <c r="AB74" s="971"/>
      <c r="AC74" s="971"/>
      <c r="AD74" s="971"/>
      <c r="AE74" s="971"/>
      <c r="AF74" s="971">
        <v>26209</v>
      </c>
      <c r="AG74" s="971"/>
      <c r="AH74" s="971"/>
      <c r="AI74" s="971"/>
      <c r="AJ74" s="971"/>
      <c r="AK74" s="971" t="s">
        <v>488</v>
      </c>
      <c r="AL74" s="971"/>
      <c r="AM74" s="971"/>
      <c r="AN74" s="971"/>
      <c r="AO74" s="971"/>
      <c r="AP74" s="971">
        <v>94795</v>
      </c>
      <c r="AQ74" s="971"/>
      <c r="AR74" s="971"/>
      <c r="AS74" s="971"/>
      <c r="AT74" s="971"/>
      <c r="AU74" s="971" t="s">
        <v>488</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556</v>
      </c>
      <c r="C75" s="975"/>
      <c r="D75" s="975"/>
      <c r="E75" s="975"/>
      <c r="F75" s="975"/>
      <c r="G75" s="975"/>
      <c r="H75" s="975"/>
      <c r="I75" s="975"/>
      <c r="J75" s="975"/>
      <c r="K75" s="975"/>
      <c r="L75" s="975"/>
      <c r="M75" s="975"/>
      <c r="N75" s="975"/>
      <c r="O75" s="975"/>
      <c r="P75" s="976"/>
      <c r="Q75" s="978">
        <v>6635</v>
      </c>
      <c r="R75" s="979"/>
      <c r="S75" s="979"/>
      <c r="T75" s="979"/>
      <c r="U75" s="980"/>
      <c r="V75" s="981">
        <v>5820</v>
      </c>
      <c r="W75" s="979"/>
      <c r="X75" s="979"/>
      <c r="Y75" s="979"/>
      <c r="Z75" s="980"/>
      <c r="AA75" s="981">
        <v>815</v>
      </c>
      <c r="AB75" s="979"/>
      <c r="AC75" s="979"/>
      <c r="AD75" s="979"/>
      <c r="AE75" s="980"/>
      <c r="AF75" s="981">
        <v>19303</v>
      </c>
      <c r="AG75" s="979"/>
      <c r="AH75" s="979"/>
      <c r="AI75" s="979"/>
      <c r="AJ75" s="980"/>
      <c r="AK75" s="981" t="s">
        <v>488</v>
      </c>
      <c r="AL75" s="979"/>
      <c r="AM75" s="979"/>
      <c r="AN75" s="979"/>
      <c r="AO75" s="980"/>
      <c r="AP75" s="981">
        <v>22689</v>
      </c>
      <c r="AQ75" s="979"/>
      <c r="AR75" s="979"/>
      <c r="AS75" s="979"/>
      <c r="AT75" s="980"/>
      <c r="AU75" s="981" t="s">
        <v>488</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86640</v>
      </c>
      <c r="AG88" s="959"/>
      <c r="AH88" s="959"/>
      <c r="AI88" s="959"/>
      <c r="AJ88" s="959"/>
      <c r="AK88" s="963"/>
      <c r="AL88" s="963"/>
      <c r="AM88" s="963"/>
      <c r="AN88" s="963"/>
      <c r="AO88" s="963"/>
      <c r="AP88" s="959">
        <v>119154</v>
      </c>
      <c r="AQ88" s="959"/>
      <c r="AR88" s="959"/>
      <c r="AS88" s="959"/>
      <c r="AT88" s="959"/>
      <c r="AU88" s="959">
        <v>695</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144</v>
      </c>
      <c r="CS102" s="953"/>
      <c r="CT102" s="953"/>
      <c r="CU102" s="953"/>
      <c r="CV102" s="954"/>
      <c r="CW102" s="952" t="s">
        <v>488</v>
      </c>
      <c r="CX102" s="953"/>
      <c r="CY102" s="953"/>
      <c r="CZ102" s="953"/>
      <c r="DA102" s="954"/>
      <c r="DB102" s="952">
        <v>432</v>
      </c>
      <c r="DC102" s="953"/>
      <c r="DD102" s="953"/>
      <c r="DE102" s="953"/>
      <c r="DF102" s="954"/>
      <c r="DG102" s="952" t="s">
        <v>488</v>
      </c>
      <c r="DH102" s="953"/>
      <c r="DI102" s="953"/>
      <c r="DJ102" s="953"/>
      <c r="DK102" s="954"/>
      <c r="DL102" s="952" t="s">
        <v>488</v>
      </c>
      <c r="DM102" s="953"/>
      <c r="DN102" s="953"/>
      <c r="DO102" s="953"/>
      <c r="DP102" s="954"/>
      <c r="DQ102" s="952"/>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405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26"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6178457</v>
      </c>
      <c r="AB110" s="889"/>
      <c r="AC110" s="889"/>
      <c r="AD110" s="889"/>
      <c r="AE110" s="890"/>
      <c r="AF110" s="891">
        <v>5769680</v>
      </c>
      <c r="AG110" s="889"/>
      <c r="AH110" s="889"/>
      <c r="AI110" s="889"/>
      <c r="AJ110" s="890"/>
      <c r="AK110" s="891">
        <v>5516320</v>
      </c>
      <c r="AL110" s="889"/>
      <c r="AM110" s="889"/>
      <c r="AN110" s="889"/>
      <c r="AO110" s="890"/>
      <c r="AP110" s="892">
        <v>12.4</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59573994</v>
      </c>
      <c r="BR110" s="842"/>
      <c r="BS110" s="842"/>
      <c r="BT110" s="842"/>
      <c r="BU110" s="842"/>
      <c r="BV110" s="842">
        <v>58836780</v>
      </c>
      <c r="BW110" s="842"/>
      <c r="BX110" s="842"/>
      <c r="BY110" s="842"/>
      <c r="BZ110" s="842"/>
      <c r="CA110" s="842">
        <v>61948799</v>
      </c>
      <c r="CB110" s="842"/>
      <c r="CC110" s="842"/>
      <c r="CD110" s="842"/>
      <c r="CE110" s="842"/>
      <c r="CF110" s="866">
        <v>139.6</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26"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26"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12320257</v>
      </c>
      <c r="BR112" s="817"/>
      <c r="BS112" s="817"/>
      <c r="BT112" s="817"/>
      <c r="BU112" s="817"/>
      <c r="BV112" s="817">
        <v>11319601</v>
      </c>
      <c r="BW112" s="817"/>
      <c r="BX112" s="817"/>
      <c r="BY112" s="817"/>
      <c r="BZ112" s="817"/>
      <c r="CA112" s="817">
        <v>10906302</v>
      </c>
      <c r="CB112" s="817"/>
      <c r="CC112" s="817"/>
      <c r="CD112" s="817"/>
      <c r="CE112" s="817"/>
      <c r="CF112" s="875">
        <v>24.6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26"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1027944</v>
      </c>
      <c r="AB113" s="919"/>
      <c r="AC113" s="919"/>
      <c r="AD113" s="919"/>
      <c r="AE113" s="920"/>
      <c r="AF113" s="921">
        <v>990993</v>
      </c>
      <c r="AG113" s="919"/>
      <c r="AH113" s="919"/>
      <c r="AI113" s="919"/>
      <c r="AJ113" s="920"/>
      <c r="AK113" s="921">
        <v>1069090</v>
      </c>
      <c r="AL113" s="919"/>
      <c r="AM113" s="919"/>
      <c r="AN113" s="919"/>
      <c r="AO113" s="920"/>
      <c r="AP113" s="922">
        <v>2.4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1007870</v>
      </c>
      <c r="BR113" s="817"/>
      <c r="BS113" s="817"/>
      <c r="BT113" s="817"/>
      <c r="BU113" s="817"/>
      <c r="BV113" s="817">
        <v>801746</v>
      </c>
      <c r="BW113" s="817"/>
      <c r="BX113" s="817"/>
      <c r="BY113" s="817"/>
      <c r="BZ113" s="817"/>
      <c r="CA113" s="817">
        <v>694533</v>
      </c>
      <c r="CB113" s="817"/>
      <c r="CC113" s="817"/>
      <c r="CD113" s="817"/>
      <c r="CE113" s="817"/>
      <c r="CF113" s="875">
        <v>1.6</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26"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252217</v>
      </c>
      <c r="AB114" s="780"/>
      <c r="AC114" s="780"/>
      <c r="AD114" s="780"/>
      <c r="AE114" s="781"/>
      <c r="AF114" s="782">
        <v>245287</v>
      </c>
      <c r="AG114" s="780"/>
      <c r="AH114" s="780"/>
      <c r="AI114" s="780"/>
      <c r="AJ114" s="781"/>
      <c r="AK114" s="782">
        <v>194448</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6307902</v>
      </c>
      <c r="BR114" s="817"/>
      <c r="BS114" s="817"/>
      <c r="BT114" s="817"/>
      <c r="BU114" s="817"/>
      <c r="BV114" s="817">
        <v>5909379</v>
      </c>
      <c r="BW114" s="817"/>
      <c r="BX114" s="817"/>
      <c r="BY114" s="817"/>
      <c r="BZ114" s="817"/>
      <c r="CA114" s="817">
        <v>5808557</v>
      </c>
      <c r="CB114" s="817"/>
      <c r="CC114" s="817"/>
      <c r="CD114" s="817"/>
      <c r="CE114" s="817"/>
      <c r="CF114" s="875">
        <v>13.1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26"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2820</v>
      </c>
      <c r="BR115" s="817"/>
      <c r="BS115" s="817"/>
      <c r="BT115" s="817"/>
      <c r="BU115" s="817"/>
      <c r="BV115" s="817">
        <v>2155</v>
      </c>
      <c r="BW115" s="817"/>
      <c r="BX115" s="817"/>
      <c r="BY115" s="817"/>
      <c r="BZ115" s="817"/>
      <c r="CA115" s="817">
        <v>1999</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26"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1458</v>
      </c>
      <c r="AB116" s="780"/>
      <c r="AC116" s="780"/>
      <c r="AD116" s="780"/>
      <c r="AE116" s="781"/>
      <c r="AF116" s="782">
        <v>1800</v>
      </c>
      <c r="AG116" s="780"/>
      <c r="AH116" s="780"/>
      <c r="AI116" s="780"/>
      <c r="AJ116" s="781"/>
      <c r="AK116" s="782">
        <v>1795</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26"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7460076</v>
      </c>
      <c r="AB117" s="903"/>
      <c r="AC117" s="903"/>
      <c r="AD117" s="903"/>
      <c r="AE117" s="904"/>
      <c r="AF117" s="905">
        <v>7007760</v>
      </c>
      <c r="AG117" s="903"/>
      <c r="AH117" s="903"/>
      <c r="AI117" s="903"/>
      <c r="AJ117" s="904"/>
      <c r="AK117" s="905">
        <v>6781653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26"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26"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47" t="s">
        <v>177</v>
      </c>
      <c r="BA119" s="247"/>
      <c r="BB119" s="247"/>
      <c r="BC119" s="247"/>
      <c r="BD119" s="247"/>
      <c r="BE119" s="247"/>
      <c r="BF119" s="247"/>
      <c r="BG119" s="247"/>
      <c r="BH119" s="247"/>
      <c r="BI119" s="247"/>
      <c r="BJ119" s="247"/>
      <c r="BK119" s="247"/>
      <c r="BL119" s="247"/>
      <c r="BM119" s="247"/>
      <c r="BN119" s="247"/>
      <c r="BO119" s="877" t="s">
        <v>442</v>
      </c>
      <c r="BP119" s="878"/>
      <c r="BQ119" s="879">
        <v>79212843</v>
      </c>
      <c r="BR119" s="845"/>
      <c r="BS119" s="845"/>
      <c r="BT119" s="845"/>
      <c r="BU119" s="845"/>
      <c r="BV119" s="845">
        <v>76869661</v>
      </c>
      <c r="BW119" s="845"/>
      <c r="BX119" s="845"/>
      <c r="BY119" s="845"/>
      <c r="BZ119" s="845"/>
      <c r="CA119" s="845">
        <v>79360190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26"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30684763</v>
      </c>
      <c r="BR120" s="842"/>
      <c r="BS120" s="842"/>
      <c r="BT120" s="842"/>
      <c r="BU120" s="842"/>
      <c r="BV120" s="842">
        <v>34876973</v>
      </c>
      <c r="BW120" s="842"/>
      <c r="BX120" s="842"/>
      <c r="BY120" s="842"/>
      <c r="BZ120" s="842"/>
      <c r="CA120" s="842">
        <v>36938668</v>
      </c>
      <c r="CB120" s="842"/>
      <c r="CC120" s="842"/>
      <c r="CD120" s="842"/>
      <c r="CE120" s="842"/>
      <c r="CF120" s="866">
        <v>83.2</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12271775</v>
      </c>
      <c r="DH120" s="842"/>
      <c r="DI120" s="842"/>
      <c r="DJ120" s="842"/>
      <c r="DK120" s="842"/>
      <c r="DL120" s="842">
        <v>11251625</v>
      </c>
      <c r="DM120" s="842"/>
      <c r="DN120" s="842"/>
      <c r="DO120" s="842"/>
      <c r="DP120" s="842"/>
      <c r="DQ120" s="842">
        <v>10780894</v>
      </c>
      <c r="DR120" s="842"/>
      <c r="DS120" s="842"/>
      <c r="DT120" s="842"/>
      <c r="DU120" s="842"/>
      <c r="DV120" s="843">
        <v>24.3</v>
      </c>
      <c r="DW120" s="843"/>
      <c r="DX120" s="843"/>
      <c r="DY120" s="843"/>
      <c r="DZ120" s="844"/>
    </row>
    <row r="121" spans="1:130" s="226"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19128107</v>
      </c>
      <c r="BR121" s="817"/>
      <c r="BS121" s="817"/>
      <c r="BT121" s="817"/>
      <c r="BU121" s="817"/>
      <c r="BV121" s="817">
        <v>18540562</v>
      </c>
      <c r="BW121" s="817"/>
      <c r="BX121" s="817"/>
      <c r="BY121" s="817"/>
      <c r="BZ121" s="817"/>
      <c r="CA121" s="817">
        <v>18899916</v>
      </c>
      <c r="CB121" s="817"/>
      <c r="CC121" s="817"/>
      <c r="CD121" s="817"/>
      <c r="CE121" s="817"/>
      <c r="CF121" s="875">
        <v>42.6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48482</v>
      </c>
      <c r="DH121" s="817"/>
      <c r="DI121" s="817"/>
      <c r="DJ121" s="817"/>
      <c r="DK121" s="817"/>
      <c r="DL121" s="817">
        <v>67976</v>
      </c>
      <c r="DM121" s="817"/>
      <c r="DN121" s="817"/>
      <c r="DO121" s="817"/>
      <c r="DP121" s="817"/>
      <c r="DQ121" s="817">
        <v>125408</v>
      </c>
      <c r="DR121" s="817"/>
      <c r="DS121" s="817"/>
      <c r="DT121" s="817"/>
      <c r="DU121" s="817"/>
      <c r="DV121" s="794">
        <v>0.3</v>
      </c>
      <c r="DW121" s="794"/>
      <c r="DX121" s="794"/>
      <c r="DY121" s="794"/>
      <c r="DZ121" s="795"/>
    </row>
    <row r="122" spans="1:130" s="226"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74388830</v>
      </c>
      <c r="BR122" s="845"/>
      <c r="BS122" s="845"/>
      <c r="BT122" s="845"/>
      <c r="BU122" s="845"/>
      <c r="BV122" s="845">
        <v>71675729</v>
      </c>
      <c r="BW122" s="845"/>
      <c r="BX122" s="845"/>
      <c r="BY122" s="845"/>
      <c r="BZ122" s="845"/>
      <c r="CA122" s="845">
        <v>71239452</v>
      </c>
      <c r="CB122" s="845"/>
      <c r="CC122" s="845"/>
      <c r="CD122" s="845"/>
      <c r="CE122" s="845"/>
      <c r="CF122" s="846">
        <v>160.5</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26"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47" t="s">
        <v>177</v>
      </c>
      <c r="BA123" s="247"/>
      <c r="BB123" s="247"/>
      <c r="BC123" s="247"/>
      <c r="BD123" s="247"/>
      <c r="BE123" s="247"/>
      <c r="BF123" s="247"/>
      <c r="BG123" s="247"/>
      <c r="BH123" s="247"/>
      <c r="BI123" s="247"/>
      <c r="BJ123" s="247"/>
      <c r="BK123" s="247"/>
      <c r="BL123" s="247"/>
      <c r="BM123" s="247"/>
      <c r="BN123" s="247"/>
      <c r="BO123" s="877" t="s">
        <v>450</v>
      </c>
      <c r="BP123" s="878"/>
      <c r="BQ123" s="832">
        <v>124201700</v>
      </c>
      <c r="BR123" s="833"/>
      <c r="BS123" s="833"/>
      <c r="BT123" s="833"/>
      <c r="BU123" s="833"/>
      <c r="BV123" s="833">
        <v>125093264</v>
      </c>
      <c r="BW123" s="833"/>
      <c r="BX123" s="833"/>
      <c r="BY123" s="833"/>
      <c r="BZ123" s="833"/>
      <c r="CA123" s="833">
        <v>127078036</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26"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26"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26"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26"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28"/>
      <c r="AV127" s="228"/>
      <c r="AW127" s="228"/>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26"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1728705</v>
      </c>
      <c r="AB128" s="801"/>
      <c r="AC128" s="801"/>
      <c r="AD128" s="801"/>
      <c r="AE128" s="802"/>
      <c r="AF128" s="803">
        <v>1753329</v>
      </c>
      <c r="AG128" s="801"/>
      <c r="AH128" s="801"/>
      <c r="AI128" s="801"/>
      <c r="AJ128" s="802"/>
      <c r="AK128" s="803">
        <v>1855908</v>
      </c>
      <c r="AL128" s="801"/>
      <c r="AM128" s="801"/>
      <c r="AN128" s="801"/>
      <c r="AO128" s="802"/>
      <c r="AP128" s="804"/>
      <c r="AQ128" s="805"/>
      <c r="AR128" s="805"/>
      <c r="AS128" s="805"/>
      <c r="AT128" s="806"/>
      <c r="AU128" s="228"/>
      <c r="AV128" s="228"/>
      <c r="AW128" s="228"/>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2820</v>
      </c>
      <c r="DH128" s="791"/>
      <c r="DI128" s="791"/>
      <c r="DJ128" s="791"/>
      <c r="DK128" s="791"/>
      <c r="DL128" s="791">
        <v>2155</v>
      </c>
      <c r="DM128" s="791"/>
      <c r="DN128" s="791"/>
      <c r="DO128" s="791"/>
      <c r="DP128" s="791"/>
      <c r="DQ128" s="791">
        <v>1999</v>
      </c>
      <c r="DR128" s="791"/>
      <c r="DS128" s="791"/>
      <c r="DT128" s="791"/>
      <c r="DU128" s="791"/>
      <c r="DV128" s="792">
        <v>0</v>
      </c>
      <c r="DW128" s="792"/>
      <c r="DX128" s="792"/>
      <c r="DY128" s="792"/>
      <c r="DZ128" s="793"/>
    </row>
    <row r="129" spans="1:131" s="226"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50398867</v>
      </c>
      <c r="AB129" s="780"/>
      <c r="AC129" s="780"/>
      <c r="AD129" s="780"/>
      <c r="AE129" s="781"/>
      <c r="AF129" s="782">
        <v>49204060</v>
      </c>
      <c r="AG129" s="780"/>
      <c r="AH129" s="780"/>
      <c r="AI129" s="780"/>
      <c r="AJ129" s="781"/>
      <c r="AK129" s="782">
        <v>50381673</v>
      </c>
      <c r="AL129" s="780"/>
      <c r="AM129" s="780"/>
      <c r="AN129" s="780"/>
      <c r="AO129" s="781"/>
      <c r="AP129" s="783"/>
      <c r="AQ129" s="784"/>
      <c r="AR129" s="784"/>
      <c r="AS129" s="784"/>
      <c r="AT129" s="785"/>
      <c r="AU129" s="229"/>
      <c r="AV129" s="229"/>
      <c r="AW129" s="229"/>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6089777</v>
      </c>
      <c r="AB130" s="780"/>
      <c r="AC130" s="780"/>
      <c r="AD130" s="780"/>
      <c r="AE130" s="781"/>
      <c r="AF130" s="782">
        <v>5781921</v>
      </c>
      <c r="AG130" s="780"/>
      <c r="AH130" s="780"/>
      <c r="AI130" s="780"/>
      <c r="AJ130" s="781"/>
      <c r="AK130" s="782">
        <v>5990739</v>
      </c>
      <c r="AL130" s="780"/>
      <c r="AM130" s="780"/>
      <c r="AN130" s="780"/>
      <c r="AO130" s="781"/>
      <c r="AP130" s="783"/>
      <c r="AQ130" s="784"/>
      <c r="AR130" s="784"/>
      <c r="AS130" s="784"/>
      <c r="AT130" s="785"/>
      <c r="AU130" s="229"/>
      <c r="AV130" s="229"/>
      <c r="AW130" s="229"/>
      <c r="AX130" s="751" t="s">
        <v>470</v>
      </c>
      <c r="AY130" s="752"/>
      <c r="AZ130" s="752"/>
      <c r="BA130" s="752"/>
      <c r="BB130" s="752"/>
      <c r="BC130" s="752"/>
      <c r="BD130" s="752"/>
      <c r="BE130" s="753"/>
      <c r="BF130" s="754">
        <v>-1.4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44309090</v>
      </c>
      <c r="AB131" s="764"/>
      <c r="AC131" s="764"/>
      <c r="AD131" s="764"/>
      <c r="AE131" s="765"/>
      <c r="AF131" s="766">
        <v>43422139</v>
      </c>
      <c r="AG131" s="764"/>
      <c r="AH131" s="764"/>
      <c r="AI131" s="764"/>
      <c r="AJ131" s="765"/>
      <c r="AK131" s="766">
        <v>44390934</v>
      </c>
      <c r="AL131" s="764"/>
      <c r="AM131" s="764"/>
      <c r="AN131" s="764"/>
      <c r="AO131" s="765"/>
      <c r="AP131" s="767"/>
      <c r="AQ131" s="768"/>
      <c r="AR131" s="768"/>
      <c r="AS131" s="768"/>
      <c r="AT131" s="769"/>
      <c r="AU131" s="229"/>
      <c r="AV131" s="229"/>
      <c r="AW131" s="229"/>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-0.80887690999999995</v>
      </c>
      <c r="AB132" s="745"/>
      <c r="AC132" s="745"/>
      <c r="AD132" s="745"/>
      <c r="AE132" s="746"/>
      <c r="AF132" s="747">
        <v>-1.2147950599999999</v>
      </c>
      <c r="AG132" s="745"/>
      <c r="AH132" s="745"/>
      <c r="AI132" s="745"/>
      <c r="AJ132" s="746"/>
      <c r="AK132" s="747">
        <v>-2.3991250100000001</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-0.9</v>
      </c>
      <c r="AB133" s="724"/>
      <c r="AC133" s="724"/>
      <c r="AD133" s="724"/>
      <c r="AE133" s="725"/>
      <c r="AF133" s="723">
        <v>-1.2</v>
      </c>
      <c r="AG133" s="724"/>
      <c r="AH133" s="724"/>
      <c r="AI133" s="724"/>
      <c r="AJ133" s="725"/>
      <c r="AK133" s="723">
        <v>-1.4</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pVlDj3S78m/PrQvvxAzpXGR3AW3oVXA90QDrz4LrjISVAXyZd9x/mKGGnrnU6J/uKmjVLR0FZY+ow7R5XVPnA==" saltValue="xA1k6xFLk+WMoDcvdDaW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476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KBnB2Oeuz4U6vXiJOo3uDp4O4XW96gSrS93Enx+cxyR+D9JxHmxBf8yJ3kTtzX9+2Tu17Q+Nha5FWmnXJIHAWg==" saltValue="FvgGIrjdo/BfTdCJN0n21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dd/z1v00d0b473wo5fuIG8IQ14vFlrHUi/8CqcDnkBJv81pFvhLe8AEKlImTecHXOf1AMHVBwOulUD0myWfhg==" saltValue="LhZ2Hcq+v5UAE+s6Zr5sOg==" spinCount="100000" sheet="1" objects="1" scenarios="1"/>
  <dataConsolidate link="1"/>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477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479</v>
      </c>
      <c r="AP7" s="268"/>
      <c r="AQ7" s="269" t="s">
        <v>480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481</v>
      </c>
      <c r="AQ8" s="275" t="s">
        <v>482</v>
      </c>
      <c r="AR8" s="276" t="s">
        <v>483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484</v>
      </c>
      <c r="AL9" s="1131"/>
      <c r="AM9" s="1131"/>
      <c r="AN9" s="1132"/>
      <c r="AO9" s="277">
        <v>10932003</v>
      </c>
      <c r="AP9" s="277">
        <v>48428</v>
      </c>
      <c r="AQ9" s="278">
        <v>62936</v>
      </c>
      <c r="AR9" s="279">
        <v>-23.1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485</v>
      </c>
      <c r="AL10" s="1131"/>
      <c r="AM10" s="1131"/>
      <c r="AN10" s="1132"/>
      <c r="AO10" s="280">
        <v>2180214</v>
      </c>
      <c r="AP10" s="280">
        <v>9658</v>
      </c>
      <c r="AQ10" s="281">
        <v>1734</v>
      </c>
      <c r="AR10" s="282">
        <v>457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486</v>
      </c>
      <c r="AL11" s="1131"/>
      <c r="AM11" s="1131"/>
      <c r="AN11" s="1132"/>
      <c r="AO11" s="280">
        <v>24054</v>
      </c>
      <c r="AP11" s="280">
        <v>107</v>
      </c>
      <c r="AQ11" s="281">
        <v>694</v>
      </c>
      <c r="AR11" s="282">
        <v>-84.6</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487</v>
      </c>
      <c r="AL12" s="1131"/>
      <c r="AM12" s="1131"/>
      <c r="AN12" s="1132"/>
      <c r="AO12" s="280" t="s">
        <v>488</v>
      </c>
      <c r="AP12" s="280" t="s">
        <v>488</v>
      </c>
      <c r="AQ12" s="281">
        <v>24</v>
      </c>
      <c r="AR12" s="282" t="s">
        <v>488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489</v>
      </c>
      <c r="AL13" s="1131"/>
      <c r="AM13" s="1131"/>
      <c r="AN13" s="1132"/>
      <c r="AO13" s="280">
        <v>572628</v>
      </c>
      <c r="AP13" s="280">
        <v>2537</v>
      </c>
      <c r="AQ13" s="281">
        <v>1996</v>
      </c>
      <c r="AR13" s="282">
        <v>27.1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490</v>
      </c>
      <c r="AL14" s="1131"/>
      <c r="AM14" s="1131"/>
      <c r="AN14" s="1132"/>
      <c r="AO14" s="280">
        <v>511246</v>
      </c>
      <c r="AP14" s="280">
        <v>2265</v>
      </c>
      <c r="AQ14" s="281">
        <v>1351</v>
      </c>
      <c r="AR14" s="282">
        <v>67.7</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491</v>
      </c>
      <c r="AL15" s="1134"/>
      <c r="AM15" s="1134"/>
      <c r="AN15" s="1135"/>
      <c r="AO15" s="280">
        <v>-591142</v>
      </c>
      <c r="AP15" s="280">
        <v>-2619</v>
      </c>
      <c r="AQ15" s="281">
        <v>-1933</v>
      </c>
      <c r="AR15" s="282">
        <v>35.5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177</v>
      </c>
      <c r="AL16" s="1134"/>
      <c r="AM16" s="1134"/>
      <c r="AN16" s="1135"/>
      <c r="AO16" s="280">
        <v>13629003</v>
      </c>
      <c r="AP16" s="280">
        <v>60376</v>
      </c>
      <c r="AQ16" s="281">
        <v>66802</v>
      </c>
      <c r="AR16" s="282">
        <v>-9.6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493</v>
      </c>
      <c r="AP20" s="289" t="s">
        <v>494</v>
      </c>
      <c r="AQ20" s="290" t="s">
        <v>495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496</v>
      </c>
      <c r="AL21" s="1137"/>
      <c r="AM21" s="1137"/>
      <c r="AN21" s="1138"/>
      <c r="AO21" s="293">
        <v>4.87</v>
      </c>
      <c r="AP21" s="294">
        <v>6.52</v>
      </c>
      <c r="AQ21" s="295">
        <v>-1.65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497</v>
      </c>
      <c r="AL22" s="1137"/>
      <c r="AM22" s="1137"/>
      <c r="AN22" s="1138"/>
      <c r="AO22" s="298">
        <v>93.2</v>
      </c>
      <c r="AP22" s="299">
        <v>99.2</v>
      </c>
      <c r="AQ22" s="300">
        <v>-6</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x14ac:dyDescent="0.2">
      <c r="A27" s="305"/>
      <c r="AO27" s="258"/>
      <c r="AP27" s="258"/>
      <c r="AQ27" s="258"/>
      <c r="AR27" s="258"/>
      <c r="AS27" s="258"/>
      <c r="AT27" s="258"/>
    </row>
    <row r="28" spans="1:46" ht="16.2" x14ac:dyDescent="0.2">
      <c r="A28" s="259" t="s">
        <v>499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479</v>
      </c>
      <c r="AP30" s="268"/>
      <c r="AQ30" s="269" t="s">
        <v>480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481</v>
      </c>
      <c r="AQ31" s="275" t="s">
        <v>482</v>
      </c>
      <c r="AR31" s="276" t="s">
        <v>483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501</v>
      </c>
      <c r="AL32" s="1121"/>
      <c r="AM32" s="1121"/>
      <c r="AN32" s="1122"/>
      <c r="AO32" s="308">
        <v>5516320</v>
      </c>
      <c r="AP32" s="308">
        <v>24437</v>
      </c>
      <c r="AQ32" s="309">
        <v>37417</v>
      </c>
      <c r="AR32" s="310">
        <v>-34.700000000000003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502</v>
      </c>
      <c r="AL33" s="1121"/>
      <c r="AM33" s="1121"/>
      <c r="AN33" s="1122"/>
      <c r="AO33" s="308" t="s">
        <v>488</v>
      </c>
      <c r="AP33" s="308" t="s">
        <v>488</v>
      </c>
      <c r="AQ33" s="309" t="s">
        <v>488</v>
      </c>
      <c r="AR33" s="310" t="s">
        <v>488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503</v>
      </c>
      <c r="AL34" s="1121"/>
      <c r="AM34" s="1121"/>
      <c r="AN34" s="1122"/>
      <c r="AO34" s="308" t="s">
        <v>488</v>
      </c>
      <c r="AP34" s="308" t="s">
        <v>488</v>
      </c>
      <c r="AQ34" s="309">
        <v>46</v>
      </c>
      <c r="AR34" s="310" t="s">
        <v>488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504</v>
      </c>
      <c r="AL35" s="1121"/>
      <c r="AM35" s="1121"/>
      <c r="AN35" s="1122"/>
      <c r="AO35" s="308">
        <v>1069090</v>
      </c>
      <c r="AP35" s="308">
        <v>4736</v>
      </c>
      <c r="AQ35" s="309">
        <v>8245</v>
      </c>
      <c r="AR35" s="310">
        <v>-42.6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505</v>
      </c>
      <c r="AL36" s="1121"/>
      <c r="AM36" s="1121"/>
      <c r="AN36" s="1122"/>
      <c r="AO36" s="308">
        <v>194448</v>
      </c>
      <c r="AP36" s="308">
        <v>861</v>
      </c>
      <c r="AQ36" s="309">
        <v>440</v>
      </c>
      <c r="AR36" s="310">
        <v>95.7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506</v>
      </c>
      <c r="AL37" s="1121"/>
      <c r="AM37" s="1121"/>
      <c r="AN37" s="1122"/>
      <c r="AO37" s="308" t="s">
        <v>488</v>
      </c>
      <c r="AP37" s="308" t="s">
        <v>488</v>
      </c>
      <c r="AQ37" s="309">
        <v>558</v>
      </c>
      <c r="AR37" s="310" t="s">
        <v>488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507</v>
      </c>
      <c r="AL38" s="1124"/>
      <c r="AM38" s="1124"/>
      <c r="AN38" s="1125"/>
      <c r="AO38" s="311">
        <v>1795</v>
      </c>
      <c r="AP38" s="311">
        <v>8</v>
      </c>
      <c r="AQ38" s="312">
        <v>1</v>
      </c>
      <c r="AR38" s="300">
        <v>700</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508</v>
      </c>
      <c r="AL39" s="1124"/>
      <c r="AM39" s="1124"/>
      <c r="AN39" s="1125"/>
      <c r="AO39" s="308">
        <v>-1855908</v>
      </c>
      <c r="AP39" s="308">
        <v>-8222</v>
      </c>
      <c r="AQ39" s="309">
        <v>-7933</v>
      </c>
      <c r="AR39" s="310">
        <v>3.6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509</v>
      </c>
      <c r="AL40" s="1121"/>
      <c r="AM40" s="1121"/>
      <c r="AN40" s="1122"/>
      <c r="AO40" s="308">
        <v>-5990739</v>
      </c>
      <c r="AP40" s="308">
        <v>-26539</v>
      </c>
      <c r="AQ40" s="309">
        <v>-28055</v>
      </c>
      <c r="AR40" s="310">
        <v>-5.4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287</v>
      </c>
      <c r="AL41" s="1127"/>
      <c r="AM41" s="1127"/>
      <c r="AN41" s="1128"/>
      <c r="AO41" s="308">
        <v>-1064994</v>
      </c>
      <c r="AP41" s="308">
        <v>-4718</v>
      </c>
      <c r="AQ41" s="309">
        <v>10719</v>
      </c>
      <c r="AR41" s="310">
        <v>-144</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510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511</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479</v>
      </c>
      <c r="AN49" s="1115" t="s">
        <v>512</v>
      </c>
      <c r="AO49" s="1116"/>
      <c r="AP49" s="1116"/>
      <c r="AQ49" s="1116"/>
      <c r="AR49" s="111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513</v>
      </c>
      <c r="AO50" s="325" t="s">
        <v>514</v>
      </c>
      <c r="AP50" s="326" t="s">
        <v>515</v>
      </c>
      <c r="AQ50" s="327" t="s">
        <v>516</v>
      </c>
      <c r="AR50" s="328" t="s">
        <v>517</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518</v>
      </c>
      <c r="AL51" s="321"/>
      <c r="AM51" s="329">
        <v>8691773</v>
      </c>
      <c r="AN51" s="330">
        <v>37513</v>
      </c>
      <c r="AO51" s="331">
        <v>31.7</v>
      </c>
      <c r="AP51" s="332">
        <v>51849</v>
      </c>
      <c r="AQ51" s="333">
        <v>15.2</v>
      </c>
      <c r="AR51" s="334">
        <v>16.5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519</v>
      </c>
      <c r="AM52" s="337">
        <v>2079503</v>
      </c>
      <c r="AN52" s="338">
        <v>8975</v>
      </c>
      <c r="AO52" s="339">
        <v>14.5</v>
      </c>
      <c r="AP52" s="340">
        <v>26326</v>
      </c>
      <c r="AQ52" s="341">
        <v>4.3</v>
      </c>
      <c r="AR52" s="342">
        <v>10.199999999999999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520</v>
      </c>
      <c r="AL53" s="321"/>
      <c r="AM53" s="329">
        <v>9691330</v>
      </c>
      <c r="AN53" s="330">
        <v>42052</v>
      </c>
      <c r="AO53" s="331">
        <v>12.1</v>
      </c>
      <c r="AP53" s="332">
        <v>52191</v>
      </c>
      <c r="AQ53" s="333">
        <v>0.7</v>
      </c>
      <c r="AR53" s="334">
        <v>11.4</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519</v>
      </c>
      <c r="AM54" s="337">
        <v>3704799</v>
      </c>
      <c r="AN54" s="338">
        <v>16075</v>
      </c>
      <c r="AO54" s="339">
        <v>79.099999999999994</v>
      </c>
      <c r="AP54" s="340">
        <v>26807</v>
      </c>
      <c r="AQ54" s="341">
        <v>1.8</v>
      </c>
      <c r="AR54" s="342">
        <v>77.3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521</v>
      </c>
      <c r="AL55" s="321"/>
      <c r="AM55" s="329">
        <v>9281979</v>
      </c>
      <c r="AN55" s="330">
        <v>40501</v>
      </c>
      <c r="AO55" s="331">
        <v>-3.7</v>
      </c>
      <c r="AP55" s="332">
        <v>48105</v>
      </c>
      <c r="AQ55" s="333">
        <v>-7.8</v>
      </c>
      <c r="AR55" s="334">
        <v>4.0999999999999996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519</v>
      </c>
      <c r="AM56" s="337">
        <v>3844476</v>
      </c>
      <c r="AN56" s="338">
        <v>16775</v>
      </c>
      <c r="AO56" s="339">
        <v>4.4000000000000004</v>
      </c>
      <c r="AP56" s="340">
        <v>24072</v>
      </c>
      <c r="AQ56" s="341">
        <v>-10.199999999999999</v>
      </c>
      <c r="AR56" s="342">
        <v>14.6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522</v>
      </c>
      <c r="AL57" s="321"/>
      <c r="AM57" s="329">
        <v>11016933</v>
      </c>
      <c r="AN57" s="330">
        <v>48417</v>
      </c>
      <c r="AO57" s="331">
        <v>19.5</v>
      </c>
      <c r="AP57" s="332">
        <v>47446</v>
      </c>
      <c r="AQ57" s="333">
        <v>-1.4</v>
      </c>
      <c r="AR57" s="334">
        <v>20.9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519</v>
      </c>
      <c r="AM58" s="337">
        <v>2582384</v>
      </c>
      <c r="AN58" s="338">
        <v>11349</v>
      </c>
      <c r="AO58" s="339">
        <v>-32.299999999999997</v>
      </c>
      <c r="AP58" s="340">
        <v>24371</v>
      </c>
      <c r="AQ58" s="341">
        <v>1.2</v>
      </c>
      <c r="AR58" s="342">
        <v>-33.5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523</v>
      </c>
      <c r="AL59" s="321"/>
      <c r="AM59" s="329">
        <v>12919123</v>
      </c>
      <c r="AN59" s="330">
        <v>57231</v>
      </c>
      <c r="AO59" s="331">
        <v>18.2</v>
      </c>
      <c r="AP59" s="332">
        <v>48387</v>
      </c>
      <c r="AQ59" s="333">
        <v>2</v>
      </c>
      <c r="AR59" s="334">
        <v>16.2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519</v>
      </c>
      <c r="AM60" s="337">
        <v>8676971</v>
      </c>
      <c r="AN60" s="338">
        <v>38439</v>
      </c>
      <c r="AO60" s="339">
        <v>238.7</v>
      </c>
      <c r="AP60" s="340">
        <v>25592</v>
      </c>
      <c r="AQ60" s="341">
        <v>5</v>
      </c>
      <c r="AR60" s="342">
        <v>233.7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524</v>
      </c>
      <c r="AL61" s="343"/>
      <c r="AM61" s="344">
        <v>10320228</v>
      </c>
      <c r="AN61" s="345">
        <v>45143</v>
      </c>
      <c r="AO61" s="346">
        <v>15.6</v>
      </c>
      <c r="AP61" s="347">
        <v>49596</v>
      </c>
      <c r="AQ61" s="348">
        <v>1.7</v>
      </c>
      <c r="AR61" s="334">
        <v>13.9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519</v>
      </c>
      <c r="AM62" s="337">
        <v>4177627</v>
      </c>
      <c r="AN62" s="338">
        <v>18323</v>
      </c>
      <c r="AO62" s="339">
        <v>60.9</v>
      </c>
      <c r="AP62" s="340">
        <v>25434</v>
      </c>
      <c r="AQ62" s="341">
        <v>0.4</v>
      </c>
      <c r="AR62" s="342">
        <v>60.5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TI52cU6E5iGIWVjnZOmv+d6Md7ZA+KHilVykxBK6HFQcHbsh/op6HbKJs3TmHWCktzKNa++4i66HKibVqGNgYg==" saltValue="n1I5lc3ZeR1N47lCWHY+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3"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476</v>
      </c>
    </row>
    <row r="121" spans="125:125" ht="13.5" hidden="1" customHeight="1" x14ac:dyDescent="0.2">
      <c r="DU121" s="255"/>
    </row>
  </sheetData>
  <sheetProtection algorithmName="SHA-512" hashValue="F1y1lcO3ZARXQIhwtIfPaqtwD5jeYBtZN7CumSExcsQ75+e/QR2iddR1ZHIiH6ITx/9sBD0hHp+oU5wMOrd3Aw==" saltValue="f0ZxwQsqWCr84JN0mnQ9Ag==" spinCount="100000" sheet="1" objects="1" scenarios="1"/>
  <dataConsolidate link="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476</v>
      </c>
    </row>
  </sheetData>
  <sheetProtection algorithmName="SHA-512" hashValue="pbFAMlHCW5CmmOvAxjBPDdjRF2gwMTRZnUMoqAfF6EWU3gPDV06kmiRmN9+2nE/WwjAF+MLsk2rUHQpXdRtKCQ==" saltValue="Mu5KieFoaHhdFaKwfrjM5g==" spinCount="100000" sheet="1" objects="1" scenarios="1"/>
  <dataConsolidate link="1"/>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21.63</v>
      </c>
      <c r="G47" s="12">
        <v>28.84</v>
      </c>
      <c r="H47" s="12">
        <v>27.93</v>
      </c>
      <c r="I47" s="12">
        <v>28.82</v>
      </c>
      <c r="J47" s="13">
        <v>28.15</v>
      </c>
    </row>
    <row r="48" spans="2:10" ht="57.75" customHeight="1" x14ac:dyDescent="0.2">
      <c r="B48" s="14"/>
      <c r="C48" s="1141" t="s">
        <v>4</v>
      </c>
      <c r="D48" s="1141"/>
      <c r="E48" s="1142"/>
      <c r="F48" s="15">
        <v>3.97</v>
      </c>
      <c r="G48" s="16">
        <v>3.56</v>
      </c>
      <c r="H48" s="16">
        <v>2.25</v>
      </c>
      <c r="I48" s="16">
        <v>2.3199999999999998</v>
      </c>
      <c r="J48" s="17">
        <v>2.38</v>
      </c>
    </row>
    <row r="49" spans="2:10" ht="57.75" customHeight="1" thickBot="1" x14ac:dyDescent="0.25">
      <c r="B49" s="18"/>
      <c r="C49" s="1143" t="s">
        <v>5</v>
      </c>
      <c r="D49" s="1143"/>
      <c r="E49" s="1144"/>
      <c r="F49" s="19">
        <v>6.74</v>
      </c>
      <c r="G49" s="20">
        <v>7.47</v>
      </c>
      <c r="H49" s="20" t="s">
        <v>531</v>
      </c>
      <c r="I49" s="20">
        <v>0.22</v>
      </c>
      <c r="J49" s="21">
        <v>0.12</v>
      </c>
    </row>
    <row r="50" spans="2:10" ht="13.2" x14ac:dyDescent="0.2"/>
  </sheetData>
  <sheetProtection algorithmName="SHA-512" hashValue="B3GexuxpukVaB1cbgCZzNMerR8NW1GpkmWjwEn8hWc5fWf+ioeSa09m1Y8zC0eK6eI9WxJJWprRv8aGU8Qtfhw==" saltValue="p62RLzfWOIsdnCik/BR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532</v>
      </c>
      <c r="D34" s="1151"/>
      <c r="E34" s="1152"/>
      <c r="F34" s="32">
        <v>13.1</v>
      </c>
      <c r="G34" s="33">
        <v>13.17</v>
      </c>
      <c r="H34" s="33">
        <v>12.8</v>
      </c>
      <c r="I34" s="33">
        <v>12.51</v>
      </c>
      <c r="J34" s="34">
        <v>12.2</v>
      </c>
      <c r="K34" s="22"/>
      <c r="L34" s="22"/>
      <c r="M34" s="22"/>
      <c r="N34" s="22"/>
      <c r="O34" s="22"/>
      <c r="P34" s="22"/>
    </row>
    <row r="35" spans="1:16" ht="39" customHeight="1" x14ac:dyDescent="0.2">
      <c r="A35" s="22"/>
      <c r="B35" s="35"/>
      <c r="C35" s="1145" t="s">
        <v>533</v>
      </c>
      <c r="D35" s="1146"/>
      <c r="E35" s="1147"/>
      <c r="F35" s="36">
        <v>3.97</v>
      </c>
      <c r="G35" s="37">
        <v>3.55</v>
      </c>
      <c r="H35" s="37">
        <v>2.25</v>
      </c>
      <c r="I35" s="37">
        <v>2.31</v>
      </c>
      <c r="J35" s="38">
        <v>2.37</v>
      </c>
      <c r="K35" s="22"/>
      <c r="L35" s="22"/>
      <c r="M35" s="22"/>
      <c r="N35" s="22"/>
      <c r="O35" s="22"/>
      <c r="P35" s="22"/>
    </row>
    <row r="36" spans="1:16" ht="39" customHeight="1" x14ac:dyDescent="0.2">
      <c r="A36" s="22"/>
      <c r="B36" s="35"/>
      <c r="C36" s="1145" t="s">
        <v>534</v>
      </c>
      <c r="D36" s="1146"/>
      <c r="E36" s="1147"/>
      <c r="F36" s="36">
        <v>2.66</v>
      </c>
      <c r="G36" s="37">
        <v>2.59</v>
      </c>
      <c r="H36" s="37">
        <v>2.61</v>
      </c>
      <c r="I36" s="37">
        <v>2.58</v>
      </c>
      <c r="J36" s="38">
        <v>2.0499999999999998</v>
      </c>
      <c r="K36" s="22"/>
      <c r="L36" s="22"/>
      <c r="M36" s="22"/>
      <c r="N36" s="22"/>
      <c r="O36" s="22"/>
      <c r="P36" s="22"/>
    </row>
    <row r="37" spans="1:16" ht="39" customHeight="1" x14ac:dyDescent="0.2">
      <c r="A37" s="22"/>
      <c r="B37" s="35"/>
      <c r="C37" s="1145" t="s">
        <v>535</v>
      </c>
      <c r="D37" s="1146"/>
      <c r="E37" s="1147"/>
      <c r="F37" s="36">
        <v>0.37</v>
      </c>
      <c r="G37" s="37">
        <v>0.38</v>
      </c>
      <c r="H37" s="37">
        <v>0.37</v>
      </c>
      <c r="I37" s="37">
        <v>0.43</v>
      </c>
      <c r="J37" s="38">
        <v>0.43</v>
      </c>
      <c r="K37" s="22"/>
      <c r="L37" s="22"/>
      <c r="M37" s="22"/>
      <c r="N37" s="22"/>
      <c r="O37" s="22"/>
      <c r="P37" s="22"/>
    </row>
    <row r="38" spans="1:16" ht="39" customHeight="1" x14ac:dyDescent="0.2">
      <c r="A38" s="22"/>
      <c r="B38" s="35"/>
      <c r="C38" s="1145" t="s">
        <v>536</v>
      </c>
      <c r="D38" s="1146"/>
      <c r="E38" s="1147"/>
      <c r="F38" s="36">
        <v>0.91</v>
      </c>
      <c r="G38" s="37">
        <v>1.27</v>
      </c>
      <c r="H38" s="37">
        <v>0.93</v>
      </c>
      <c r="I38" s="37">
        <v>0.64</v>
      </c>
      <c r="J38" s="38">
        <v>0.2</v>
      </c>
      <c r="K38" s="22"/>
      <c r="L38" s="22"/>
      <c r="M38" s="22"/>
      <c r="N38" s="22"/>
      <c r="O38" s="22"/>
      <c r="P38" s="22"/>
    </row>
    <row r="39" spans="1:16" ht="39" customHeight="1" x14ac:dyDescent="0.2">
      <c r="A39" s="22"/>
      <c r="B39" s="35"/>
      <c r="C39" s="1145" t="s">
        <v>537</v>
      </c>
      <c r="D39" s="1146"/>
      <c r="E39" s="1147"/>
      <c r="F39" s="36">
        <v>0.49</v>
      </c>
      <c r="G39" s="37">
        <v>0.75</v>
      </c>
      <c r="H39" s="37">
        <v>0.3</v>
      </c>
      <c r="I39" s="37">
        <v>0.43</v>
      </c>
      <c r="J39" s="38">
        <v>0.15</v>
      </c>
      <c r="K39" s="22"/>
      <c r="L39" s="22"/>
      <c r="M39" s="22"/>
      <c r="N39" s="22"/>
      <c r="O39" s="22"/>
      <c r="P39" s="22"/>
    </row>
    <row r="40" spans="1:16" ht="39" customHeight="1" x14ac:dyDescent="0.2">
      <c r="A40" s="22"/>
      <c r="B40" s="35"/>
      <c r="C40" s="1145" t="s">
        <v>538</v>
      </c>
      <c r="D40" s="1146"/>
      <c r="E40" s="1147"/>
      <c r="F40" s="36">
        <v>0</v>
      </c>
      <c r="G40" s="37">
        <v>0</v>
      </c>
      <c r="H40" s="37">
        <v>0</v>
      </c>
      <c r="I40" s="37">
        <v>0</v>
      </c>
      <c r="J40" s="38">
        <v>0</v>
      </c>
      <c r="K40" s="22"/>
      <c r="L40" s="22"/>
      <c r="M40" s="22"/>
      <c r="N40" s="22"/>
      <c r="O40" s="22"/>
      <c r="P40" s="22"/>
    </row>
    <row r="41" spans="1:16" ht="39" customHeight="1" x14ac:dyDescent="0.2">
      <c r="A41" s="22"/>
      <c r="B41" s="35"/>
      <c r="C41" s="1145" t="s">
        <v>539</v>
      </c>
      <c r="D41" s="1146"/>
      <c r="E41" s="1147"/>
      <c r="F41" s="36">
        <v>0</v>
      </c>
      <c r="G41" s="37">
        <v>0</v>
      </c>
      <c r="H41" s="37">
        <v>0</v>
      </c>
      <c r="I41" s="37">
        <v>0</v>
      </c>
      <c r="J41" s="38">
        <v>0</v>
      </c>
      <c r="K41" s="22"/>
      <c r="L41" s="22"/>
      <c r="M41" s="22"/>
      <c r="N41" s="22"/>
      <c r="O41" s="22"/>
      <c r="P41" s="22"/>
    </row>
    <row r="42" spans="1:16" ht="39" customHeight="1" x14ac:dyDescent="0.2">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DCkDHbaXfKFwYr+Wpcj/uur19SAepKWd9YERTaFUdPo2n0Mx5GDruhv2jW8oJ+AXHhknRVbPbqbXIR+b/ekBw==" saltValue="JgnlyhUMn0tGo2KH8Ka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5989</v>
      </c>
      <c r="L45" s="60">
        <v>5644</v>
      </c>
      <c r="M45" s="60">
        <v>6178</v>
      </c>
      <c r="N45" s="60">
        <v>5770</v>
      </c>
      <c r="O45" s="61">
        <v>5516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1123</v>
      </c>
      <c r="L48" s="64">
        <v>1058</v>
      </c>
      <c r="M48" s="64">
        <v>1028</v>
      </c>
      <c r="N48" s="64">
        <v>991</v>
      </c>
      <c r="O48" s="65">
        <v>1069</v>
      </c>
      <c r="P48" s="48"/>
      <c r="Q48" s="48"/>
      <c r="R48" s="48"/>
      <c r="S48" s="48"/>
      <c r="T48" s="48"/>
      <c r="U48" s="48"/>
    </row>
    <row r="49" spans="1:21" ht="30.75" customHeight="1" x14ac:dyDescent="0.2">
      <c r="A49" s="48"/>
      <c r="B49" s="1178"/>
      <c r="C49" s="1179"/>
      <c r="D49" s="62"/>
      <c r="E49" s="1155" t="s">
        <v>14</v>
      </c>
      <c r="F49" s="1155"/>
      <c r="G49" s="1155"/>
      <c r="H49" s="1155"/>
      <c r="I49" s="1155"/>
      <c r="J49" s="1156"/>
      <c r="K49" s="63">
        <v>281</v>
      </c>
      <c r="L49" s="64">
        <v>261</v>
      </c>
      <c r="M49" s="64">
        <v>252</v>
      </c>
      <c r="N49" s="64">
        <v>245</v>
      </c>
      <c r="O49" s="65">
        <v>194</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t="s">
        <v>488</v>
      </c>
      <c r="M50" s="64" t="s">
        <v>488</v>
      </c>
      <c r="N50" s="64" t="s">
        <v>488</v>
      </c>
      <c r="O50" s="65" t="s">
        <v>488</v>
      </c>
      <c r="P50" s="48"/>
      <c r="Q50" s="48"/>
      <c r="R50" s="48"/>
      <c r="S50" s="48"/>
      <c r="T50" s="48"/>
      <c r="U50" s="48"/>
    </row>
    <row r="51" spans="1:21" ht="30.75" customHeight="1" x14ac:dyDescent="0.2">
      <c r="A51" s="48"/>
      <c r="B51" s="1180"/>
      <c r="C51" s="1181"/>
      <c r="D51" s="66"/>
      <c r="E51" s="1155" t="s">
        <v>16</v>
      </c>
      <c r="F51" s="1155"/>
      <c r="G51" s="1155"/>
      <c r="H51" s="1155"/>
      <c r="I51" s="1155"/>
      <c r="J51" s="1156"/>
      <c r="K51" s="63">
        <v>1</v>
      </c>
      <c r="L51" s="64">
        <v>1</v>
      </c>
      <c r="M51" s="64">
        <v>1</v>
      </c>
      <c r="N51" s="64">
        <v>2</v>
      </c>
      <c r="O51" s="65">
        <v>2</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7526</v>
      </c>
      <c r="L52" s="64">
        <v>7695</v>
      </c>
      <c r="M52" s="64">
        <v>7818</v>
      </c>
      <c r="N52" s="64">
        <v>7534</v>
      </c>
      <c r="O52" s="65">
        <v>7846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-132</v>
      </c>
      <c r="L53" s="69">
        <v>-731</v>
      </c>
      <c r="M53" s="69">
        <v>-359</v>
      </c>
      <c r="N53" s="69">
        <v>-526</v>
      </c>
      <c r="O53" s="70">
        <v>-1065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QihKBP7SpdBi8M7ZNmvkagvBx9h+EPd27kYt9U38667flxJQBzBjFe7jpWIChiTKfb37cG3dgBLwemPzUMJtg==" saltValue="GdnBgdtROXpV0SXKByWr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1">
        <v>61703</v>
      </c>
      <c r="J41" s="352">
        <v>62031</v>
      </c>
      <c r="K41" s="352">
        <v>59574</v>
      </c>
      <c r="L41" s="352">
        <v>58837</v>
      </c>
      <c r="M41" s="353">
        <v>61949</v>
      </c>
    </row>
    <row r="42" spans="2:13" ht="27.75" customHeight="1" x14ac:dyDescent="0.2">
      <c r="B42" s="1186"/>
      <c r="C42" s="1187"/>
      <c r="D42" s="106"/>
      <c r="E42" s="1190" t="s">
        <v>32</v>
      </c>
      <c r="F42" s="1190"/>
      <c r="G42" s="1190"/>
      <c r="H42" s="1191"/>
      <c r="I42" s="354" t="s">
        <v>488</v>
      </c>
      <c r="J42" s="355" t="s">
        <v>488</v>
      </c>
      <c r="K42" s="355" t="s">
        <v>488</v>
      </c>
      <c r="L42" s="355" t="s">
        <v>488</v>
      </c>
      <c r="M42" s="356" t="s">
        <v>488</v>
      </c>
    </row>
    <row r="43" spans="2:13" ht="27.75" customHeight="1" x14ac:dyDescent="0.2">
      <c r="B43" s="1186"/>
      <c r="C43" s="1187"/>
      <c r="D43" s="106"/>
      <c r="E43" s="1190" t="s">
        <v>33</v>
      </c>
      <c r="F43" s="1190"/>
      <c r="G43" s="1190"/>
      <c r="H43" s="1191"/>
      <c r="I43" s="354">
        <v>14193</v>
      </c>
      <c r="J43" s="355">
        <v>13166</v>
      </c>
      <c r="K43" s="355">
        <v>12320</v>
      </c>
      <c r="L43" s="355">
        <v>11320</v>
      </c>
      <c r="M43" s="356">
        <v>10906</v>
      </c>
    </row>
    <row r="44" spans="2:13" ht="27.75" customHeight="1" x14ac:dyDescent="0.2">
      <c r="B44" s="1186"/>
      <c r="C44" s="1187"/>
      <c r="D44" s="106"/>
      <c r="E44" s="1190" t="s">
        <v>34</v>
      </c>
      <c r="F44" s="1190"/>
      <c r="G44" s="1190"/>
      <c r="H44" s="1191"/>
      <c r="I44" s="354">
        <v>1413</v>
      </c>
      <c r="J44" s="355">
        <v>1234</v>
      </c>
      <c r="K44" s="355">
        <v>1008</v>
      </c>
      <c r="L44" s="355">
        <v>802</v>
      </c>
      <c r="M44" s="356">
        <v>695</v>
      </c>
    </row>
    <row r="45" spans="2:13" ht="27.75" customHeight="1" x14ac:dyDescent="0.2">
      <c r="B45" s="1186"/>
      <c r="C45" s="1187"/>
      <c r="D45" s="106"/>
      <c r="E45" s="1190" t="s">
        <v>35</v>
      </c>
      <c r="F45" s="1190"/>
      <c r="G45" s="1190"/>
      <c r="H45" s="1191"/>
      <c r="I45" s="354">
        <v>7184</v>
      </c>
      <c r="J45" s="355">
        <v>6692</v>
      </c>
      <c r="K45" s="355">
        <v>6308</v>
      </c>
      <c r="L45" s="355">
        <v>5909</v>
      </c>
      <c r="M45" s="356">
        <v>5809</v>
      </c>
    </row>
    <row r="46" spans="2:13" ht="27.75" customHeight="1" x14ac:dyDescent="0.2">
      <c r="B46" s="1186"/>
      <c r="C46" s="1187"/>
      <c r="D46" s="107"/>
      <c r="E46" s="1190" t="s">
        <v>36</v>
      </c>
      <c r="F46" s="1190"/>
      <c r="G46" s="1190"/>
      <c r="H46" s="1191"/>
      <c r="I46" s="354">
        <v>3</v>
      </c>
      <c r="J46" s="355">
        <v>3</v>
      </c>
      <c r="K46" s="355">
        <v>3</v>
      </c>
      <c r="L46" s="355">
        <v>2</v>
      </c>
      <c r="M46" s="356">
        <v>2</v>
      </c>
    </row>
    <row r="47" spans="2:13" ht="27.75" customHeight="1" x14ac:dyDescent="0.2">
      <c r="B47" s="1186"/>
      <c r="C47" s="1187"/>
      <c r="D47" s="108"/>
      <c r="E47" s="1200" t="s">
        <v>37</v>
      </c>
      <c r="F47" s="1201"/>
      <c r="G47" s="1201"/>
      <c r="H47" s="1202"/>
      <c r="I47" s="354" t="s">
        <v>488</v>
      </c>
      <c r="J47" s="355" t="s">
        <v>488</v>
      </c>
      <c r="K47" s="355" t="s">
        <v>488</v>
      </c>
      <c r="L47" s="355" t="s">
        <v>488</v>
      </c>
      <c r="M47" s="356" t="s">
        <v>488</v>
      </c>
    </row>
    <row r="48" spans="2:13" ht="27.75" customHeight="1" x14ac:dyDescent="0.2">
      <c r="B48" s="1186"/>
      <c r="C48" s="1187"/>
      <c r="D48" s="106"/>
      <c r="E48" s="1190" t="s">
        <v>38</v>
      </c>
      <c r="F48" s="1190"/>
      <c r="G48" s="1190"/>
      <c r="H48" s="1191"/>
      <c r="I48" s="354" t="s">
        <v>488</v>
      </c>
      <c r="J48" s="355" t="s">
        <v>488</v>
      </c>
      <c r="K48" s="355" t="s">
        <v>488</v>
      </c>
      <c r="L48" s="355" t="s">
        <v>488</v>
      </c>
      <c r="M48" s="356" t="s">
        <v>488</v>
      </c>
    </row>
    <row r="49" spans="2:13" ht="27.75" customHeight="1" x14ac:dyDescent="0.2">
      <c r="B49" s="1188"/>
      <c r="C49" s="1189"/>
      <c r="D49" s="106"/>
      <c r="E49" s="1190" t="s">
        <v>39</v>
      </c>
      <c r="F49" s="1190"/>
      <c r="G49" s="1190"/>
      <c r="H49" s="1191"/>
      <c r="I49" s="354" t="s">
        <v>488</v>
      </c>
      <c r="J49" s="355" t="s">
        <v>488</v>
      </c>
      <c r="K49" s="355" t="s">
        <v>488</v>
      </c>
      <c r="L49" s="355" t="s">
        <v>488</v>
      </c>
      <c r="M49" s="356" t="s">
        <v>488</v>
      </c>
    </row>
    <row r="50" spans="2:13" ht="27.75" customHeight="1" x14ac:dyDescent="0.2">
      <c r="B50" s="1184" t="s">
        <v>40</v>
      </c>
      <c r="C50" s="1185"/>
      <c r="D50" s="109"/>
      <c r="E50" s="1190" t="s">
        <v>41</v>
      </c>
      <c r="F50" s="1190"/>
      <c r="G50" s="1190"/>
      <c r="H50" s="1191"/>
      <c r="I50" s="354">
        <v>20954</v>
      </c>
      <c r="J50" s="355">
        <v>26471</v>
      </c>
      <c r="K50" s="355">
        <v>30685</v>
      </c>
      <c r="L50" s="355">
        <v>34877</v>
      </c>
      <c r="M50" s="356">
        <v>36939</v>
      </c>
    </row>
    <row r="51" spans="2:13" ht="27.75" customHeight="1" x14ac:dyDescent="0.2">
      <c r="B51" s="1186"/>
      <c r="C51" s="1187"/>
      <c r="D51" s="106"/>
      <c r="E51" s="1190" t="s">
        <v>42</v>
      </c>
      <c r="F51" s="1190"/>
      <c r="G51" s="1190"/>
      <c r="H51" s="1191"/>
      <c r="I51" s="354">
        <v>20672</v>
      </c>
      <c r="J51" s="355">
        <v>19847</v>
      </c>
      <c r="K51" s="355">
        <v>19128</v>
      </c>
      <c r="L51" s="355">
        <v>18541</v>
      </c>
      <c r="M51" s="356">
        <v>18900</v>
      </c>
    </row>
    <row r="52" spans="2:13" ht="27.75" customHeight="1" x14ac:dyDescent="0.2">
      <c r="B52" s="1188"/>
      <c r="C52" s="1189"/>
      <c r="D52" s="106"/>
      <c r="E52" s="1190" t="s">
        <v>43</v>
      </c>
      <c r="F52" s="1190"/>
      <c r="G52" s="1190"/>
      <c r="H52" s="1191"/>
      <c r="I52" s="354">
        <v>74818</v>
      </c>
      <c r="J52" s="355">
        <v>75016</v>
      </c>
      <c r="K52" s="355">
        <v>74389</v>
      </c>
      <c r="L52" s="355">
        <v>71676</v>
      </c>
      <c r="M52" s="356">
        <v>71239</v>
      </c>
    </row>
    <row r="53" spans="2:13" ht="27.75" customHeight="1" thickBot="1" x14ac:dyDescent="0.25">
      <c r="B53" s="1192" t="s">
        <v>19</v>
      </c>
      <c r="C53" s="1193"/>
      <c r="D53" s="110"/>
      <c r="E53" s="1194" t="s">
        <v>44</v>
      </c>
      <c r="F53" s="1194"/>
      <c r="G53" s="1194"/>
      <c r="H53" s="1195"/>
      <c r="I53" s="357">
        <v>-31947</v>
      </c>
      <c r="J53" s="358">
        <v>-38207</v>
      </c>
      <c r="K53" s="358">
        <v>-44989</v>
      </c>
      <c r="L53" s="358">
        <v>-48224</v>
      </c>
      <c r="M53" s="359">
        <v>-47718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yK3DIrh2b+VvVU3XKN2SoHsYvhSntZtQqv5C/38VhIHXwKx33fSBzt780sYpbKS+IFmKnUd0f3ArK3VDBz9A==" saltValue="5EkKQTJiBTyYcXUTBBvR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14077</v>
      </c>
      <c r="G55" s="122">
        <v>14181</v>
      </c>
      <c r="H55" s="123">
        <v>14181</v>
      </c>
    </row>
    <row r="56" spans="2:8" ht="52.5" customHeight="1" x14ac:dyDescent="0.2">
      <c r="B56" s="124"/>
      <c r="C56" s="1213" t="s">
        <v>47</v>
      </c>
      <c r="D56" s="1213"/>
      <c r="E56" s="1214"/>
      <c r="F56" s="125">
        <v>1874</v>
      </c>
      <c r="G56" s="125">
        <v>2217</v>
      </c>
      <c r="H56" s="126">
        <v>2475</v>
      </c>
    </row>
    <row r="57" spans="2:8" ht="53.25" customHeight="1" x14ac:dyDescent="0.2">
      <c r="B57" s="124"/>
      <c r="C57" s="1215" t="s">
        <v>48</v>
      </c>
      <c r="D57" s="1215"/>
      <c r="E57" s="1216"/>
      <c r="F57" s="127">
        <v>12102</v>
      </c>
      <c r="G57" s="127">
        <v>15761</v>
      </c>
      <c r="H57" s="128">
        <v>18080</v>
      </c>
    </row>
    <row r="58" spans="2:8" ht="45.75" customHeight="1" x14ac:dyDescent="0.2">
      <c r="B58" s="129"/>
      <c r="C58" s="1203" t="s">
        <v>557</v>
      </c>
      <c r="D58" s="1204"/>
      <c r="E58" s="1205"/>
      <c r="F58" s="360">
        <v>7807</v>
      </c>
      <c r="G58" s="360">
        <v>11326</v>
      </c>
      <c r="H58" s="361">
        <v>13548</v>
      </c>
    </row>
    <row r="59" spans="2:8" ht="45.75" customHeight="1" x14ac:dyDescent="0.2">
      <c r="B59" s="129"/>
      <c r="C59" s="1203" t="s">
        <v>558</v>
      </c>
      <c r="D59" s="1204"/>
      <c r="E59" s="1205"/>
      <c r="F59" s="360">
        <v>1415</v>
      </c>
      <c r="G59" s="360">
        <v>1552</v>
      </c>
      <c r="H59" s="361">
        <v>1601</v>
      </c>
    </row>
    <row r="60" spans="2:8" ht="45.75" customHeight="1" x14ac:dyDescent="0.2">
      <c r="B60" s="129"/>
      <c r="C60" s="1203" t="s">
        <v>559</v>
      </c>
      <c r="D60" s="1204"/>
      <c r="E60" s="1205"/>
      <c r="F60" s="360">
        <v>681</v>
      </c>
      <c r="G60" s="360">
        <v>681</v>
      </c>
      <c r="H60" s="361">
        <v>681</v>
      </c>
    </row>
    <row r="61" spans="2:8" ht="45.75" customHeight="1" x14ac:dyDescent="0.2">
      <c r="B61" s="129"/>
      <c r="C61" s="1203" t="s">
        <v>560</v>
      </c>
      <c r="D61" s="1204"/>
      <c r="E61" s="1205"/>
      <c r="F61" s="360">
        <v>543</v>
      </c>
      <c r="G61" s="360">
        <v>560</v>
      </c>
      <c r="H61" s="361">
        <v>590</v>
      </c>
    </row>
    <row r="62" spans="2:8" ht="45.75" customHeight="1" thickBot="1" x14ac:dyDescent="0.25">
      <c r="B62" s="130"/>
      <c r="C62" s="1206" t="s">
        <v>561</v>
      </c>
      <c r="D62" s="1207"/>
      <c r="E62" s="1208"/>
      <c r="F62" s="362">
        <v>435</v>
      </c>
      <c r="G62" s="362">
        <v>458</v>
      </c>
      <c r="H62" s="363">
        <v>468</v>
      </c>
    </row>
    <row r="63" spans="2:8" ht="52.5" customHeight="1" thickBot="1" x14ac:dyDescent="0.25">
      <c r="B63" s="131"/>
      <c r="C63" s="1209" t="s">
        <v>49</v>
      </c>
      <c r="D63" s="1209"/>
      <c r="E63" s="1210"/>
      <c r="F63" s="132">
        <v>28054</v>
      </c>
      <c r="G63" s="132">
        <v>32159</v>
      </c>
      <c r="H63" s="133">
        <v>34736</v>
      </c>
    </row>
    <row r="64" spans="2:8" ht="13.2" x14ac:dyDescent="0.2"/>
  </sheetData>
  <sheetProtection algorithmName="SHA-512" hashValue="M0puowIJh9W/Onl22m+hwEeXxi3NMv/cPEBkfVq9tRATTFhhV79R10rRMddid/7MA3GfMmBmND0omjplLgNjjg==" saltValue="IhXfvXyHiv6UHtW4aLo1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525</v>
      </c>
      <c r="G2" s="147"/>
      <c r="H2" s="148"/>
    </row>
    <row r="3" spans="1:8" x14ac:dyDescent="0.2">
      <c r="A3" s="144" t="s">
        <v>518</v>
      </c>
      <c r="B3" s="149"/>
      <c r="C3" s="150"/>
      <c r="D3" s="151">
        <v>37513</v>
      </c>
      <c r="E3" s="152"/>
      <c r="F3" s="153">
        <v>51849</v>
      </c>
      <c r="G3" s="154"/>
      <c r="H3" s="155"/>
    </row>
    <row r="4" spans="1:8" x14ac:dyDescent="0.2">
      <c r="A4" s="156"/>
      <c r="B4" s="157"/>
      <c r="C4" s="158"/>
      <c r="D4" s="159">
        <v>8975</v>
      </c>
      <c r="E4" s="160"/>
      <c r="F4" s="161">
        <v>26326</v>
      </c>
      <c r="G4" s="162"/>
      <c r="H4" s="163"/>
    </row>
    <row r="5" spans="1:8" x14ac:dyDescent="0.2">
      <c r="A5" s="144" t="s">
        <v>520</v>
      </c>
      <c r="B5" s="149"/>
      <c r="C5" s="150"/>
      <c r="D5" s="151">
        <v>42052</v>
      </c>
      <c r="E5" s="152"/>
      <c r="F5" s="153">
        <v>52191</v>
      </c>
      <c r="G5" s="154"/>
      <c r="H5" s="155"/>
    </row>
    <row r="6" spans="1:8" x14ac:dyDescent="0.2">
      <c r="A6" s="156"/>
      <c r="B6" s="157"/>
      <c r="C6" s="158"/>
      <c r="D6" s="159">
        <v>16075</v>
      </c>
      <c r="E6" s="160"/>
      <c r="F6" s="161">
        <v>26807</v>
      </c>
      <c r="G6" s="162"/>
      <c r="H6" s="163"/>
    </row>
    <row r="7" spans="1:8" x14ac:dyDescent="0.2">
      <c r="A7" s="144" t="s">
        <v>521</v>
      </c>
      <c r="B7" s="149"/>
      <c r="C7" s="150"/>
      <c r="D7" s="151">
        <v>40501</v>
      </c>
      <c r="E7" s="152"/>
      <c r="F7" s="153">
        <v>48105</v>
      </c>
      <c r="G7" s="154"/>
      <c r="H7" s="155"/>
    </row>
    <row r="8" spans="1:8" x14ac:dyDescent="0.2">
      <c r="A8" s="156"/>
      <c r="B8" s="157"/>
      <c r="C8" s="158"/>
      <c r="D8" s="159">
        <v>16775</v>
      </c>
      <c r="E8" s="160"/>
      <c r="F8" s="161">
        <v>24072</v>
      </c>
      <c r="G8" s="162"/>
      <c r="H8" s="163"/>
    </row>
    <row r="9" spans="1:8" x14ac:dyDescent="0.2">
      <c r="A9" s="144" t="s">
        <v>522</v>
      </c>
      <c r="B9" s="149"/>
      <c r="C9" s="150"/>
      <c r="D9" s="151">
        <v>48417</v>
      </c>
      <c r="E9" s="152"/>
      <c r="F9" s="153">
        <v>47446</v>
      </c>
      <c r="G9" s="154"/>
      <c r="H9" s="155"/>
    </row>
    <row r="10" spans="1:8" x14ac:dyDescent="0.2">
      <c r="A10" s="156"/>
      <c r="B10" s="157"/>
      <c r="C10" s="158"/>
      <c r="D10" s="159">
        <v>11349</v>
      </c>
      <c r="E10" s="160"/>
      <c r="F10" s="161">
        <v>24371</v>
      </c>
      <c r="G10" s="162"/>
      <c r="H10" s="163"/>
    </row>
    <row r="11" spans="1:8" x14ac:dyDescent="0.2">
      <c r="A11" s="144" t="s">
        <v>523</v>
      </c>
      <c r="B11" s="149"/>
      <c r="C11" s="150"/>
      <c r="D11" s="151">
        <v>57231</v>
      </c>
      <c r="E11" s="152"/>
      <c r="F11" s="153">
        <v>48387</v>
      </c>
      <c r="G11" s="154"/>
      <c r="H11" s="155"/>
    </row>
    <row r="12" spans="1:8" x14ac:dyDescent="0.2">
      <c r="A12" s="156"/>
      <c r="B12" s="157"/>
      <c r="C12" s="164"/>
      <c r="D12" s="159">
        <v>38439</v>
      </c>
      <c r="E12" s="160"/>
      <c r="F12" s="161">
        <v>25592</v>
      </c>
      <c r="G12" s="162"/>
      <c r="H12" s="163"/>
    </row>
    <row r="13" spans="1:8" x14ac:dyDescent="0.2">
      <c r="A13" s="144"/>
      <c r="B13" s="149"/>
      <c r="C13" s="165"/>
      <c r="D13" s="166">
        <v>45143</v>
      </c>
      <c r="E13" s="167"/>
      <c r="F13" s="168">
        <v>49596</v>
      </c>
      <c r="G13" s="169"/>
      <c r="H13" s="155"/>
    </row>
    <row r="14" spans="1:8" x14ac:dyDescent="0.2">
      <c r="A14" s="156"/>
      <c r="B14" s="157"/>
      <c r="C14" s="158"/>
      <c r="D14" s="159">
        <v>18323</v>
      </c>
      <c r="E14" s="160"/>
      <c r="F14" s="161">
        <v>25434</v>
      </c>
      <c r="G14" s="162"/>
      <c r="H14" s="163"/>
    </row>
    <row r="17" spans="1:11" x14ac:dyDescent="0.2">
      <c r="A17" s="140" t="s">
        <v>51</v>
      </c>
    </row>
    <row r="18" spans="1:11" x14ac:dyDescent="0.2">
      <c r="A18" s="170"/>
      <c r="B18" s="170" t="str">
        <f>実質収支比率等に係る経年分析!F$46</f>
        <v>R01</v>
      </c>
      <c r="C18" s="170" t="str">
        <f>実質収支比率等に係る経年分析!G$46</f>
        <v>R02</v>
      </c>
      <c r="D18" s="170" t="str">
        <f>実質収支比率等に係る経年分析!H$46</f>
        <v>R03</v>
      </c>
      <c r="E18" s="170" t="str">
        <f>実質収支比率等に係る経年分析!I$46</f>
        <v>R04</v>
      </c>
      <c r="F18" s="170" t="str">
        <f>実質収支比率等に係る経年分析!J$46</f>
        <v>R05</v>
      </c>
    </row>
    <row r="19" spans="1:11" x14ac:dyDescent="0.2">
      <c r="A19" s="170" t="s">
        <v>52</v>
      </c>
      <c r="B19" s="170">
        <f>ROUND(VALUE(SUBSTITUTE(実質収支比率等に係る経年分析!F$48,"▲","-")),2)</f>
        <v>3.97</v>
      </c>
      <c r="C19" s="170">
        <f>ROUND(VALUE(SUBSTITUTE(実質収支比率等に係る経年分析!G$48,"▲","-")),2)</f>
        <v>3.56</v>
      </c>
      <c r="D19" s="170">
        <f>ROUND(VALUE(SUBSTITUTE(実質収支比率等に係る経年分析!H$48,"▲","-")),2)</f>
        <v>2.25</v>
      </c>
      <c r="E19" s="170">
        <f>ROUND(VALUE(SUBSTITUTE(実質収支比率等に係る経年分析!I$48,"▲","-")),2)</f>
        <v>2.3199999999999998</v>
      </c>
      <c r="F19" s="170">
        <f>ROUND(VALUE(SUBSTITUTE(実質収支比率等に係る経年分析!J$48,"▲","-")),2)</f>
        <v>2.38</v>
      </c>
    </row>
    <row r="20" spans="1:11" x14ac:dyDescent="0.2">
      <c r="A20" s="170" t="s">
        <v>53</v>
      </c>
      <c r="B20" s="170">
        <f>ROUND(VALUE(SUBSTITUTE(実質収支比率等に係る経年分析!F$47,"▲","-")),2)</f>
        <v>21.63</v>
      </c>
      <c r="C20" s="170">
        <f>ROUND(VALUE(SUBSTITUTE(実質収支比率等に係る経年分析!G$47,"▲","-")),2)</f>
        <v>28.84</v>
      </c>
      <c r="D20" s="170">
        <f>ROUND(VALUE(SUBSTITUTE(実質収支比率等に係る経年分析!H$47,"▲","-")),2)</f>
        <v>27.93</v>
      </c>
      <c r="E20" s="170">
        <f>ROUND(VALUE(SUBSTITUTE(実質収支比率等に係る経年分析!I$47,"▲","-")),2)</f>
        <v>28.82</v>
      </c>
      <c r="F20" s="170">
        <f>ROUND(VALUE(SUBSTITUTE(実質収支比率等に係る経年分析!J$47,"▲","-")),2)</f>
        <v>28.15</v>
      </c>
    </row>
    <row r="21" spans="1:11" x14ac:dyDescent="0.2">
      <c r="A21" s="170" t="s">
        <v>54</v>
      </c>
      <c r="B21" s="170">
        <f>IF(ISNUMBER(VALUE(SUBSTITUTE(実質収支比率等に係る経年分析!F$49,"▲","-"))),ROUND(VALUE(SUBSTITUTE(実質収支比率等に係る経年分析!F$49,"▲","-")),2),NA())</f>
        <v>6.74</v>
      </c>
      <c r="C21" s="170">
        <f>IF(ISNUMBER(VALUE(SUBSTITUTE(実質収支比率等に係る経年分析!G$49,"▲","-"))),ROUND(VALUE(SUBSTITUTE(実質収支比率等に係る経年分析!G$49,"▲","-")),2),NA())</f>
        <v>7.47</v>
      </c>
      <c r="D21" s="170">
        <f>IF(ISNUMBER(VALUE(SUBSTITUTE(実質収支比率等に係る経年分析!H$49,"▲","-"))),ROUND(VALUE(SUBSTITUTE(実質収支比率等に係る経年分析!H$49,"▲","-")),2),NA())</f>
        <v>-0.77</v>
      </c>
      <c r="E21" s="170">
        <f>IF(ISNUMBER(VALUE(SUBSTITUTE(実質収支比率等に係る経年分析!I$49,"▲","-"))),ROUND(VALUE(SUBSTITUTE(実質収支比率等に係る経年分析!I$49,"▲","-")),2),NA())</f>
        <v>0.22</v>
      </c>
      <c r="F21" s="170">
        <f>IF(ISNUMBER(VALUE(SUBSTITUTE(実質収支比率等に係る経年分析!J$49,"▲","-"))),ROUND(VALUE(SUBSTITUTE(実質収支比率等に係る経年分析!J$49,"▲","-")),2),NA())</f>
        <v>0.12</v>
      </c>
    </row>
    <row r="24" spans="1:11" x14ac:dyDescent="0.2">
      <c r="A24" s="140" t="s">
        <v>55</v>
      </c>
    </row>
    <row r="25" spans="1:11" x14ac:dyDescent="0.2">
      <c r="A25" s="171"/>
      <c r="B25" s="171" t="str">
        <f>連結実質赤字比率に係る赤字・黒字の構成分析!F$33</f>
        <v>R01</v>
      </c>
      <c r="C25" s="171"/>
      <c r="D25" s="171" t="str">
        <f>連結実質赤字比率に係る赤字・黒字の構成分析!G$33</f>
        <v>R02</v>
      </c>
      <c r="E25" s="171"/>
      <c r="F25" s="171" t="str">
        <f>連結実質赤字比率に係る赤字・黒字の構成分析!H$33</f>
        <v>R03</v>
      </c>
      <c r="G25" s="171"/>
      <c r="H25" s="171" t="str">
        <f>連結実質赤字比率に係る赤字・黒字の構成分析!I$33</f>
        <v>R04</v>
      </c>
      <c r="I25" s="171"/>
      <c r="J25" s="171" t="str">
        <f>連結実質赤字比率に係る赤字・黒字の構成分析!J$33</f>
        <v>R05</v>
      </c>
      <c r="K25" s="171"/>
    </row>
    <row r="26" spans="1:11" x14ac:dyDescent="0.2">
      <c r="A26" s="171"/>
      <c r="B26" s="171" t="s">
        <v>56</v>
      </c>
      <c r="C26" s="171" t="s">
        <v>57</v>
      </c>
      <c r="D26" s="171" t="s">
        <v>56</v>
      </c>
      <c r="E26" s="171" t="s">
        <v>57</v>
      </c>
      <c r="F26" s="171" t="s">
        <v>56</v>
      </c>
      <c r="G26" s="171" t="s">
        <v>57</v>
      </c>
      <c r="H26" s="171" t="s">
        <v>56</v>
      </c>
      <c r="I26" s="171" t="s">
        <v>57</v>
      </c>
      <c r="J26" s="171" t="s">
        <v>56</v>
      </c>
      <c r="K26" s="171" t="s">
        <v>57</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母子父子寡婦福祉資金貸付金特別会計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2">
      <c r="A30" s="171" t="str">
        <f>IF(連結実質赤字比率に係る赤字・黒字の構成分析!C$40="",NA(),連結実質赤字比率に係る赤字・黒字の構成分析!C$40)</f>
        <v>公共用地先行取得事業特別会計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介護保険特別会計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0.49</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0.75</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0.43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0.15</v>
      </c>
    </row>
    <row r="32" spans="1:11" x14ac:dyDescent="0.2">
      <c r="A32" s="171" t="str">
        <f>IF(連結実質赤字比率に係る赤字・黒字の構成分析!C$38="",NA(),連結実質赤字比率に係る赤字・黒字の構成分析!C$38)</f>
        <v>国民健康保険特別会計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0.91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1.27</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0.93</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0.64</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0.2</v>
      </c>
    </row>
    <row r="33" spans="1:16" x14ac:dyDescent="0.2">
      <c r="A33" s="171" t="str">
        <f>IF(連結実質赤字比率に係る赤字・黒字の構成分析!C$37="",NA(),連結実質赤字比率に係る赤字・黒字の構成分析!C$37)</f>
        <v>後期高齢者医療特別会計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0.37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0.38</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0.37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0.43</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0.43</v>
      </c>
    </row>
    <row r="34" spans="1:16" x14ac:dyDescent="0.2">
      <c r="A34" s="171" t="str">
        <f>IF(連結実質赤字比率に係る赤字・黒字の構成分析!C$36="",NA(),連結実質赤字比率に係る赤字・黒字の構成分析!C$36)</f>
        <v>下水道事業会計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2.66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2.59</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2.61</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2.58</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2.0499999999999998</v>
      </c>
    </row>
    <row r="35" spans="1:16" x14ac:dyDescent="0.2">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3.97</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3.55</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2.25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2.31</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2.37</v>
      </c>
    </row>
    <row r="36" spans="1:16" x14ac:dyDescent="0.2">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13.1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13.17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12.8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12.51</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12.2</v>
      </c>
    </row>
    <row r="39" spans="1:16" x14ac:dyDescent="0.2">
      <c r="A39" s="140" t="s">
        <v>58</v>
      </c>
    </row>
    <row r="40" spans="1:16" x14ac:dyDescent="0.2">
      <c r="A40" s="172"/>
      <c r="B40" s="172" t="str">
        <f>'実質公債費比率（分子）の構造'!K$44</f>
        <v>R01</v>
      </c>
      <c r="C40" s="172"/>
      <c r="D40" s="172"/>
      <c r="E40" s="172" t="str">
        <f>'実質公債費比率（分子）の構造'!L$44</f>
        <v>R02</v>
      </c>
      <c r="F40" s="172"/>
      <c r="G40" s="172"/>
      <c r="H40" s="172" t="str">
        <f>'実質公債費比率（分子）の構造'!M$44</f>
        <v>R03</v>
      </c>
      <c r="I40" s="172"/>
      <c r="J40" s="172"/>
      <c r="K40" s="172" t="str">
        <f>'実質公債費比率（分子）の構造'!N$44</f>
        <v>R04</v>
      </c>
      <c r="L40" s="172"/>
      <c r="M40" s="172"/>
      <c r="N40" s="172" t="str">
        <f>'実質公債費比率（分子）の構造'!O$44</f>
        <v>R05</v>
      </c>
      <c r="O40" s="172"/>
      <c r="P40" s="172"/>
    </row>
    <row r="41" spans="1:16" x14ac:dyDescent="0.2">
      <c r="A41" s="172"/>
      <c r="B41" s="172" t="s">
        <v>59</v>
      </c>
      <c r="C41" s="172"/>
      <c r="D41" s="172" t="s">
        <v>60</v>
      </c>
      <c r="E41" s="172" t="s">
        <v>59</v>
      </c>
      <c r="F41" s="172"/>
      <c r="G41" s="172" t="s">
        <v>60</v>
      </c>
      <c r="H41" s="172" t="s">
        <v>59</v>
      </c>
      <c r="I41" s="172"/>
      <c r="J41" s="172" t="s">
        <v>60</v>
      </c>
      <c r="K41" s="172" t="s">
        <v>59</v>
      </c>
      <c r="L41" s="172"/>
      <c r="M41" s="172" t="s">
        <v>60</v>
      </c>
      <c r="N41" s="172" t="s">
        <v>59</v>
      </c>
      <c r="O41" s="172"/>
      <c r="P41" s="172" t="s">
        <v>60</v>
      </c>
    </row>
    <row r="42" spans="1:16" x14ac:dyDescent="0.2">
      <c r="A42" s="172" t="s">
        <v>61</v>
      </c>
      <c r="B42" s="172"/>
      <c r="C42" s="172"/>
      <c r="D42" s="172">
        <f>'実質公債費比率（分子）の構造'!K$52</f>
        <v>7526</v>
      </c>
      <c r="E42" s="172"/>
      <c r="F42" s="172"/>
      <c r="G42" s="172">
        <f>'実質公債費比率（分子）の構造'!L$52</f>
        <v>7695</v>
      </c>
      <c r="H42" s="172"/>
      <c r="I42" s="172"/>
      <c r="J42" s="172">
        <f>'実質公債費比率（分子）の構造'!M$52</f>
        <v>7818</v>
      </c>
      <c r="K42" s="172"/>
      <c r="L42" s="172"/>
      <c r="M42" s="172">
        <f>'実質公債費比率（分子）の構造'!N$52</f>
        <v>7534</v>
      </c>
      <c r="N42" s="172"/>
      <c r="O42" s="172"/>
      <c r="P42" s="172">
        <f>'実質公債費比率（分子）の構造'!O$52</f>
        <v>7846</v>
      </c>
    </row>
    <row r="43" spans="1:16" x14ac:dyDescent="0.2">
      <c r="A43" s="172" t="s">
        <v>16</v>
      </c>
      <c r="B43" s="172">
        <f>'実質公債費比率（分子）の構造'!K$51</f>
        <v>1</v>
      </c>
      <c r="C43" s="172"/>
      <c r="D43" s="172"/>
      <c r="E43" s="172">
        <f>'実質公債費比率（分子）の構造'!L$51</f>
        <v>1</v>
      </c>
      <c r="F43" s="172"/>
      <c r="G43" s="172"/>
      <c r="H43" s="172">
        <f>'実質公債費比率（分子）の構造'!M$51</f>
        <v>1</v>
      </c>
      <c r="I43" s="172"/>
      <c r="J43" s="172"/>
      <c r="K43" s="172">
        <f>'実質公債費比率（分子）の構造'!N$51</f>
        <v>2</v>
      </c>
      <c r="L43" s="172"/>
      <c r="M43" s="172"/>
      <c r="N43" s="172">
        <f>'実質公債費比率（分子）の構造'!O$51</f>
        <v>2</v>
      </c>
      <c r="O43" s="172"/>
      <c r="P43" s="172"/>
    </row>
    <row r="44" spans="1:16" x14ac:dyDescent="0.2">
      <c r="A44" s="172" t="s">
        <v>62</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63</v>
      </c>
      <c r="B45" s="172">
        <f>'実質公債費比率（分子）の構造'!K$49</f>
        <v>281</v>
      </c>
      <c r="C45" s="172"/>
      <c r="D45" s="172"/>
      <c r="E45" s="172">
        <f>'実質公債費比率（分子）の構造'!L$49</f>
        <v>261</v>
      </c>
      <c r="F45" s="172"/>
      <c r="G45" s="172"/>
      <c r="H45" s="172">
        <f>'実質公債費比率（分子）の構造'!M$49</f>
        <v>252</v>
      </c>
      <c r="I45" s="172"/>
      <c r="J45" s="172"/>
      <c r="K45" s="172">
        <f>'実質公債費比率（分子）の構造'!N$49</f>
        <v>245</v>
      </c>
      <c r="L45" s="172"/>
      <c r="M45" s="172"/>
      <c r="N45" s="172">
        <f>'実質公債費比率（分子）の構造'!O$49</f>
        <v>194</v>
      </c>
      <c r="O45" s="172"/>
      <c r="P45" s="172"/>
    </row>
    <row r="46" spans="1:16" x14ac:dyDescent="0.2">
      <c r="A46" s="172" t="s">
        <v>64</v>
      </c>
      <c r="B46" s="172">
        <f>'実質公債費比率（分子）の構造'!K$48</f>
        <v>1123</v>
      </c>
      <c r="C46" s="172"/>
      <c r="D46" s="172"/>
      <c r="E46" s="172">
        <f>'実質公債費比率（分子）の構造'!L$48</f>
        <v>1058</v>
      </c>
      <c r="F46" s="172"/>
      <c r="G46" s="172"/>
      <c r="H46" s="172">
        <f>'実質公債費比率（分子）の構造'!M$48</f>
        <v>1028</v>
      </c>
      <c r="I46" s="172"/>
      <c r="J46" s="172"/>
      <c r="K46" s="172">
        <f>'実質公債費比率（分子）の構造'!N$48</f>
        <v>991</v>
      </c>
      <c r="L46" s="172"/>
      <c r="M46" s="172"/>
      <c r="N46" s="172">
        <f>'実質公債費比率（分子）の構造'!O$48</f>
        <v>1069</v>
      </c>
      <c r="O46" s="172"/>
      <c r="P46" s="172"/>
    </row>
    <row r="47" spans="1:16" x14ac:dyDescent="0.2">
      <c r="A47" s="172" t="s">
        <v>12</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65</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66</v>
      </c>
      <c r="B49" s="172">
        <f>'実質公債費比率（分子）の構造'!K$45</f>
        <v>5989</v>
      </c>
      <c r="C49" s="172"/>
      <c r="D49" s="172"/>
      <c r="E49" s="172">
        <f>'実質公債費比率（分子）の構造'!L$45</f>
        <v>5644</v>
      </c>
      <c r="F49" s="172"/>
      <c r="G49" s="172"/>
      <c r="H49" s="172">
        <f>'実質公債費比率（分子）の構造'!M$45</f>
        <v>6178</v>
      </c>
      <c r="I49" s="172"/>
      <c r="J49" s="172"/>
      <c r="K49" s="172">
        <f>'実質公債費比率（分子）の構造'!N$45</f>
        <v>5770</v>
      </c>
      <c r="L49" s="172"/>
      <c r="M49" s="172"/>
      <c r="N49" s="172">
        <f>'実質公債費比率（分子）の構造'!O$45</f>
        <v>5516</v>
      </c>
      <c r="O49" s="172"/>
      <c r="P49" s="172"/>
    </row>
    <row r="50" spans="1:16" x14ac:dyDescent="0.2">
      <c r="A50" s="172" t="s">
        <v>67</v>
      </c>
      <c r="B50" s="172" t="e">
        <f>NA()</f>
        <v>#N/A</v>
      </c>
      <c r="C50" s="172">
        <f>IF(ISNUMBER('実質公債費比率（分子）の構造'!K$53),'実質公債費比率（分子）の構造'!K$53,NA())</f>
        <v>-132</v>
      </c>
      <c r="D50" s="172" t="e">
        <f>NA()</f>
        <v>#N/A</v>
      </c>
      <c r="E50" s="172" t="e">
        <f>NA()</f>
        <v>#N/A</v>
      </c>
      <c r="F50" s="172">
        <f>IF(ISNUMBER('実質公債費比率（分子）の構造'!L$53),'実質公債費比率（分子）の構造'!L$53,NA())</f>
        <v>-731</v>
      </c>
      <c r="G50" s="172" t="e">
        <f>NA()</f>
        <v>#N/A</v>
      </c>
      <c r="H50" s="172" t="e">
        <f>NA()</f>
        <v>#N/A</v>
      </c>
      <c r="I50" s="172">
        <f>IF(ISNUMBER('実質公債費比率（分子）の構造'!M$53),'実質公債費比率（分子）の構造'!M$53,NA())</f>
        <v>-359</v>
      </c>
      <c r="J50" s="172" t="e">
        <f>NA()</f>
        <v>#N/A</v>
      </c>
      <c r="K50" s="172" t="e">
        <f>NA()</f>
        <v>#N/A</v>
      </c>
      <c r="L50" s="172">
        <f>IF(ISNUMBER('実質公債費比率（分子）の構造'!N$53),'実質公債費比率（分子）の構造'!N$53,NA())</f>
        <v>-526</v>
      </c>
      <c r="M50" s="172" t="e">
        <f>NA()</f>
        <v>#N/A</v>
      </c>
      <c r="N50" s="172" t="e">
        <f>NA()</f>
        <v>#N/A</v>
      </c>
      <c r="O50" s="172">
        <f>IF(ISNUMBER('実質公債費比率（分子）の構造'!O$53),'実質公債費比率（分子）の構造'!O$53,NA())</f>
        <v>-1065</v>
      </c>
      <c r="P50" s="172" t="e">
        <f>NA()</f>
        <v>#N/A</v>
      </c>
    </row>
    <row r="53" spans="1:16" x14ac:dyDescent="0.2">
      <c r="A53" s="140" t="s">
        <v>68</v>
      </c>
    </row>
    <row r="54" spans="1:16" x14ac:dyDescent="0.2">
      <c r="A54" s="171"/>
      <c r="B54" s="171" t="str">
        <f>'将来負担比率（分子）の構造'!I$40</f>
        <v>R01</v>
      </c>
      <c r="C54" s="171"/>
      <c r="D54" s="171"/>
      <c r="E54" s="171" t="str">
        <f>'将来負担比率（分子）の構造'!J$40</f>
        <v>R02</v>
      </c>
      <c r="F54" s="171"/>
      <c r="G54" s="171"/>
      <c r="H54" s="171" t="str">
        <f>'将来負担比率（分子）の構造'!K$40</f>
        <v>R03</v>
      </c>
      <c r="I54" s="171"/>
      <c r="J54" s="171"/>
      <c r="K54" s="171" t="str">
        <f>'将来負担比率（分子）の構造'!L$40</f>
        <v>R04</v>
      </c>
      <c r="L54" s="171"/>
      <c r="M54" s="171"/>
      <c r="N54" s="171" t="str">
        <f>'将来負担比率（分子）の構造'!M$40</f>
        <v>R05</v>
      </c>
      <c r="O54" s="171"/>
      <c r="P54" s="171"/>
    </row>
    <row r="55" spans="1:16" x14ac:dyDescent="0.2">
      <c r="A55" s="171"/>
      <c r="B55" s="171" t="s">
        <v>69</v>
      </c>
      <c r="C55" s="171"/>
      <c r="D55" s="171" t="s">
        <v>70</v>
      </c>
      <c r="E55" s="171" t="s">
        <v>69</v>
      </c>
      <c r="F55" s="171"/>
      <c r="G55" s="171" t="s">
        <v>70</v>
      </c>
      <c r="H55" s="171" t="s">
        <v>69</v>
      </c>
      <c r="I55" s="171"/>
      <c r="J55" s="171" t="s">
        <v>70</v>
      </c>
      <c r="K55" s="171" t="s">
        <v>69</v>
      </c>
      <c r="L55" s="171"/>
      <c r="M55" s="171" t="s">
        <v>70</v>
      </c>
      <c r="N55" s="171" t="s">
        <v>69</v>
      </c>
      <c r="O55" s="171"/>
      <c r="P55" s="171" t="s">
        <v>70</v>
      </c>
    </row>
    <row r="56" spans="1:16" x14ac:dyDescent="0.2">
      <c r="A56" s="171" t="s">
        <v>43</v>
      </c>
      <c r="B56" s="171"/>
      <c r="C56" s="171"/>
      <c r="D56" s="171">
        <f>'将来負担比率（分子）の構造'!I$52</f>
        <v>74818</v>
      </c>
      <c r="E56" s="171"/>
      <c r="F56" s="171"/>
      <c r="G56" s="171">
        <f>'将来負担比率（分子）の構造'!J$52</f>
        <v>75016</v>
      </c>
      <c r="H56" s="171"/>
      <c r="I56" s="171"/>
      <c r="J56" s="171">
        <f>'将来負担比率（分子）の構造'!K$52</f>
        <v>74389</v>
      </c>
      <c r="K56" s="171"/>
      <c r="L56" s="171"/>
      <c r="M56" s="171">
        <f>'将来負担比率（分子）の構造'!L$52</f>
        <v>71676</v>
      </c>
      <c r="N56" s="171"/>
      <c r="O56" s="171"/>
      <c r="P56" s="171">
        <f>'将来負担比率（分子）の構造'!M$52</f>
        <v>71239</v>
      </c>
    </row>
    <row r="57" spans="1:16" x14ac:dyDescent="0.2">
      <c r="A57" s="171" t="s">
        <v>42</v>
      </c>
      <c r="B57" s="171"/>
      <c r="C57" s="171"/>
      <c r="D57" s="171">
        <f>'将来負担比率（分子）の構造'!I$51</f>
        <v>20672</v>
      </c>
      <c r="E57" s="171"/>
      <c r="F57" s="171"/>
      <c r="G57" s="171">
        <f>'将来負担比率（分子）の構造'!J$51</f>
        <v>19847</v>
      </c>
      <c r="H57" s="171"/>
      <c r="I57" s="171"/>
      <c r="J57" s="171">
        <f>'将来負担比率（分子）の構造'!K$51</f>
        <v>19128</v>
      </c>
      <c r="K57" s="171"/>
      <c r="L57" s="171"/>
      <c r="M57" s="171">
        <f>'将来負担比率（分子）の構造'!L$51</f>
        <v>18541</v>
      </c>
      <c r="N57" s="171"/>
      <c r="O57" s="171"/>
      <c r="P57" s="171">
        <f>'将来負担比率（分子）の構造'!M$51</f>
        <v>18900</v>
      </c>
    </row>
    <row r="58" spans="1:16" x14ac:dyDescent="0.2">
      <c r="A58" s="171" t="s">
        <v>41</v>
      </c>
      <c r="B58" s="171"/>
      <c r="C58" s="171"/>
      <c r="D58" s="171">
        <f>'将来負担比率（分子）の構造'!I$50</f>
        <v>20954</v>
      </c>
      <c r="E58" s="171"/>
      <c r="F58" s="171"/>
      <c r="G58" s="171">
        <f>'将来負担比率（分子）の構造'!J$50</f>
        <v>26471</v>
      </c>
      <c r="H58" s="171"/>
      <c r="I58" s="171"/>
      <c r="J58" s="171">
        <f>'将来負担比率（分子）の構造'!K$50</f>
        <v>30685</v>
      </c>
      <c r="K58" s="171"/>
      <c r="L58" s="171"/>
      <c r="M58" s="171">
        <f>'将来負担比率（分子）の構造'!L$50</f>
        <v>34877</v>
      </c>
      <c r="N58" s="171"/>
      <c r="O58" s="171"/>
      <c r="P58" s="171">
        <f>'将来負担比率（分子）の構造'!M$50</f>
        <v>36939</v>
      </c>
    </row>
    <row r="59" spans="1:16" x14ac:dyDescent="0.2">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36</v>
      </c>
      <c r="B61" s="171">
        <f>'将来負担比率（分子）の構造'!I$46</f>
        <v>3</v>
      </c>
      <c r="C61" s="171"/>
      <c r="D61" s="171"/>
      <c r="E61" s="171">
        <f>'将来負担比率（分子）の構造'!J$46</f>
        <v>3</v>
      </c>
      <c r="F61" s="171"/>
      <c r="G61" s="171"/>
      <c r="H61" s="171">
        <f>'将来負担比率（分子）の構造'!K$46</f>
        <v>3</v>
      </c>
      <c r="I61" s="171"/>
      <c r="J61" s="171"/>
      <c r="K61" s="171">
        <f>'将来負担比率（分子）の構造'!L$46</f>
        <v>2</v>
      </c>
      <c r="L61" s="171"/>
      <c r="M61" s="171"/>
      <c r="N61" s="171">
        <f>'将来負担比率（分子）の構造'!M$46</f>
        <v>2</v>
      </c>
      <c r="O61" s="171"/>
      <c r="P61" s="171"/>
    </row>
    <row r="62" spans="1:16" x14ac:dyDescent="0.2">
      <c r="A62" s="171" t="s">
        <v>35</v>
      </c>
      <c r="B62" s="171">
        <f>'将来負担比率（分子）の構造'!I$45</f>
        <v>7184</v>
      </c>
      <c r="C62" s="171"/>
      <c r="D62" s="171"/>
      <c r="E62" s="171">
        <f>'将来負担比率（分子）の構造'!J$45</f>
        <v>6692</v>
      </c>
      <c r="F62" s="171"/>
      <c r="G62" s="171"/>
      <c r="H62" s="171">
        <f>'将来負担比率（分子）の構造'!K$45</f>
        <v>6308</v>
      </c>
      <c r="I62" s="171"/>
      <c r="J62" s="171"/>
      <c r="K62" s="171">
        <f>'将来負担比率（分子）の構造'!L$45</f>
        <v>5909</v>
      </c>
      <c r="L62" s="171"/>
      <c r="M62" s="171"/>
      <c r="N62" s="171">
        <f>'将来負担比率（分子）の構造'!M$45</f>
        <v>5809</v>
      </c>
      <c r="O62" s="171"/>
      <c r="P62" s="171"/>
    </row>
    <row r="63" spans="1:16" x14ac:dyDescent="0.2">
      <c r="A63" s="171" t="s">
        <v>34</v>
      </c>
      <c r="B63" s="171">
        <f>'将来負担比率（分子）の構造'!I$44</f>
        <v>1413</v>
      </c>
      <c r="C63" s="171"/>
      <c r="D63" s="171"/>
      <c r="E63" s="171">
        <f>'将来負担比率（分子）の構造'!J$44</f>
        <v>1234</v>
      </c>
      <c r="F63" s="171"/>
      <c r="G63" s="171"/>
      <c r="H63" s="171">
        <f>'将来負担比率（分子）の構造'!K$44</f>
        <v>1008</v>
      </c>
      <c r="I63" s="171"/>
      <c r="J63" s="171"/>
      <c r="K63" s="171">
        <f>'将来負担比率（分子）の構造'!L$44</f>
        <v>802</v>
      </c>
      <c r="L63" s="171"/>
      <c r="M63" s="171"/>
      <c r="N63" s="171">
        <f>'将来負担比率（分子）の構造'!M$44</f>
        <v>695</v>
      </c>
      <c r="O63" s="171"/>
      <c r="P63" s="171"/>
    </row>
    <row r="64" spans="1:16" x14ac:dyDescent="0.2">
      <c r="A64" s="171" t="s">
        <v>33</v>
      </c>
      <c r="B64" s="171">
        <f>'将来負担比率（分子）の構造'!I$43</f>
        <v>14193</v>
      </c>
      <c r="C64" s="171"/>
      <c r="D64" s="171"/>
      <c r="E64" s="171">
        <f>'将来負担比率（分子）の構造'!J$43</f>
        <v>13166</v>
      </c>
      <c r="F64" s="171"/>
      <c r="G64" s="171"/>
      <c r="H64" s="171">
        <f>'将来負担比率（分子）の構造'!K$43</f>
        <v>12320</v>
      </c>
      <c r="I64" s="171"/>
      <c r="J64" s="171"/>
      <c r="K64" s="171">
        <f>'将来負担比率（分子）の構造'!L$43</f>
        <v>11320</v>
      </c>
      <c r="L64" s="171"/>
      <c r="M64" s="171"/>
      <c r="N64" s="171">
        <f>'将来負担比率（分子）の構造'!M$43</f>
        <v>10906</v>
      </c>
      <c r="O64" s="171"/>
      <c r="P64" s="171"/>
    </row>
    <row r="65" spans="1:16" x14ac:dyDescent="0.2">
      <c r="A65" s="171" t="s">
        <v>32</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31</v>
      </c>
      <c r="B66" s="171">
        <f>'将来負担比率（分子）の構造'!I$41</f>
        <v>61703</v>
      </c>
      <c r="C66" s="171"/>
      <c r="D66" s="171"/>
      <c r="E66" s="171">
        <f>'将来負担比率（分子）の構造'!J$41</f>
        <v>62031</v>
      </c>
      <c r="F66" s="171"/>
      <c r="G66" s="171"/>
      <c r="H66" s="171">
        <f>'将来負担比率（分子）の構造'!K$41</f>
        <v>59574</v>
      </c>
      <c r="I66" s="171"/>
      <c r="J66" s="171"/>
      <c r="K66" s="171">
        <f>'将来負担比率（分子）の構造'!L$41</f>
        <v>58837</v>
      </c>
      <c r="L66" s="171"/>
      <c r="M66" s="171"/>
      <c r="N66" s="171">
        <f>'将来負担比率（分子）の構造'!M$41</f>
        <v>61949</v>
      </c>
      <c r="O66" s="171"/>
      <c r="P66" s="171"/>
    </row>
    <row r="67" spans="1:16" x14ac:dyDescent="0.2">
      <c r="A67" s="171" t="s">
        <v>71</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72</v>
      </c>
      <c r="B70" s="173"/>
      <c r="C70" s="173"/>
      <c r="D70" s="173"/>
      <c r="E70" s="173"/>
      <c r="F70" s="173"/>
    </row>
    <row r="71" spans="1:16" x14ac:dyDescent="0.2">
      <c r="A71" s="174"/>
      <c r="B71" s="174" t="str">
        <f>基金残高に係る経年分析!F54</f>
        <v>R03</v>
      </c>
      <c r="C71" s="174" t="str">
        <f>基金残高に係る経年分析!G54</f>
        <v>R04</v>
      </c>
      <c r="D71" s="174" t="str">
        <f>基金残高に係る経年分析!H54</f>
        <v>R05</v>
      </c>
    </row>
    <row r="72" spans="1:16" x14ac:dyDescent="0.2">
      <c r="A72" s="174" t="s">
        <v>73</v>
      </c>
      <c r="B72" s="175">
        <f>基金残高に係る経年分析!F55</f>
        <v>14077</v>
      </c>
      <c r="C72" s="175">
        <f>基金残高に係る経年分析!G55</f>
        <v>14181</v>
      </c>
      <c r="D72" s="175">
        <f>基金残高に係る経年分析!H55</f>
        <v>14181</v>
      </c>
    </row>
    <row r="73" spans="1:16" x14ac:dyDescent="0.2">
      <c r="A73" s="174" t="s">
        <v>74</v>
      </c>
      <c r="B73" s="175">
        <f>基金残高に係る経年分析!F56</f>
        <v>1874</v>
      </c>
      <c r="C73" s="175">
        <f>基金残高に係る経年分析!G56</f>
        <v>2217</v>
      </c>
      <c r="D73" s="175">
        <f>基金残高に係る経年分析!H56</f>
        <v>2475</v>
      </c>
    </row>
    <row r="74" spans="1:16" x14ac:dyDescent="0.2">
      <c r="A74" s="174" t="s">
        <v>75</v>
      </c>
      <c r="B74" s="175">
        <f>基金残高に係る経年分析!F57</f>
        <v>12102</v>
      </c>
      <c r="C74" s="175">
        <f>基金残高に係る経年分析!G57</f>
        <v>15761</v>
      </c>
      <c r="D74" s="175">
        <f>基金残高に係る経年分析!H57</f>
        <v>18080</v>
      </c>
    </row>
  </sheetData>
  <sheetProtection algorithmName="SHA-512" hashValue="raQSk1xTIgQQQR3j4Uyl13hrJYYuuJ9X/ShmQCpMaOX9ANUkKt6IAgoU/PowrAgULhdHc2/U+non19CaymnBFQ==" saltValue="I9VWq9RXSDIIUZMyUIdn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2025-03-13T07:29:57Z</cp:lastPrinted>
  <dcterms:created xsi:type="dcterms:W3CDTF">2025-02-19T03:28:12Z</dcterms:created>
  <dcterms:modified xsi:type="dcterms:W3CDTF">2025-03-18T04:56:12Z</dcterms:modified>
  <cp:category/>
</cp:coreProperties>
</file>