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22032AFD-32CA-40C5-B019-7AB64481D25B}"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BE36" i="10"/>
  <c r="AM36" i="10"/>
  <c r="BE35" i="10"/>
  <c r="BE34" i="10"/>
  <c r="C34" i="10"/>
  <c r="C35" i="10" s="1"/>
  <c r="C36" i="10" s="1"/>
  <c r="C37"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CO34" i="10" l="1"/>
  <c r="CO35" i="10" s="1"/>
  <c r="CO36" i="10" s="1"/>
  <c r="CO37" i="10" s="1"/>
  <c r="CO38" i="10" s="1"/>
  <c r="CO39" i="10" s="1"/>
  <c r="CO40" i="10" s="1"/>
  <c r="CO41" i="10" s="1"/>
</calcChain>
</file>

<file path=xl/sharedStrings.xml><?xml version="1.0" encoding="utf-8"?>
<sst xmlns="http://schemas.openxmlformats.org/spreadsheetml/2006/main" count="1093" uniqueCount="571">
  <si>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</si>
  <si>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</si>
  <si>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</si>
  <si>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</si>
  <si>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</si>
  <si>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</si>
  <si>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</si>
  <si>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</si>
  <si>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</si>
  <si>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</si>
  <si>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</si>
  <si>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</si>
  <si>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</si>
  <si>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</si>
  <si>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</si>
  <si>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</si>
  <si>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</si>
  <si>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</si>
  <si>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</si>
  <si>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</si>
  <si>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</si>
  <si>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</si>
  <si>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</si>
  <si>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</si>
  <si>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</si>
  <si>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</si>
  <si>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</si>
  <si>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</si>
  <si>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</si>
  <si>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</si>
  <si>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</si>
  <si>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</si>
  <si>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</si>
  <si>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</si>
  <si>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</si>
  <si>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</si>
  <si>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</si>
  <si>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</si>
  <si>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</si>
  <si>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</si>
  <si>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</si>
  <si>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</si>
  <si>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</si>
  <si>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</si>
  <si>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</si>
  <si>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</si>
  <si>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</si>
  <si>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</si>
  <si>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</si>
  <si>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</si>
  <si>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</si>
  <si>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</si>
  <si>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</si>
  <si>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</si>
  <si>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</si>
  <si>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</si>
  <si>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</si>
  <si>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</si>
  <si>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</si>
  <si>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</si>
  <si>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</si>
  <si>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</si>
  <si>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</si>
  <si>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</si>
  <si>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</si>
  <si>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</si>
  <si>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</si>
  <si>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</si>
  <si>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</si>
  <si>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</si>
  <si>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</si>
  <si>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</si>
  <si>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</si>
  <si>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</si>
  <si>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</si>
  <si>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</si>
  <si>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</si>
  <si>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</si>
  <si>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</si>
  <si>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</si>
  <si>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</si>
  <si>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</si>
  <si>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</si>
  <si>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</si>
  <si>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</si>
  <si>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</si>
  <si>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</si>
  <si>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</si>
  <si>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</si>
  <si>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</si>
  <si>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</si>
  <si>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</si>
  <si>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</si>
  <si>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</si>
  <si>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泉佐野市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</si>
  <si>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</si>
  <si>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</si>
  <si>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</si>
  <si>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</si>
  <si>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</si>
  <si>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</si>
  <si>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</si>
  <si>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</si>
  <si>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</si>
  <si>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</si>
  <si>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</si>
  <si>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</si>
  <si>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</si>
  <si>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</si>
  <si>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</si>
  <si>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</si>
  <si>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</si>
  <si>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</si>
  <si>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</si>
  <si>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</si>
  <si>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</si>
  <si>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</si>
  <si>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</si>
  <si>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</si>
  <si>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</si>
  <si>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</si>
  <si>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</si>
  <si>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</si>
  <si>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</si>
  <si>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</si>
  <si>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</si>
  <si>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</si>
  <si>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</si>
  <si>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</si>
  <si>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</si>
  <si>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</si>
  <si>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</si>
  <si>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</si>
  <si>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</si>
  <si>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</si>
  <si>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</si>
  <si>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</si>
  <si>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</si>
  <si>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</si>
  <si>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</si>
  <si>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</si>
  <si>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</si>
  <si>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</si>
  <si>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</si>
  <si>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</si>
  <si>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</si>
  <si>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</si>
  <si>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</si>
  <si>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</si>
  <si>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</si>
  <si>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</si>
  <si>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</si>
  <si>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</si>
  <si>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</si>
  <si>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</si>
  <si>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</si>
  <si>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</si>
  <si>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</si>
  <si>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</si>
  <si>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</si>
  <si>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</si>
  <si>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</si>
  <si>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</si>
  <si>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</si>
  <si>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</si>
  <si>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</si>
  <si>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</si>
  <si>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</si>
  <si>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</si>
  <si>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</si>
  <si>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</si>
  <si>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</si>
  <si>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</si>
  <si>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</si>
  <si>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</si>
  <si>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</si>
  <si>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</si>
  <si>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</si>
  <si>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</si>
  <si>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</si>
  <si>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</si>
  <si>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</si>
  <si>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</si>
  <si>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</si>
  <si>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</si>
  <si>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</si>
  <si>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</si>
  <si>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</si>
  <si>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</si>
  <si>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</si>
  <si>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</si>
  <si>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</si>
  <si>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</si>
  <si>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</si>
  <si>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</si>
  <si>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</si>
  <si>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</si>
  <si>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</si>
  <si>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</si>
  <si>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</si>
  <si>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</si>
  <si>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</si>
  <si>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</si>
  <si>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大阪府泉佐野市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</si>
  <si>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</si>
  <si>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</si>
  <si>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</si>
  <si>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</si>
  <si>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</si>
  <si>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</si>
  <si>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</si>
  <si>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</si>
  <si>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</si>
  <si>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</si>
  <si>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</si>
  <si>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</si>
  <si>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</si>
  <si>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</si>
  <si>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</si>
  <si>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</si>
  <si>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</si>
  <si>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</si>
  <si>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</si>
  <si>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</si>
  <si>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</si>
  <si>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</si>
  <si>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</si>
  <si>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</si>
  <si>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</si>
  <si>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</si>
  <si>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</si>
  <si>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</si>
  <si>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</si>
  <si>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</si>
  <si>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</si>
  <si>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</si>
  <si>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</si>
  <si>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</si>
  <si>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</si>
  <si>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</si>
  <si>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</si>
  <si>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</si>
  <si>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</si>
  <si>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</si>
  <si>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</si>
  <si>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</si>
  <si>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</si>
  <si>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</si>
  <si>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</si>
  <si>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</si>
  <si>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</si>
  <si>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</si>
  <si>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</si>
  <si>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</si>
  <si>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</si>
  <si>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</si>
  <si>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</si>
  <si>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</si>
  <si>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</si>
  <si>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</si>
  <si>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</si>
  <si>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</si>
  <si>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</si>
  <si>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</si>
  <si>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</si>
  <si>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</si>
  <si>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</si>
  <si>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</si>
  <si>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</si>
  <si>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</si>
  <si>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</si>
  <si>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</si>
  <si>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</si>
  <si>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</si>
  <si>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</si>
  <si>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</si>
  <si>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</si>
  <si>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</si>
  <si>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</si>
  <si>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</si>
  <si>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</si>
  <si>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</si>
  <si>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</si>
  <si>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</si>
  <si>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</si>
  <si>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</si>
  <si>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</si>
  <si>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</si>
  <si>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</si>
  <si>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</si>
  <si>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</si>
  <si>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</si>
  <si>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</si>
  <si>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</si>
  <si>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</si>
  <si>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</si>
  <si>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</si>
  <si>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</si>
  <si>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</si>
  <si>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</si>
  <si>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</si>
  <si>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</si>
  <si>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</si>
  <si>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</si>
  <si>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</si>
  <si>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</si>
  <si>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</si>
  <si>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</si>
  <si>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</si>
  <si>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</si>
  <si>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</si>
  <si>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</si>
  <si>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</si>
  <si>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</si>
  <si>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</si>
  <si>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</si>
  <si>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</si>
  <si>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</si>
  <si>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</si>
  <si>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</si>
  <si>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</si>
  <si>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</si>
  <si>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</si>
  <si>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</si>
  <si>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</si>
  <si>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</si>
  <si>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</si>
  <si>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</si>
  <si>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</si>
  <si>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</si>
  <si>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</si>
  <si>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</si>
  <si>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</si>
  <si>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</si>
  <si>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</si>
  <si>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</si>
  <si>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</si>
  <si>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</si>
  <si>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</si>
  <si>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</si>
  <si>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</si>
  <si>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</si>
  <si>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</si>
  <si>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</si>
  <si>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</si>
  <si>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</si>
  <si>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</si>
  <si>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</si>
  <si>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</si>
  <si>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</si>
  <si>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</si>
  <si>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</si>
  <si>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</si>
  <si>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</si>
  <si>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大阪府泉佐野市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</si>
  <si>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</si>
  <si>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</si>
  <si>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</si>
  <si>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</si>
  <si>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</si>
  <si>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</si>
  <si>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</si>
  <si>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</si>
  <si>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</si>
  <si>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</si>
  <si>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</si>
  <si>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</si>
  <si>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</si>
  <si>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</si>
  <si>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</si>
  <si>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</si>
  <si>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</si>
  <si>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</si>
  <si>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</si>
  <si>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</si>
  <si>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</si>
  <si>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病院事業債管理特別会計</t>
    <phoneticPr fontId="5"/>
  </si>
  <si>
    <t>りんくう公園事業特別会計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</si>
  <si>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</si>
  <si>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</si>
  <si>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</si>
  <si>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</si>
  <si>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</si>
  <si>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</si>
  <si>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</si>
  <si>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</si>
  <si>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</si>
  <si>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</si>
  <si>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</si>
  <si>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</si>
  <si>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</si>
  <si>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</si>
  <si>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</si>
  <si>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</si>
  <si>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</si>
  <si>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</si>
  <si>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</si>
  <si>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</si>
  <si>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</si>
  <si>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</si>
  <si>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</si>
  <si>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</si>
  <si>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</si>
  <si>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</si>
  <si>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</si>
  <si>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</si>
  <si>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</si>
  <si>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</si>
  <si>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</si>
  <si>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</si>
  <si>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</si>
  <si>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</si>
  <si>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</si>
  <si>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</si>
  <si>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</si>
  <si>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</si>
  <si>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</si>
  <si>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</si>
  <si>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</si>
  <si>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</si>
  <si>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</si>
  <si>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</si>
  <si>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</si>
  <si>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</si>
  <si>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</si>
  <si>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</si>
  <si>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</si>
  <si>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</si>
  <si>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</si>
  <si>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</si>
  <si>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</si>
  <si>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</si>
  <si>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</si>
  <si>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</si>
  <si>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</si>
  <si>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</si>
  <si>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</si>
  <si>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</si>
  <si>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</si>
  <si>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</si>
  <si>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</si>
  <si>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</si>
  <si>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</si>
  <si>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</si>
  <si>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</si>
  <si>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</si>
  <si>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</si>
  <si>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</si>
  <si>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</si>
  <si>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</si>
  <si>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</si>
  <si>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</si>
  <si>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</si>
  <si>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</si>
  <si>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</si>
  <si>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</si>
  <si>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</si>
  <si>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</si>
  <si>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</si>
  <si>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</si>
  <si>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</si>
  <si>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</si>
  <si>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</si>
  <si>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</si>
  <si>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</si>
  <si>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</si>
  <si>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</si>
  <si>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</si>
  <si>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</si>
  <si>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</si>
  <si>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</si>
  <si>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</si>
  <si>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</si>
  <si>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</si>
  <si>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</si>
  <si>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</si>
  <si>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</si>
  <si>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</si>
  <si>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</si>
  <si>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</si>
  <si>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</si>
  <si>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</si>
  <si>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</si>
  <si>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</si>
  <si>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</si>
  <si>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</si>
  <si>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</si>
  <si>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</si>
  <si>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</si>
  <si>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</si>
  <si>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</si>
  <si>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</si>
  <si>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</si>
  <si>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</si>
  <si>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</si>
  <si>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</si>
  <si>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</si>
  <si>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</si>
  <si>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</si>
  <si>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</si>
  <si>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</si>
  <si>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</si>
  <si>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</si>
  <si>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</si>
  <si>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</si>
  <si>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</si>
  <si>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</si>
  <si>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</si>
  <si>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</si>
  <si>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</si>
  <si>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</si>
  <si>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</si>
  <si>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</si>
  <si>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</si>
  <si>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</si>
  <si>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</si>
  <si>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</si>
  <si>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</si>
  <si>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</si>
  <si>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</si>
  <si>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</si>
  <si>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</si>
  <si>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</si>
  <si>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</si>
  <si>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</si>
  <si>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</si>
  <si>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</si>
  <si>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</si>
  <si>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</si>
  <si>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</si>
  <si>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</si>
  <si>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</si>
  <si>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0.67</t>
  </si>
  <si>
    <t>水道事業会計</t>
  </si>
  <si>
    <t>下水道事業会計</t>
  </si>
  <si>
    <t>介護保険事業特別会計</t>
  </si>
  <si>
    <t>一般会計</t>
  </si>
  <si>
    <t>国民健康保険事業特別会計</t>
  </si>
  <si>
    <t>後期高齢者医療事業特別会計</t>
  </si>
  <si>
    <t>公共用地先行取得事業特別会計</t>
  </si>
  <si>
    <t>病院事業債管理特別会計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</si>
  <si>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</si>
  <si>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</si>
  <si>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</si>
  <si>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</si>
  <si>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</si>
  <si>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</si>
  <si>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</si>
  <si>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</si>
  <si>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</si>
  <si>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泉佐野市田尻町清掃施設組合</t>
    <rPh sb="0" eb="4">
      <t>イズミサノシ</t>
    </rPh>
    <rPh sb="4" eb="7">
      <t>タジリチョウ</t>
    </rPh>
    <rPh sb="7" eb="9">
      <t>セイソウ</t>
    </rPh>
    <rPh sb="9" eb="11">
      <t>シセツ</t>
    </rPh>
    <rPh sb="11" eb="13">
      <t>クミアイ</t>
    </rPh>
    <phoneticPr fontId="2"/>
  </si>
  <si>
    <t>泉州南消防組合</t>
    <rPh sb="0" eb="2">
      <t>センシュウ</t>
    </rPh>
    <rPh sb="2" eb="3">
      <t>ミナミ</t>
    </rPh>
    <rPh sb="3" eb="5">
      <t>ショウボウ</t>
    </rPh>
    <rPh sb="5" eb="7">
      <t>クミアイ</t>
    </rPh>
    <phoneticPr fontId="2"/>
  </si>
  <si>
    <t>大阪府都市ボートレース企業団</t>
    <rPh sb="0" eb="3">
      <t>オオサカフ</t>
    </rPh>
    <rPh sb="3" eb="5">
      <t>トシ</t>
    </rPh>
    <rPh sb="11" eb="13">
      <t>キギョウ</t>
    </rPh>
    <rPh sb="13" eb="14">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</si>
  <si>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</si>
  <si>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</si>
  <si>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</si>
  <si>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</si>
  <si>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泉佐野市土地開発公社</t>
    <rPh sb="0" eb="4">
      <t>イズミサノシ</t>
    </rPh>
    <rPh sb="4" eb="6">
      <t>トチ</t>
    </rPh>
    <rPh sb="6" eb="8">
      <t>カイハツ</t>
    </rPh>
    <rPh sb="8" eb="10">
      <t>コウシャ</t>
    </rPh>
    <phoneticPr fontId="2"/>
  </si>
  <si>
    <t>泉佐野市文化振興財団</t>
    <rPh sb="0" eb="4">
      <t>イズミサノシ</t>
    </rPh>
    <rPh sb="4" eb="6">
      <t>ブンカ</t>
    </rPh>
    <rPh sb="6" eb="8">
      <t>シンコウ</t>
    </rPh>
    <rPh sb="8" eb="10">
      <t>ザイダン</t>
    </rPh>
    <phoneticPr fontId="2"/>
  </si>
  <si>
    <t>泉佐野市ウォーターフロント</t>
    <rPh sb="0" eb="4">
      <t>イズミサノシ</t>
    </rPh>
    <phoneticPr fontId="2"/>
  </si>
  <si>
    <t>地方独立行政法人りんくう総合医療センター</t>
    <rPh sb="0" eb="2">
      <t>チホウ</t>
    </rPh>
    <rPh sb="2" eb="4">
      <t>ドクリツ</t>
    </rPh>
    <rPh sb="4" eb="6">
      <t>ギョウセイ</t>
    </rPh>
    <rPh sb="6" eb="8">
      <t>ホウジン</t>
    </rPh>
    <rPh sb="12" eb="14">
      <t>ソウゴウ</t>
    </rPh>
    <rPh sb="14" eb="16">
      <t>イリョウ</t>
    </rPh>
    <phoneticPr fontId="2"/>
  </si>
  <si>
    <t>泉佐野電力</t>
    <rPh sb="0" eb="3">
      <t>イズミサノ</t>
    </rPh>
    <rPh sb="3" eb="5">
      <t>デンリョク</t>
    </rPh>
    <phoneticPr fontId="2"/>
  </si>
  <si>
    <t>泉佐野ガス</t>
    <rPh sb="0" eb="3">
      <t>イズミサノ</t>
    </rPh>
    <phoneticPr fontId="2"/>
  </si>
  <si>
    <t>株式会社さのたす</t>
    <rPh sb="0" eb="4">
      <t>カブシキガイシャ</t>
    </rPh>
    <phoneticPr fontId="2"/>
  </si>
  <si>
    <t>-</t>
    <phoneticPr fontId="2"/>
  </si>
  <si>
    <t>公共施設整備等基金</t>
    <rPh sb="0" eb="2">
      <t>コウキョウ</t>
    </rPh>
    <rPh sb="2" eb="4">
      <t>シセツ</t>
    </rPh>
    <rPh sb="4" eb="6">
      <t>セイビ</t>
    </rPh>
    <rPh sb="6" eb="7">
      <t>トウ</t>
    </rPh>
    <rPh sb="7" eb="9">
      <t>キキン</t>
    </rPh>
    <phoneticPr fontId="5"/>
  </si>
  <si>
    <t>教育振興基金</t>
    <rPh sb="0" eb="2">
      <t>キョウイク</t>
    </rPh>
    <rPh sb="2" eb="4">
      <t>シンコウ</t>
    </rPh>
    <rPh sb="4" eb="6">
      <t>キキン</t>
    </rPh>
    <phoneticPr fontId="5"/>
  </si>
  <si>
    <t>福祉基金</t>
    <rPh sb="0" eb="2">
      <t>フクシ</t>
    </rPh>
    <rPh sb="2" eb="4">
      <t>キキン</t>
    </rPh>
    <phoneticPr fontId="5"/>
  </si>
  <si>
    <t>地域経済振興基金</t>
    <rPh sb="0" eb="2">
      <t>チイキ</t>
    </rPh>
    <rPh sb="2" eb="4">
      <t>ケイザイ</t>
    </rPh>
    <rPh sb="4" eb="6">
      <t>シンコウ</t>
    </rPh>
    <rPh sb="6" eb="8">
      <t>キキン</t>
    </rPh>
    <phoneticPr fontId="5"/>
  </si>
  <si>
    <t>魅力創造発信基金</t>
    <rPh sb="0" eb="4">
      <t>ミリョクソウゾウ</t>
    </rPh>
    <rPh sb="4" eb="6">
      <t>ハッシン</t>
    </rPh>
    <rPh sb="6" eb="8">
      <t>キキン</t>
    </rPh>
    <phoneticPr fontId="5"/>
  </si>
  <si>
    <t>地方独立行政法人泉佐野市行政事務サービスセンター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</si>
</sst>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94C3-433A-AF8C-7751EC2EC7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57425</c:v>
                </c:pt>
                <c:pt idx="1">
                  <c:v>52480</c:v>
                </c:pt>
                <c:pt idx="2">
                  <c:v>40168</c:v>
                </c:pt>
                <c:pt idx="3">
                  <c:v>42819</c:v>
                </c:pt>
                <c:pt idx="4">
                  <c:v>48547</c:v>
                </c:pt>
              </c:numCache>
            </c:numRef>
          </c:val>
          <c:smooth val="0"/>
          <c:extLst>
            <c:ext xmlns:c16="http://schemas.microsoft.com/office/drawing/2014/chart" uri="{C3380CC4-5D6E-409C-BE32-E72D297353CC}">
              <c16:uniqueId val="{00000001-94C3-433A-AF8C-7751EC2EC7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0.56999999999999995</c:v>
                </c:pt>
                <c:pt idx="1">
                  <c:v>0.57999999999999996</c:v>
                </c:pt>
                <c:pt idx="2">
                  <c:v>1.57</c:v>
                </c:pt>
                <c:pt idx="3">
                  <c:v>1.7</c:v>
                </c:pt>
                <c:pt idx="4">
                  <c:v>1.06</c:v>
                </c:pt>
              </c:numCache>
            </c:numRef>
          </c:val>
          <c:extLst>
            <c:ext xmlns:c16="http://schemas.microsoft.com/office/drawing/2014/chart" uri="{C3380CC4-5D6E-409C-BE32-E72D297353CC}">
              <c16:uniqueId val="{00000000-F26F-44AE-91B3-33ECD3F729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7.99</c:v>
                </c:pt>
                <c:pt idx="1">
                  <c:v>6.91</c:v>
                </c:pt>
                <c:pt idx="2">
                  <c:v>6.92</c:v>
                </c:pt>
                <c:pt idx="3">
                  <c:v>8.01</c:v>
                </c:pt>
                <c:pt idx="4">
                  <c:v>7.82</c:v>
                </c:pt>
              </c:numCache>
            </c:numRef>
          </c:val>
          <c:extLst>
            <c:ext xmlns:c16="http://schemas.microsoft.com/office/drawing/2014/chart" uri="{C3380CC4-5D6E-409C-BE32-E72D297353CC}">
              <c16:uniqueId val="{00000001-F26F-44AE-91B3-33ECD3F729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2.4900000000000002</c:v>
                </c:pt>
                <c:pt idx="1">
                  <c:v>3.32</c:v>
                </c:pt>
                <c:pt idx="2">
                  <c:v>1.29</c:v>
                </c:pt>
                <c:pt idx="3">
                  <c:v>5.7</c:v>
                </c:pt>
                <c:pt idx="4">
                  <c:v>-0.67</c:v>
                </c:pt>
              </c:numCache>
            </c:numRef>
          </c:val>
          <c:smooth val="0"/>
          <c:extLst>
            <c:ext xmlns:c16="http://schemas.microsoft.com/office/drawing/2014/chart" uri="{C3380CC4-5D6E-409C-BE32-E72D297353CC}">
              <c16:uniqueId val="{00000002-F26F-44AE-91B3-33ECD3F729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2.52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310-46B5-B55A-B62E5809C3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10-46B5-B55A-B62E5809C3F3}"/>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310-46B5-B55A-B62E5809C3F3}"/>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310-46B5-B55A-B62E5809C3F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4-7310-46B5-B55A-B62E5809C3F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2.5299999999999998</c:v>
                </c:pt>
                <c:pt idx="2">
                  <c:v>#N/A</c:v>
                </c:pt>
                <c:pt idx="3">
                  <c:v>2.87</c:v>
                </c:pt>
                <c:pt idx="4">
                  <c:v>#N/A</c:v>
                </c:pt>
                <c:pt idx="5">
                  <c:v>2.8</c:v>
                </c:pt>
                <c:pt idx="6">
                  <c:v>#N/A</c:v>
                </c:pt>
                <c:pt idx="7">
                  <c:v>2.3199999999999998</c:v>
                </c:pt>
                <c:pt idx="8">
                  <c:v>#N/A</c:v>
                </c:pt>
                <c:pt idx="9">
                  <c:v>0.96</c:v>
                </c:pt>
              </c:numCache>
            </c:numRef>
          </c:val>
          <c:extLst>
            <c:ext xmlns:c16="http://schemas.microsoft.com/office/drawing/2014/chart" uri="{C3380CC4-5D6E-409C-BE32-E72D297353CC}">
              <c16:uniqueId val="{00000005-7310-46B5-B55A-B62E5809C3F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0.56999999999999995</c:v>
                </c:pt>
                <c:pt idx="2">
                  <c:v>#N/A</c:v>
                </c:pt>
                <c:pt idx="3">
                  <c:v>0.56999999999999995</c:v>
                </c:pt>
                <c:pt idx="4">
                  <c:v>#N/A</c:v>
                </c:pt>
                <c:pt idx="5">
                  <c:v>1.57</c:v>
                </c:pt>
                <c:pt idx="6">
                  <c:v>#N/A</c:v>
                </c:pt>
                <c:pt idx="7">
                  <c:v>1.69</c:v>
                </c:pt>
                <c:pt idx="8">
                  <c:v>#N/A</c:v>
                </c:pt>
                <c:pt idx="9">
                  <c:v>1.05</c:v>
                </c:pt>
              </c:numCache>
            </c:numRef>
          </c:val>
          <c:extLst>
            <c:ext xmlns:c16="http://schemas.microsoft.com/office/drawing/2014/chart" uri="{C3380CC4-5D6E-409C-BE32-E72D297353CC}">
              <c16:uniqueId val="{00000006-7310-46B5-B55A-B62E5809C3F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0.41</c:v>
                </c:pt>
                <c:pt idx="2">
                  <c:v>#N/A</c:v>
                </c:pt>
                <c:pt idx="3">
                  <c:v>1.17</c:v>
                </c:pt>
                <c:pt idx="4">
                  <c:v>#N/A</c:v>
                </c:pt>
                <c:pt idx="5">
                  <c:v>1.0900000000000001</c:v>
                </c:pt>
                <c:pt idx="6">
                  <c:v>#N/A</c:v>
                </c:pt>
                <c:pt idx="7">
                  <c:v>0.63</c:v>
                </c:pt>
                <c:pt idx="8">
                  <c:v>#N/A</c:v>
                </c:pt>
                <c:pt idx="9">
                  <c:v>1.1100000000000001</c:v>
                </c:pt>
              </c:numCache>
            </c:numRef>
          </c:val>
          <c:extLst>
            <c:ext xmlns:c16="http://schemas.microsoft.com/office/drawing/2014/chart" uri="{C3380CC4-5D6E-409C-BE32-E72D297353CC}">
              <c16:uniqueId val="{00000007-7310-46B5-B55A-B62E5809C3F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3.21</c:v>
                </c:pt>
                <c:pt idx="4">
                  <c:v>#N/A</c:v>
                </c:pt>
                <c:pt idx="5">
                  <c:v>3.05</c:v>
                </c:pt>
                <c:pt idx="6">
                  <c:v>#N/A</c:v>
                </c:pt>
                <c:pt idx="7">
                  <c:v>2.09</c:v>
                </c:pt>
                <c:pt idx="8">
                  <c:v>#N/A</c:v>
                </c:pt>
                <c:pt idx="9">
                  <c:v>1.33</c:v>
                </c:pt>
              </c:numCache>
            </c:numRef>
          </c:val>
          <c:extLst>
            <c:ext xmlns:c16="http://schemas.microsoft.com/office/drawing/2014/chart" uri="{C3380CC4-5D6E-409C-BE32-E72D297353CC}">
              <c16:uniqueId val="{00000008-7310-46B5-B55A-B62E5809C3F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3.02</c:v>
                </c:pt>
                <c:pt idx="2">
                  <c:v>#N/A</c:v>
                </c:pt>
                <c:pt idx="3">
                  <c:v>2.3199999999999998</c:v>
                </c:pt>
                <c:pt idx="4">
                  <c:v>#N/A</c:v>
                </c:pt>
                <c:pt idx="5">
                  <c:v>2.0499999999999998</c:v>
                </c:pt>
                <c:pt idx="6">
                  <c:v>#N/A</c:v>
                </c:pt>
                <c:pt idx="7">
                  <c:v>1.87</c:v>
                </c:pt>
                <c:pt idx="8">
                  <c:v>#N/A</c:v>
                </c:pt>
                <c:pt idx="9">
                  <c:v>2.56</c:v>
                </c:pt>
              </c:numCache>
            </c:numRef>
          </c:val>
          <c:extLst>
            <c:ext xmlns:c16="http://schemas.microsoft.com/office/drawing/2014/chart" uri="{C3380CC4-5D6E-409C-BE32-E72D297353CC}">
              <c16:uniqueId val="{00000009-7310-46B5-B55A-B62E5809C3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5539</c:v>
                </c:pt>
                <c:pt idx="5">
                  <c:v>5470</c:v>
                </c:pt>
                <c:pt idx="8">
                  <c:v>5548</c:v>
                </c:pt>
                <c:pt idx="11">
                  <c:v>5769</c:v>
                </c:pt>
                <c:pt idx="14">
                  <c:v>5810</c:v>
                </c:pt>
              </c:numCache>
            </c:numRef>
          </c:val>
          <c:extLst>
            <c:ext xmlns:c16="http://schemas.microsoft.com/office/drawing/2014/chart" uri="{C3380CC4-5D6E-409C-BE32-E72D297353CC}">
              <c16:uniqueId val="{00000000-C11B-416B-99A5-05B5AD48CB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1B-416B-99A5-05B5AD48CB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31</c:v>
                </c:pt>
                <c:pt idx="6">
                  <c:v>32</c:v>
                </c:pt>
                <c:pt idx="9">
                  <c:v>9</c:v>
                </c:pt>
                <c:pt idx="12">
                  <c:v>9</c:v>
                </c:pt>
              </c:numCache>
            </c:numRef>
          </c:val>
          <c:extLst>
            <c:ext xmlns:c16="http://schemas.microsoft.com/office/drawing/2014/chart" uri="{C3380CC4-5D6E-409C-BE32-E72D297353CC}">
              <c16:uniqueId val="{00000002-C11B-416B-99A5-05B5AD48CB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84</c:v>
                </c:pt>
                <c:pt idx="3">
                  <c:v>77</c:v>
                </c:pt>
                <c:pt idx="6">
                  <c:v>89</c:v>
                </c:pt>
                <c:pt idx="9">
                  <c:v>86</c:v>
                </c:pt>
                <c:pt idx="12">
                  <c:v>87</c:v>
                </c:pt>
              </c:numCache>
            </c:numRef>
          </c:val>
          <c:extLst>
            <c:ext xmlns:c16="http://schemas.microsoft.com/office/drawing/2014/chart" uri="{C3380CC4-5D6E-409C-BE32-E72D297353CC}">
              <c16:uniqueId val="{00000003-C11B-416B-99A5-05B5AD48CB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1378</c:v>
                </c:pt>
                <c:pt idx="3">
                  <c:v>1155</c:v>
                </c:pt>
                <c:pt idx="6">
                  <c:v>1002</c:v>
                </c:pt>
                <c:pt idx="9">
                  <c:v>992</c:v>
                </c:pt>
                <c:pt idx="12">
                  <c:v>1052</c:v>
                </c:pt>
              </c:numCache>
            </c:numRef>
          </c:val>
          <c:extLst>
            <c:ext xmlns:c16="http://schemas.microsoft.com/office/drawing/2014/chart" uri="{C3380CC4-5D6E-409C-BE32-E72D297353CC}">
              <c16:uniqueId val="{00000004-C11B-416B-99A5-05B5AD48CB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1B-416B-99A5-05B5AD48CB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1B-416B-99A5-05B5AD48CB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6341</c:v>
                </c:pt>
                <c:pt idx="3">
                  <c:v>6262</c:v>
                </c:pt>
                <c:pt idx="6">
                  <c:v>6139</c:v>
                </c:pt>
                <c:pt idx="9">
                  <c:v>6201</c:v>
                </c:pt>
                <c:pt idx="12">
                  <c:v>6233</c:v>
                </c:pt>
              </c:numCache>
            </c:numRef>
          </c:val>
          <c:extLst>
            <c:ext xmlns:c16="http://schemas.microsoft.com/office/drawing/2014/chart" uri="{C3380CC4-5D6E-409C-BE32-E72D297353CC}">
              <c16:uniqueId val="{00000007-C11B-416B-99A5-05B5AD48CB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2295</c:v>
                </c:pt>
                <c:pt idx="2">
                  <c:v>#N/A</c:v>
                </c:pt>
                <c:pt idx="3">
                  <c:v>#N/A</c:v>
                </c:pt>
                <c:pt idx="4">
                  <c:v>2055</c:v>
                </c:pt>
                <c:pt idx="5">
                  <c:v>#N/A</c:v>
                </c:pt>
                <c:pt idx="6">
                  <c:v>#N/A</c:v>
                </c:pt>
                <c:pt idx="7">
                  <c:v>1714</c:v>
                </c:pt>
                <c:pt idx="8">
                  <c:v>#N/A</c:v>
                </c:pt>
                <c:pt idx="9">
                  <c:v>#N/A</c:v>
                </c:pt>
                <c:pt idx="10">
                  <c:v>1519</c:v>
                </c:pt>
                <c:pt idx="11">
                  <c:v>#N/A</c:v>
                </c:pt>
                <c:pt idx="12">
                  <c:v>#N/A</c:v>
                </c:pt>
                <c:pt idx="13">
                  <c:v>1571</c:v>
                </c:pt>
                <c:pt idx="14">
                  <c:v>#N/A</c:v>
                </c:pt>
              </c:numCache>
            </c:numRef>
          </c:val>
          <c:smooth val="0"/>
          <c:extLst>
            <c:ext xmlns:c16="http://schemas.microsoft.com/office/drawing/2014/chart" uri="{C3380CC4-5D6E-409C-BE32-E72D297353CC}">
              <c16:uniqueId val="{00000008-C11B-416B-99A5-05B5AD48CB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40327</c:v>
                </c:pt>
                <c:pt idx="5">
                  <c:v>39119</c:v>
                </c:pt>
                <c:pt idx="8">
                  <c:v>38858</c:v>
                </c:pt>
                <c:pt idx="11">
                  <c:v>37823</c:v>
                </c:pt>
                <c:pt idx="14">
                  <c:v>36664</c:v>
                </c:pt>
              </c:numCache>
            </c:numRef>
          </c:val>
          <c:extLst>
            <c:ext xmlns:c16="http://schemas.microsoft.com/office/drawing/2014/chart" uri="{C3380CC4-5D6E-409C-BE32-E72D297353CC}">
              <c16:uniqueId val="{00000000-E41E-4258-88B7-080D9EE2E3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21172</c:v>
                </c:pt>
                <c:pt idx="5">
                  <c:v>21368</c:v>
                </c:pt>
                <c:pt idx="8">
                  <c:v>20529</c:v>
                </c:pt>
                <c:pt idx="11">
                  <c:v>19440</c:v>
                </c:pt>
                <c:pt idx="14">
                  <c:v>19475</c:v>
                </c:pt>
              </c:numCache>
            </c:numRef>
          </c:val>
          <c:extLst>
            <c:ext xmlns:c16="http://schemas.microsoft.com/office/drawing/2014/chart" uri="{C3380CC4-5D6E-409C-BE32-E72D297353CC}">
              <c16:uniqueId val="{00000001-E41E-4258-88B7-080D9EE2E3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19220</c:v>
                </c:pt>
                <c:pt idx="5">
                  <c:v>14410</c:v>
                </c:pt>
                <c:pt idx="8">
                  <c:v>18425</c:v>
                </c:pt>
                <c:pt idx="11">
                  <c:v>17408</c:v>
                </c:pt>
                <c:pt idx="14">
                  <c:v>19148</c:v>
                </c:pt>
              </c:numCache>
            </c:numRef>
          </c:val>
          <c:extLst>
            <c:ext xmlns:c16="http://schemas.microsoft.com/office/drawing/2014/chart" uri="{C3380CC4-5D6E-409C-BE32-E72D297353CC}">
              <c16:uniqueId val="{00000002-E41E-4258-88B7-080D9EE2E3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1E-4258-88B7-080D9EE2E3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1E-4258-88B7-080D9EE2E3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3446</c:v>
                </c:pt>
                <c:pt idx="3">
                  <c:v>2366</c:v>
                </c:pt>
                <c:pt idx="6">
                  <c:v>1209</c:v>
                </c:pt>
                <c:pt idx="9">
                  <c:v>809</c:v>
                </c:pt>
                <c:pt idx="12">
                  <c:v>409</c:v>
                </c:pt>
              </c:numCache>
            </c:numRef>
          </c:val>
          <c:extLst>
            <c:ext xmlns:c16="http://schemas.microsoft.com/office/drawing/2014/chart" uri="{C3380CC4-5D6E-409C-BE32-E72D297353CC}">
              <c16:uniqueId val="{00000005-E41E-4258-88B7-080D9EE2E3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5214</c:v>
                </c:pt>
                <c:pt idx="3">
                  <c:v>5259</c:v>
                </c:pt>
                <c:pt idx="6">
                  <c:v>5074</c:v>
                </c:pt>
                <c:pt idx="9">
                  <c:v>5005</c:v>
                </c:pt>
                <c:pt idx="12">
                  <c:v>4699</c:v>
                </c:pt>
              </c:numCache>
            </c:numRef>
          </c:val>
          <c:extLst>
            <c:ext xmlns:c16="http://schemas.microsoft.com/office/drawing/2014/chart" uri="{C3380CC4-5D6E-409C-BE32-E72D297353CC}">
              <c16:uniqueId val="{00000006-E41E-4258-88B7-080D9EE2E3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616</c:v>
                </c:pt>
                <c:pt idx="3">
                  <c:v>574</c:v>
                </c:pt>
                <c:pt idx="6">
                  <c:v>519</c:v>
                </c:pt>
                <c:pt idx="9">
                  <c:v>472</c:v>
                </c:pt>
                <c:pt idx="12">
                  <c:v>397</c:v>
                </c:pt>
              </c:numCache>
            </c:numRef>
          </c:val>
          <c:extLst>
            <c:ext xmlns:c16="http://schemas.microsoft.com/office/drawing/2014/chart" uri="{C3380CC4-5D6E-409C-BE32-E72D297353CC}">
              <c16:uniqueId val="{00000007-E41E-4258-88B7-080D9EE2E3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16873</c:v>
                </c:pt>
                <c:pt idx="3">
                  <c:v>14567</c:v>
                </c:pt>
                <c:pt idx="6">
                  <c:v>12788</c:v>
                </c:pt>
                <c:pt idx="9">
                  <c:v>11138</c:v>
                </c:pt>
                <c:pt idx="12">
                  <c:v>11522</c:v>
                </c:pt>
              </c:numCache>
            </c:numRef>
          </c:val>
          <c:extLst>
            <c:ext xmlns:c16="http://schemas.microsoft.com/office/drawing/2014/chart" uri="{C3380CC4-5D6E-409C-BE32-E72D297353CC}">
              <c16:uniqueId val="{00000008-E41E-4258-88B7-080D9EE2E3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141</c:v>
                </c:pt>
                <c:pt idx="3">
                  <c:v>112</c:v>
                </c:pt>
                <c:pt idx="6">
                  <c:v>104</c:v>
                </c:pt>
                <c:pt idx="9">
                  <c:v>73</c:v>
                </c:pt>
                <c:pt idx="12">
                  <c:v>64</c:v>
                </c:pt>
              </c:numCache>
            </c:numRef>
          </c:val>
          <c:extLst>
            <c:ext xmlns:c16="http://schemas.microsoft.com/office/drawing/2014/chart" uri="{C3380CC4-5D6E-409C-BE32-E72D297353CC}">
              <c16:uniqueId val="{00000009-E41E-4258-88B7-080D9EE2E3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70320</c:v>
                </c:pt>
                <c:pt idx="3">
                  <c:v>68842</c:v>
                </c:pt>
                <c:pt idx="6">
                  <c:v>67182</c:v>
                </c:pt>
                <c:pt idx="9">
                  <c:v>62936</c:v>
                </c:pt>
                <c:pt idx="12">
                  <c:v>60042</c:v>
                </c:pt>
              </c:numCache>
            </c:numRef>
          </c:val>
          <c:extLst>
            <c:ext xmlns:c16="http://schemas.microsoft.com/office/drawing/2014/chart" uri="{C3380CC4-5D6E-409C-BE32-E72D297353CC}">
              <c16:uniqueId val="{0000000A-E41E-4258-88B7-080D9EE2E3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15892</c:v>
                </c:pt>
                <c:pt idx="2">
                  <c:v>#N/A</c:v>
                </c:pt>
                <c:pt idx="3">
                  <c:v>#N/A</c:v>
                </c:pt>
                <c:pt idx="4">
                  <c:v>16824</c:v>
                </c:pt>
                <c:pt idx="5">
                  <c:v>#N/A</c:v>
                </c:pt>
                <c:pt idx="6">
                  <c:v>#N/A</c:v>
                </c:pt>
                <c:pt idx="7">
                  <c:v>9063</c:v>
                </c:pt>
                <c:pt idx="8">
                  <c:v>#N/A</c:v>
                </c:pt>
                <c:pt idx="9">
                  <c:v>#N/A</c:v>
                </c:pt>
                <c:pt idx="10">
                  <c:v>5762</c:v>
                </c:pt>
                <c:pt idx="11">
                  <c:v>#N/A</c:v>
                </c:pt>
                <c:pt idx="12">
                  <c:v>#N/A</c:v>
                </c:pt>
                <c:pt idx="13">
                  <c:v>1846</c:v>
                </c:pt>
                <c:pt idx="14">
                  <c:v>#N/A</c:v>
                </c:pt>
              </c:numCache>
            </c:numRef>
          </c:val>
          <c:smooth val="0"/>
          <c:extLst>
            <c:ext xmlns:c16="http://schemas.microsoft.com/office/drawing/2014/chart" uri="{C3380CC4-5D6E-409C-BE32-E72D297353CC}">
              <c16:uniqueId val="{0000000B-E41E-4258-88B7-080D9EE2E3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1696</c:v>
                </c:pt>
                <c:pt idx="1">
                  <c:v>1928</c:v>
                </c:pt>
                <c:pt idx="2">
                  <c:v>1914</c:v>
                </c:pt>
              </c:numCache>
            </c:numRef>
          </c:val>
          <c:extLst>
            <c:ext xmlns:c16="http://schemas.microsoft.com/office/drawing/2014/chart" uri="{C3380CC4-5D6E-409C-BE32-E72D297353CC}">
              <c16:uniqueId val="{00000000-28C9-4E30-A654-8F7CF4203D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936</c:v>
                </c:pt>
                <c:pt idx="1">
                  <c:v>159</c:v>
                </c:pt>
                <c:pt idx="2">
                  <c:v>923</c:v>
                </c:pt>
              </c:numCache>
            </c:numRef>
          </c:val>
          <c:extLst>
            <c:ext xmlns:c16="http://schemas.microsoft.com/office/drawing/2014/chart" uri="{C3380CC4-5D6E-409C-BE32-E72D297353CC}">
              <c16:uniqueId val="{00000001-28C9-4E30-A654-8F7CF4203D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14298</c:v>
                </c:pt>
                <c:pt idx="1">
                  <c:v>14172</c:v>
                </c:pt>
                <c:pt idx="2">
                  <c:v>15672</c:v>
                </c:pt>
              </c:numCache>
            </c:numRef>
          </c:val>
          <c:extLst>
            <c:ext xmlns:c16="http://schemas.microsoft.com/office/drawing/2014/chart" uri="{C3380CC4-5D6E-409C-BE32-E72D297353CC}">
              <c16:uniqueId val="{00000002-28C9-4E30-A654-8F7CF4203D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99,037
96,212
56.51
83,293,220
82,982,884
258,580
24,476,117
56,749,714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関西国際空港（以下「空港」）の関連事業所等からの固定資産税等により類似団体平均を上回る税収があるため、</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となっており、近年ほぼ横ばいで推移している。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75293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988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％と類似団体平均を上回っている。　歳出面では、公債費が著しく高い水準となっており、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空港関連の都市基盤整備等を進め、その財源に地方債を活用した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影響</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一方歳入面では、地方消費税交付金、地方特例交付金でそれぞれ減となったものの、市税、地方交付税、株式等譲渡所得割交付金でそれぞれ増となったことから、全体の金額としては増加した。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このことから、経常収支比率は前年度と比べ、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年度）に基づき、地方債の繰上償還や遊休土地の積極的な売却など、今後も健全な財政運営に努め、財政構造の弾力性について改善を図る。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65</xdr:row>
      <xdr:rowOff>104394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438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104394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1217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67</xdr:row>
      <xdr:rowOff>2794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12170"/>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67</xdr:row>
      <xdr:rowOff>2794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8590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116095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8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123444</xdr:rowOff>
    </xdr:from>
    <xdr:to>
      <xdr:col>11</xdr:col>
      <xdr:colOff>82550</xdr:colOff>
      <xdr:row>67</xdr:row>
      <xdr:rowOff>53594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38371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に比べ高くなっているのは、主に物件費を要因としており、各種業務の委託料、ふるさと応援寄附金に係る経費等が増加したためである。今後も中期財政運営方針及び定員適正化計画等に基づき、事務の委託化による人件費と物件費の精査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84576</xdr:rowOff>
    </xdr:from>
    <xdr:to>
      <xdr:col>23</xdr:col>
      <xdr:colOff>133350</xdr:colOff>
      <xdr:row>88</xdr:row>
      <xdr:rowOff>112057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172176"/>
          <a:ext cx="838200" cy="2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116078</xdr:rowOff>
    </xdr:from>
    <xdr:to>
      <xdr:col>19</xdr:col>
      <xdr:colOff>133350</xdr:colOff>
      <xdr:row>88</xdr:row>
      <xdr:rowOff>84576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60778"/>
          <a:ext cx="889000" cy="3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19557</xdr:rowOff>
    </xdr:from>
    <xdr:to>
      <xdr:col>15</xdr:col>
      <xdr:colOff>82550</xdr:colOff>
      <xdr:row>86</xdr:row>
      <xdr:rowOff>116078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1357"/>
          <a:ext cx="889000" cy="4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19557</xdr:rowOff>
    </xdr:from>
    <xdr:to>
      <xdr:col>11</xdr:col>
      <xdr:colOff>31750</xdr:colOff>
      <xdr:row>86</xdr:row>
      <xdr:rowOff>16354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421357"/>
          <a:ext cx="889000" cy="33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61257</xdr:rowOff>
    </xdr:from>
    <xdr:to>
      <xdr:col>23</xdr:col>
      <xdr:colOff>184150</xdr:colOff>
      <xdr:row>88</xdr:row>
      <xdr:rowOff>162857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128584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4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33776</xdr:rowOff>
    </xdr:from>
    <xdr:to>
      <xdr:col>19</xdr:col>
      <xdr:colOff>184150</xdr:colOff>
      <xdr:row>88</xdr:row>
      <xdr:rowOff>135376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120153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07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65278</xdr:rowOff>
    </xdr:from>
    <xdr:to>
      <xdr:col>15</xdr:col>
      <xdr:colOff>133350</xdr:colOff>
      <xdr:row>86</xdr:row>
      <xdr:rowOff>166878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151655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140207</xdr:rowOff>
    </xdr:from>
    <xdr:to>
      <xdr:col>11</xdr:col>
      <xdr:colOff>82550</xdr:colOff>
      <xdr:row>84</xdr:row>
      <xdr:rowOff>70357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55134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5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137004</xdr:rowOff>
    </xdr:from>
    <xdr:to>
      <xdr:col>7</xdr:col>
      <xdr:colOff>31750</xdr:colOff>
      <xdr:row>86</xdr:row>
      <xdr:rowOff>67154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51931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9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行財政改革推進計画に基づき、平成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ヶ月昇給延伸を行ったこと及び平成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年度より給与カット等を行ってきた。平成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日から段階的に削減率を緩和したことで上昇し、令和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依然として類似団体平均を大きく下回る低水準にある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64407</xdr:rowOff>
    </xdr:from>
    <xdr:to>
      <xdr:col>81</xdr:col>
      <xdr:colOff>44450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294757"/>
          <a:ext cx="0" cy="930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150784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64407</xdr:rowOff>
    </xdr:from>
    <xdr:to>
      <xdr:col>81</xdr:col>
      <xdr:colOff>133350</xdr:colOff>
      <xdr:row>83</xdr:row>
      <xdr:rowOff>64407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29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6955</xdr:rowOff>
    </xdr:from>
    <xdr:to>
      <xdr:col>81</xdr:col>
      <xdr:colOff>44450</xdr:colOff>
      <xdr:row>83</xdr:row>
      <xdr:rowOff>64407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2373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6955</xdr:rowOff>
    </xdr:from>
    <xdr:to>
      <xdr:col>77</xdr:col>
      <xdr:colOff>44450</xdr:colOff>
      <xdr:row>83</xdr:row>
      <xdr:rowOff>110368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2373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110368</xdr:rowOff>
    </xdr:from>
    <xdr:to>
      <xdr:col>72</xdr:col>
      <xdr:colOff>203200</xdr:colOff>
      <xdr:row>83</xdr:row>
      <xdr:rowOff>144841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83</xdr:row>
      <xdr:rowOff>144841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812157"/>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106334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6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127605</xdr:rowOff>
    </xdr:from>
    <xdr:to>
      <xdr:col>77</xdr:col>
      <xdr:colOff>95250</xdr:colOff>
      <xdr:row>83</xdr:row>
      <xdr:rowOff>57755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67932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94041</xdr:rowOff>
    </xdr:from>
    <xdr:to>
      <xdr:col>68</xdr:col>
      <xdr:colOff>203200</xdr:colOff>
      <xdr:row>84</xdr:row>
      <xdr:rowOff>24191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34368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過去に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港関連の都市基盤整備等の事業推進や空港を管轄する消防業務のために必要な人員を確保したことにより、類似団体内平均値と比較して高い水準となっていたが、消防事務を一部事務組合（泉州南消防組合）へ移管し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年度から同平均値と比較して低い水準となった。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一般行政職員数増のため</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人増加している。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今後も中期財政運営方針及び定員適正化計画等に基づき、より適正な定員管理に努める。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18309</xdr:rowOff>
    </xdr:from>
    <xdr:to>
      <xdr:col>81</xdr:col>
      <xdr:colOff>44450</xdr:colOff>
      <xdr:row>62</xdr:row>
      <xdr:rowOff>84667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48209"/>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18309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3011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163619</xdr:rowOff>
    </xdr:from>
    <xdr:to>
      <xdr:col>72</xdr:col>
      <xdr:colOff>203200</xdr:colOff>
      <xdr:row>62</xdr:row>
      <xdr:rowOff>212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220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133456</xdr:rowOff>
    </xdr:from>
    <xdr:to>
      <xdr:col>68</xdr:col>
      <xdr:colOff>152400</xdr:colOff>
      <xdr:row>61</xdr:row>
      <xdr:rowOff>163619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919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33867</xdr:rowOff>
    </xdr:from>
    <xdr:to>
      <xdr:col>81</xdr:col>
      <xdr:colOff>95250</xdr:colOff>
      <xdr:row>62</xdr:row>
      <xdr:rowOff>135467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50394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138959</xdr:rowOff>
    </xdr:from>
    <xdr:to>
      <xdr:col>77</xdr:col>
      <xdr:colOff>95250</xdr:colOff>
      <xdr:row>62</xdr:row>
      <xdr:rowOff>69109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79286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6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61189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112819</xdr:rowOff>
    </xdr:from>
    <xdr:to>
      <xdr:col>68</xdr:col>
      <xdr:colOff>203200</xdr:colOff>
      <xdr:row>62</xdr:row>
      <xdr:rowOff>42969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82656</xdr:rowOff>
    </xdr:from>
    <xdr:to>
      <xdr:col>64</xdr:col>
      <xdr:colOff>152400</xdr:colOff>
      <xdr:row>62</xdr:row>
      <xdr:rowOff>12806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22983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過去に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空港関連の都市基盤整備等を進め、その財源に地方債を活用した影響で、類似団体と比べて公債費の負担が重くなっている。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年度は、臨時財政対策債を前年度より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億円新規発行し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、全体の元金償還額が発行額を上回り、実質公債費比率は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ポイント改善した。今後も中期財政運営方針に基づき、計画的な地方債の発行を行うことで、公債費の抑制に努める。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43</xdr:row>
      <xdr:rowOff>14817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0536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65617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941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43</xdr:row>
      <xdr:rowOff>6773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6651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44027</xdr:rowOff>
    </xdr:from>
    <xdr:to>
      <xdr:col>77</xdr:col>
      <xdr:colOff>95250</xdr:colOff>
      <xdr:row>40</xdr:row>
      <xdr:rowOff>145627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44</xdr:row>
      <xdr:rowOff>4233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7912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480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空港関連の都市基盤整備等を進め、その財源に地方債を活用した影響で、一般会計等の地方債現在高が標準財政規模の約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倍の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億円となっていること、また、空港対岸の「りんくうタウン」の造成に関して、公費負担となる雨水整備を最優先で進めたため、公営企業債等繰出見込額が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億円となっていることがあげられる。今後も公債費等義務的経費の削減を中心とする行財政改革を進め、財政の健全化に努める。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62865</xdr:rowOff>
    </xdr:from>
    <xdr:to>
      <xdr:col>81</xdr:col>
      <xdr:colOff>44450</xdr:colOff>
      <xdr:row>16</xdr:row>
      <xdr:rowOff>50891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63165"/>
          <a:ext cx="8382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50891</xdr:rowOff>
    </xdr:from>
    <xdr:to>
      <xdr:col>77</xdr:col>
      <xdr:colOff>44450</xdr:colOff>
      <xdr:row>17</xdr:row>
      <xdr:rowOff>136253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794091"/>
          <a:ext cx="889000" cy="25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136253</xdr:rowOff>
    </xdr:from>
    <xdr:to>
      <xdr:col>72</xdr:col>
      <xdr:colOff>203200</xdr:colOff>
      <xdr:row>21</xdr:row>
      <xdr:rowOff>143328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050903"/>
          <a:ext cx="889000" cy="69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79556</xdr:rowOff>
    </xdr:from>
    <xdr:to>
      <xdr:col>68</xdr:col>
      <xdr:colOff>152400</xdr:colOff>
      <xdr:row>21</xdr:row>
      <xdr:rowOff>143328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680006"/>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xdr:rowOff>
    </xdr:from>
    <xdr:to>
      <xdr:col>81</xdr:col>
      <xdr:colOff>95250</xdr:colOff>
      <xdr:row>14</xdr:row>
      <xdr:rowOff>113665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155592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8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xdr:rowOff>
    </xdr:from>
    <xdr:to>
      <xdr:col>77</xdr:col>
      <xdr:colOff>95250</xdr:colOff>
      <xdr:row>16</xdr:row>
      <xdr:rowOff>101691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86468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29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85453</xdr:rowOff>
    </xdr:from>
    <xdr:to>
      <xdr:col>73</xdr:col>
      <xdr:colOff>44450</xdr:colOff>
      <xdr:row>18</xdr:row>
      <xdr:rowOff>15603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92528</xdr:rowOff>
    </xdr:from>
    <xdr:to>
      <xdr:col>68</xdr:col>
      <xdr:colOff>203200</xdr:colOff>
      <xdr:row>22</xdr:row>
      <xdr:rowOff>22678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6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7455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7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28756</xdr:rowOff>
    </xdr:from>
    <xdr:to>
      <xdr:col>64</xdr:col>
      <xdr:colOff>152400</xdr:colOff>
      <xdr:row>21</xdr:row>
      <xdr:rowOff>130356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115133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1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99,037
96,212
56.51
83,293,220
82,982,884
258,580
24,476,117
56,749,714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年度の会計年度任用職員制度の開始に伴い、令和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年度においても実質職員給全体で増加とな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ったものの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分母の歳入全体の改善により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した。人員適正化等の取組により類似団体内平均を下回っている。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今後も中期財政運営方針及び定員適正化計画等に基づき、人件費の適正化に努める。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83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483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新型コロナウイルスワクチン接種事業等の委託料減少により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、依然類似団体平均より高い水準である。新たに発生する委託料については特に注意を払いながら、物件費全体の精査に努める。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369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170543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15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137886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15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18</xdr:row>
      <xdr:rowOff>137886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23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87086</xdr:rowOff>
    </xdr:from>
    <xdr:to>
      <xdr:col>65</xdr:col>
      <xdr:colOff>53975</xdr:colOff>
      <xdr:row>19</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2013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障害者福祉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に係る扶助費などが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した。類似団体平均を若干下回る水準であるが、各種扶助費の支給については、今後も増加すると見込まれるため、適正化に努めていく。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59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43180</xdr:rowOff>
    </xdr:from>
    <xdr:to>
      <xdr:col>19</xdr:col>
      <xdr:colOff>187325</xdr:colOff>
      <xdr:row>56</xdr:row>
      <xdr:rowOff>58420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43180</xdr:rowOff>
    </xdr:from>
    <xdr:to>
      <xdr:col>15</xdr:col>
      <xdr:colOff>98425</xdr:colOff>
      <xdr:row>56</xdr:row>
      <xdr:rowOff>111760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111760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115587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104157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60960</xdr:rowOff>
    </xdr:from>
    <xdr:to>
      <xdr:col>11</xdr:col>
      <xdr:colOff>60325</xdr:colOff>
      <xdr:row>56</xdr:row>
      <xdr:rowOff>162560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若干</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高い水準となっ</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後期高齢者医療事業特別会計繰出金が増加したこと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58</xdr:row>
      <xdr:rowOff>18143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880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60</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622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泉州南消防組合、泉佐野市田尻町清掃施設組合及び地方独立行政法人りんくう総合医療センターへの負担金などが多額になっているためである。引き続きそれぞれ自立的・効率的な経営</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を維持するため</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、これらを含めた補助費等全体の精査に努める。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97282</xdr:rowOff>
    </xdr:from>
    <xdr:to>
      <xdr:col>82</xdr:col>
      <xdr:colOff>107950</xdr:colOff>
      <xdr:row>41</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71267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24130</xdr:rowOff>
    </xdr:from>
    <xdr:to>
      <xdr:col>78</xdr:col>
      <xdr:colOff>69850</xdr:colOff>
      <xdr:row>41</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7053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24130</xdr:rowOff>
    </xdr:from>
    <xdr:to>
      <xdr:col>73</xdr:col>
      <xdr:colOff>180975</xdr:colOff>
      <xdr:row>41</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70535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41</xdr:row>
      <xdr:rowOff>133858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23812"/>
          <a:ext cx="8890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92202</xdr:rowOff>
    </xdr:from>
    <xdr:to>
      <xdr:col>82</xdr:col>
      <xdr:colOff>158750</xdr:colOff>
      <xdr:row>42</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779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46482</xdr:rowOff>
    </xdr:from>
    <xdr:to>
      <xdr:col>78</xdr:col>
      <xdr:colOff>120650</xdr:colOff>
      <xdr:row>41</xdr:row>
      <xdr:rowOff>148082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132859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716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144780</xdr:rowOff>
    </xdr:from>
    <xdr:to>
      <xdr:col>74</xdr:col>
      <xdr:colOff>31750</xdr:colOff>
      <xdr:row>41</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59707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83058</xdr:rowOff>
    </xdr:from>
    <xdr:to>
      <xdr:col>69</xdr:col>
      <xdr:colOff>142875</xdr:colOff>
      <xdr:row>42</xdr:row>
      <xdr:rowOff>13208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169435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過去に空港関連の都市基盤整備等を積極的に進め、その財源に地方債を活用した影響で、地方債の元利償還金が膨らんでおり、公債費に係る経常収支比率は類似団体平均を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今後も中期財政運営方針に基づき、計画的な地方債の発行を行うことで、公債費の抑制に努める。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696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46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79</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467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637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分母の歳入全体の減少などにより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構成比は高い方から順に、補助費等、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物件費、扶助費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構成比において高い割合を占める各費目について、人件費、扶助費以外は類似団体平均より高くなっているため、注意して比率の改善に努める。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20320</xdr:rowOff>
    </xdr:from>
    <xdr:to>
      <xdr:col>82</xdr:col>
      <xdr:colOff>107950</xdr:colOff>
      <xdr:row>80</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736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80</xdr:row>
      <xdr:rowOff>20320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391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81</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39139"/>
          <a:ext cx="889000" cy="5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81</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22961"/>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15239</xdr:rowOff>
    </xdr:from>
    <xdr:to>
      <xdr:col>82</xdr:col>
      <xdr:colOff>158750</xdr:colOff>
      <xdr:row>80</xdr:row>
      <xdr:rowOff>116839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158766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140970</xdr:rowOff>
    </xdr:from>
    <xdr:to>
      <xdr:col>78</xdr:col>
      <xdr:colOff>120650</xdr:colOff>
      <xdr:row>80</xdr:row>
      <xdr:rowOff>71120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19050</xdr:rowOff>
    </xdr:from>
    <xdr:to>
      <xdr:col>69</xdr:col>
      <xdr:colOff>142875</xdr:colOff>
      <xdr:row>81</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38654</xdr:rowOff>
    </xdr:from>
    <xdr:to>
      <xdr:col>29</xdr:col>
      <xdr:colOff>127000</xdr:colOff>
      <xdr:row>15</xdr:row>
      <xdr:rowOff>105999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58029"/>
          <a:ext cx="647700" cy="67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105999</xdr:rowOff>
    </xdr:from>
    <xdr:to>
      <xdr:col>26</xdr:col>
      <xdr:colOff>50800</xdr:colOff>
      <xdr:row>15</xdr:row>
      <xdr:rowOff>150508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25374"/>
          <a:ext cx="698500" cy="44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150508</xdr:rowOff>
    </xdr:from>
    <xdr:to>
      <xdr:col>22</xdr:col>
      <xdr:colOff>114300</xdr:colOff>
      <xdr:row>15</xdr:row>
      <xdr:rowOff>170990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69883"/>
          <a:ext cx="698500" cy="2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170990</xdr:rowOff>
    </xdr:from>
    <xdr:to>
      <xdr:col>18</xdr:col>
      <xdr:colOff>177800</xdr:colOff>
      <xdr:row>16</xdr:row>
      <xdr:rowOff>139878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90365"/>
          <a:ext cx="698500" cy="14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159304</xdr:rowOff>
    </xdr:from>
    <xdr:to>
      <xdr:col>29</xdr:col>
      <xdr:colOff>177800</xdr:colOff>
      <xdr:row>15</xdr:row>
      <xdr:rowOff>89454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0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4381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5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55199</xdr:rowOff>
    </xdr:from>
    <xdr:to>
      <xdr:col>26</xdr:col>
      <xdr:colOff>101600</xdr:colOff>
      <xdr:row>15</xdr:row>
      <xdr:rowOff>156799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7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166976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4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99708</xdr:rowOff>
    </xdr:from>
    <xdr:to>
      <xdr:col>22</xdr:col>
      <xdr:colOff>165100</xdr:colOff>
      <xdr:row>16</xdr:row>
      <xdr:rowOff>29858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19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40035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120190</xdr:rowOff>
    </xdr:from>
    <xdr:to>
      <xdr:col>19</xdr:col>
      <xdr:colOff>38100</xdr:colOff>
      <xdr:row>16</xdr:row>
      <xdr:rowOff>50340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3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60517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0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89078</xdr:rowOff>
    </xdr:from>
    <xdr:to>
      <xdr:col>15</xdr:col>
      <xdr:colOff>101600</xdr:colOff>
      <xdr:row>17</xdr:row>
      <xdr:rowOff>19228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29405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303555</xdr:rowOff>
    </xdr:from>
    <xdr:to>
      <xdr:col>29</xdr:col>
      <xdr:colOff>127000</xdr:colOff>
      <xdr:row>34</xdr:row>
      <xdr:rowOff>320472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71005"/>
          <a:ext cx="647700" cy="1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247929</xdr:rowOff>
    </xdr:from>
    <xdr:to>
      <xdr:col>26</xdr:col>
      <xdr:colOff>50800</xdr:colOff>
      <xdr:row>34</xdr:row>
      <xdr:rowOff>320472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515379"/>
          <a:ext cx="698500" cy="7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122009</xdr:rowOff>
    </xdr:from>
    <xdr:to>
      <xdr:col>22</xdr:col>
      <xdr:colOff>114300</xdr:colOff>
      <xdr:row>34</xdr:row>
      <xdr:rowOff>247929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89459"/>
          <a:ext cx="698500" cy="12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36856</xdr:rowOff>
    </xdr:from>
    <xdr:to>
      <xdr:col>18</xdr:col>
      <xdr:colOff>177800</xdr:colOff>
      <xdr:row>34</xdr:row>
      <xdr:rowOff>122009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304306"/>
          <a:ext cx="698500" cy="8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252755</xdr:rowOff>
    </xdr:from>
    <xdr:to>
      <xdr:col>29</xdr:col>
      <xdr:colOff>177800</xdr:colOff>
      <xdr:row>35</xdr:row>
      <xdr:rowOff>11455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2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97833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6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269672</xdr:rowOff>
    </xdr:from>
    <xdr:to>
      <xdr:col>26</xdr:col>
      <xdr:colOff>101600</xdr:colOff>
      <xdr:row>35</xdr:row>
      <xdr:rowOff>28372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37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38549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0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197129</xdr:rowOff>
    </xdr:from>
    <xdr:to>
      <xdr:col>22</xdr:col>
      <xdr:colOff>165100</xdr:colOff>
      <xdr:row>34</xdr:row>
      <xdr:rowOff>298729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6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308906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3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71209</xdr:rowOff>
    </xdr:from>
    <xdr:to>
      <xdr:col>19</xdr:col>
      <xdr:colOff>38100</xdr:colOff>
      <xdr:row>34</xdr:row>
      <xdr:rowOff>172809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3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182986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0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328956</xdr:rowOff>
    </xdr:from>
    <xdr:to>
      <xdr:col>15</xdr:col>
      <xdr:colOff>101600</xdr:colOff>
      <xdr:row>34</xdr:row>
      <xdr:rowOff>87656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25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97833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2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99,037
96,212
56.51
83,293,220
82,982,884
258,580
24,476,117
56,749,714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54455</xdr:rowOff>
    </xdr:from>
    <xdr:to>
      <xdr:col>24</xdr:col>
      <xdr:colOff>63500</xdr:colOff>
      <xdr:row>35</xdr:row>
      <xdr:rowOff>159543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55205"/>
          <a:ext cx="838200" cy="10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159543</xdr:rowOff>
    </xdr:from>
    <xdr:to>
      <xdr:col>19</xdr:col>
      <xdr:colOff>177800</xdr:colOff>
      <xdr:row>35</xdr:row>
      <xdr:rowOff>163909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0293"/>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163909</xdr:rowOff>
    </xdr:from>
    <xdr:to>
      <xdr:col>15</xdr:col>
      <xdr:colOff>50800</xdr:colOff>
      <xdr:row>36</xdr:row>
      <xdr:rowOff>59827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64659"/>
          <a:ext cx="8890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59827</xdr:rowOff>
    </xdr:from>
    <xdr:to>
      <xdr:col>10</xdr:col>
      <xdr:colOff>114300</xdr:colOff>
      <xdr:row>37</xdr:row>
      <xdr:rowOff>1008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2027"/>
          <a:ext cx="889000" cy="1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3655</xdr:rowOff>
    </xdr:from>
    <xdr:to>
      <xdr:col>24</xdr:col>
      <xdr:colOff>114300</xdr:colOff>
      <xdr:row>35</xdr:row>
      <xdr:rowOff>105255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26532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108743</xdr:rowOff>
    </xdr:from>
    <xdr:to>
      <xdr:col>20</xdr:col>
      <xdr:colOff>38100</xdr:colOff>
      <xdr:row>36</xdr:row>
      <xdr:rowOff>38893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30020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113109</xdr:rowOff>
    </xdr:from>
    <xdr:to>
      <xdr:col>15</xdr:col>
      <xdr:colOff>101600</xdr:colOff>
      <xdr:row>36</xdr:row>
      <xdr:rowOff>43259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34386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0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9027</xdr:rowOff>
    </xdr:from>
    <xdr:to>
      <xdr:col>10</xdr:col>
      <xdr:colOff>165100</xdr:colOff>
      <xdr:row>36</xdr:row>
      <xdr:rowOff>110627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101754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121658</xdr:rowOff>
    </xdr:from>
    <xdr:to>
      <xdr:col>6</xdr:col>
      <xdr:colOff>38100</xdr:colOff>
      <xdr:row>37</xdr:row>
      <xdr:rowOff>51808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42935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129446</xdr:rowOff>
    </xdr:from>
    <xdr:to>
      <xdr:col>24</xdr:col>
      <xdr:colOff>63500</xdr:colOff>
      <xdr:row>50</xdr:row>
      <xdr:rowOff>144582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701946"/>
          <a:ext cx="8382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129446</xdr:rowOff>
    </xdr:from>
    <xdr:to>
      <xdr:col>19</xdr:col>
      <xdr:colOff>177800</xdr:colOff>
      <xdr:row>52</xdr:row>
      <xdr:rowOff>140516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701946"/>
          <a:ext cx="889000" cy="35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140516</xdr:rowOff>
    </xdr:from>
    <xdr:to>
      <xdr:col>15</xdr:col>
      <xdr:colOff>50800</xdr:colOff>
      <xdr:row>55</xdr:row>
      <xdr:rowOff>157318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55916"/>
          <a:ext cx="889000" cy="5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1429</xdr:rowOff>
    </xdr:from>
    <xdr:to>
      <xdr:col>10</xdr:col>
      <xdr:colOff>114300</xdr:colOff>
      <xdr:row>55</xdr:row>
      <xdr:rowOff>157318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088279"/>
          <a:ext cx="889000" cy="49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93782</xdr:rowOff>
    </xdr:from>
    <xdr:to>
      <xdr:col>24</xdr:col>
      <xdr:colOff>114300</xdr:colOff>
      <xdr:row>51</xdr:row>
      <xdr:rowOff>23932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46809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1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78646</xdr:rowOff>
    </xdr:from>
    <xdr:to>
      <xdr:col>20</xdr:col>
      <xdr:colOff>38100</xdr:colOff>
      <xdr:row>51</xdr:row>
      <xdr:rowOff>8796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6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25323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42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89716</xdr:rowOff>
    </xdr:from>
    <xdr:to>
      <xdr:col>15</xdr:col>
      <xdr:colOff>101600</xdr:colOff>
      <xdr:row>53</xdr:row>
      <xdr:rowOff>19866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36393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7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106518</xdr:rowOff>
    </xdr:from>
    <xdr:to>
      <xdr:col>10</xdr:col>
      <xdr:colOff>165100</xdr:colOff>
      <xdr:row>56</xdr:row>
      <xdr:rowOff>36668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53195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122079</xdr:rowOff>
    </xdr:from>
    <xdr:to>
      <xdr:col>6</xdr:col>
      <xdr:colOff>38100</xdr:colOff>
      <xdr:row>53</xdr:row>
      <xdr:rowOff>52229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0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68756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81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108496</xdr:rowOff>
    </xdr:from>
    <xdr:to>
      <xdr:col>24</xdr:col>
      <xdr:colOff>63500</xdr:colOff>
      <xdr:row>77</xdr:row>
      <xdr:rowOff>128155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10146"/>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128155</xdr:rowOff>
    </xdr:from>
    <xdr:to>
      <xdr:col>19</xdr:col>
      <xdr:colOff>177800</xdr:colOff>
      <xdr:row>77</xdr:row>
      <xdr:rowOff>130842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29805"/>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130842</xdr:rowOff>
    </xdr:from>
    <xdr:to>
      <xdr:col>15</xdr:col>
      <xdr:colOff>50800</xdr:colOff>
      <xdr:row>77</xdr:row>
      <xdr:rowOff>133071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32492"/>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132384</xdr:rowOff>
    </xdr:from>
    <xdr:to>
      <xdr:col>10</xdr:col>
      <xdr:colOff>114300</xdr:colOff>
      <xdr:row>77</xdr:row>
      <xdr:rowOff>133071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4034"/>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57696</xdr:rowOff>
    </xdr:from>
    <xdr:to>
      <xdr:col>24</xdr:col>
      <xdr:colOff>114300</xdr:colOff>
      <xdr:row>77</xdr:row>
      <xdr:rowOff>159296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144073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77355</xdr:rowOff>
    </xdr:from>
    <xdr:to>
      <xdr:col>20</xdr:col>
      <xdr:colOff>38100</xdr:colOff>
      <xdr:row>78</xdr:row>
      <xdr:rowOff>7505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170082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80042</xdr:rowOff>
    </xdr:from>
    <xdr:to>
      <xdr:col>15</xdr:col>
      <xdr:colOff>101600</xdr:colOff>
      <xdr:row>78</xdr:row>
      <xdr:rowOff>10192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7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82271</xdr:rowOff>
    </xdr:from>
    <xdr:to>
      <xdr:col>10</xdr:col>
      <xdr:colOff>165100</xdr:colOff>
      <xdr:row>78</xdr:row>
      <xdr:rowOff>12421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81584</xdr:rowOff>
    </xdr:from>
    <xdr:to>
      <xdr:col>6</xdr:col>
      <xdr:colOff>38100</xdr:colOff>
      <xdr:row>78</xdr:row>
      <xdr:rowOff>11734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118943</xdr:rowOff>
    </xdr:from>
    <xdr:to>
      <xdr:col>24</xdr:col>
      <xdr:colOff>63500</xdr:colOff>
      <xdr:row>95</xdr:row>
      <xdr:rowOff>55363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35243"/>
          <a:ext cx="838200" cy="10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151160</xdr:rowOff>
    </xdr:from>
    <xdr:to>
      <xdr:col>19</xdr:col>
      <xdr:colOff>177800</xdr:colOff>
      <xdr:row>95</xdr:row>
      <xdr:rowOff>55363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67460"/>
          <a:ext cx="889000" cy="7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151160</xdr:rowOff>
    </xdr:from>
    <xdr:to>
      <xdr:col>15</xdr:col>
      <xdr:colOff>50800</xdr:colOff>
      <xdr:row>96</xdr:row>
      <xdr:rowOff>17940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67460"/>
          <a:ext cx="889000" cy="20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17940</xdr:rowOff>
    </xdr:from>
    <xdr:to>
      <xdr:col>10</xdr:col>
      <xdr:colOff>114300</xdr:colOff>
      <xdr:row>96</xdr:row>
      <xdr:rowOff>81612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77140"/>
          <a:ext cx="889000" cy="6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68143</xdr:rowOff>
    </xdr:from>
    <xdr:to>
      <xdr:col>24</xdr:col>
      <xdr:colOff>114300</xdr:colOff>
      <xdr:row>94</xdr:row>
      <xdr:rowOff>169743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91020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3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4563</xdr:rowOff>
    </xdr:from>
    <xdr:to>
      <xdr:col>20</xdr:col>
      <xdr:colOff>38100</xdr:colOff>
      <xdr:row>95</xdr:row>
      <xdr:rowOff>106163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122690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6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100360</xdr:rowOff>
    </xdr:from>
    <xdr:to>
      <xdr:col>15</xdr:col>
      <xdr:colOff>101600</xdr:colOff>
      <xdr:row>95</xdr:row>
      <xdr:rowOff>30510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47037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9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138590</xdr:rowOff>
    </xdr:from>
    <xdr:to>
      <xdr:col>10</xdr:col>
      <xdr:colOff>165100</xdr:colOff>
      <xdr:row>96</xdr:row>
      <xdr:rowOff>68740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85267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0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30812</xdr:rowOff>
    </xdr:from>
    <xdr:to>
      <xdr:col>6</xdr:col>
      <xdr:colOff>38100</xdr:colOff>
      <xdr:row>96</xdr:row>
      <xdr:rowOff>132412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148939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26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165660</xdr:rowOff>
    </xdr:from>
    <xdr:to>
      <xdr:col>54</xdr:col>
      <xdr:colOff>189865</xdr:colOff>
      <xdr:row>38</xdr:row>
      <xdr:rowOff>42628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994960"/>
          <a:ext cx="1270" cy="56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46455</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42628</xdr:rowOff>
    </xdr:from>
    <xdr:to>
      <xdr:col>55</xdr:col>
      <xdr:colOff>88900</xdr:colOff>
      <xdr:row>38</xdr:row>
      <xdr:rowOff>42628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112337</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77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165660</xdr:rowOff>
    </xdr:from>
    <xdr:to>
      <xdr:col>55</xdr:col>
      <xdr:colOff>88900</xdr:colOff>
      <xdr:row>34</xdr:row>
      <xdr:rowOff>165660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165660</xdr:rowOff>
    </xdr:from>
    <xdr:to>
      <xdr:col>55</xdr:col>
      <xdr:colOff>0</xdr:colOff>
      <xdr:row>35</xdr:row>
      <xdr:rowOff>45284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94960"/>
          <a:ext cx="838200" cy="5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24926</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36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46499</xdr:rowOff>
    </xdr:from>
    <xdr:to>
      <xdr:col>55</xdr:col>
      <xdr:colOff>50800</xdr:colOff>
      <xdr:row>37</xdr:row>
      <xdr:rowOff>148099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39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45284</xdr:rowOff>
    </xdr:from>
    <xdr:to>
      <xdr:col>50</xdr:col>
      <xdr:colOff>114300</xdr:colOff>
      <xdr:row>35</xdr:row>
      <xdr:rowOff>168376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046034"/>
          <a:ext cx="889000" cy="1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39088</xdr:rowOff>
    </xdr:from>
    <xdr:to>
      <xdr:col>50</xdr:col>
      <xdr:colOff>165100</xdr:colOff>
      <xdr:row>37</xdr:row>
      <xdr:rowOff>140688</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131815</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167868</xdr:rowOff>
    </xdr:from>
    <xdr:to>
      <xdr:col>45</xdr:col>
      <xdr:colOff>177800</xdr:colOff>
      <xdr:row>35</xdr:row>
      <xdr:rowOff>168376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25718"/>
          <a:ext cx="889000" cy="3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55090</xdr:rowOff>
    </xdr:from>
    <xdr:to>
      <xdr:col>46</xdr:col>
      <xdr:colOff>38100</xdr:colOff>
      <xdr:row>37</xdr:row>
      <xdr:rowOff>156690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9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147817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4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144697</xdr:rowOff>
    </xdr:from>
    <xdr:to>
      <xdr:col>41</xdr:col>
      <xdr:colOff>50800</xdr:colOff>
      <xdr:row>33</xdr:row>
      <xdr:rowOff>167868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5459647"/>
          <a:ext cx="889000" cy="3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112107</xdr:rowOff>
    </xdr:from>
    <xdr:to>
      <xdr:col>41</xdr:col>
      <xdr:colOff>101600</xdr:colOff>
      <xdr:row>35</xdr:row>
      <xdr:rowOff>42257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94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33384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03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86111</xdr:rowOff>
    </xdr:from>
    <xdr:to>
      <xdr:col>36</xdr:col>
      <xdr:colOff>165100</xdr:colOff>
      <xdr:row>38</xdr:row>
      <xdr:rowOff>16261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114860</xdr:rowOff>
    </xdr:from>
    <xdr:to>
      <xdr:col>55</xdr:col>
      <xdr:colOff>50800</xdr:colOff>
      <xdr:row>35</xdr:row>
      <xdr:rowOff>45010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67887</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165934</xdr:rowOff>
    </xdr:from>
    <xdr:to>
      <xdr:col>50</xdr:col>
      <xdr:colOff>165100</xdr:colOff>
      <xdr:row>35</xdr:row>
      <xdr:rowOff>96084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9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112611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7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117576</xdr:rowOff>
    </xdr:from>
    <xdr:to>
      <xdr:col>46</xdr:col>
      <xdr:colOff>38100</xdr:colOff>
      <xdr:row>36</xdr:row>
      <xdr:rowOff>47726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64253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9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117068</xdr:rowOff>
    </xdr:from>
    <xdr:to>
      <xdr:col>41</xdr:col>
      <xdr:colOff>101600</xdr:colOff>
      <xdr:row>34</xdr:row>
      <xdr:rowOff>47218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7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63745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5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93897</xdr:rowOff>
    </xdr:from>
    <xdr:to>
      <xdr:col>36</xdr:col>
      <xdr:colOff>165100</xdr:colOff>
      <xdr:row>32</xdr:row>
      <xdr:rowOff>24047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4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40574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1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113703</xdr:rowOff>
    </xdr:from>
    <xdr:to>
      <xdr:col>55</xdr:col>
      <xdr:colOff>0</xdr:colOff>
      <xdr:row>56</xdr:row>
      <xdr:rowOff>14999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43453"/>
          <a:ext cx="838200" cy="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14999</xdr:rowOff>
    </xdr:from>
    <xdr:to>
      <xdr:col>50</xdr:col>
      <xdr:colOff>114300</xdr:colOff>
      <xdr:row>56</xdr:row>
      <xdr:rowOff>48666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16199"/>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63754</xdr:rowOff>
    </xdr:from>
    <xdr:to>
      <xdr:col>45</xdr:col>
      <xdr:colOff>177800</xdr:colOff>
      <xdr:row>56</xdr:row>
      <xdr:rowOff>48666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493504"/>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953</xdr:rowOff>
    </xdr:from>
    <xdr:to>
      <xdr:col>41</xdr:col>
      <xdr:colOff>50800</xdr:colOff>
      <xdr:row>55</xdr:row>
      <xdr:rowOff>63754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430703"/>
          <a:ext cx="889000" cy="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62903</xdr:rowOff>
    </xdr:from>
    <xdr:to>
      <xdr:col>55</xdr:col>
      <xdr:colOff>50800</xdr:colOff>
      <xdr:row>55</xdr:row>
      <xdr:rowOff>164503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85780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135649</xdr:rowOff>
    </xdr:from>
    <xdr:to>
      <xdr:col>50</xdr:col>
      <xdr:colOff>165100</xdr:colOff>
      <xdr:row>56</xdr:row>
      <xdr:rowOff>65799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82326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169316</xdr:rowOff>
    </xdr:from>
    <xdr:to>
      <xdr:col>46</xdr:col>
      <xdr:colOff>38100</xdr:colOff>
      <xdr:row>56</xdr:row>
      <xdr:rowOff>99466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90593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12954</xdr:rowOff>
    </xdr:from>
    <xdr:to>
      <xdr:col>41</xdr:col>
      <xdr:colOff>101600</xdr:colOff>
      <xdr:row>55</xdr:row>
      <xdr:rowOff>114554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131081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1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121603</xdr:rowOff>
    </xdr:from>
    <xdr:to>
      <xdr:col>36</xdr:col>
      <xdr:colOff>165100</xdr:colOff>
      <xdr:row>55</xdr:row>
      <xdr:rowOff>51753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3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68280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299</xdr:rowOff>
    </xdr:from>
    <xdr:to>
      <xdr:col>55</xdr:col>
      <xdr:colOff>0</xdr:colOff>
      <xdr:row>78</xdr:row>
      <xdr:rowOff>13742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73399"/>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89683</xdr:rowOff>
    </xdr:from>
    <xdr:to>
      <xdr:col>50</xdr:col>
      <xdr:colOff>114300</xdr:colOff>
      <xdr:row>78</xdr:row>
      <xdr:rowOff>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91333"/>
          <a:ext cx="889000" cy="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134396</xdr:rowOff>
    </xdr:from>
    <xdr:to>
      <xdr:col>45</xdr:col>
      <xdr:colOff>177800</xdr:colOff>
      <xdr:row>77</xdr:row>
      <xdr:rowOff>89683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993146"/>
          <a:ext cx="889000" cy="29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102027</xdr:rowOff>
    </xdr:from>
    <xdr:to>
      <xdr:col>41</xdr:col>
      <xdr:colOff>50800</xdr:colOff>
      <xdr:row>75</xdr:row>
      <xdr:rowOff>134396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960777"/>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134392</xdr:rowOff>
    </xdr:from>
    <xdr:to>
      <xdr:col>55</xdr:col>
      <xdr:colOff>50800</xdr:colOff>
      <xdr:row>78</xdr:row>
      <xdr:rowOff>64542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49319</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5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120949</xdr:rowOff>
    </xdr:from>
    <xdr:to>
      <xdr:col>50</xdr:col>
      <xdr:colOff>165100</xdr:colOff>
      <xdr:row>78</xdr:row>
      <xdr:rowOff>51099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42226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4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38883</xdr:rowOff>
    </xdr:from>
    <xdr:to>
      <xdr:col>46</xdr:col>
      <xdr:colOff>38100</xdr:colOff>
      <xdr:row>77</xdr:row>
      <xdr:rowOff>140483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131610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3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83596</xdr:rowOff>
    </xdr:from>
    <xdr:to>
      <xdr:col>41</xdr:col>
      <xdr:colOff>101600</xdr:colOff>
      <xdr:row>76</xdr:row>
      <xdr:rowOff>13746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9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30273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51227</xdr:rowOff>
    </xdr:from>
    <xdr:to>
      <xdr:col>36</xdr:col>
      <xdr:colOff>165100</xdr:colOff>
      <xdr:row>75</xdr:row>
      <xdr:rowOff>152828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099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169354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10027</xdr:rowOff>
    </xdr:from>
    <xdr:to>
      <xdr:col>55</xdr:col>
      <xdr:colOff>0</xdr:colOff>
      <xdr:row>96</xdr:row>
      <xdr:rowOff>12846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469227"/>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10027</xdr:rowOff>
    </xdr:from>
    <xdr:to>
      <xdr:col>50</xdr:col>
      <xdr:colOff>114300</xdr:colOff>
      <xdr:row>96</xdr:row>
      <xdr:rowOff>152158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469227"/>
          <a:ext cx="889000" cy="1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152158</xdr:rowOff>
    </xdr:from>
    <xdr:to>
      <xdr:col>45</xdr:col>
      <xdr:colOff>177800</xdr:colOff>
      <xdr:row>97</xdr:row>
      <xdr:rowOff>86227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611358"/>
          <a:ext cx="889000" cy="10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145872</xdr:rowOff>
    </xdr:from>
    <xdr:to>
      <xdr:col>41</xdr:col>
      <xdr:colOff>50800</xdr:colOff>
      <xdr:row>97</xdr:row>
      <xdr:rowOff>86227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605072"/>
          <a:ext cx="889000" cy="1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133496</xdr:rowOff>
    </xdr:from>
    <xdr:to>
      <xdr:col>55</xdr:col>
      <xdr:colOff>50800</xdr:colOff>
      <xdr:row>96</xdr:row>
      <xdr:rowOff>63646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4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156373</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130677</xdr:rowOff>
    </xdr:from>
    <xdr:to>
      <xdr:col>50</xdr:col>
      <xdr:colOff>165100</xdr:colOff>
      <xdr:row>96</xdr:row>
      <xdr:rowOff>60827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77354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1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101358</xdr:rowOff>
    </xdr:from>
    <xdr:to>
      <xdr:col>46</xdr:col>
      <xdr:colOff>38100</xdr:colOff>
      <xdr:row>97</xdr:row>
      <xdr:rowOff>31508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5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22635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35427</xdr:rowOff>
    </xdr:from>
    <xdr:to>
      <xdr:col>41</xdr:col>
      <xdr:colOff>101600</xdr:colOff>
      <xdr:row>97</xdr:row>
      <xdr:rowOff>137027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95072</xdr:rowOff>
    </xdr:from>
    <xdr:to>
      <xdr:col>36</xdr:col>
      <xdr:colOff>165100</xdr:colOff>
      <xdr:row>97</xdr:row>
      <xdr:rowOff>25222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41749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98770</xdr:rowOff>
    </xdr:from>
    <xdr:to>
      <xdr:col>85</xdr:col>
      <xdr:colOff>127000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85320"/>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98226</xdr:rowOff>
    </xdr:from>
    <xdr:to>
      <xdr:col>76</xdr:col>
      <xdr:colOff>114300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53921</xdr:rowOff>
    </xdr:from>
    <xdr:to>
      <xdr:col>71</xdr:col>
      <xdr:colOff>177800</xdr:colOff>
      <xdr:row>39</xdr:row>
      <xdr:rowOff>98226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40471"/>
          <a:ext cx="8890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47970</xdr:rowOff>
    </xdr:from>
    <xdr:to>
      <xdr:col>85</xdr:col>
      <xdr:colOff>177800</xdr:colOff>
      <xdr:row>39</xdr:row>
      <xdr:rowOff>149570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134347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4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47426</xdr:rowOff>
    </xdr:from>
    <xdr:to>
      <xdr:col>72</xdr:col>
      <xdr:colOff>38100</xdr:colOff>
      <xdr:row>39</xdr:row>
      <xdr:rowOff>149026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140153</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3121</xdr:rowOff>
    </xdr:from>
    <xdr:to>
      <xdr:col>67</xdr:col>
      <xdr:colOff>101600</xdr:colOff>
      <xdr:row>39</xdr:row>
      <xdr:rowOff>104721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95848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8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48051</xdr:rowOff>
    </xdr:from>
    <xdr:to>
      <xdr:col>85</xdr:col>
      <xdr:colOff>127000</xdr:colOff>
      <xdr:row>73</xdr:row>
      <xdr:rowOff>91160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392451"/>
          <a:ext cx="838200" cy="21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48051</xdr:rowOff>
    </xdr:from>
    <xdr:to>
      <xdr:col>81</xdr:col>
      <xdr:colOff>50800</xdr:colOff>
      <xdr:row>73</xdr:row>
      <xdr:rowOff>107410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392451"/>
          <a:ext cx="889000" cy="2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69786</xdr:rowOff>
    </xdr:from>
    <xdr:to>
      <xdr:col>76</xdr:col>
      <xdr:colOff>114300</xdr:colOff>
      <xdr:row>73</xdr:row>
      <xdr:rowOff>107410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414186"/>
          <a:ext cx="8890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69786</xdr:rowOff>
    </xdr:from>
    <xdr:to>
      <xdr:col>71</xdr:col>
      <xdr:colOff>177800</xdr:colOff>
      <xdr:row>73</xdr:row>
      <xdr:rowOff>38868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414186"/>
          <a:ext cx="8890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40360</xdr:rowOff>
    </xdr:from>
    <xdr:to>
      <xdr:col>85</xdr:col>
      <xdr:colOff>177800</xdr:colOff>
      <xdr:row>73</xdr:row>
      <xdr:rowOff>141960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5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63237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168701</xdr:rowOff>
    </xdr:from>
    <xdr:to>
      <xdr:col>81</xdr:col>
      <xdr:colOff>101600</xdr:colOff>
      <xdr:row>72</xdr:row>
      <xdr:rowOff>98851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3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115378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1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56610</xdr:rowOff>
    </xdr:from>
    <xdr:to>
      <xdr:col>76</xdr:col>
      <xdr:colOff>165100</xdr:colOff>
      <xdr:row>73</xdr:row>
      <xdr:rowOff>158210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5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3287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3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18986</xdr:rowOff>
    </xdr:from>
    <xdr:to>
      <xdr:col>72</xdr:col>
      <xdr:colOff>38100</xdr:colOff>
      <xdr:row>72</xdr:row>
      <xdr:rowOff>120586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3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137113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1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159518</xdr:rowOff>
    </xdr:from>
    <xdr:to>
      <xdr:col>67</xdr:col>
      <xdr:colOff>101600</xdr:colOff>
      <xdr:row>73</xdr:row>
      <xdr:rowOff>89668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106195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2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8331</xdr:rowOff>
    </xdr:from>
    <xdr:to>
      <xdr:col>85</xdr:col>
      <xdr:colOff>127000</xdr:colOff>
      <xdr:row>92</xdr:row>
      <xdr:rowOff>152250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5610281"/>
          <a:ext cx="838200" cy="3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152250</xdr:rowOff>
    </xdr:from>
    <xdr:to>
      <xdr:col>81</xdr:col>
      <xdr:colOff>50800</xdr:colOff>
      <xdr:row>93</xdr:row>
      <xdr:rowOff>107612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5925650"/>
          <a:ext cx="889000" cy="1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107612</xdr:rowOff>
    </xdr:from>
    <xdr:to>
      <xdr:col>76</xdr:col>
      <xdr:colOff>114300</xdr:colOff>
      <xdr:row>97</xdr:row>
      <xdr:rowOff>132057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052462"/>
          <a:ext cx="889000" cy="7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127158</xdr:rowOff>
    </xdr:from>
    <xdr:to>
      <xdr:col>71</xdr:col>
      <xdr:colOff>177800</xdr:colOff>
      <xdr:row>97</xdr:row>
      <xdr:rowOff>132057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5557658"/>
          <a:ext cx="889000" cy="12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128981</xdr:rowOff>
    </xdr:from>
    <xdr:to>
      <xdr:col>85</xdr:col>
      <xdr:colOff>177800</xdr:colOff>
      <xdr:row>91</xdr:row>
      <xdr:rowOff>59131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55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82008</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51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101450</xdr:rowOff>
    </xdr:from>
    <xdr:to>
      <xdr:col>81</xdr:col>
      <xdr:colOff>101600</xdr:colOff>
      <xdr:row>93</xdr:row>
      <xdr:rowOff>31600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58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48127</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565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56812</xdr:rowOff>
    </xdr:from>
    <xdr:to>
      <xdr:col>76</xdr:col>
      <xdr:colOff>165100</xdr:colOff>
      <xdr:row>93</xdr:row>
      <xdr:rowOff>158412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0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3489</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577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81257</xdr:rowOff>
    </xdr:from>
    <xdr:to>
      <xdr:col>72</xdr:col>
      <xdr:colOff>38100</xdr:colOff>
      <xdr:row>98</xdr:row>
      <xdr:rowOff>11407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27934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76358</xdr:rowOff>
    </xdr:from>
    <xdr:to>
      <xdr:col>67</xdr:col>
      <xdr:colOff>101600</xdr:colOff>
      <xdr:row>91</xdr:row>
      <xdr:rowOff>6508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55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23035</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52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110308</xdr:rowOff>
    </xdr:from>
    <xdr:to>
      <xdr:col>116</xdr:col>
      <xdr:colOff>63500</xdr:colOff>
      <xdr:row>38</xdr:row>
      <xdr:rowOff>59853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453958"/>
          <a:ext cx="838200" cy="1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16093</xdr:rowOff>
    </xdr:from>
    <xdr:to>
      <xdr:col>111</xdr:col>
      <xdr:colOff>177800</xdr:colOff>
      <xdr:row>37</xdr:row>
      <xdr:rowOff>110308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359743"/>
          <a:ext cx="889000" cy="9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144762</xdr:rowOff>
    </xdr:from>
    <xdr:to>
      <xdr:col>107</xdr:col>
      <xdr:colOff>50800</xdr:colOff>
      <xdr:row>37</xdr:row>
      <xdr:rowOff>16093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316962"/>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144762</xdr:rowOff>
    </xdr:from>
    <xdr:to>
      <xdr:col>102</xdr:col>
      <xdr:colOff>114300</xdr:colOff>
      <xdr:row>39</xdr:row>
      <xdr:rowOff>90877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316962"/>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9053</xdr:rowOff>
    </xdr:from>
    <xdr:to>
      <xdr:col>116</xdr:col>
      <xdr:colOff>114300</xdr:colOff>
      <xdr:row>38</xdr:row>
      <xdr:rowOff>110653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31930</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37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59508</xdr:rowOff>
    </xdr:from>
    <xdr:to>
      <xdr:col>112</xdr:col>
      <xdr:colOff>38100</xdr:colOff>
      <xdr:row>37</xdr:row>
      <xdr:rowOff>161108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6185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7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136743</xdr:rowOff>
    </xdr:from>
    <xdr:to>
      <xdr:col>107</xdr:col>
      <xdr:colOff>101600</xdr:colOff>
      <xdr:row>37</xdr:row>
      <xdr:rowOff>66893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3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83420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93962</xdr:rowOff>
    </xdr:from>
    <xdr:to>
      <xdr:col>102</xdr:col>
      <xdr:colOff>165100</xdr:colOff>
      <xdr:row>37</xdr:row>
      <xdr:rowOff>24112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2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40639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04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40077</xdr:rowOff>
    </xdr:from>
    <xdr:to>
      <xdr:col>98</xdr:col>
      <xdr:colOff>38100</xdr:colOff>
      <xdr:row>39</xdr:row>
      <xdr:rowOff>141677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132804</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81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93104</xdr:rowOff>
    </xdr:from>
    <xdr:to>
      <xdr:col>116</xdr:col>
      <xdr:colOff>63500</xdr:colOff>
      <xdr:row>57</xdr:row>
      <xdr:rowOff>149454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865754"/>
          <a:ext cx="8382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14275</xdr:rowOff>
    </xdr:from>
    <xdr:to>
      <xdr:col>111</xdr:col>
      <xdr:colOff>177800</xdr:colOff>
      <xdr:row>57</xdr:row>
      <xdr:rowOff>93104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786925"/>
          <a:ext cx="8890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97180</xdr:rowOff>
    </xdr:from>
    <xdr:to>
      <xdr:col>107</xdr:col>
      <xdr:colOff>50800</xdr:colOff>
      <xdr:row>57</xdr:row>
      <xdr:rowOff>14275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184030"/>
          <a:ext cx="889000" cy="6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97180</xdr:rowOff>
    </xdr:from>
    <xdr:to>
      <xdr:col>102</xdr:col>
      <xdr:colOff>114300</xdr:colOff>
      <xdr:row>54</xdr:row>
      <xdr:rowOff>165418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184030"/>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98654</xdr:rowOff>
    </xdr:from>
    <xdr:to>
      <xdr:col>116</xdr:col>
      <xdr:colOff>114300</xdr:colOff>
      <xdr:row>58</xdr:row>
      <xdr:rowOff>28804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121531</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42304</xdr:rowOff>
    </xdr:from>
    <xdr:to>
      <xdr:col>112</xdr:col>
      <xdr:colOff>38100</xdr:colOff>
      <xdr:row>57</xdr:row>
      <xdr:rowOff>143904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160431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5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134925</xdr:rowOff>
    </xdr:from>
    <xdr:to>
      <xdr:col>107</xdr:col>
      <xdr:colOff>101600</xdr:colOff>
      <xdr:row>57</xdr:row>
      <xdr:rowOff>65075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81602</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5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46380</xdr:rowOff>
    </xdr:from>
    <xdr:to>
      <xdr:col>102</xdr:col>
      <xdr:colOff>165100</xdr:colOff>
      <xdr:row>53</xdr:row>
      <xdr:rowOff>147980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1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164507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89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114618</xdr:rowOff>
    </xdr:from>
    <xdr:to>
      <xdr:col>98</xdr:col>
      <xdr:colOff>38100</xdr:colOff>
      <xdr:row>55</xdr:row>
      <xdr:rowOff>44768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3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61295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1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34430</xdr:rowOff>
    </xdr:from>
    <xdr:to>
      <xdr:col>116</xdr:col>
      <xdr:colOff>63500</xdr:colOff>
      <xdr:row>74</xdr:row>
      <xdr:rowOff>109410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21730"/>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106591</xdr:rowOff>
    </xdr:from>
    <xdr:to>
      <xdr:col>111</xdr:col>
      <xdr:colOff>177800</xdr:colOff>
      <xdr:row>74</xdr:row>
      <xdr:rowOff>109410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79389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106591</xdr:rowOff>
    </xdr:from>
    <xdr:to>
      <xdr:col>107</xdr:col>
      <xdr:colOff>50800</xdr:colOff>
      <xdr:row>74</xdr:row>
      <xdr:rowOff>107506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79389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54051</xdr:rowOff>
    </xdr:from>
    <xdr:to>
      <xdr:col>102</xdr:col>
      <xdr:colOff>114300</xdr:colOff>
      <xdr:row>74</xdr:row>
      <xdr:rowOff>107506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227001"/>
          <a:ext cx="889000" cy="5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155080</xdr:rowOff>
    </xdr:from>
    <xdr:to>
      <xdr:col>116</xdr:col>
      <xdr:colOff>114300</xdr:colOff>
      <xdr:row>74</xdr:row>
      <xdr:rowOff>85230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6507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2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58610</xdr:rowOff>
    </xdr:from>
    <xdr:to>
      <xdr:col>112</xdr:col>
      <xdr:colOff>38100</xdr:colOff>
      <xdr:row>74</xdr:row>
      <xdr:rowOff>160210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5287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2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55791</xdr:rowOff>
    </xdr:from>
    <xdr:to>
      <xdr:col>107</xdr:col>
      <xdr:colOff>101600</xdr:colOff>
      <xdr:row>74</xdr:row>
      <xdr:rowOff>157391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2468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5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56706</xdr:rowOff>
    </xdr:from>
    <xdr:to>
      <xdr:col>102</xdr:col>
      <xdr:colOff>165100</xdr:colOff>
      <xdr:row>74</xdr:row>
      <xdr:rowOff>158306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3383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5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3251</xdr:rowOff>
    </xdr:from>
    <xdr:to>
      <xdr:col>98</xdr:col>
      <xdr:colOff>38100</xdr:colOff>
      <xdr:row>71</xdr:row>
      <xdr:rowOff>104851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1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121378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19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837,898</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円となっている。主な構成項目である物件費は、住民一人当たり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131,701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円であり、前年度から比較すると</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ポイント減少しているものの、依然類似団体平均</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を超える高い水準で推移している</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ふるさと応援寄附金に係る経費が増加したことが主な要因である。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99,037
96,212
56.51
83,293,220
82,982,884
258,580
24,476,117
56,749,714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61214</xdr:rowOff>
    </xdr:from>
    <xdr:to>
      <xdr:col>24</xdr:col>
      <xdr:colOff>63500</xdr:colOff>
      <xdr:row>33</xdr:row>
      <xdr:rowOff>100076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1906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100076</xdr:rowOff>
    </xdr:from>
    <xdr:to>
      <xdr:col>19</xdr:col>
      <xdr:colOff>177800</xdr:colOff>
      <xdr:row>33</xdr:row>
      <xdr:rowOff>146558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7926"/>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15494</xdr:rowOff>
    </xdr:from>
    <xdr:to>
      <xdr:col>15</xdr:col>
      <xdr:colOff>50800</xdr:colOff>
      <xdr:row>33</xdr:row>
      <xdr:rowOff>146558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73344"/>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15494</xdr:rowOff>
    </xdr:from>
    <xdr:to>
      <xdr:col>10</xdr:col>
      <xdr:colOff>114300</xdr:colOff>
      <xdr:row>34</xdr:row>
      <xdr:rowOff>55118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73344"/>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10414</xdr:rowOff>
    </xdr:from>
    <xdr:to>
      <xdr:col>24</xdr:col>
      <xdr:colOff>114300</xdr:colOff>
      <xdr:row>33</xdr:row>
      <xdr:rowOff>112014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33291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49276</xdr:rowOff>
    </xdr:from>
    <xdr:to>
      <xdr:col>20</xdr:col>
      <xdr:colOff>38100</xdr:colOff>
      <xdr:row>33</xdr:row>
      <xdr:rowOff>150876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167403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95758</xdr:rowOff>
    </xdr:from>
    <xdr:to>
      <xdr:col>15</xdr:col>
      <xdr:colOff>101600</xdr:colOff>
      <xdr:row>34</xdr:row>
      <xdr:rowOff>25908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42435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136144</xdr:rowOff>
    </xdr:from>
    <xdr:to>
      <xdr:col>10</xdr:col>
      <xdr:colOff>165100</xdr:colOff>
      <xdr:row>33</xdr:row>
      <xdr:rowOff>66294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82821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97045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71437</xdr:rowOff>
    </xdr:from>
    <xdr:to>
      <xdr:col>24</xdr:col>
      <xdr:colOff>62865</xdr:colOff>
      <xdr:row>58</xdr:row>
      <xdr:rowOff>163429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58287"/>
          <a:ext cx="1270" cy="94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167256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163429</xdr:rowOff>
    </xdr:from>
    <xdr:to>
      <xdr:col>24</xdr:col>
      <xdr:colOff>152400</xdr:colOff>
      <xdr:row>58</xdr:row>
      <xdr:rowOff>163429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18114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93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71437</xdr:rowOff>
    </xdr:from>
    <xdr:to>
      <xdr:col>24</xdr:col>
      <xdr:colOff>152400</xdr:colOff>
      <xdr:row>53</xdr:row>
      <xdr:rowOff>71437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5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71437</xdr:rowOff>
    </xdr:from>
    <xdr:to>
      <xdr:col>24</xdr:col>
      <xdr:colOff>63500</xdr:colOff>
      <xdr:row>54</xdr:row>
      <xdr:rowOff>55719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158287"/>
          <a:ext cx="838200" cy="1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166745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3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16868</xdr:rowOff>
    </xdr:from>
    <xdr:to>
      <xdr:col>24</xdr:col>
      <xdr:colOff>114300</xdr:colOff>
      <xdr:row>58</xdr:row>
      <xdr:rowOff>118468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55719</xdr:rowOff>
    </xdr:from>
    <xdr:to>
      <xdr:col>19</xdr:col>
      <xdr:colOff>177800</xdr:colOff>
      <xdr:row>55</xdr:row>
      <xdr:rowOff>1394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314019"/>
          <a:ext cx="889000" cy="1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18893</xdr:rowOff>
    </xdr:from>
    <xdr:to>
      <xdr:col>20</xdr:col>
      <xdr:colOff>38100</xdr:colOff>
      <xdr:row>58</xdr:row>
      <xdr:rowOff>120493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6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111620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5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1394</xdr:rowOff>
    </xdr:from>
    <xdr:to>
      <xdr:col>15</xdr:col>
      <xdr:colOff>50800</xdr:colOff>
      <xdr:row>55</xdr:row>
      <xdr:rowOff>91586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31144"/>
          <a:ext cx="889000" cy="9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23968</xdr:rowOff>
    </xdr:from>
    <xdr:to>
      <xdr:col>15</xdr:col>
      <xdr:colOff>101600</xdr:colOff>
      <xdr:row>58</xdr:row>
      <xdr:rowOff>125568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116695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150046</xdr:rowOff>
    </xdr:from>
    <xdr:to>
      <xdr:col>10</xdr:col>
      <xdr:colOff>114300</xdr:colOff>
      <xdr:row>55</xdr:row>
      <xdr:rowOff>91586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8551096"/>
          <a:ext cx="889000" cy="97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73254</xdr:rowOff>
    </xdr:from>
    <xdr:to>
      <xdr:col>10</xdr:col>
      <xdr:colOff>165100</xdr:colOff>
      <xdr:row>57</xdr:row>
      <xdr:rowOff>3404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165981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6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49757</xdr:rowOff>
    </xdr:from>
    <xdr:to>
      <xdr:col>6</xdr:col>
      <xdr:colOff>38100</xdr:colOff>
      <xdr:row>58</xdr:row>
      <xdr:rowOff>151357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142484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20637</xdr:rowOff>
    </xdr:from>
    <xdr:to>
      <xdr:col>24</xdr:col>
      <xdr:colOff>114300</xdr:colOff>
      <xdr:row>53</xdr:row>
      <xdr:rowOff>122237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1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145114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6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4919</xdr:rowOff>
    </xdr:from>
    <xdr:to>
      <xdr:col>20</xdr:col>
      <xdr:colOff>38100</xdr:colOff>
      <xdr:row>54</xdr:row>
      <xdr:rowOff>106519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2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123046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0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122044</xdr:rowOff>
    </xdr:from>
    <xdr:to>
      <xdr:col>15</xdr:col>
      <xdr:colOff>101600</xdr:colOff>
      <xdr:row>55</xdr:row>
      <xdr:rowOff>52194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68721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5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40786</xdr:rowOff>
    </xdr:from>
    <xdr:to>
      <xdr:col>10</xdr:col>
      <xdr:colOff>165100</xdr:colOff>
      <xdr:row>55</xdr:row>
      <xdr:rowOff>142386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158913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4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99246</xdr:rowOff>
    </xdr:from>
    <xdr:to>
      <xdr:col>6</xdr:col>
      <xdr:colOff>38100</xdr:colOff>
      <xdr:row>50</xdr:row>
      <xdr:rowOff>29396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85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45923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27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100861</xdr:rowOff>
    </xdr:from>
    <xdr:to>
      <xdr:col>24</xdr:col>
      <xdr:colOff>63500</xdr:colOff>
      <xdr:row>76</xdr:row>
      <xdr:rowOff>62967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59611"/>
          <a:ext cx="838200" cy="13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17529</xdr:rowOff>
    </xdr:from>
    <xdr:to>
      <xdr:col>19</xdr:col>
      <xdr:colOff>177800</xdr:colOff>
      <xdr:row>76</xdr:row>
      <xdr:rowOff>62967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7729"/>
          <a:ext cx="889000" cy="4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17529</xdr:rowOff>
    </xdr:from>
    <xdr:to>
      <xdr:col>15</xdr:col>
      <xdr:colOff>50800</xdr:colOff>
      <xdr:row>77</xdr:row>
      <xdr:rowOff>132682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7729"/>
          <a:ext cx="889000" cy="28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132682</xdr:rowOff>
    </xdr:from>
    <xdr:to>
      <xdr:col>10</xdr:col>
      <xdr:colOff>114300</xdr:colOff>
      <xdr:row>78</xdr:row>
      <xdr:rowOff>54325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4332"/>
          <a:ext cx="889000" cy="9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50061</xdr:rowOff>
    </xdr:from>
    <xdr:to>
      <xdr:col>24</xdr:col>
      <xdr:colOff>114300</xdr:colOff>
      <xdr:row>75</xdr:row>
      <xdr:rowOff>151661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72938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6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12167</xdr:rowOff>
    </xdr:from>
    <xdr:to>
      <xdr:col>20</xdr:col>
      <xdr:colOff>38100</xdr:colOff>
      <xdr:row>76</xdr:row>
      <xdr:rowOff>113767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130294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1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138178</xdr:rowOff>
    </xdr:from>
    <xdr:to>
      <xdr:col>15</xdr:col>
      <xdr:colOff>101600</xdr:colOff>
      <xdr:row>76</xdr:row>
      <xdr:rowOff>68328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84855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7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81882</xdr:rowOff>
    </xdr:from>
    <xdr:to>
      <xdr:col>10</xdr:col>
      <xdr:colOff>165100</xdr:colOff>
      <xdr:row>78</xdr:row>
      <xdr:rowOff>12032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28559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5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3525</xdr:rowOff>
    </xdr:from>
    <xdr:to>
      <xdr:col>6</xdr:col>
      <xdr:colOff>38100</xdr:colOff>
      <xdr:row>78</xdr:row>
      <xdr:rowOff>105125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121652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5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30178</xdr:rowOff>
    </xdr:from>
    <xdr:to>
      <xdr:col>24</xdr:col>
      <xdr:colOff>63500</xdr:colOff>
      <xdr:row>93</xdr:row>
      <xdr:rowOff>154102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975028"/>
          <a:ext cx="838200" cy="1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160619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48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30178</xdr:rowOff>
    </xdr:from>
    <xdr:to>
      <xdr:col>19</xdr:col>
      <xdr:colOff>177800</xdr:colOff>
      <xdr:row>93</xdr:row>
      <xdr:rowOff>52877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975028"/>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14338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20965</xdr:rowOff>
    </xdr:from>
    <xdr:to>
      <xdr:col>15</xdr:col>
      <xdr:colOff>50800</xdr:colOff>
      <xdr:row>93</xdr:row>
      <xdr:rowOff>52877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622915"/>
          <a:ext cx="889000" cy="37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41130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20965</xdr:rowOff>
    </xdr:from>
    <xdr:to>
      <xdr:col>10</xdr:col>
      <xdr:colOff>114300</xdr:colOff>
      <xdr:row>93</xdr:row>
      <xdr:rowOff>116656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622915"/>
          <a:ext cx="889000" cy="4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120447</xdr:rowOff>
    </xdr:from>
    <xdr:to>
      <xdr:col>10</xdr:col>
      <xdr:colOff>165100</xdr:colOff>
      <xdr:row>97</xdr:row>
      <xdr:rowOff>50597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41724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145112</xdr:rowOff>
    </xdr:from>
    <xdr:to>
      <xdr:col>6</xdr:col>
      <xdr:colOff>38100</xdr:colOff>
      <xdr:row>97</xdr:row>
      <xdr:rowOff>75262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66389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103302</xdr:rowOff>
    </xdr:from>
    <xdr:to>
      <xdr:col>24</xdr:col>
      <xdr:colOff>114300</xdr:colOff>
      <xdr:row>94</xdr:row>
      <xdr:rowOff>33452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126179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150828</xdr:rowOff>
    </xdr:from>
    <xdr:to>
      <xdr:col>20</xdr:col>
      <xdr:colOff>38100</xdr:colOff>
      <xdr:row>93</xdr:row>
      <xdr:rowOff>80978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2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97505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69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2077</xdr:rowOff>
    </xdr:from>
    <xdr:to>
      <xdr:col>15</xdr:col>
      <xdr:colOff>101600</xdr:colOff>
      <xdr:row>93</xdr:row>
      <xdr:rowOff>103677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120204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7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141615</xdr:rowOff>
    </xdr:from>
    <xdr:to>
      <xdr:col>10</xdr:col>
      <xdr:colOff>165100</xdr:colOff>
      <xdr:row>91</xdr:row>
      <xdr:rowOff>71765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88292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3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65856</xdr:rowOff>
    </xdr:from>
    <xdr:to>
      <xdr:col>6</xdr:col>
      <xdr:colOff>38100</xdr:colOff>
      <xdr:row>93</xdr:row>
      <xdr:rowOff>167456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12533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7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163703</xdr:rowOff>
    </xdr:from>
    <xdr:to>
      <xdr:col>55</xdr:col>
      <xdr:colOff>0</xdr:colOff>
      <xdr:row>37</xdr:row>
      <xdr:rowOff>11684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3590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xdr:rowOff>
    </xdr:from>
    <xdr:to>
      <xdr:col>50</xdr:col>
      <xdr:colOff>114300</xdr:colOff>
      <xdr:row>37</xdr:row>
      <xdr:rowOff>32258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553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31115</xdr:rowOff>
    </xdr:from>
    <xdr:to>
      <xdr:col>45</xdr:col>
      <xdr:colOff>177800</xdr:colOff>
      <xdr:row>37</xdr:row>
      <xdr:rowOff>32258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747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31115</xdr:rowOff>
    </xdr:from>
    <xdr:to>
      <xdr:col>41</xdr:col>
      <xdr:colOff>50800</xdr:colOff>
      <xdr:row>37</xdr:row>
      <xdr:rowOff>113030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7476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112903</xdr:rowOff>
    </xdr:from>
    <xdr:to>
      <xdr:col>55</xdr:col>
      <xdr:colOff>50800</xdr:colOff>
      <xdr:row>37</xdr:row>
      <xdr:rowOff>43053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135780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132334</xdr:rowOff>
    </xdr:from>
    <xdr:to>
      <xdr:col>50</xdr:col>
      <xdr:colOff>165100</xdr:colOff>
      <xdr:row>37</xdr:row>
      <xdr:rowOff>62484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79011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152908</xdr:rowOff>
    </xdr:from>
    <xdr:to>
      <xdr:col>46</xdr:col>
      <xdr:colOff>38100</xdr:colOff>
      <xdr:row>37</xdr:row>
      <xdr:rowOff>83058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99585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151765</xdr:rowOff>
    </xdr:from>
    <xdr:to>
      <xdr:col>41</xdr:col>
      <xdr:colOff>101600</xdr:colOff>
      <xdr:row>37</xdr:row>
      <xdr:rowOff>81915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98442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09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62230</xdr:rowOff>
    </xdr:from>
    <xdr:to>
      <xdr:col>36</xdr:col>
      <xdr:colOff>165100</xdr:colOff>
      <xdr:row>37</xdr:row>
      <xdr:rowOff>163830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154957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9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87396</xdr:rowOff>
    </xdr:from>
    <xdr:to>
      <xdr:col>55</xdr:col>
      <xdr:colOff>0</xdr:colOff>
      <xdr:row>57</xdr:row>
      <xdr:rowOff>149392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60046"/>
          <a:ext cx="8382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149392</xdr:rowOff>
    </xdr:from>
    <xdr:to>
      <xdr:col>50</xdr:col>
      <xdr:colOff>114300</xdr:colOff>
      <xdr:row>58</xdr:row>
      <xdr:rowOff>3363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22042"/>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3363</xdr:rowOff>
    </xdr:from>
    <xdr:to>
      <xdr:col>45</xdr:col>
      <xdr:colOff>177800</xdr:colOff>
      <xdr:row>58</xdr:row>
      <xdr:rowOff>19410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47463"/>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63805</xdr:rowOff>
    </xdr:from>
    <xdr:to>
      <xdr:col>41</xdr:col>
      <xdr:colOff>50800</xdr:colOff>
      <xdr:row>58</xdr:row>
      <xdr:rowOff>19410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36455"/>
          <a:ext cx="889000" cy="1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36596</xdr:rowOff>
    </xdr:from>
    <xdr:to>
      <xdr:col>55</xdr:col>
      <xdr:colOff>50800</xdr:colOff>
      <xdr:row>57</xdr:row>
      <xdr:rowOff>138196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59473</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6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98592</xdr:rowOff>
    </xdr:from>
    <xdr:to>
      <xdr:col>50</xdr:col>
      <xdr:colOff>165100</xdr:colOff>
      <xdr:row>58</xdr:row>
      <xdr:rowOff>28742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19869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6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124013</xdr:rowOff>
    </xdr:from>
    <xdr:to>
      <xdr:col>46</xdr:col>
      <xdr:colOff>38100</xdr:colOff>
      <xdr:row>58</xdr:row>
      <xdr:rowOff>54163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45290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9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140060</xdr:rowOff>
    </xdr:from>
    <xdr:to>
      <xdr:col>41</xdr:col>
      <xdr:colOff>101600</xdr:colOff>
      <xdr:row>58</xdr:row>
      <xdr:rowOff>70210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61337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0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13005</xdr:rowOff>
    </xdr:from>
    <xdr:to>
      <xdr:col>36</xdr:col>
      <xdr:colOff>165100</xdr:colOff>
      <xdr:row>57</xdr:row>
      <xdr:rowOff>114605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131132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56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144482</xdr:rowOff>
    </xdr:from>
    <xdr:to>
      <xdr:col>55</xdr:col>
      <xdr:colOff>0</xdr:colOff>
      <xdr:row>75</xdr:row>
      <xdr:rowOff>148673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0323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144482</xdr:rowOff>
    </xdr:from>
    <xdr:to>
      <xdr:col>50</xdr:col>
      <xdr:colOff>114300</xdr:colOff>
      <xdr:row>77</xdr:row>
      <xdr:rowOff>63748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03232"/>
          <a:ext cx="889000" cy="2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63748</xdr:rowOff>
    </xdr:from>
    <xdr:to>
      <xdr:col>45</xdr:col>
      <xdr:colOff>177800</xdr:colOff>
      <xdr:row>78</xdr:row>
      <xdr:rowOff>34601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65398"/>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34601</xdr:rowOff>
    </xdr:from>
    <xdr:to>
      <xdr:col>41</xdr:col>
      <xdr:colOff>50800</xdr:colOff>
      <xdr:row>78</xdr:row>
      <xdr:rowOff>67748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0770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97872</xdr:rowOff>
    </xdr:from>
    <xdr:to>
      <xdr:col>55</xdr:col>
      <xdr:colOff>50800</xdr:colOff>
      <xdr:row>76</xdr:row>
      <xdr:rowOff>28023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566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120749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93682</xdr:rowOff>
    </xdr:from>
    <xdr:to>
      <xdr:col>50</xdr:col>
      <xdr:colOff>165100</xdr:colOff>
      <xdr:row>76</xdr:row>
      <xdr:rowOff>23831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524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40359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12948</xdr:rowOff>
    </xdr:from>
    <xdr:to>
      <xdr:col>46</xdr:col>
      <xdr:colOff>38100</xdr:colOff>
      <xdr:row>77</xdr:row>
      <xdr:rowOff>114548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131075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8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155251</xdr:rowOff>
    </xdr:from>
    <xdr:to>
      <xdr:col>41</xdr:col>
      <xdr:colOff>101600</xdr:colOff>
      <xdr:row>78</xdr:row>
      <xdr:rowOff>85401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76528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4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16948</xdr:rowOff>
    </xdr:from>
    <xdr:to>
      <xdr:col>36</xdr:col>
      <xdr:colOff>165100</xdr:colOff>
      <xdr:row>78</xdr:row>
      <xdr:rowOff>118548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135075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16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119177</xdr:rowOff>
    </xdr:from>
    <xdr:to>
      <xdr:col>55</xdr:col>
      <xdr:colOff>0</xdr:colOff>
      <xdr:row>95</xdr:row>
      <xdr:rowOff>100482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235477"/>
          <a:ext cx="838200" cy="1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100482</xdr:rowOff>
    </xdr:from>
    <xdr:to>
      <xdr:col>50</xdr:col>
      <xdr:colOff>114300</xdr:colOff>
      <xdr:row>95</xdr:row>
      <xdr:rowOff>120078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38823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46698</xdr:rowOff>
    </xdr:from>
    <xdr:to>
      <xdr:col>45</xdr:col>
      <xdr:colOff>177800</xdr:colOff>
      <xdr:row>95</xdr:row>
      <xdr:rowOff>120078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34448"/>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139764</xdr:rowOff>
    </xdr:from>
    <xdr:to>
      <xdr:col>41</xdr:col>
      <xdr:colOff>50800</xdr:colOff>
      <xdr:row>95</xdr:row>
      <xdr:rowOff>46698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256064"/>
          <a:ext cx="889000" cy="7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68377</xdr:rowOff>
    </xdr:from>
    <xdr:to>
      <xdr:col>55</xdr:col>
      <xdr:colOff>50800</xdr:colOff>
      <xdr:row>94</xdr:row>
      <xdr:rowOff>169977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91254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49682</xdr:rowOff>
    </xdr:from>
    <xdr:to>
      <xdr:col>50</xdr:col>
      <xdr:colOff>165100</xdr:colOff>
      <xdr:row>95</xdr:row>
      <xdr:rowOff>151282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167809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69278</xdr:rowOff>
    </xdr:from>
    <xdr:to>
      <xdr:col>46</xdr:col>
      <xdr:colOff>38100</xdr:colOff>
      <xdr:row>95</xdr:row>
      <xdr:rowOff>170878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167348</xdr:rowOff>
    </xdr:from>
    <xdr:to>
      <xdr:col>41</xdr:col>
      <xdr:colOff>101600</xdr:colOff>
      <xdr:row>95</xdr:row>
      <xdr:rowOff>97498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114025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5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88964</xdr:rowOff>
    </xdr:from>
    <xdr:to>
      <xdr:col>36</xdr:col>
      <xdr:colOff>165100</xdr:colOff>
      <xdr:row>95</xdr:row>
      <xdr:rowOff>19114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35641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9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64643</xdr:rowOff>
    </xdr:from>
    <xdr:to>
      <xdr:col>85</xdr:col>
      <xdr:colOff>127000</xdr:colOff>
      <xdr:row>35</xdr:row>
      <xdr:rowOff>83947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893943"/>
          <a:ext cx="838200" cy="1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83947</xdr:rowOff>
    </xdr:from>
    <xdr:to>
      <xdr:col>81</xdr:col>
      <xdr:colOff>50800</xdr:colOff>
      <xdr:row>35</xdr:row>
      <xdr:rowOff>160655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84697"/>
          <a:ext cx="8890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68580</xdr:rowOff>
    </xdr:from>
    <xdr:to>
      <xdr:col>76</xdr:col>
      <xdr:colOff>114300</xdr:colOff>
      <xdr:row>35</xdr:row>
      <xdr:rowOff>160655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069330"/>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68580</xdr:rowOff>
    </xdr:from>
    <xdr:to>
      <xdr:col>71</xdr:col>
      <xdr:colOff>177800</xdr:colOff>
      <xdr:row>36</xdr:row>
      <xdr:rowOff>89916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69330"/>
          <a:ext cx="8890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13843</xdr:rowOff>
    </xdr:from>
    <xdr:to>
      <xdr:col>85</xdr:col>
      <xdr:colOff>177800</xdr:colOff>
      <xdr:row>34</xdr:row>
      <xdr:rowOff>115443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36720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33147</xdr:rowOff>
    </xdr:from>
    <xdr:to>
      <xdr:col>81</xdr:col>
      <xdr:colOff>101600</xdr:colOff>
      <xdr:row>35</xdr:row>
      <xdr:rowOff>134747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151274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109855</xdr:rowOff>
    </xdr:from>
    <xdr:to>
      <xdr:col>76</xdr:col>
      <xdr:colOff>165100</xdr:colOff>
      <xdr:row>36</xdr:row>
      <xdr:rowOff>40005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31132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17780</xdr:rowOff>
    </xdr:from>
    <xdr:to>
      <xdr:col>72</xdr:col>
      <xdr:colOff>38100</xdr:colOff>
      <xdr:row>35</xdr:row>
      <xdr:rowOff>119380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110507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39116</xdr:rowOff>
    </xdr:from>
    <xdr:to>
      <xdr:col>67</xdr:col>
      <xdr:colOff>101600</xdr:colOff>
      <xdr:row>36</xdr:row>
      <xdr:rowOff>140716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131843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25800</xdr:rowOff>
    </xdr:from>
    <xdr:to>
      <xdr:col>85</xdr:col>
      <xdr:colOff>127000</xdr:colOff>
      <xdr:row>55</xdr:row>
      <xdr:rowOff>28943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55550"/>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28943</xdr:rowOff>
    </xdr:from>
    <xdr:to>
      <xdr:col>81</xdr:col>
      <xdr:colOff>50800</xdr:colOff>
      <xdr:row>55</xdr:row>
      <xdr:rowOff>142081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458693"/>
          <a:ext cx="889000" cy="1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110496</xdr:rowOff>
    </xdr:from>
    <xdr:to>
      <xdr:col>76</xdr:col>
      <xdr:colOff>114300</xdr:colOff>
      <xdr:row>55</xdr:row>
      <xdr:rowOff>142081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68796"/>
          <a:ext cx="889000" cy="2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110496</xdr:rowOff>
    </xdr:from>
    <xdr:to>
      <xdr:col>71</xdr:col>
      <xdr:colOff>177800</xdr:colOff>
      <xdr:row>55</xdr:row>
      <xdr:rowOff>137433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68796"/>
          <a:ext cx="889000" cy="19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146450</xdr:rowOff>
    </xdr:from>
    <xdr:to>
      <xdr:col>85</xdr:col>
      <xdr:colOff>177800</xdr:colOff>
      <xdr:row>55</xdr:row>
      <xdr:rowOff>76600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169327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149593</xdr:rowOff>
    </xdr:from>
    <xdr:to>
      <xdr:col>81</xdr:col>
      <xdr:colOff>101600</xdr:colOff>
      <xdr:row>55</xdr:row>
      <xdr:rowOff>79743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96270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91281</xdr:rowOff>
    </xdr:from>
    <xdr:to>
      <xdr:col>76</xdr:col>
      <xdr:colOff>165100</xdr:colOff>
      <xdr:row>56</xdr:row>
      <xdr:rowOff>21431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37958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59696</xdr:rowOff>
    </xdr:from>
    <xdr:to>
      <xdr:col>72</xdr:col>
      <xdr:colOff>38100</xdr:colOff>
      <xdr:row>54</xdr:row>
      <xdr:rowOff>161296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6373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09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86633</xdr:rowOff>
    </xdr:from>
    <xdr:to>
      <xdr:col>67</xdr:col>
      <xdr:colOff>101600</xdr:colOff>
      <xdr:row>56</xdr:row>
      <xdr:rowOff>16783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33310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2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98769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43319"/>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98225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277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53921</xdr:rowOff>
    </xdr:from>
    <xdr:to>
      <xdr:col>71</xdr:col>
      <xdr:colOff>177800</xdr:colOff>
      <xdr:row>79</xdr:row>
      <xdr:rowOff>98225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98471"/>
          <a:ext cx="889000" cy="4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47969</xdr:rowOff>
    </xdr:from>
    <xdr:to>
      <xdr:col>85</xdr:col>
      <xdr:colOff>177800</xdr:colOff>
      <xdr:row>79</xdr:row>
      <xdr:rowOff>149569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134346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47425</xdr:rowOff>
    </xdr:from>
    <xdr:to>
      <xdr:col>72</xdr:col>
      <xdr:colOff>38100</xdr:colOff>
      <xdr:row>79</xdr:row>
      <xdr:rowOff>149025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140152</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4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3121</xdr:rowOff>
    </xdr:from>
    <xdr:to>
      <xdr:col>67</xdr:col>
      <xdr:colOff>101600</xdr:colOff>
      <xdr:row>79</xdr:row>
      <xdr:rowOff>104721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95848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4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47955</xdr:rowOff>
    </xdr:from>
    <xdr:to>
      <xdr:col>85</xdr:col>
      <xdr:colOff>127000</xdr:colOff>
      <xdr:row>93</xdr:row>
      <xdr:rowOff>91046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821355"/>
          <a:ext cx="838200" cy="2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47955</xdr:rowOff>
    </xdr:from>
    <xdr:to>
      <xdr:col>81</xdr:col>
      <xdr:colOff>50800</xdr:colOff>
      <xdr:row>93</xdr:row>
      <xdr:rowOff>107296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821355"/>
          <a:ext cx="889000" cy="23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69672</xdr:rowOff>
    </xdr:from>
    <xdr:to>
      <xdr:col>76</xdr:col>
      <xdr:colOff>114300</xdr:colOff>
      <xdr:row>93</xdr:row>
      <xdr:rowOff>107296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843072"/>
          <a:ext cx="8890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69672</xdr:rowOff>
    </xdr:from>
    <xdr:to>
      <xdr:col>71</xdr:col>
      <xdr:colOff>177800</xdr:colOff>
      <xdr:row>93</xdr:row>
      <xdr:rowOff>38754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843072"/>
          <a:ext cx="8890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40246</xdr:rowOff>
    </xdr:from>
    <xdr:to>
      <xdr:col>85</xdr:col>
      <xdr:colOff>177800</xdr:colOff>
      <xdr:row>93</xdr:row>
      <xdr:rowOff>141846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63123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168605</xdr:rowOff>
    </xdr:from>
    <xdr:to>
      <xdr:col>81</xdr:col>
      <xdr:colOff>101600</xdr:colOff>
      <xdr:row>92</xdr:row>
      <xdr:rowOff>98755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77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115282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54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56496</xdr:rowOff>
    </xdr:from>
    <xdr:to>
      <xdr:col>76</xdr:col>
      <xdr:colOff>165100</xdr:colOff>
      <xdr:row>93</xdr:row>
      <xdr:rowOff>158096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3173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7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18872</xdr:rowOff>
    </xdr:from>
    <xdr:to>
      <xdr:col>72</xdr:col>
      <xdr:colOff>38100</xdr:colOff>
      <xdr:row>92</xdr:row>
      <xdr:rowOff>120472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7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136999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5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159404</xdr:rowOff>
    </xdr:from>
    <xdr:to>
      <xdr:col>67</xdr:col>
      <xdr:colOff>101600</xdr:colOff>
      <xdr:row>93</xdr:row>
      <xdr:rowOff>89554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106081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7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103696</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275896"/>
          <a:ext cx="889000" cy="45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103696</xdr:rowOff>
    </xdr:from>
    <xdr:to>
      <xdr:col>102</xdr:col>
      <xdr:colOff>114300</xdr:colOff>
      <xdr:row>37</xdr:row>
      <xdr:rowOff>37211</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275896"/>
          <a:ext cx="8890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74185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80662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52896</xdr:rowOff>
    </xdr:from>
    <xdr:to>
      <xdr:col>102</xdr:col>
      <xdr:colOff>165100</xdr:colOff>
      <xdr:row>36</xdr:row>
      <xdr:rowOff>154496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2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171023</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600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157861</xdr:rowOff>
    </xdr:from>
    <xdr:to>
      <xdr:col>98</xdr:col>
      <xdr:colOff>38100</xdr:colOff>
      <xdr:row>37</xdr:row>
      <xdr:rowOff>88011</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104538</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61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323,403</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円となっている。類似団体平均と比べ高止まりしているのは、主にふるさと応援寄附金事業に係る経費の増によるものである。前年度と比べ、</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47,687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円増加し、類似団体平均を大きく上回っている。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財政調整基金残高は、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令和４年度決算黒字の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を積立てた一方で</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補正事業への充当のため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取崩しを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また、特別職の給与カット、事業の見直しなどによる歳出削減のほか、遊休土地の積極的な売却、ふるさと納税の推進、空港連絡橋利用税の徴収、ネーミングライツなどの歳入確保に努めたことにより、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億円の黒字となっておりますが、前年度と比較し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、標準財政規模に占める割合では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、実質単年度収支の標準財政規模に占める割合では、繰上償還額が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皆減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となったことなどから、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月に策定した、中期財政運営方針に基づき、計画的に安定した財政運営を行っていく。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日に施行された財政健全化法に基づく健全化判断比率において、本市は平成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年度決算における連結実質赤字比率が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26.42</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％（早期健全化基準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17.44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％）と早期健全化基準以上となった。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本市は、財政健全化法施行前の地方財政再建促進特別措置法に規定する財政再建準用団体に陥らないよう普通会計の収支改善を最優先に取り組んできた結果、平成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年度に普通会計において実質収支の黒字転換を達成したが、特別会計等の根本的な改善措置を講じるまでは至っていなかった。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そのような状況下、財政健全化法において、新たに設けられた連結実質赤字比率では、宅地造成事業会計における資金不足額約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より、連結実質赤字比率が早期健全化基準以上となったものである。また、同会計の資金不足は現病院（りんくうタウン）建設の財源として、旧病院跡地（上町）の売却収入を充てることとし、将来の公共施設等の整備のために宅地造成事業に売却したものであるが、景気低迷による事業計画の頓挫などにより、その間の金利負担の累積と地価下落による売却差損の発生で生じたものであ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なお、同会計は既に役割を終えていることから、平成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年度に第三セクター等改革推進債を活用して、これを廃止し、一般会計の負債として引継ぐことで同年度の決算で連結実質赤字額を解消した。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年度及び平成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年決算では、一般会計で赤字額が生じたものの、連結実質赤字額は生じておらず、平成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年度決算で早期健全化団体から脱却した。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は、特別職の給与カット、事業の見直しなどによる歳出削減のほか、遊休土地の積極的な売却、ふるさと納税の推進、空港連絡橋利用税の徴収、ネーミングライツなどの歳入確保に努めたことにより、普通会計の実質収支額は引き続き黒字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港開港に合わせ、遅れていた都市基盤整備を進め、その財源に地方債を活用したことにより元利償還金等の額が非常に大きい。これは、総合文化センターの建設及び空港対岸の「りんくうタウン」の造成に関して雨水整備を最優先で進めたことにより公営企業債（下水道事業会計）の元利償還金に対する繰入金が多額となっていることが主な要因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lang="ja-JP" altLang="en-US" sz="1400" b="0" i="0" u="none" strike="noStrike">
              <a:solidFill>
                <a:sysClr val="windowText" lastClr="000000"/>
              </a:solidFill>
              <a:effectLst/>
              <a:latin typeface="ＭＳ Ｐゴシック" panose="020B0600070205080204" pitchFamily="50" charset="-128"/>
              <a:ea typeface="ＭＳ Ｐゴシック" panose="020B0600070205080204" pitchFamily="50" charset="-128"/>
            </a:rPr>
            <a:t>公営企業債の元利償還金に対する繰入金</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により、実質公債費比率の分子となる額が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している。今後も中期財政運営方針に基づき、計画的な地方債の発行を行うことで、公債費の抑制に努める。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該当なし。</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空港開港に合わせ、遅れていた都市基盤整備を進め、その財源に地方債を活用したことから多額の地方債総額を抱えることとなった。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これにより将来負担比率は、平成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393.5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％（早期健全化基準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350.0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％）と早期健全化基準以上となった。この主な要因は、上記の地方債残高（表中では、一般会計等に係る地方債の現在高）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億円と下水道事業会計・病院事業会計に係る公営企業債等繰入見込額約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億円によるものである。早期健全化団体となった平成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年度に宅地造成事業会計廃止で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年度に市立泉佐野病院の地方独立行政法人化で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億円の第三セクター等改革推進債を発行したため、一般会計等に係る地方債の現在高は平成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増加した。しかしながら、宅地造成事業会計を廃止することで連結実質赤字額を解消し、投資事業を精査し、新規の地方債の発行を抑制していることで、将来負担比率の分子となる額は減少傾向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年度は地方債残高が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億円減少したことなどで将来負担比率の分子が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億円減少したため、将来負担比率は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ポイント減少した。地方債残高は依然として高水準で推移するため、中期財政運営方針に基づき、計画的な地方債の発行とすることで、更なる比率の改善に努める。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奨学金基金（令和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年度末残高</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年度より定額運用基金から特定目的基金へ形態を変更した。また、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ふるさと応援寄附金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18,296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百万円を積み立てた一方、ふるさと応援寄附金の目的に応じた事業に</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16,367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百万円取り崩したことにより、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2,250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中期財政運営方針に基づき、財政調整機能を有する基金の残高を可能な限り保持していくことで、安定的な財政運営を目指す。</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広報公聴基金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広報及び公聴業務の円滑な運営と充実を図る経費に充当。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国際交流振興基金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国際化の進展に伴い、国際交流の振興に図る経費に充当。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職員福利厚生基金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職員の福利厚生に要する経費に充当。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公共施設整備等基金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公共施設の整備を図るため並びにふるさと応援寄附金事業に要する経費及びふるさと応援寄附者が指定した事業に要する経費に充当。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社会福祉活動の推進に要する経費に充当。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環境衛生事業基金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環境衛生事業の推進に係る経費に充当。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公園等整備基金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公園、広場及び緑地の整備に要する経費に充当。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市営住宅整備基金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市営住宅の整備を図る経費に充当。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地域経済振興基金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地域経済の発展と産業振興を図る経費に充当。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自治振興基金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地域における自治活動の振興と住民自治の促進を図る経費に充当。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教育振興基金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スポーツの振興、図書の充実その他教育の振興に要する経費に充当。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森林環境譲与税基金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森林の整備及びその促進に関する施策に要する経費に充当。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職員の退職手当の支払に要する経費に充当。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災害セーフティ基金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自然災害をはじめ感染症等の危機から市民の生命及び財産を守るとともに、支援活動、復旧対策等に要する経費に充当。</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公益活動応援基金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地域の各種団体が自主的に実施する地域の活性化や課題の解決に向けた公益活動への助成に要する経費に充当。</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企業版ふるさと納税基金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まち・ひと・しごと創生寄附活用事業に要する経費に充当。</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泉佐野市魅力創造発信基金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魅力創造発信に要する経費に充当。</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奨学金基金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奨学金に要する経費に充当。</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ふるさと応援寄附金</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を積み立て</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たことで</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ふるさと応援寄附金を目的に応じた事業に取崩す。</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年度黒字の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以上となる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百万円の取り崩しを行い、令和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年度末残高は令和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年度末残高と比べて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百万円減少した。</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安定した財政運営を行っていくために、基金残高を保持していく。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公共用地先行取得事業特別会計からの買戻し、市有土地の売却により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取り崩しはなかったため、</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年度末残高は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中期財政運営方針に基づき、地方債残高を令和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年度には標準財政規模の約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倍の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億円以下とするため、減債基金を活用し計画的に繰上償還を実施していく。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83293220</v>
      </c>
      <c r="BO4" s="436"/>
      <c r="BP4" s="436"/>
      <c r="BQ4" s="436"/>
      <c r="BR4" s="436"/>
      <c r="BS4" s="436"/>
      <c r="BT4" s="436"/>
      <c r="BU4" s="437"/>
      <c r="BV4" s="435">
        <v>76818888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1.1000000000000001</v>
      </c>
      <c r="CU4" s="576"/>
      <c r="CV4" s="576"/>
      <c r="CW4" s="576"/>
      <c r="CX4" s="576"/>
      <c r="CY4" s="576"/>
      <c r="CZ4" s="576"/>
      <c r="DA4" s="577"/>
      <c r="DB4" s="575">
        <v>1.7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82982884</v>
      </c>
      <c r="BO5" s="407"/>
      <c r="BP5" s="407"/>
      <c r="BQ5" s="407"/>
      <c r="BR5" s="407"/>
      <c r="BS5" s="407"/>
      <c r="BT5" s="407"/>
      <c r="BU5" s="408"/>
      <c r="BV5" s="406">
        <v>76316581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104.3</v>
      </c>
      <c r="CU5" s="404"/>
      <c r="CV5" s="404"/>
      <c r="CW5" s="404"/>
      <c r="CX5" s="404"/>
      <c r="CY5" s="404"/>
      <c r="CZ5" s="404"/>
      <c r="DA5" s="405"/>
      <c r="DB5" s="403">
        <v>104.4</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310336</v>
      </c>
      <c r="BO6" s="407"/>
      <c r="BP6" s="407"/>
      <c r="BQ6" s="407"/>
      <c r="BR6" s="407"/>
      <c r="BS6" s="407"/>
      <c r="BT6" s="407"/>
      <c r="BU6" s="408"/>
      <c r="BV6" s="406">
        <v>502307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105.6</v>
      </c>
      <c r="CU6" s="550"/>
      <c r="CV6" s="550"/>
      <c r="CW6" s="550"/>
      <c r="CX6" s="550"/>
      <c r="CY6" s="550"/>
      <c r="CZ6" s="550"/>
      <c r="DA6" s="551"/>
      <c r="DB6" s="549">
        <v>107.2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51756</v>
      </c>
      <c r="BO7" s="407"/>
      <c r="BP7" s="407"/>
      <c r="BQ7" s="407"/>
      <c r="BR7" s="407"/>
      <c r="BS7" s="407"/>
      <c r="BT7" s="407"/>
      <c r="BU7" s="408"/>
      <c r="BV7" s="406">
        <v>93571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24476117</v>
      </c>
      <c r="CU7" s="407"/>
      <c r="CV7" s="407"/>
      <c r="CW7" s="407"/>
      <c r="CX7" s="407"/>
      <c r="CY7" s="407"/>
      <c r="CZ7" s="407"/>
      <c r="DA7" s="408"/>
      <c r="DB7" s="406">
        <v>24080948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258580</v>
      </c>
      <c r="BO8" s="407"/>
      <c r="BP8" s="407"/>
      <c r="BQ8" s="407"/>
      <c r="BR8" s="407"/>
      <c r="BS8" s="407"/>
      <c r="BT8" s="407"/>
      <c r="BU8" s="408"/>
      <c r="BV8" s="406">
        <v>408736</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0.86</v>
      </c>
      <c r="CU8" s="510"/>
      <c r="CV8" s="510"/>
      <c r="CW8" s="510"/>
      <c r="CX8" s="510"/>
      <c r="CY8" s="510"/>
      <c r="CZ8" s="510"/>
      <c r="DA8" s="511"/>
      <c r="DB8" s="509">
        <v>0.9</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100131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-150156</v>
      </c>
      <c r="BO9" s="407"/>
      <c r="BP9" s="407"/>
      <c r="BQ9" s="407"/>
      <c r="BR9" s="407"/>
      <c r="BS9" s="407"/>
      <c r="BT9" s="407"/>
      <c r="BU9" s="408"/>
      <c r="BV9" s="406">
        <v>23735</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13.1</v>
      </c>
      <c r="CU9" s="404"/>
      <c r="CV9" s="404"/>
      <c r="CW9" s="404"/>
      <c r="CX9" s="404"/>
      <c r="CY9" s="404"/>
      <c r="CZ9" s="404"/>
      <c r="DA9" s="405"/>
      <c r="DB9" s="403">
        <v>17.7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100966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245076</v>
      </c>
      <c r="BO10" s="407"/>
      <c r="BP10" s="407"/>
      <c r="BQ10" s="407"/>
      <c r="BR10" s="407"/>
      <c r="BS10" s="407"/>
      <c r="BT10" s="407"/>
      <c r="BU10" s="408"/>
      <c r="BV10" s="406">
        <v>232051</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1116000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99037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259000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96212</v>
      </c>
      <c r="S13" s="494"/>
      <c r="T13" s="494"/>
      <c r="U13" s="494"/>
      <c r="V13" s="495"/>
      <c r="W13" s="496" t="s">
        <v>131</v>
      </c>
      <c r="X13" s="392"/>
      <c r="Y13" s="392"/>
      <c r="Z13" s="392"/>
      <c r="AA13" s="392"/>
      <c r="AB13" s="393"/>
      <c r="AC13" s="359">
        <v>845</v>
      </c>
      <c r="AD13" s="360"/>
      <c r="AE13" s="360"/>
      <c r="AF13" s="360"/>
      <c r="AG13" s="361"/>
      <c r="AH13" s="359">
        <v>1006</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-164080</v>
      </c>
      <c r="BO13" s="407"/>
      <c r="BP13" s="407"/>
      <c r="BQ13" s="407"/>
      <c r="BR13" s="407"/>
      <c r="BS13" s="407"/>
      <c r="BT13" s="407"/>
      <c r="BU13" s="408"/>
      <c r="BV13" s="406">
        <v>1371786</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7.6</v>
      </c>
      <c r="CU13" s="404"/>
      <c r="CV13" s="404"/>
      <c r="CW13" s="404"/>
      <c r="CX13" s="404"/>
      <c r="CY13" s="404"/>
      <c r="CZ13" s="404"/>
      <c r="DA13" s="405"/>
      <c r="DB13" s="403">
        <v>8.5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98545</v>
      </c>
      <c r="S14" s="494"/>
      <c r="T14" s="494"/>
      <c r="U14" s="494"/>
      <c r="V14" s="495"/>
      <c r="W14" s="497"/>
      <c r="X14" s="395"/>
      <c r="Y14" s="395"/>
      <c r="Z14" s="395"/>
      <c r="AA14" s="395"/>
      <c r="AB14" s="396"/>
      <c r="AC14" s="486">
        <v>1.9</v>
      </c>
      <c r="AD14" s="487"/>
      <c r="AE14" s="487"/>
      <c r="AF14" s="487"/>
      <c r="AG14" s="488"/>
      <c r="AH14" s="486">
        <v>2.2999999999999998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8.6999999999999993</v>
      </c>
      <c r="CU14" s="504"/>
      <c r="CV14" s="504"/>
      <c r="CW14" s="504"/>
      <c r="CX14" s="504"/>
      <c r="CY14" s="504"/>
      <c r="CZ14" s="504"/>
      <c r="DA14" s="505"/>
      <c r="DB14" s="503">
        <v>27.9</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96421</v>
      </c>
      <c r="S15" s="494"/>
      <c r="T15" s="494"/>
      <c r="U15" s="494"/>
      <c r="V15" s="495"/>
      <c r="W15" s="496" t="s">
        <v>137</v>
      </c>
      <c r="X15" s="392"/>
      <c r="Y15" s="392"/>
      <c r="Z15" s="392"/>
      <c r="AA15" s="392"/>
      <c r="AB15" s="393"/>
      <c r="AC15" s="359">
        <v>9839</v>
      </c>
      <c r="AD15" s="360"/>
      <c r="AE15" s="360"/>
      <c r="AF15" s="360"/>
      <c r="AG15" s="361"/>
      <c r="AH15" s="359">
        <v>10292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16202836</v>
      </c>
      <c r="BO15" s="436"/>
      <c r="BP15" s="436"/>
      <c r="BQ15" s="436"/>
      <c r="BR15" s="436"/>
      <c r="BS15" s="436"/>
      <c r="BT15" s="436"/>
      <c r="BU15" s="437"/>
      <c r="BV15" s="435">
        <v>16120594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v>
      </c>
      <c r="AD16" s="487"/>
      <c r="AE16" s="487"/>
      <c r="AF16" s="487"/>
      <c r="AG16" s="488"/>
      <c r="AH16" s="486">
        <v>23.8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19607380</v>
      </c>
      <c r="BO16" s="407"/>
      <c r="BP16" s="407"/>
      <c r="BQ16" s="407"/>
      <c r="BR16" s="407"/>
      <c r="BS16" s="407"/>
      <c r="BT16" s="407"/>
      <c r="BU16" s="408"/>
      <c r="BV16" s="406">
        <v>18854441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33943</v>
      </c>
      <c r="AD17" s="360"/>
      <c r="AE17" s="360"/>
      <c r="AF17" s="360"/>
      <c r="AG17" s="361"/>
      <c r="AH17" s="359">
        <v>31934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20764283</v>
      </c>
      <c r="BO17" s="407"/>
      <c r="BP17" s="407"/>
      <c r="BQ17" s="407"/>
      <c r="BR17" s="407"/>
      <c r="BS17" s="407"/>
      <c r="BT17" s="407"/>
      <c r="BU17" s="408"/>
      <c r="BV17" s="406">
        <v>20672108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56.51</v>
      </c>
      <c r="M18" s="459"/>
      <c r="N18" s="459"/>
      <c r="O18" s="459"/>
      <c r="P18" s="459"/>
      <c r="Q18" s="459"/>
      <c r="R18" s="460"/>
      <c r="S18" s="460"/>
      <c r="T18" s="460"/>
      <c r="U18" s="460"/>
      <c r="V18" s="461"/>
      <c r="W18" s="477"/>
      <c r="X18" s="478"/>
      <c r="Y18" s="478"/>
      <c r="Z18" s="478"/>
      <c r="AA18" s="478"/>
      <c r="AB18" s="502"/>
      <c r="AC18" s="376">
        <v>76.099999999999994</v>
      </c>
      <c r="AD18" s="377"/>
      <c r="AE18" s="377"/>
      <c r="AF18" s="377"/>
      <c r="AG18" s="462"/>
      <c r="AH18" s="376">
        <v>73.900000000000006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26627878</v>
      </c>
      <c r="BO18" s="407"/>
      <c r="BP18" s="407"/>
      <c r="BQ18" s="407"/>
      <c r="BR18" s="407"/>
      <c r="BS18" s="407"/>
      <c r="BT18" s="407"/>
      <c r="BU18" s="408"/>
      <c r="BV18" s="406">
        <v>25858705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1772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34236685</v>
      </c>
      <c r="BO19" s="407"/>
      <c r="BP19" s="407"/>
      <c r="BQ19" s="407"/>
      <c r="BR19" s="407"/>
      <c r="BS19" s="407"/>
      <c r="BT19" s="407"/>
      <c r="BU19" s="408"/>
      <c r="BV19" s="406">
        <v>31882767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43864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56749714</v>
      </c>
      <c r="BO22" s="436"/>
      <c r="BP22" s="436"/>
      <c r="BQ22" s="436"/>
      <c r="BR22" s="436"/>
      <c r="BS22" s="436"/>
      <c r="BT22" s="436"/>
      <c r="BU22" s="437"/>
      <c r="BV22" s="435">
        <v>58619166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36665470</v>
      </c>
      <c r="BO23" s="407"/>
      <c r="BP23" s="407"/>
      <c r="BQ23" s="407"/>
      <c r="BR23" s="407"/>
      <c r="BS23" s="407"/>
      <c r="BT23" s="407"/>
      <c r="BU23" s="408"/>
      <c r="BV23" s="406">
        <v>38160638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5934</v>
      </c>
      <c r="R24" s="360"/>
      <c r="S24" s="360"/>
      <c r="T24" s="360"/>
      <c r="U24" s="360"/>
      <c r="V24" s="361"/>
      <c r="W24" s="449"/>
      <c r="X24" s="386"/>
      <c r="Y24" s="387"/>
      <c r="Z24" s="362" t="s">
        <v>162</v>
      </c>
      <c r="AA24" s="363"/>
      <c r="AB24" s="363"/>
      <c r="AC24" s="363"/>
      <c r="AD24" s="363"/>
      <c r="AE24" s="363"/>
      <c r="AF24" s="363"/>
      <c r="AG24" s="364"/>
      <c r="AH24" s="359">
        <v>528</v>
      </c>
      <c r="AI24" s="360"/>
      <c r="AJ24" s="360"/>
      <c r="AK24" s="360"/>
      <c r="AL24" s="361"/>
      <c r="AM24" s="359">
        <v>1703856</v>
      </c>
      <c r="AN24" s="360"/>
      <c r="AO24" s="360"/>
      <c r="AP24" s="360"/>
      <c r="AQ24" s="360"/>
      <c r="AR24" s="361"/>
      <c r="AS24" s="359">
        <v>3227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42883136</v>
      </c>
      <c r="BO24" s="407"/>
      <c r="BP24" s="407"/>
      <c r="BQ24" s="407"/>
      <c r="BR24" s="407"/>
      <c r="BS24" s="407"/>
      <c r="BT24" s="407"/>
      <c r="BU24" s="408"/>
      <c r="BV24" s="406">
        <v>43768682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5476</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20282808</v>
      </c>
      <c r="BO25" s="436"/>
      <c r="BP25" s="436"/>
      <c r="BQ25" s="436"/>
      <c r="BR25" s="436"/>
      <c r="BS25" s="436"/>
      <c r="BT25" s="436"/>
      <c r="BU25" s="437"/>
      <c r="BV25" s="435">
        <v>22726270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5214</v>
      </c>
      <c r="R26" s="360"/>
      <c r="S26" s="360"/>
      <c r="T26" s="360"/>
      <c r="U26" s="360"/>
      <c r="V26" s="361"/>
      <c r="W26" s="449"/>
      <c r="X26" s="386"/>
      <c r="Y26" s="387"/>
      <c r="Z26" s="362" t="s">
        <v>168</v>
      </c>
      <c r="AA26" s="417"/>
      <c r="AB26" s="417"/>
      <c r="AC26" s="417"/>
      <c r="AD26" s="417"/>
      <c r="AE26" s="417"/>
      <c r="AF26" s="417"/>
      <c r="AG26" s="418"/>
      <c r="AH26" s="359">
        <v>11</v>
      </c>
      <c r="AI26" s="360"/>
      <c r="AJ26" s="360"/>
      <c r="AK26" s="360"/>
      <c r="AL26" s="361"/>
      <c r="AM26" s="359">
        <v>36465</v>
      </c>
      <c r="AN26" s="360"/>
      <c r="AO26" s="360"/>
      <c r="AP26" s="360"/>
      <c r="AQ26" s="360"/>
      <c r="AR26" s="361"/>
      <c r="AS26" s="359">
        <v>3315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367487</v>
      </c>
      <c r="BO26" s="407"/>
      <c r="BP26" s="407"/>
      <c r="BQ26" s="407"/>
      <c r="BR26" s="407"/>
      <c r="BS26" s="407"/>
      <c r="BT26" s="407"/>
      <c r="BU26" s="408"/>
      <c r="BV26" s="406">
        <v>304839</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6200</v>
      </c>
      <c r="R27" s="360"/>
      <c r="S27" s="360"/>
      <c r="T27" s="360"/>
      <c r="U27" s="360"/>
      <c r="V27" s="361"/>
      <c r="W27" s="449"/>
      <c r="X27" s="386"/>
      <c r="Y27" s="387"/>
      <c r="Z27" s="362" t="s">
        <v>171</v>
      </c>
      <c r="AA27" s="363"/>
      <c r="AB27" s="363"/>
      <c r="AC27" s="363"/>
      <c r="AD27" s="363"/>
      <c r="AE27" s="363"/>
      <c r="AF27" s="363"/>
      <c r="AG27" s="364"/>
      <c r="AH27" s="359">
        <v>27</v>
      </c>
      <c r="AI27" s="360"/>
      <c r="AJ27" s="360"/>
      <c r="AK27" s="360"/>
      <c r="AL27" s="361"/>
      <c r="AM27" s="359">
        <v>83157</v>
      </c>
      <c r="AN27" s="360"/>
      <c r="AO27" s="360"/>
      <c r="AP27" s="360"/>
      <c r="AQ27" s="360"/>
      <c r="AR27" s="361"/>
      <c r="AS27" s="359">
        <v>3080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5800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1914126</v>
      </c>
      <c r="BO28" s="436"/>
      <c r="BP28" s="436"/>
      <c r="BQ28" s="436"/>
      <c r="BR28" s="436"/>
      <c r="BS28" s="436"/>
      <c r="BT28" s="436"/>
      <c r="BU28" s="437"/>
      <c r="BV28" s="435">
        <v>1928050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16</v>
      </c>
      <c r="M29" s="360"/>
      <c r="N29" s="360"/>
      <c r="O29" s="360"/>
      <c r="P29" s="361"/>
      <c r="Q29" s="359">
        <v>5500</v>
      </c>
      <c r="R29" s="360"/>
      <c r="S29" s="360"/>
      <c r="T29" s="360"/>
      <c r="U29" s="360"/>
      <c r="V29" s="361"/>
      <c r="W29" s="450"/>
      <c r="X29" s="451"/>
      <c r="Y29" s="452"/>
      <c r="Z29" s="362" t="s">
        <v>177</v>
      </c>
      <c r="AA29" s="363"/>
      <c r="AB29" s="363"/>
      <c r="AC29" s="363"/>
      <c r="AD29" s="363"/>
      <c r="AE29" s="363"/>
      <c r="AF29" s="363"/>
      <c r="AG29" s="364"/>
      <c r="AH29" s="359">
        <v>555</v>
      </c>
      <c r="AI29" s="360"/>
      <c r="AJ29" s="360"/>
      <c r="AK29" s="360"/>
      <c r="AL29" s="361"/>
      <c r="AM29" s="359">
        <v>1787013</v>
      </c>
      <c r="AN29" s="360"/>
      <c r="AO29" s="360"/>
      <c r="AP29" s="360"/>
      <c r="AQ29" s="360"/>
      <c r="AR29" s="361"/>
      <c r="AS29" s="359">
        <v>3220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922977</v>
      </c>
      <c r="BO29" s="407"/>
      <c r="BP29" s="407"/>
      <c r="BQ29" s="407"/>
      <c r="BR29" s="407"/>
      <c r="BS29" s="407"/>
      <c r="BT29" s="407"/>
      <c r="BU29" s="408"/>
      <c r="BV29" s="406">
        <v>159260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94.8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15672352</v>
      </c>
      <c r="BO30" s="441"/>
      <c r="BP30" s="441"/>
      <c r="BQ30" s="441"/>
      <c r="BR30" s="441"/>
      <c r="BS30" s="441"/>
      <c r="BT30" s="441"/>
      <c r="BU30" s="442"/>
      <c r="BV30" s="440">
        <v>14172046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泉佐野市田尻町清掃施設組合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泉佐野市土地開発公社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公共用地先行取得事業特別会計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泉州南消防組合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泉佐野市文化振興財団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f>IF(E36="","",C35+1)</f>
        <v>3</v>
      </c>
      <c r="D36" s="354"/>
      <c r="E36" s="355" t="str">
        <f>IF('各会計、関係団体の財政状況及び健全化判断比率'!B9="","",'各会計、関係団体の財政状況及び健全化判断比率'!B9)</f>
        <v>病院事業債管理特別会計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大阪府都市ボートレース企業団</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泉佐野市ウォーターフロント</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f>IF(E37="","",C36+1)</f>
        <v>4</v>
      </c>
      <c r="D37" s="354"/>
      <c r="E37" s="355" t="str">
        <f>IF('各会計、関係団体の財政状況及び健全化判断比率'!B10="","",'各会計、関係団体の財政状況及び健全化判断比率'!B10)</f>
        <v>りんくう公園事業特別会計</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大阪府後期高齢者医療広域連合（一般会計）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地方独立行政法人りんくう総合医療センター</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大阪府後期高齢者医療広域連合（後期高齢者医療特別会計）</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泉佐野電力</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大阪広域水道企業団（水道事業会計）</v>
      </c>
      <c r="BZ39" s="355"/>
      <c r="CA39" s="355"/>
      <c r="CB39" s="355"/>
      <c r="CC39" s="355"/>
      <c r="CD39" s="355"/>
      <c r="CE39" s="355"/>
      <c r="CF39" s="355"/>
      <c r="CG39" s="355"/>
      <c r="CH39" s="355"/>
      <c r="CI39" s="355"/>
      <c r="CJ39" s="355"/>
      <c r="CK39" s="355"/>
      <c r="CL39" s="355"/>
      <c r="CM39" s="355"/>
      <c r="CN39" s="175"/>
      <c r="CO39" s="354">
        <f t="shared" si="3"/>
        <v>22</v>
      </c>
      <c r="CP39" s="354"/>
      <c r="CQ39" s="355" t="str">
        <f>IF('各会計、関係団体の財政状況及び健全化判断比率'!BS12="","",'各会計、関係団体の財政状況及び健全化判断比率'!BS12)</f>
        <v>泉佐野ガス</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大阪広域水道企業団（工業用水道事業会計）</v>
      </c>
      <c r="BZ40" s="355"/>
      <c r="CA40" s="355"/>
      <c r="CB40" s="355"/>
      <c r="CC40" s="355"/>
      <c r="CD40" s="355"/>
      <c r="CE40" s="355"/>
      <c r="CF40" s="355"/>
      <c r="CG40" s="355"/>
      <c r="CH40" s="355"/>
      <c r="CI40" s="355"/>
      <c r="CJ40" s="355"/>
      <c r="CK40" s="355"/>
      <c r="CL40" s="355"/>
      <c r="CM40" s="355"/>
      <c r="CN40" s="175"/>
      <c r="CO40" s="354">
        <f t="shared" si="3"/>
        <v>23</v>
      </c>
      <c r="CP40" s="354"/>
      <c r="CQ40" s="355" t="str">
        <f>IF('各会計、関係団体の財政状況及び健全化判断比率'!BS13="","",'各会計、関係団体の財政状況及び健全化判断比率'!BS13)</f>
        <v>株式会社さのたす</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24</v>
      </c>
      <c r="CP41" s="354"/>
      <c r="CQ41" s="355" t="str">
        <f>IF('各会計、関係団体の財政状況及び健全化判断比率'!BS14="","",'各会計、関係団体の財政状況及び健全化判断比率'!BS14)</f>
        <v>地方独立行政法人泉佐野市行政事務サービスセンター</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MbismfNOIQ3ZtBRw+EGSAjIBzCoDGPR0ztNiHI9zr0CwnXTUiKki5ub7XGSzn+UGDBNMiO9DVLA8z6r7r1zSsQ==" saltValue="RMSjJFPlANiobDp1/G1w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20060143</v>
      </c>
      <c r="S5" s="664"/>
      <c r="T5" s="664"/>
      <c r="U5" s="664"/>
      <c r="V5" s="664"/>
      <c r="W5" s="664"/>
      <c r="X5" s="664"/>
      <c r="Y5" s="689"/>
      <c r="Z5" s="702">
        <v>24.1</v>
      </c>
      <c r="AA5" s="702"/>
      <c r="AB5" s="702"/>
      <c r="AC5" s="702"/>
      <c r="AD5" s="703">
        <v>18135591</v>
      </c>
      <c r="AE5" s="703"/>
      <c r="AF5" s="703"/>
      <c r="AG5" s="703"/>
      <c r="AH5" s="703"/>
      <c r="AI5" s="703"/>
      <c r="AJ5" s="703"/>
      <c r="AK5" s="703"/>
      <c r="AL5" s="690">
        <v>71.900000000000006</v>
      </c>
      <c r="AM5" s="672"/>
      <c r="AN5" s="672"/>
      <c r="AO5" s="691"/>
      <c r="AP5" s="666" t="s">
        <v>216</v>
      </c>
      <c r="AQ5" s="667"/>
      <c r="AR5" s="667"/>
      <c r="AS5" s="667"/>
      <c r="AT5" s="667"/>
      <c r="AU5" s="667"/>
      <c r="AV5" s="667"/>
      <c r="AW5" s="667"/>
      <c r="AX5" s="667"/>
      <c r="AY5" s="667"/>
      <c r="AZ5" s="667"/>
      <c r="BA5" s="667"/>
      <c r="BB5" s="667"/>
      <c r="BC5" s="667"/>
      <c r="BD5" s="667"/>
      <c r="BE5" s="667"/>
      <c r="BF5" s="668"/>
      <c r="BG5" s="608">
        <v>18483020</v>
      </c>
      <c r="BH5" s="609"/>
      <c r="BI5" s="609"/>
      <c r="BJ5" s="609"/>
      <c r="BK5" s="609"/>
      <c r="BL5" s="609"/>
      <c r="BM5" s="609"/>
      <c r="BN5" s="610"/>
      <c r="BO5" s="646">
        <v>92.1</v>
      </c>
      <c r="BP5" s="646"/>
      <c r="BQ5" s="646"/>
      <c r="BR5" s="646"/>
      <c r="BS5" s="647">
        <v>233079</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215646</v>
      </c>
      <c r="S6" s="609"/>
      <c r="T6" s="609"/>
      <c r="U6" s="609"/>
      <c r="V6" s="609"/>
      <c r="W6" s="609"/>
      <c r="X6" s="609"/>
      <c r="Y6" s="610"/>
      <c r="Z6" s="646">
        <v>0.3</v>
      </c>
      <c r="AA6" s="646"/>
      <c r="AB6" s="646"/>
      <c r="AC6" s="646"/>
      <c r="AD6" s="647">
        <v>215646</v>
      </c>
      <c r="AE6" s="647"/>
      <c r="AF6" s="647"/>
      <c r="AG6" s="647"/>
      <c r="AH6" s="647"/>
      <c r="AI6" s="647"/>
      <c r="AJ6" s="647"/>
      <c r="AK6" s="647"/>
      <c r="AL6" s="611">
        <v>0.9</v>
      </c>
      <c r="AM6" s="612"/>
      <c r="AN6" s="612"/>
      <c r="AO6" s="648"/>
      <c r="AP6" s="605" t="s">
        <v>221</v>
      </c>
      <c r="AQ6" s="606"/>
      <c r="AR6" s="606"/>
      <c r="AS6" s="606"/>
      <c r="AT6" s="606"/>
      <c r="AU6" s="606"/>
      <c r="AV6" s="606"/>
      <c r="AW6" s="606"/>
      <c r="AX6" s="606"/>
      <c r="AY6" s="606"/>
      <c r="AZ6" s="606"/>
      <c r="BA6" s="606"/>
      <c r="BB6" s="606"/>
      <c r="BC6" s="606"/>
      <c r="BD6" s="606"/>
      <c r="BE6" s="606"/>
      <c r="BF6" s="607"/>
      <c r="BG6" s="608">
        <v>18112911</v>
      </c>
      <c r="BH6" s="609"/>
      <c r="BI6" s="609"/>
      <c r="BJ6" s="609"/>
      <c r="BK6" s="609"/>
      <c r="BL6" s="609"/>
      <c r="BM6" s="609"/>
      <c r="BN6" s="610"/>
      <c r="BO6" s="646">
        <v>90.3</v>
      </c>
      <c r="BP6" s="646"/>
      <c r="BQ6" s="646"/>
      <c r="BR6" s="646"/>
      <c r="BS6" s="647">
        <v>233079</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280109</v>
      </c>
      <c r="CS6" s="609"/>
      <c r="CT6" s="609"/>
      <c r="CU6" s="609"/>
      <c r="CV6" s="609"/>
      <c r="CW6" s="609"/>
      <c r="CX6" s="609"/>
      <c r="CY6" s="610"/>
      <c r="CZ6" s="690">
        <v>0.3</v>
      </c>
      <c r="DA6" s="672"/>
      <c r="DB6" s="672"/>
      <c r="DC6" s="692"/>
      <c r="DD6" s="614" t="s">
        <v>122</v>
      </c>
      <c r="DE6" s="609"/>
      <c r="DF6" s="609"/>
      <c r="DG6" s="609"/>
      <c r="DH6" s="609"/>
      <c r="DI6" s="609"/>
      <c r="DJ6" s="609"/>
      <c r="DK6" s="609"/>
      <c r="DL6" s="609"/>
      <c r="DM6" s="609"/>
      <c r="DN6" s="609"/>
      <c r="DO6" s="609"/>
      <c r="DP6" s="610"/>
      <c r="DQ6" s="614">
        <v>279913</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11571</v>
      </c>
      <c r="S7" s="609"/>
      <c r="T7" s="609"/>
      <c r="U7" s="609"/>
      <c r="V7" s="609"/>
      <c r="W7" s="609"/>
      <c r="X7" s="609"/>
      <c r="Y7" s="610"/>
      <c r="Z7" s="646">
        <v>0</v>
      </c>
      <c r="AA7" s="646"/>
      <c r="AB7" s="646"/>
      <c r="AC7" s="646"/>
      <c r="AD7" s="647">
        <v>11571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6415575</v>
      </c>
      <c r="BH7" s="609"/>
      <c r="BI7" s="609"/>
      <c r="BJ7" s="609"/>
      <c r="BK7" s="609"/>
      <c r="BL7" s="609"/>
      <c r="BM7" s="609"/>
      <c r="BN7" s="610"/>
      <c r="BO7" s="646">
        <v>32</v>
      </c>
      <c r="BP7" s="646"/>
      <c r="BQ7" s="646"/>
      <c r="BR7" s="646"/>
      <c r="BS7" s="647">
        <v>233079</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32028901</v>
      </c>
      <c r="CS7" s="609"/>
      <c r="CT7" s="609"/>
      <c r="CU7" s="609"/>
      <c r="CV7" s="609"/>
      <c r="CW7" s="609"/>
      <c r="CX7" s="609"/>
      <c r="CY7" s="610"/>
      <c r="CZ7" s="646">
        <v>38.6</v>
      </c>
      <c r="DA7" s="646"/>
      <c r="DB7" s="646"/>
      <c r="DC7" s="646"/>
      <c r="DD7" s="614">
        <v>252995</v>
      </c>
      <c r="DE7" s="609"/>
      <c r="DF7" s="609"/>
      <c r="DG7" s="609"/>
      <c r="DH7" s="609"/>
      <c r="DI7" s="609"/>
      <c r="DJ7" s="609"/>
      <c r="DK7" s="609"/>
      <c r="DL7" s="609"/>
      <c r="DM7" s="609"/>
      <c r="DN7" s="609"/>
      <c r="DO7" s="609"/>
      <c r="DP7" s="610"/>
      <c r="DQ7" s="614">
        <v>6516831</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115561</v>
      </c>
      <c r="S8" s="609"/>
      <c r="T8" s="609"/>
      <c r="U8" s="609"/>
      <c r="V8" s="609"/>
      <c r="W8" s="609"/>
      <c r="X8" s="609"/>
      <c r="Y8" s="610"/>
      <c r="Z8" s="646">
        <v>0.1</v>
      </c>
      <c r="AA8" s="646"/>
      <c r="AB8" s="646"/>
      <c r="AC8" s="646"/>
      <c r="AD8" s="647">
        <v>115561</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170723</v>
      </c>
      <c r="BH8" s="609"/>
      <c r="BI8" s="609"/>
      <c r="BJ8" s="609"/>
      <c r="BK8" s="609"/>
      <c r="BL8" s="609"/>
      <c r="BM8" s="609"/>
      <c r="BN8" s="610"/>
      <c r="BO8" s="646">
        <v>0.9</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23035660</v>
      </c>
      <c r="CS8" s="609"/>
      <c r="CT8" s="609"/>
      <c r="CU8" s="609"/>
      <c r="CV8" s="609"/>
      <c r="CW8" s="609"/>
      <c r="CX8" s="609"/>
      <c r="CY8" s="610"/>
      <c r="CZ8" s="646">
        <v>27.8</v>
      </c>
      <c r="DA8" s="646"/>
      <c r="DB8" s="646"/>
      <c r="DC8" s="646"/>
      <c r="DD8" s="614">
        <v>164593</v>
      </c>
      <c r="DE8" s="609"/>
      <c r="DF8" s="609"/>
      <c r="DG8" s="609"/>
      <c r="DH8" s="609"/>
      <c r="DI8" s="609"/>
      <c r="DJ8" s="609"/>
      <c r="DK8" s="609"/>
      <c r="DL8" s="609"/>
      <c r="DM8" s="609"/>
      <c r="DN8" s="609"/>
      <c r="DO8" s="609"/>
      <c r="DP8" s="610"/>
      <c r="DQ8" s="614">
        <v>10630593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124160</v>
      </c>
      <c r="S9" s="609"/>
      <c r="T9" s="609"/>
      <c r="U9" s="609"/>
      <c r="V9" s="609"/>
      <c r="W9" s="609"/>
      <c r="X9" s="609"/>
      <c r="Y9" s="610"/>
      <c r="Z9" s="646">
        <v>0.1</v>
      </c>
      <c r="AA9" s="646"/>
      <c r="AB9" s="646"/>
      <c r="AC9" s="646"/>
      <c r="AD9" s="647">
        <v>124160</v>
      </c>
      <c r="AE9" s="647"/>
      <c r="AF9" s="647"/>
      <c r="AG9" s="647"/>
      <c r="AH9" s="647"/>
      <c r="AI9" s="647"/>
      <c r="AJ9" s="647"/>
      <c r="AK9" s="647"/>
      <c r="AL9" s="611">
        <v>0.5</v>
      </c>
      <c r="AM9" s="612"/>
      <c r="AN9" s="612"/>
      <c r="AO9" s="648"/>
      <c r="AP9" s="605" t="s">
        <v>230</v>
      </c>
      <c r="AQ9" s="606"/>
      <c r="AR9" s="606"/>
      <c r="AS9" s="606"/>
      <c r="AT9" s="606"/>
      <c r="AU9" s="606"/>
      <c r="AV9" s="606"/>
      <c r="AW9" s="606"/>
      <c r="AX9" s="606"/>
      <c r="AY9" s="606"/>
      <c r="AZ9" s="606"/>
      <c r="BA9" s="606"/>
      <c r="BB9" s="606"/>
      <c r="BC9" s="606"/>
      <c r="BD9" s="606"/>
      <c r="BE9" s="606"/>
      <c r="BF9" s="607"/>
      <c r="BG9" s="608">
        <v>5005825</v>
      </c>
      <c r="BH9" s="609"/>
      <c r="BI9" s="609"/>
      <c r="BJ9" s="609"/>
      <c r="BK9" s="609"/>
      <c r="BL9" s="609"/>
      <c r="BM9" s="609"/>
      <c r="BN9" s="610"/>
      <c r="BO9" s="646">
        <v>25</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5632193</v>
      </c>
      <c r="CS9" s="609"/>
      <c r="CT9" s="609"/>
      <c r="CU9" s="609"/>
      <c r="CV9" s="609"/>
      <c r="CW9" s="609"/>
      <c r="CX9" s="609"/>
      <c r="CY9" s="610"/>
      <c r="CZ9" s="646">
        <v>6.8</v>
      </c>
      <c r="DA9" s="646"/>
      <c r="DB9" s="646"/>
      <c r="DC9" s="646"/>
      <c r="DD9" s="614">
        <v>6</v>
      </c>
      <c r="DE9" s="609"/>
      <c r="DF9" s="609"/>
      <c r="DG9" s="609"/>
      <c r="DH9" s="609"/>
      <c r="DI9" s="609"/>
      <c r="DJ9" s="609"/>
      <c r="DK9" s="609"/>
      <c r="DL9" s="609"/>
      <c r="DM9" s="609"/>
      <c r="DN9" s="609"/>
      <c r="DO9" s="609"/>
      <c r="DP9" s="610"/>
      <c r="DQ9" s="614">
        <v>4362294</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464066</v>
      </c>
      <c r="BH10" s="609"/>
      <c r="BI10" s="609"/>
      <c r="BJ10" s="609"/>
      <c r="BK10" s="609"/>
      <c r="BL10" s="609"/>
      <c r="BM10" s="609"/>
      <c r="BN10" s="610"/>
      <c r="BO10" s="646">
        <v>2.2999999999999998</v>
      </c>
      <c r="BP10" s="646"/>
      <c r="BQ10" s="646"/>
      <c r="BR10" s="646"/>
      <c r="BS10" s="647">
        <v>77492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102658</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24417</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2460628</v>
      </c>
      <c r="S11" s="609"/>
      <c r="T11" s="609"/>
      <c r="U11" s="609"/>
      <c r="V11" s="609"/>
      <c r="W11" s="609"/>
      <c r="X11" s="609"/>
      <c r="Y11" s="610"/>
      <c r="Z11" s="611">
        <v>3</v>
      </c>
      <c r="AA11" s="612"/>
      <c r="AB11" s="612"/>
      <c r="AC11" s="613"/>
      <c r="AD11" s="614">
        <v>2460628</v>
      </c>
      <c r="AE11" s="609"/>
      <c r="AF11" s="609"/>
      <c r="AG11" s="609"/>
      <c r="AH11" s="609"/>
      <c r="AI11" s="609"/>
      <c r="AJ11" s="609"/>
      <c r="AK11" s="610"/>
      <c r="AL11" s="611">
        <v>9.8000000000000007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774961</v>
      </c>
      <c r="BH11" s="609"/>
      <c r="BI11" s="609"/>
      <c r="BJ11" s="609"/>
      <c r="BK11" s="609"/>
      <c r="BL11" s="609"/>
      <c r="BM11" s="609"/>
      <c r="BN11" s="610"/>
      <c r="BO11" s="646">
        <v>3.9</v>
      </c>
      <c r="BP11" s="646"/>
      <c r="BQ11" s="646"/>
      <c r="BR11" s="646"/>
      <c r="BS11" s="647">
        <v>155587</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484676</v>
      </c>
      <c r="CS11" s="609"/>
      <c r="CT11" s="609"/>
      <c r="CU11" s="609"/>
      <c r="CV11" s="609"/>
      <c r="CW11" s="609"/>
      <c r="CX11" s="609"/>
      <c r="CY11" s="610"/>
      <c r="CZ11" s="646">
        <v>0.6</v>
      </c>
      <c r="DA11" s="646"/>
      <c r="DB11" s="646"/>
      <c r="DC11" s="646"/>
      <c r="DD11" s="614">
        <v>80279</v>
      </c>
      <c r="DE11" s="609"/>
      <c r="DF11" s="609"/>
      <c r="DG11" s="609"/>
      <c r="DH11" s="609"/>
      <c r="DI11" s="609"/>
      <c r="DJ11" s="609"/>
      <c r="DK11" s="609"/>
      <c r="DL11" s="609"/>
      <c r="DM11" s="609"/>
      <c r="DN11" s="609"/>
      <c r="DO11" s="609"/>
      <c r="DP11" s="610"/>
      <c r="DQ11" s="614">
        <v>206030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47811</v>
      </c>
      <c r="S12" s="609"/>
      <c r="T12" s="609"/>
      <c r="U12" s="609"/>
      <c r="V12" s="609"/>
      <c r="W12" s="609"/>
      <c r="X12" s="609"/>
      <c r="Y12" s="610"/>
      <c r="Z12" s="646">
        <v>0.1</v>
      </c>
      <c r="AA12" s="646"/>
      <c r="AB12" s="646"/>
      <c r="AC12" s="646"/>
      <c r="AD12" s="647">
        <v>47811</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10458493</v>
      </c>
      <c r="BH12" s="609"/>
      <c r="BI12" s="609"/>
      <c r="BJ12" s="609"/>
      <c r="BK12" s="609"/>
      <c r="BL12" s="609"/>
      <c r="BM12" s="609"/>
      <c r="BN12" s="610"/>
      <c r="BO12" s="646">
        <v>52.1</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3023461</v>
      </c>
      <c r="CS12" s="609"/>
      <c r="CT12" s="609"/>
      <c r="CU12" s="609"/>
      <c r="CV12" s="609"/>
      <c r="CW12" s="609"/>
      <c r="CX12" s="609"/>
      <c r="CY12" s="610"/>
      <c r="CZ12" s="646">
        <v>3.6</v>
      </c>
      <c r="DA12" s="646"/>
      <c r="DB12" s="646"/>
      <c r="DC12" s="646"/>
      <c r="DD12" s="614">
        <v>16457</v>
      </c>
      <c r="DE12" s="609"/>
      <c r="DF12" s="609"/>
      <c r="DG12" s="609"/>
      <c r="DH12" s="609"/>
      <c r="DI12" s="609"/>
      <c r="DJ12" s="609"/>
      <c r="DK12" s="609"/>
      <c r="DL12" s="609"/>
      <c r="DM12" s="609"/>
      <c r="DN12" s="609"/>
      <c r="DO12" s="609"/>
      <c r="DP12" s="610"/>
      <c r="DQ12" s="614">
        <v>379319</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9998473</v>
      </c>
      <c r="BH13" s="609"/>
      <c r="BI13" s="609"/>
      <c r="BJ13" s="609"/>
      <c r="BK13" s="609"/>
      <c r="BL13" s="609"/>
      <c r="BM13" s="609"/>
      <c r="BN13" s="610"/>
      <c r="BO13" s="646">
        <v>49.8</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6102292</v>
      </c>
      <c r="CS13" s="609"/>
      <c r="CT13" s="609"/>
      <c r="CU13" s="609"/>
      <c r="CV13" s="609"/>
      <c r="CW13" s="609"/>
      <c r="CX13" s="609"/>
      <c r="CY13" s="610"/>
      <c r="CZ13" s="646">
        <v>7.4</v>
      </c>
      <c r="DA13" s="646"/>
      <c r="DB13" s="646"/>
      <c r="DC13" s="646"/>
      <c r="DD13" s="614">
        <v>3338413</v>
      </c>
      <c r="DE13" s="609"/>
      <c r="DF13" s="609"/>
      <c r="DG13" s="609"/>
      <c r="DH13" s="609"/>
      <c r="DI13" s="609"/>
      <c r="DJ13" s="609"/>
      <c r="DK13" s="609"/>
      <c r="DL13" s="609"/>
      <c r="DM13" s="609"/>
      <c r="DN13" s="609"/>
      <c r="DO13" s="609"/>
      <c r="DP13" s="610"/>
      <c r="DQ13" s="614">
        <v>3266015</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2144</v>
      </c>
      <c r="S14" s="609"/>
      <c r="T14" s="609"/>
      <c r="U14" s="609"/>
      <c r="V14" s="609"/>
      <c r="W14" s="609"/>
      <c r="X14" s="609"/>
      <c r="Y14" s="610"/>
      <c r="Z14" s="646">
        <v>0</v>
      </c>
      <c r="AA14" s="646"/>
      <c r="AB14" s="646"/>
      <c r="AC14" s="646"/>
      <c r="AD14" s="647">
        <v>2144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293999</v>
      </c>
      <c r="BH14" s="609"/>
      <c r="BI14" s="609"/>
      <c r="BJ14" s="609"/>
      <c r="BK14" s="609"/>
      <c r="BL14" s="609"/>
      <c r="BM14" s="609"/>
      <c r="BN14" s="610"/>
      <c r="BO14" s="646">
        <v>1.5</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1544043</v>
      </c>
      <c r="CS14" s="609"/>
      <c r="CT14" s="609"/>
      <c r="CU14" s="609"/>
      <c r="CV14" s="609"/>
      <c r="CW14" s="609"/>
      <c r="CX14" s="609"/>
      <c r="CY14" s="610"/>
      <c r="CZ14" s="646">
        <v>1.9</v>
      </c>
      <c r="DA14" s="646"/>
      <c r="DB14" s="646"/>
      <c r="DC14" s="646"/>
      <c r="DD14" s="614">
        <v>126431</v>
      </c>
      <c r="DE14" s="609"/>
      <c r="DF14" s="609"/>
      <c r="DG14" s="609"/>
      <c r="DH14" s="609"/>
      <c r="DI14" s="609"/>
      <c r="DJ14" s="609"/>
      <c r="DK14" s="609"/>
      <c r="DL14" s="609"/>
      <c r="DM14" s="609"/>
      <c r="DN14" s="609"/>
      <c r="DO14" s="609"/>
      <c r="DP14" s="610"/>
      <c r="DQ14" s="614">
        <v>1317455</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944844</v>
      </c>
      <c r="BH15" s="609"/>
      <c r="BI15" s="609"/>
      <c r="BJ15" s="609"/>
      <c r="BK15" s="609"/>
      <c r="BL15" s="609"/>
      <c r="BM15" s="609"/>
      <c r="BN15" s="610"/>
      <c r="BO15" s="646">
        <v>4.7</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5643074</v>
      </c>
      <c r="CS15" s="609"/>
      <c r="CT15" s="609"/>
      <c r="CU15" s="609"/>
      <c r="CV15" s="609"/>
      <c r="CW15" s="609"/>
      <c r="CX15" s="609"/>
      <c r="CY15" s="610"/>
      <c r="CZ15" s="646">
        <v>6.8</v>
      </c>
      <c r="DA15" s="646"/>
      <c r="DB15" s="646"/>
      <c r="DC15" s="646"/>
      <c r="DD15" s="614">
        <v>828791</v>
      </c>
      <c r="DE15" s="609"/>
      <c r="DF15" s="609"/>
      <c r="DG15" s="609"/>
      <c r="DH15" s="609"/>
      <c r="DI15" s="609"/>
      <c r="DJ15" s="609"/>
      <c r="DK15" s="609"/>
      <c r="DL15" s="609"/>
      <c r="DM15" s="609"/>
      <c r="DN15" s="609"/>
      <c r="DO15" s="609"/>
      <c r="DP15" s="610"/>
      <c r="DQ15" s="614">
        <v>2446707</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47112</v>
      </c>
      <c r="S16" s="609"/>
      <c r="T16" s="609"/>
      <c r="U16" s="609"/>
      <c r="V16" s="609"/>
      <c r="W16" s="609"/>
      <c r="X16" s="609"/>
      <c r="Y16" s="610"/>
      <c r="Z16" s="646">
        <v>0.1</v>
      </c>
      <c r="AA16" s="646"/>
      <c r="AB16" s="646"/>
      <c r="AC16" s="646"/>
      <c r="AD16" s="647">
        <v>47112</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112</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112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374838</v>
      </c>
      <c r="S17" s="609"/>
      <c r="T17" s="609"/>
      <c r="U17" s="609"/>
      <c r="V17" s="609"/>
      <c r="W17" s="609"/>
      <c r="X17" s="609"/>
      <c r="Y17" s="610"/>
      <c r="Z17" s="646">
        <v>0.5</v>
      </c>
      <c r="AA17" s="646"/>
      <c r="AB17" s="646"/>
      <c r="AC17" s="646"/>
      <c r="AD17" s="647">
        <v>374838</v>
      </c>
      <c r="AE17" s="647"/>
      <c r="AF17" s="647"/>
      <c r="AG17" s="647"/>
      <c r="AH17" s="647"/>
      <c r="AI17" s="647"/>
      <c r="AJ17" s="647"/>
      <c r="AK17" s="647"/>
      <c r="AL17" s="611">
        <v>1.5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5105705</v>
      </c>
      <c r="CS17" s="609"/>
      <c r="CT17" s="609"/>
      <c r="CU17" s="609"/>
      <c r="CV17" s="609"/>
      <c r="CW17" s="609"/>
      <c r="CX17" s="609"/>
      <c r="CY17" s="610"/>
      <c r="CZ17" s="646">
        <v>6.2</v>
      </c>
      <c r="DA17" s="646"/>
      <c r="DB17" s="646"/>
      <c r="DC17" s="646"/>
      <c r="DD17" s="614" t="s">
        <v>122</v>
      </c>
      <c r="DE17" s="609"/>
      <c r="DF17" s="609"/>
      <c r="DG17" s="609"/>
      <c r="DH17" s="609"/>
      <c r="DI17" s="609"/>
      <c r="DJ17" s="609"/>
      <c r="DK17" s="609"/>
      <c r="DL17" s="609"/>
      <c r="DM17" s="609"/>
      <c r="DN17" s="609"/>
      <c r="DO17" s="609"/>
      <c r="DP17" s="610"/>
      <c r="DQ17" s="614">
        <v>4496663</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98518</v>
      </c>
      <c r="S18" s="609"/>
      <c r="T18" s="609"/>
      <c r="U18" s="609"/>
      <c r="V18" s="609"/>
      <c r="W18" s="609"/>
      <c r="X18" s="609"/>
      <c r="Y18" s="610"/>
      <c r="Z18" s="646">
        <v>0.1</v>
      </c>
      <c r="AA18" s="646"/>
      <c r="AB18" s="646"/>
      <c r="AC18" s="646"/>
      <c r="AD18" s="647">
        <v>98518</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v>370109</v>
      </c>
      <c r="BH18" s="609"/>
      <c r="BI18" s="609"/>
      <c r="BJ18" s="609"/>
      <c r="BK18" s="609"/>
      <c r="BL18" s="609"/>
      <c r="BM18" s="609"/>
      <c r="BN18" s="610"/>
      <c r="BO18" s="646">
        <v>1.8</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97318</v>
      </c>
      <c r="S19" s="609"/>
      <c r="T19" s="609"/>
      <c r="U19" s="609"/>
      <c r="V19" s="609"/>
      <c r="W19" s="609"/>
      <c r="X19" s="609"/>
      <c r="Y19" s="610"/>
      <c r="Z19" s="646">
        <v>0.1</v>
      </c>
      <c r="AA19" s="646"/>
      <c r="AB19" s="646"/>
      <c r="AC19" s="646"/>
      <c r="AD19" s="647">
        <v>97318</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1577123</v>
      </c>
      <c r="BH19" s="609"/>
      <c r="BI19" s="609"/>
      <c r="BJ19" s="609"/>
      <c r="BK19" s="609"/>
      <c r="BL19" s="609"/>
      <c r="BM19" s="609"/>
      <c r="BN19" s="610"/>
      <c r="BO19" s="646">
        <v>7.9</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1200</v>
      </c>
      <c r="S20" s="609"/>
      <c r="T20" s="609"/>
      <c r="U20" s="609"/>
      <c r="V20" s="609"/>
      <c r="W20" s="609"/>
      <c r="X20" s="609"/>
      <c r="Y20" s="610"/>
      <c r="Z20" s="646">
        <v>0</v>
      </c>
      <c r="AA20" s="646"/>
      <c r="AB20" s="646"/>
      <c r="AC20" s="646"/>
      <c r="AD20" s="647">
        <v>1200</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1577123</v>
      </c>
      <c r="BH20" s="609"/>
      <c r="BI20" s="609"/>
      <c r="BJ20" s="609"/>
      <c r="BK20" s="609"/>
      <c r="BL20" s="609"/>
      <c r="BM20" s="609"/>
      <c r="BN20" s="610"/>
      <c r="BO20" s="646">
        <v>7.9</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82982884</v>
      </c>
      <c r="CS20" s="609"/>
      <c r="CT20" s="609"/>
      <c r="CU20" s="609"/>
      <c r="CV20" s="609"/>
      <c r="CW20" s="609"/>
      <c r="CX20" s="609"/>
      <c r="CY20" s="610"/>
      <c r="CZ20" s="646">
        <v>100</v>
      </c>
      <c r="DA20" s="646"/>
      <c r="DB20" s="646"/>
      <c r="DC20" s="646"/>
      <c r="DD20" s="614">
        <v>4807965</v>
      </c>
      <c r="DE20" s="609"/>
      <c r="DF20" s="609"/>
      <c r="DG20" s="609"/>
      <c r="DH20" s="609"/>
      <c r="DI20" s="609"/>
      <c r="DJ20" s="609"/>
      <c r="DK20" s="609"/>
      <c r="DL20" s="609"/>
      <c r="DM20" s="609"/>
      <c r="DN20" s="609"/>
      <c r="DO20" s="609"/>
      <c r="DP20" s="610"/>
      <c r="DQ20" s="614">
        <v>33926349</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3777281</v>
      </c>
      <c r="S21" s="609"/>
      <c r="T21" s="609"/>
      <c r="U21" s="609"/>
      <c r="V21" s="609"/>
      <c r="W21" s="609"/>
      <c r="X21" s="609"/>
      <c r="Y21" s="610"/>
      <c r="Z21" s="646">
        <v>4.5</v>
      </c>
      <c r="AA21" s="646"/>
      <c r="AB21" s="646"/>
      <c r="AC21" s="646"/>
      <c r="AD21" s="647">
        <v>3404544</v>
      </c>
      <c r="AE21" s="647"/>
      <c r="AF21" s="647"/>
      <c r="AG21" s="647"/>
      <c r="AH21" s="647"/>
      <c r="AI21" s="647"/>
      <c r="AJ21" s="647"/>
      <c r="AK21" s="647"/>
      <c r="AL21" s="611">
        <v>13.5</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22680</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3404544</v>
      </c>
      <c r="S22" s="609"/>
      <c r="T22" s="609"/>
      <c r="U22" s="609"/>
      <c r="V22" s="609"/>
      <c r="W22" s="609"/>
      <c r="X22" s="609"/>
      <c r="Y22" s="610"/>
      <c r="Z22" s="646">
        <v>4.0999999999999996</v>
      </c>
      <c r="AA22" s="646"/>
      <c r="AB22" s="646"/>
      <c r="AC22" s="646"/>
      <c r="AD22" s="647">
        <v>3404544</v>
      </c>
      <c r="AE22" s="647"/>
      <c r="AF22" s="647"/>
      <c r="AG22" s="647"/>
      <c r="AH22" s="647"/>
      <c r="AI22" s="647"/>
      <c r="AJ22" s="647"/>
      <c r="AK22" s="647"/>
      <c r="AL22" s="611">
        <v>13.5</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372737</v>
      </c>
      <c r="S23" s="609"/>
      <c r="T23" s="609"/>
      <c r="U23" s="609"/>
      <c r="V23" s="609"/>
      <c r="W23" s="609"/>
      <c r="X23" s="609"/>
      <c r="Y23" s="610"/>
      <c r="Z23" s="646">
        <v>0.4</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1554443</v>
      </c>
      <c r="BH23" s="609"/>
      <c r="BI23" s="609"/>
      <c r="BJ23" s="609"/>
      <c r="BK23" s="609"/>
      <c r="BL23" s="609"/>
      <c r="BM23" s="609"/>
      <c r="BN23" s="610"/>
      <c r="BO23" s="646">
        <v>7.7</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26789609</v>
      </c>
      <c r="CS24" s="664"/>
      <c r="CT24" s="664"/>
      <c r="CU24" s="664"/>
      <c r="CV24" s="664"/>
      <c r="CW24" s="664"/>
      <c r="CX24" s="664"/>
      <c r="CY24" s="689"/>
      <c r="CZ24" s="690">
        <v>32.299999999999997</v>
      </c>
      <c r="DA24" s="672"/>
      <c r="DB24" s="672"/>
      <c r="DC24" s="692"/>
      <c r="DD24" s="688">
        <v>15586763</v>
      </c>
      <c r="DE24" s="664"/>
      <c r="DF24" s="664"/>
      <c r="DG24" s="664"/>
      <c r="DH24" s="664"/>
      <c r="DI24" s="664"/>
      <c r="DJ24" s="664"/>
      <c r="DK24" s="689"/>
      <c r="DL24" s="688">
        <v>13230182</v>
      </c>
      <c r="DM24" s="664"/>
      <c r="DN24" s="664"/>
      <c r="DO24" s="664"/>
      <c r="DP24" s="664"/>
      <c r="DQ24" s="664"/>
      <c r="DR24" s="664"/>
      <c r="DS24" s="664"/>
      <c r="DT24" s="664"/>
      <c r="DU24" s="664"/>
      <c r="DV24" s="689"/>
      <c r="DW24" s="690">
        <v>51.8</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27335413</v>
      </c>
      <c r="S25" s="609"/>
      <c r="T25" s="609"/>
      <c r="U25" s="609"/>
      <c r="V25" s="609"/>
      <c r="W25" s="609"/>
      <c r="X25" s="609"/>
      <c r="Y25" s="610"/>
      <c r="Z25" s="646">
        <v>32.799999999999997</v>
      </c>
      <c r="AA25" s="646"/>
      <c r="AB25" s="646"/>
      <c r="AC25" s="646"/>
      <c r="AD25" s="647">
        <v>25038124</v>
      </c>
      <c r="AE25" s="647"/>
      <c r="AF25" s="647"/>
      <c r="AG25" s="647"/>
      <c r="AH25" s="647"/>
      <c r="AI25" s="647"/>
      <c r="AJ25" s="647"/>
      <c r="AK25" s="647"/>
      <c r="AL25" s="611">
        <v>99.3</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6559161</v>
      </c>
      <c r="CS25" s="621"/>
      <c r="CT25" s="621"/>
      <c r="CU25" s="621"/>
      <c r="CV25" s="621"/>
      <c r="CW25" s="621"/>
      <c r="CX25" s="621"/>
      <c r="CY25" s="622"/>
      <c r="CZ25" s="611">
        <v>7.9</v>
      </c>
      <c r="DA25" s="623"/>
      <c r="DB25" s="623"/>
      <c r="DC25" s="624"/>
      <c r="DD25" s="614">
        <v>5762997</v>
      </c>
      <c r="DE25" s="621"/>
      <c r="DF25" s="621"/>
      <c r="DG25" s="621"/>
      <c r="DH25" s="621"/>
      <c r="DI25" s="621"/>
      <c r="DJ25" s="621"/>
      <c r="DK25" s="622"/>
      <c r="DL25" s="614">
        <v>5206173</v>
      </c>
      <c r="DM25" s="621"/>
      <c r="DN25" s="621"/>
      <c r="DO25" s="621"/>
      <c r="DP25" s="621"/>
      <c r="DQ25" s="621"/>
      <c r="DR25" s="621"/>
      <c r="DS25" s="621"/>
      <c r="DT25" s="621"/>
      <c r="DU25" s="621"/>
      <c r="DV25" s="622"/>
      <c r="DW25" s="611">
        <v>20.399999999999999</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13976</v>
      </c>
      <c r="S26" s="609"/>
      <c r="T26" s="609"/>
      <c r="U26" s="609"/>
      <c r="V26" s="609"/>
      <c r="W26" s="609"/>
      <c r="X26" s="609"/>
      <c r="Y26" s="610"/>
      <c r="Z26" s="646">
        <v>0</v>
      </c>
      <c r="AA26" s="646"/>
      <c r="AB26" s="646"/>
      <c r="AC26" s="646"/>
      <c r="AD26" s="647">
        <v>13976</v>
      </c>
      <c r="AE26" s="647"/>
      <c r="AF26" s="647"/>
      <c r="AG26" s="647"/>
      <c r="AH26" s="647"/>
      <c r="AI26" s="647"/>
      <c r="AJ26" s="647"/>
      <c r="AK26" s="647"/>
      <c r="AL26" s="611">
        <v>0.1</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4012627</v>
      </c>
      <c r="CS26" s="609"/>
      <c r="CT26" s="609"/>
      <c r="CU26" s="609"/>
      <c r="CV26" s="609"/>
      <c r="CW26" s="609"/>
      <c r="CX26" s="609"/>
      <c r="CY26" s="610"/>
      <c r="CZ26" s="611">
        <v>4.8</v>
      </c>
      <c r="DA26" s="623"/>
      <c r="DB26" s="623"/>
      <c r="DC26" s="624"/>
      <c r="DD26" s="614">
        <v>3318953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270010</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20060143</v>
      </c>
      <c r="BH27" s="609"/>
      <c r="BI27" s="609"/>
      <c r="BJ27" s="609"/>
      <c r="BK27" s="609"/>
      <c r="BL27" s="609"/>
      <c r="BM27" s="609"/>
      <c r="BN27" s="610"/>
      <c r="BO27" s="646">
        <v>100</v>
      </c>
      <c r="BP27" s="646"/>
      <c r="BQ27" s="646"/>
      <c r="BR27" s="646"/>
      <c r="BS27" s="647">
        <v>233079</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15125293</v>
      </c>
      <c r="CS27" s="621"/>
      <c r="CT27" s="621"/>
      <c r="CU27" s="621"/>
      <c r="CV27" s="621"/>
      <c r="CW27" s="621"/>
      <c r="CX27" s="621"/>
      <c r="CY27" s="622"/>
      <c r="CZ27" s="611">
        <v>18.2</v>
      </c>
      <c r="DA27" s="623"/>
      <c r="DB27" s="623"/>
      <c r="DC27" s="624"/>
      <c r="DD27" s="614">
        <v>5327103</v>
      </c>
      <c r="DE27" s="621"/>
      <c r="DF27" s="621"/>
      <c r="DG27" s="621"/>
      <c r="DH27" s="621"/>
      <c r="DI27" s="621"/>
      <c r="DJ27" s="621"/>
      <c r="DK27" s="622"/>
      <c r="DL27" s="614">
        <v>3527346</v>
      </c>
      <c r="DM27" s="621"/>
      <c r="DN27" s="621"/>
      <c r="DO27" s="621"/>
      <c r="DP27" s="621"/>
      <c r="DQ27" s="621"/>
      <c r="DR27" s="621"/>
      <c r="DS27" s="621"/>
      <c r="DT27" s="621"/>
      <c r="DU27" s="621"/>
      <c r="DV27" s="622"/>
      <c r="DW27" s="611">
        <v>13.8</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591431</v>
      </c>
      <c r="S28" s="609"/>
      <c r="T28" s="609"/>
      <c r="U28" s="609"/>
      <c r="V28" s="609"/>
      <c r="W28" s="609"/>
      <c r="X28" s="609"/>
      <c r="Y28" s="610"/>
      <c r="Z28" s="646">
        <v>0.7</v>
      </c>
      <c r="AA28" s="646"/>
      <c r="AB28" s="646"/>
      <c r="AC28" s="646"/>
      <c r="AD28" s="647">
        <v>141847</v>
      </c>
      <c r="AE28" s="647"/>
      <c r="AF28" s="647"/>
      <c r="AG28" s="647"/>
      <c r="AH28" s="647"/>
      <c r="AI28" s="647"/>
      <c r="AJ28" s="647"/>
      <c r="AK28" s="647"/>
      <c r="AL28" s="611">
        <v>0.6</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5105155</v>
      </c>
      <c r="CS28" s="609"/>
      <c r="CT28" s="609"/>
      <c r="CU28" s="609"/>
      <c r="CV28" s="609"/>
      <c r="CW28" s="609"/>
      <c r="CX28" s="609"/>
      <c r="CY28" s="610"/>
      <c r="CZ28" s="611">
        <v>6.2</v>
      </c>
      <c r="DA28" s="623"/>
      <c r="DB28" s="623"/>
      <c r="DC28" s="624"/>
      <c r="DD28" s="614">
        <v>4496663</v>
      </c>
      <c r="DE28" s="609"/>
      <c r="DF28" s="609"/>
      <c r="DG28" s="609"/>
      <c r="DH28" s="609"/>
      <c r="DI28" s="609"/>
      <c r="DJ28" s="609"/>
      <c r="DK28" s="610"/>
      <c r="DL28" s="614">
        <v>4496663</v>
      </c>
      <c r="DM28" s="609"/>
      <c r="DN28" s="609"/>
      <c r="DO28" s="609"/>
      <c r="DP28" s="609"/>
      <c r="DQ28" s="609"/>
      <c r="DR28" s="609"/>
      <c r="DS28" s="609"/>
      <c r="DT28" s="609"/>
      <c r="DU28" s="609"/>
      <c r="DV28" s="610"/>
      <c r="DW28" s="611">
        <v>17.600000000000001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249598</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5104497</v>
      </c>
      <c r="CS29" s="621"/>
      <c r="CT29" s="621"/>
      <c r="CU29" s="621"/>
      <c r="CV29" s="621"/>
      <c r="CW29" s="621"/>
      <c r="CX29" s="621"/>
      <c r="CY29" s="622"/>
      <c r="CZ29" s="611">
        <v>6.2</v>
      </c>
      <c r="DA29" s="623"/>
      <c r="DB29" s="623"/>
      <c r="DC29" s="624"/>
      <c r="DD29" s="614">
        <v>4496005</v>
      </c>
      <c r="DE29" s="621"/>
      <c r="DF29" s="621"/>
      <c r="DG29" s="621"/>
      <c r="DH29" s="621"/>
      <c r="DI29" s="621"/>
      <c r="DJ29" s="621"/>
      <c r="DK29" s="622"/>
      <c r="DL29" s="614">
        <v>4496005</v>
      </c>
      <c r="DM29" s="621"/>
      <c r="DN29" s="621"/>
      <c r="DO29" s="621"/>
      <c r="DP29" s="621"/>
      <c r="DQ29" s="621"/>
      <c r="DR29" s="621"/>
      <c r="DS29" s="621"/>
      <c r="DT29" s="621"/>
      <c r="DU29" s="621"/>
      <c r="DV29" s="622"/>
      <c r="DW29" s="611">
        <v>17.600000000000001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11257264</v>
      </c>
      <c r="S30" s="609"/>
      <c r="T30" s="609"/>
      <c r="U30" s="609"/>
      <c r="V30" s="609"/>
      <c r="W30" s="609"/>
      <c r="X30" s="609"/>
      <c r="Y30" s="610"/>
      <c r="Z30" s="646">
        <v>13.5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4765052</v>
      </c>
      <c r="CS30" s="609"/>
      <c r="CT30" s="609"/>
      <c r="CU30" s="609"/>
      <c r="CV30" s="609"/>
      <c r="CW30" s="609"/>
      <c r="CX30" s="609"/>
      <c r="CY30" s="610"/>
      <c r="CZ30" s="611">
        <v>5.7</v>
      </c>
      <c r="DA30" s="623"/>
      <c r="DB30" s="623"/>
      <c r="DC30" s="624"/>
      <c r="DD30" s="614">
        <v>4180018</v>
      </c>
      <c r="DE30" s="609"/>
      <c r="DF30" s="609"/>
      <c r="DG30" s="609"/>
      <c r="DH30" s="609"/>
      <c r="DI30" s="609"/>
      <c r="DJ30" s="609"/>
      <c r="DK30" s="610"/>
      <c r="DL30" s="614">
        <v>4180018</v>
      </c>
      <c r="DM30" s="609"/>
      <c r="DN30" s="609"/>
      <c r="DO30" s="609"/>
      <c r="DP30" s="609"/>
      <c r="DQ30" s="609"/>
      <c r="DR30" s="609"/>
      <c r="DS30" s="609"/>
      <c r="DT30" s="609"/>
      <c r="DU30" s="609"/>
      <c r="DV30" s="610"/>
      <c r="DW30" s="611">
        <v>16.399999999999999</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99.6</v>
      </c>
      <c r="BH31" s="671"/>
      <c r="BI31" s="671"/>
      <c r="BJ31" s="671"/>
      <c r="BK31" s="671"/>
      <c r="BL31" s="671"/>
      <c r="BM31" s="672">
        <v>99.2</v>
      </c>
      <c r="BN31" s="671"/>
      <c r="BO31" s="671"/>
      <c r="BP31" s="671"/>
      <c r="BQ31" s="673"/>
      <c r="BR31" s="670">
        <v>99.3</v>
      </c>
      <c r="BS31" s="671"/>
      <c r="BT31" s="671"/>
      <c r="BU31" s="671"/>
      <c r="BV31" s="671"/>
      <c r="BW31" s="671"/>
      <c r="BX31" s="672">
        <v>98.9</v>
      </c>
      <c r="BY31" s="671"/>
      <c r="BZ31" s="671"/>
      <c r="CA31" s="671"/>
      <c r="CB31" s="673"/>
      <c r="CD31" s="629"/>
      <c r="CE31" s="630"/>
      <c r="CF31" s="605" t="s">
        <v>300</v>
      </c>
      <c r="CG31" s="606"/>
      <c r="CH31" s="606"/>
      <c r="CI31" s="606"/>
      <c r="CJ31" s="606"/>
      <c r="CK31" s="606"/>
      <c r="CL31" s="606"/>
      <c r="CM31" s="606"/>
      <c r="CN31" s="606"/>
      <c r="CO31" s="606"/>
      <c r="CP31" s="606"/>
      <c r="CQ31" s="607"/>
      <c r="CR31" s="608">
        <v>339445</v>
      </c>
      <c r="CS31" s="621"/>
      <c r="CT31" s="621"/>
      <c r="CU31" s="621"/>
      <c r="CV31" s="621"/>
      <c r="CW31" s="621"/>
      <c r="CX31" s="621"/>
      <c r="CY31" s="622"/>
      <c r="CZ31" s="611">
        <v>0.4</v>
      </c>
      <c r="DA31" s="623"/>
      <c r="DB31" s="623"/>
      <c r="DC31" s="624"/>
      <c r="DD31" s="614">
        <v>315987</v>
      </c>
      <c r="DE31" s="621"/>
      <c r="DF31" s="621"/>
      <c r="DG31" s="621"/>
      <c r="DH31" s="621"/>
      <c r="DI31" s="621"/>
      <c r="DJ31" s="621"/>
      <c r="DK31" s="622"/>
      <c r="DL31" s="614">
        <v>315987</v>
      </c>
      <c r="DM31" s="621"/>
      <c r="DN31" s="621"/>
      <c r="DO31" s="621"/>
      <c r="DP31" s="621"/>
      <c r="DQ31" s="621"/>
      <c r="DR31" s="621"/>
      <c r="DS31" s="621"/>
      <c r="DT31" s="621"/>
      <c r="DU31" s="621"/>
      <c r="DV31" s="622"/>
      <c r="DW31" s="611">
        <v>1.2</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3527112</v>
      </c>
      <c r="S32" s="609"/>
      <c r="T32" s="609"/>
      <c r="U32" s="609"/>
      <c r="V32" s="609"/>
      <c r="W32" s="609"/>
      <c r="X32" s="609"/>
      <c r="Y32" s="610"/>
      <c r="Z32" s="646">
        <v>4.2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99.5</v>
      </c>
      <c r="BH32" s="621"/>
      <c r="BI32" s="621"/>
      <c r="BJ32" s="621"/>
      <c r="BK32" s="621"/>
      <c r="BL32" s="621"/>
      <c r="BM32" s="612">
        <v>98.7</v>
      </c>
      <c r="BN32" s="621"/>
      <c r="BO32" s="621"/>
      <c r="BP32" s="621"/>
      <c r="BQ32" s="644"/>
      <c r="BR32" s="679">
        <v>99.2</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v>658</v>
      </c>
      <c r="CS32" s="609"/>
      <c r="CT32" s="609"/>
      <c r="CU32" s="609"/>
      <c r="CV32" s="609"/>
      <c r="CW32" s="609"/>
      <c r="CX32" s="609"/>
      <c r="CY32" s="610"/>
      <c r="CZ32" s="611">
        <v>0</v>
      </c>
      <c r="DA32" s="623"/>
      <c r="DB32" s="623"/>
      <c r="DC32" s="624"/>
      <c r="DD32" s="614">
        <v>658</v>
      </c>
      <c r="DE32" s="609"/>
      <c r="DF32" s="609"/>
      <c r="DG32" s="609"/>
      <c r="DH32" s="609"/>
      <c r="DI32" s="609"/>
      <c r="DJ32" s="609"/>
      <c r="DK32" s="610"/>
      <c r="DL32" s="614">
        <v>658</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229046</v>
      </c>
      <c r="S33" s="609"/>
      <c r="T33" s="609"/>
      <c r="U33" s="609"/>
      <c r="V33" s="609"/>
      <c r="W33" s="609"/>
      <c r="X33" s="609"/>
      <c r="Y33" s="610"/>
      <c r="Z33" s="646">
        <v>0.3</v>
      </c>
      <c r="AA33" s="646"/>
      <c r="AB33" s="646"/>
      <c r="AC33" s="646"/>
      <c r="AD33" s="647">
        <v>5992</v>
      </c>
      <c r="AE33" s="647"/>
      <c r="AF33" s="647"/>
      <c r="AG33" s="647"/>
      <c r="AH33" s="647"/>
      <c r="AI33" s="647"/>
      <c r="AJ33" s="647"/>
      <c r="AK33" s="647"/>
      <c r="AL33" s="611">
        <v>0</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99.7</v>
      </c>
      <c r="BH33" s="593"/>
      <c r="BI33" s="593"/>
      <c r="BJ33" s="593"/>
      <c r="BK33" s="593"/>
      <c r="BL33" s="593"/>
      <c r="BM33" s="639">
        <v>99.4</v>
      </c>
      <c r="BN33" s="593"/>
      <c r="BO33" s="593"/>
      <c r="BP33" s="593"/>
      <c r="BQ33" s="656"/>
      <c r="BR33" s="669">
        <v>99.3</v>
      </c>
      <c r="BS33" s="593"/>
      <c r="BT33" s="593"/>
      <c r="BU33" s="593"/>
      <c r="BV33" s="593"/>
      <c r="BW33" s="593"/>
      <c r="BX33" s="639">
        <v>99</v>
      </c>
      <c r="BY33" s="593"/>
      <c r="BZ33" s="593"/>
      <c r="CA33" s="593"/>
      <c r="CB33" s="656"/>
      <c r="CD33" s="605" t="s">
        <v>307</v>
      </c>
      <c r="CE33" s="606"/>
      <c r="CF33" s="606"/>
      <c r="CG33" s="606"/>
      <c r="CH33" s="606"/>
      <c r="CI33" s="606"/>
      <c r="CJ33" s="606"/>
      <c r="CK33" s="606"/>
      <c r="CL33" s="606"/>
      <c r="CM33" s="606"/>
      <c r="CN33" s="606"/>
      <c r="CO33" s="606"/>
      <c r="CP33" s="606"/>
      <c r="CQ33" s="607"/>
      <c r="CR33" s="608">
        <v>51385198</v>
      </c>
      <c r="CS33" s="621"/>
      <c r="CT33" s="621"/>
      <c r="CU33" s="621"/>
      <c r="CV33" s="621"/>
      <c r="CW33" s="621"/>
      <c r="CX33" s="621"/>
      <c r="CY33" s="622"/>
      <c r="CZ33" s="611">
        <v>61.9</v>
      </c>
      <c r="DA33" s="623"/>
      <c r="DB33" s="623"/>
      <c r="DC33" s="624"/>
      <c r="DD33" s="614">
        <v>16952041</v>
      </c>
      <c r="DE33" s="621"/>
      <c r="DF33" s="621"/>
      <c r="DG33" s="621"/>
      <c r="DH33" s="621"/>
      <c r="DI33" s="621"/>
      <c r="DJ33" s="621"/>
      <c r="DK33" s="622"/>
      <c r="DL33" s="614">
        <v>13397696</v>
      </c>
      <c r="DM33" s="621"/>
      <c r="DN33" s="621"/>
      <c r="DO33" s="621"/>
      <c r="DP33" s="621"/>
      <c r="DQ33" s="621"/>
      <c r="DR33" s="621"/>
      <c r="DS33" s="621"/>
      <c r="DT33" s="621"/>
      <c r="DU33" s="621"/>
      <c r="DV33" s="622"/>
      <c r="DW33" s="611">
        <v>52.5</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17676493</v>
      </c>
      <c r="S34" s="609"/>
      <c r="T34" s="609"/>
      <c r="U34" s="609"/>
      <c r="V34" s="609"/>
      <c r="W34" s="609"/>
      <c r="X34" s="609"/>
      <c r="Y34" s="610"/>
      <c r="Z34" s="646">
        <v>21.2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13043229</v>
      </c>
      <c r="CS34" s="609"/>
      <c r="CT34" s="609"/>
      <c r="CU34" s="609"/>
      <c r="CV34" s="609"/>
      <c r="CW34" s="609"/>
      <c r="CX34" s="609"/>
      <c r="CY34" s="610"/>
      <c r="CZ34" s="611">
        <v>15.7</v>
      </c>
      <c r="DA34" s="623"/>
      <c r="DB34" s="623"/>
      <c r="DC34" s="624"/>
      <c r="DD34" s="614">
        <v>5534722</v>
      </c>
      <c r="DE34" s="609"/>
      <c r="DF34" s="609"/>
      <c r="DG34" s="609"/>
      <c r="DH34" s="609"/>
      <c r="DI34" s="609"/>
      <c r="DJ34" s="609"/>
      <c r="DK34" s="610"/>
      <c r="DL34" s="614">
        <v>4581405</v>
      </c>
      <c r="DM34" s="609"/>
      <c r="DN34" s="609"/>
      <c r="DO34" s="609"/>
      <c r="DP34" s="609"/>
      <c r="DQ34" s="609"/>
      <c r="DR34" s="609"/>
      <c r="DS34" s="609"/>
      <c r="DT34" s="609"/>
      <c r="DU34" s="609"/>
      <c r="DV34" s="610"/>
      <c r="DW34" s="611">
        <v>17.899999999999999</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16358764</v>
      </c>
      <c r="S35" s="609"/>
      <c r="T35" s="609"/>
      <c r="U35" s="609"/>
      <c r="V35" s="609"/>
      <c r="W35" s="609"/>
      <c r="X35" s="609"/>
      <c r="Y35" s="610"/>
      <c r="Z35" s="646">
        <v>19.600000000000001</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153148</v>
      </c>
      <c r="CS35" s="621"/>
      <c r="CT35" s="621"/>
      <c r="CU35" s="621"/>
      <c r="CV35" s="621"/>
      <c r="CW35" s="621"/>
      <c r="CX35" s="621"/>
      <c r="CY35" s="622"/>
      <c r="CZ35" s="611">
        <v>0.2</v>
      </c>
      <c r="DA35" s="623"/>
      <c r="DB35" s="623"/>
      <c r="DC35" s="624"/>
      <c r="DD35" s="614">
        <v>145085</v>
      </c>
      <c r="DE35" s="621"/>
      <c r="DF35" s="621"/>
      <c r="DG35" s="621"/>
      <c r="DH35" s="621"/>
      <c r="DI35" s="621"/>
      <c r="DJ35" s="621"/>
      <c r="DK35" s="622"/>
      <c r="DL35" s="614">
        <v>145085</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502307</v>
      </c>
      <c r="S36" s="609"/>
      <c r="T36" s="609"/>
      <c r="U36" s="609"/>
      <c r="V36" s="609"/>
      <c r="W36" s="609"/>
      <c r="X36" s="609"/>
      <c r="Y36" s="610"/>
      <c r="Z36" s="646">
        <v>0.6</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5723446</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236974</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14293183</v>
      </c>
      <c r="CS36" s="609"/>
      <c r="CT36" s="609"/>
      <c r="CU36" s="609"/>
      <c r="CV36" s="609"/>
      <c r="CW36" s="609"/>
      <c r="CX36" s="609"/>
      <c r="CY36" s="610"/>
      <c r="CZ36" s="611">
        <v>17.2</v>
      </c>
      <c r="DA36" s="623"/>
      <c r="DB36" s="623"/>
      <c r="DC36" s="624"/>
      <c r="DD36" s="614">
        <v>6635296</v>
      </c>
      <c r="DE36" s="609"/>
      <c r="DF36" s="609"/>
      <c r="DG36" s="609"/>
      <c r="DH36" s="609"/>
      <c r="DI36" s="609"/>
      <c r="DJ36" s="609"/>
      <c r="DK36" s="610"/>
      <c r="DL36" s="614">
        <v>5300731</v>
      </c>
      <c r="DM36" s="609"/>
      <c r="DN36" s="609"/>
      <c r="DO36" s="609"/>
      <c r="DP36" s="609"/>
      <c r="DQ36" s="609"/>
      <c r="DR36" s="609"/>
      <c r="DS36" s="609"/>
      <c r="DT36" s="609"/>
      <c r="DU36" s="609"/>
      <c r="DV36" s="610"/>
      <c r="DW36" s="611">
        <v>20.8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2386206</v>
      </c>
      <c r="S37" s="609"/>
      <c r="T37" s="609"/>
      <c r="U37" s="609"/>
      <c r="V37" s="609"/>
      <c r="W37" s="609"/>
      <c r="X37" s="609"/>
      <c r="Y37" s="610"/>
      <c r="Z37" s="646">
        <v>2.9</v>
      </c>
      <c r="AA37" s="646"/>
      <c r="AB37" s="646"/>
      <c r="AC37" s="646"/>
      <c r="AD37" s="647">
        <v>19892</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1484128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225369</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2563733</v>
      </c>
      <c r="CS37" s="621"/>
      <c r="CT37" s="621"/>
      <c r="CU37" s="621"/>
      <c r="CV37" s="621"/>
      <c r="CW37" s="621"/>
      <c r="CX37" s="621"/>
      <c r="CY37" s="622"/>
      <c r="CZ37" s="611">
        <v>3.1</v>
      </c>
      <c r="DA37" s="623"/>
      <c r="DB37" s="623"/>
      <c r="DC37" s="624"/>
      <c r="DD37" s="614">
        <v>2563733</v>
      </c>
      <c r="DE37" s="621"/>
      <c r="DF37" s="621"/>
      <c r="DG37" s="621"/>
      <c r="DH37" s="621"/>
      <c r="DI37" s="621"/>
      <c r="DJ37" s="621"/>
      <c r="DK37" s="622"/>
      <c r="DL37" s="614">
        <v>2044283</v>
      </c>
      <c r="DM37" s="621"/>
      <c r="DN37" s="621"/>
      <c r="DO37" s="621"/>
      <c r="DP37" s="621"/>
      <c r="DQ37" s="621"/>
      <c r="DR37" s="621"/>
      <c r="DS37" s="621"/>
      <c r="DT37" s="621"/>
      <c r="DU37" s="621"/>
      <c r="DV37" s="622"/>
      <c r="DW37" s="611">
        <v>8</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2895600</v>
      </c>
      <c r="S38" s="609"/>
      <c r="T38" s="609"/>
      <c r="U38" s="609"/>
      <c r="V38" s="609"/>
      <c r="W38" s="609"/>
      <c r="X38" s="609"/>
      <c r="Y38" s="610"/>
      <c r="Z38" s="646">
        <v>3.5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4200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12097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4235118</v>
      </c>
      <c r="CS38" s="609"/>
      <c r="CT38" s="609"/>
      <c r="CU38" s="609"/>
      <c r="CV38" s="609"/>
      <c r="CW38" s="609"/>
      <c r="CX38" s="609"/>
      <c r="CY38" s="610"/>
      <c r="CZ38" s="611">
        <v>5.0999999999999996</v>
      </c>
      <c r="DA38" s="623"/>
      <c r="DB38" s="623"/>
      <c r="DC38" s="624"/>
      <c r="DD38" s="614">
        <v>3266771</v>
      </c>
      <c r="DE38" s="609"/>
      <c r="DF38" s="609"/>
      <c r="DG38" s="609"/>
      <c r="DH38" s="609"/>
      <c r="DI38" s="609"/>
      <c r="DJ38" s="609"/>
      <c r="DK38" s="610"/>
      <c r="DL38" s="614">
        <v>3242805</v>
      </c>
      <c r="DM38" s="609"/>
      <c r="DN38" s="609"/>
      <c r="DO38" s="609"/>
      <c r="DP38" s="609"/>
      <c r="DQ38" s="609"/>
      <c r="DR38" s="609"/>
      <c r="DS38" s="609"/>
      <c r="DT38" s="609"/>
      <c r="DU38" s="609"/>
      <c r="DV38" s="610"/>
      <c r="DW38" s="611">
        <v>12.7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17959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18296070</v>
      </c>
      <c r="CS39" s="621"/>
      <c r="CT39" s="621"/>
      <c r="CU39" s="621"/>
      <c r="CV39" s="621"/>
      <c r="CW39" s="621"/>
      <c r="CX39" s="621"/>
      <c r="CY39" s="622"/>
      <c r="CZ39" s="611">
        <v>22</v>
      </c>
      <c r="DA39" s="623"/>
      <c r="DB39" s="623"/>
      <c r="DC39" s="624"/>
      <c r="DD39" s="614">
        <v>1242497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307200</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1364450</v>
      </c>
      <c r="CS40" s="609"/>
      <c r="CT40" s="609"/>
      <c r="CU40" s="609"/>
      <c r="CV40" s="609"/>
      <c r="CW40" s="609"/>
      <c r="CX40" s="609"/>
      <c r="CY40" s="610"/>
      <c r="CZ40" s="611">
        <v>1.6</v>
      </c>
      <c r="DA40" s="623"/>
      <c r="DB40" s="623"/>
      <c r="DC40" s="624"/>
      <c r="DD40" s="614">
        <v>127670</v>
      </c>
      <c r="DE40" s="609"/>
      <c r="DF40" s="609"/>
      <c r="DG40" s="609"/>
      <c r="DH40" s="609"/>
      <c r="DI40" s="609"/>
      <c r="DJ40" s="609"/>
      <c r="DK40" s="610"/>
      <c r="DL40" s="614">
        <v>127670</v>
      </c>
      <c r="DM40" s="609"/>
      <c r="DN40" s="609"/>
      <c r="DO40" s="609"/>
      <c r="DP40" s="609"/>
      <c r="DQ40" s="609"/>
      <c r="DR40" s="609"/>
      <c r="DS40" s="609"/>
      <c r="DT40" s="609"/>
      <c r="DU40" s="609"/>
      <c r="DV40" s="610"/>
      <c r="DW40" s="611">
        <v>0.5</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83293220</v>
      </c>
      <c r="S41" s="633"/>
      <c r="T41" s="633"/>
      <c r="U41" s="633"/>
      <c r="V41" s="633"/>
      <c r="W41" s="633"/>
      <c r="X41" s="633"/>
      <c r="Y41" s="636"/>
      <c r="Z41" s="637">
        <v>100</v>
      </c>
      <c r="AA41" s="637"/>
      <c r="AB41" s="637"/>
      <c r="AC41" s="637"/>
      <c r="AD41" s="638">
        <v>25219831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1041790</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3193328</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409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4808077</v>
      </c>
      <c r="CS42" s="621"/>
      <c r="CT42" s="621"/>
      <c r="CU42" s="621"/>
      <c r="CV42" s="621"/>
      <c r="CW42" s="621"/>
      <c r="CX42" s="621"/>
      <c r="CY42" s="622"/>
      <c r="CZ42" s="611">
        <v>5.8</v>
      </c>
      <c r="DA42" s="623"/>
      <c r="DB42" s="623"/>
      <c r="DC42" s="624"/>
      <c r="DD42" s="614">
        <v>1387545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117329</v>
      </c>
      <c r="CS43" s="621"/>
      <c r="CT43" s="621"/>
      <c r="CU43" s="621"/>
      <c r="CV43" s="621"/>
      <c r="CW43" s="621"/>
      <c r="CX43" s="621"/>
      <c r="CY43" s="622"/>
      <c r="CZ43" s="611">
        <v>0.1</v>
      </c>
      <c r="DA43" s="623"/>
      <c r="DB43" s="623"/>
      <c r="DC43" s="624"/>
      <c r="DD43" s="614">
        <v>117329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4807965</v>
      </c>
      <c r="CS44" s="609"/>
      <c r="CT44" s="609"/>
      <c r="CU44" s="609"/>
      <c r="CV44" s="609"/>
      <c r="CW44" s="609"/>
      <c r="CX44" s="609"/>
      <c r="CY44" s="610"/>
      <c r="CZ44" s="611">
        <v>5.8</v>
      </c>
      <c r="DA44" s="612"/>
      <c r="DB44" s="612"/>
      <c r="DC44" s="613"/>
      <c r="DD44" s="614">
        <v>1387433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1639230</v>
      </c>
      <c r="CS45" s="621"/>
      <c r="CT45" s="621"/>
      <c r="CU45" s="621"/>
      <c r="CV45" s="621"/>
      <c r="CW45" s="621"/>
      <c r="CX45" s="621"/>
      <c r="CY45" s="622"/>
      <c r="CZ45" s="611">
        <v>2</v>
      </c>
      <c r="DA45" s="623"/>
      <c r="DB45" s="623"/>
      <c r="DC45" s="624"/>
      <c r="DD45" s="614">
        <v>64777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3131987</v>
      </c>
      <c r="CS46" s="609"/>
      <c r="CT46" s="609"/>
      <c r="CU46" s="609"/>
      <c r="CV46" s="609"/>
      <c r="CW46" s="609"/>
      <c r="CX46" s="609"/>
      <c r="CY46" s="610"/>
      <c r="CZ46" s="611">
        <v>3.8</v>
      </c>
      <c r="DA46" s="612"/>
      <c r="DB46" s="612"/>
      <c r="DC46" s="613"/>
      <c r="DD46" s="614">
        <v>1317182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112</v>
      </c>
      <c r="CS47" s="621"/>
      <c r="CT47" s="621"/>
      <c r="CU47" s="621"/>
      <c r="CV47" s="621"/>
      <c r="CW47" s="621"/>
      <c r="CX47" s="621"/>
      <c r="CY47" s="622"/>
      <c r="CZ47" s="611">
        <v>0</v>
      </c>
      <c r="DA47" s="623"/>
      <c r="DB47" s="623"/>
      <c r="DC47" s="624"/>
      <c r="DD47" s="614">
        <v>112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82982884</v>
      </c>
      <c r="CS49" s="593"/>
      <c r="CT49" s="593"/>
      <c r="CU49" s="593"/>
      <c r="CV49" s="593"/>
      <c r="CW49" s="593"/>
      <c r="CX49" s="593"/>
      <c r="CY49" s="594"/>
      <c r="CZ49" s="595">
        <v>100</v>
      </c>
      <c r="DA49" s="596"/>
      <c r="DB49" s="596"/>
      <c r="DC49" s="597"/>
      <c r="DD49" s="598">
        <v>33926349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1hqXhs1UPAppNbAs+ApatHKTQBakpnMGSHWGp4uWYWwYdRFx/ZmNNx2MeW5yD0R9cKs/eWOF6fXrrTCGzGQUQ==" saltValue="AB7mhyzwmYnvmdp2ZRKS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82307</v>
      </c>
      <c r="R7" s="1090"/>
      <c r="S7" s="1090"/>
      <c r="T7" s="1090"/>
      <c r="U7" s="1090"/>
      <c r="V7" s="1090">
        <v>81996</v>
      </c>
      <c r="W7" s="1090"/>
      <c r="X7" s="1090"/>
      <c r="Y7" s="1090"/>
      <c r="Z7" s="1090"/>
      <c r="AA7" s="1090">
        <v>310</v>
      </c>
      <c r="AB7" s="1090"/>
      <c r="AC7" s="1090"/>
      <c r="AD7" s="1090"/>
      <c r="AE7" s="1091"/>
      <c r="AF7" s="1092">
        <v>259</v>
      </c>
      <c r="AG7" s="1093"/>
      <c r="AH7" s="1093"/>
      <c r="AI7" s="1093"/>
      <c r="AJ7" s="1094"/>
      <c r="AK7" s="1095">
        <v>667</v>
      </c>
      <c r="AL7" s="1096"/>
      <c r="AM7" s="1096"/>
      <c r="AN7" s="1096"/>
      <c r="AO7" s="1096"/>
      <c r="AP7" s="1096">
        <v>48601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557</v>
      </c>
      <c r="BT7" s="1087"/>
      <c r="BU7" s="1087"/>
      <c r="BV7" s="1087"/>
      <c r="BW7" s="1087"/>
      <c r="BX7" s="1087"/>
      <c r="BY7" s="1087"/>
      <c r="BZ7" s="1087"/>
      <c r="CA7" s="1087"/>
      <c r="CB7" s="1087"/>
      <c r="CC7" s="1087"/>
      <c r="CD7" s="1087"/>
      <c r="CE7" s="1087"/>
      <c r="CF7" s="1087"/>
      <c r="CG7" s="1099"/>
      <c r="CH7" s="1083">
        <v>25</v>
      </c>
      <c r="CI7" s="1084"/>
      <c r="CJ7" s="1084"/>
      <c r="CK7" s="1084"/>
      <c r="CL7" s="1085"/>
      <c r="CM7" s="1083">
        <v>411</v>
      </c>
      <c r="CN7" s="1084"/>
      <c r="CO7" s="1084"/>
      <c r="CP7" s="1084"/>
      <c r="CQ7" s="1085"/>
      <c r="CR7" s="1083">
        <v>5</v>
      </c>
      <c r="CS7" s="1084"/>
      <c r="CT7" s="1084"/>
      <c r="CU7" s="1084"/>
      <c r="CV7" s="1085"/>
      <c r="CW7" s="1083" t="s">
        <v>489</v>
      </c>
      <c r="CX7" s="1084"/>
      <c r="CY7" s="1084"/>
      <c r="CZ7" s="1084"/>
      <c r="DA7" s="1085"/>
      <c r="DB7" s="1083" t="s">
        <v>489</v>
      </c>
      <c r="DC7" s="1084"/>
      <c r="DD7" s="1084"/>
      <c r="DE7" s="1084"/>
      <c r="DF7" s="1085"/>
      <c r="DG7" s="1083">
        <v>407</v>
      </c>
      <c r="DH7" s="1084"/>
      <c r="DI7" s="1084"/>
      <c r="DJ7" s="1084"/>
      <c r="DK7" s="1085"/>
      <c r="DL7" s="1083" t="s">
        <v>489</v>
      </c>
      <c r="DM7" s="1084"/>
      <c r="DN7" s="1084"/>
      <c r="DO7" s="1084"/>
      <c r="DP7" s="1085"/>
      <c r="DQ7" s="1083">
        <v>409</v>
      </c>
      <c r="DR7" s="1084"/>
      <c r="DS7" s="1084"/>
      <c r="DT7" s="1084"/>
      <c r="DU7" s="1085"/>
      <c r="DV7" s="1086"/>
      <c r="DW7" s="1087"/>
      <c r="DX7" s="1087"/>
      <c r="DY7" s="1087"/>
      <c r="DZ7" s="1088"/>
      <c r="EA7" s="228"/>
    </row>
    <row r="8" spans="1:131" s="229" customFormat="1" ht="26.25" customHeight="1" x14ac:dyDescent="0.2">
      <c r="A8" s="232">
        <v>2</v>
      </c>
      <c r="B8" s="1017" t="s">
        <v>375</v>
      </c>
      <c r="C8" s="1018"/>
      <c r="D8" s="1018"/>
      <c r="E8" s="1018"/>
      <c r="F8" s="1018"/>
      <c r="G8" s="1018"/>
      <c r="H8" s="1018"/>
      <c r="I8" s="1018"/>
      <c r="J8" s="1018"/>
      <c r="K8" s="1018"/>
      <c r="L8" s="1018"/>
      <c r="M8" s="1018"/>
      <c r="N8" s="1018"/>
      <c r="O8" s="1018"/>
      <c r="P8" s="1019"/>
      <c r="Q8" s="1025">
        <v>1397</v>
      </c>
      <c r="R8" s="1026"/>
      <c r="S8" s="1026"/>
      <c r="T8" s="1026"/>
      <c r="U8" s="1026"/>
      <c r="V8" s="1026">
        <v>1397</v>
      </c>
      <c r="W8" s="1026"/>
      <c r="X8" s="1026"/>
      <c r="Y8" s="1026"/>
      <c r="Z8" s="1026"/>
      <c r="AA8" s="1027" t="s">
        <v>548</v>
      </c>
      <c r="AB8" s="1023"/>
      <c r="AC8" s="1023"/>
      <c r="AD8" s="1023"/>
      <c r="AE8" s="1024"/>
      <c r="AF8" s="1022" t="s">
        <v>122</v>
      </c>
      <c r="AG8" s="1023"/>
      <c r="AH8" s="1023"/>
      <c r="AI8" s="1023"/>
      <c r="AJ8" s="1024"/>
      <c r="AK8" s="1067">
        <v>118</v>
      </c>
      <c r="AL8" s="1068"/>
      <c r="AM8" s="1068"/>
      <c r="AN8" s="1068"/>
      <c r="AO8" s="1068"/>
      <c r="AP8" s="1068">
        <v>2324</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558</v>
      </c>
      <c r="BT8" s="980"/>
      <c r="BU8" s="980"/>
      <c r="BV8" s="980"/>
      <c r="BW8" s="980"/>
      <c r="BX8" s="980"/>
      <c r="BY8" s="980"/>
      <c r="BZ8" s="980"/>
      <c r="CA8" s="980"/>
      <c r="CB8" s="980"/>
      <c r="CC8" s="980"/>
      <c r="CD8" s="980"/>
      <c r="CE8" s="980"/>
      <c r="CF8" s="980"/>
      <c r="CG8" s="1001"/>
      <c r="CH8" s="976">
        <v>383</v>
      </c>
      <c r="CI8" s="977"/>
      <c r="CJ8" s="977"/>
      <c r="CK8" s="977"/>
      <c r="CL8" s="978"/>
      <c r="CM8" s="976">
        <v>33</v>
      </c>
      <c r="CN8" s="977"/>
      <c r="CO8" s="977"/>
      <c r="CP8" s="977"/>
      <c r="CQ8" s="978"/>
      <c r="CR8" s="976">
        <v>3</v>
      </c>
      <c r="CS8" s="977"/>
      <c r="CT8" s="977"/>
      <c r="CU8" s="977"/>
      <c r="CV8" s="978"/>
      <c r="CW8" s="976" t="s">
        <v>489</v>
      </c>
      <c r="CX8" s="977"/>
      <c r="CY8" s="977"/>
      <c r="CZ8" s="977"/>
      <c r="DA8" s="978"/>
      <c r="DB8" s="976" t="s">
        <v>489</v>
      </c>
      <c r="DC8" s="977"/>
      <c r="DD8" s="977"/>
      <c r="DE8" s="977"/>
      <c r="DF8" s="978"/>
      <c r="DG8" s="976" t="s">
        <v>489</v>
      </c>
      <c r="DH8" s="977"/>
      <c r="DI8" s="977"/>
      <c r="DJ8" s="977"/>
      <c r="DK8" s="978"/>
      <c r="DL8" s="976" t="s">
        <v>489</v>
      </c>
      <c r="DM8" s="977"/>
      <c r="DN8" s="977"/>
      <c r="DO8" s="977"/>
      <c r="DP8" s="978"/>
      <c r="DQ8" s="976" t="s">
        <v>489</v>
      </c>
      <c r="DR8" s="977"/>
      <c r="DS8" s="977"/>
      <c r="DT8" s="977"/>
      <c r="DU8" s="978"/>
      <c r="DV8" s="979"/>
      <c r="DW8" s="980"/>
      <c r="DX8" s="980"/>
      <c r="DY8" s="980"/>
      <c r="DZ8" s="981"/>
      <c r="EA8" s="228"/>
    </row>
    <row r="9" spans="1:131" s="229" customFormat="1" ht="26.25" customHeight="1" x14ac:dyDescent="0.2">
      <c r="A9" s="232">
        <v>3</v>
      </c>
      <c r="B9" s="1017" t="s">
        <v>376</v>
      </c>
      <c r="C9" s="1018"/>
      <c r="D9" s="1018"/>
      <c r="E9" s="1018"/>
      <c r="F9" s="1018"/>
      <c r="G9" s="1018"/>
      <c r="H9" s="1018"/>
      <c r="I9" s="1018"/>
      <c r="J9" s="1018"/>
      <c r="K9" s="1018"/>
      <c r="L9" s="1018"/>
      <c r="M9" s="1018"/>
      <c r="N9" s="1018"/>
      <c r="O9" s="1018"/>
      <c r="P9" s="1019"/>
      <c r="Q9" s="1025">
        <v>2076</v>
      </c>
      <c r="R9" s="1026"/>
      <c r="S9" s="1026"/>
      <c r="T9" s="1026"/>
      <c r="U9" s="1026"/>
      <c r="V9" s="1026">
        <v>2076</v>
      </c>
      <c r="W9" s="1026"/>
      <c r="X9" s="1026"/>
      <c r="Y9" s="1026"/>
      <c r="Z9" s="1026"/>
      <c r="AA9" s="1026" t="s">
        <v>548</v>
      </c>
      <c r="AB9" s="1026"/>
      <c r="AC9" s="1026"/>
      <c r="AD9" s="1026"/>
      <c r="AE9" s="1027"/>
      <c r="AF9" s="1022" t="s">
        <v>122</v>
      </c>
      <c r="AG9" s="1023"/>
      <c r="AH9" s="1023"/>
      <c r="AI9" s="1023"/>
      <c r="AJ9" s="1024"/>
      <c r="AK9" s="1067" t="s">
        <v>548</v>
      </c>
      <c r="AL9" s="1068"/>
      <c r="AM9" s="1068"/>
      <c r="AN9" s="1068"/>
      <c r="AO9" s="1068"/>
      <c r="AP9" s="1068">
        <v>9069</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559</v>
      </c>
      <c r="BT9" s="980"/>
      <c r="BU9" s="980"/>
      <c r="BV9" s="980"/>
      <c r="BW9" s="980"/>
      <c r="BX9" s="980"/>
      <c r="BY9" s="980"/>
      <c r="BZ9" s="980"/>
      <c r="CA9" s="980"/>
      <c r="CB9" s="980"/>
      <c r="CC9" s="980"/>
      <c r="CD9" s="980"/>
      <c r="CE9" s="980"/>
      <c r="CF9" s="980"/>
      <c r="CG9" s="1001"/>
      <c r="CH9" s="976">
        <v>42</v>
      </c>
      <c r="CI9" s="977"/>
      <c r="CJ9" s="977"/>
      <c r="CK9" s="977"/>
      <c r="CL9" s="978"/>
      <c r="CM9" s="976">
        <v>777</v>
      </c>
      <c r="CN9" s="977"/>
      <c r="CO9" s="977"/>
      <c r="CP9" s="977"/>
      <c r="CQ9" s="978"/>
      <c r="CR9" s="976">
        <v>122</v>
      </c>
      <c r="CS9" s="977"/>
      <c r="CT9" s="977"/>
      <c r="CU9" s="977"/>
      <c r="CV9" s="978"/>
      <c r="CW9" s="976" t="s">
        <v>489</v>
      </c>
      <c r="CX9" s="977"/>
      <c r="CY9" s="977"/>
      <c r="CZ9" s="977"/>
      <c r="DA9" s="978"/>
      <c r="DB9" s="976" t="s">
        <v>489</v>
      </c>
      <c r="DC9" s="977"/>
      <c r="DD9" s="977"/>
      <c r="DE9" s="977"/>
      <c r="DF9" s="978"/>
      <c r="DG9" s="976" t="s">
        <v>489</v>
      </c>
      <c r="DH9" s="977"/>
      <c r="DI9" s="977"/>
      <c r="DJ9" s="977"/>
      <c r="DK9" s="978"/>
      <c r="DL9" s="976" t="s">
        <v>489</v>
      </c>
      <c r="DM9" s="977"/>
      <c r="DN9" s="977"/>
      <c r="DO9" s="977"/>
      <c r="DP9" s="978"/>
      <c r="DQ9" s="976" t="s">
        <v>489</v>
      </c>
      <c r="DR9" s="977"/>
      <c r="DS9" s="977"/>
      <c r="DT9" s="977"/>
      <c r="DU9" s="978"/>
      <c r="DV9" s="979"/>
      <c r="DW9" s="980"/>
      <c r="DX9" s="980"/>
      <c r="DY9" s="980"/>
      <c r="DZ9" s="981"/>
      <c r="EA9" s="228"/>
    </row>
    <row r="10" spans="1:131" s="229" customFormat="1" ht="26.25" customHeight="1" x14ac:dyDescent="0.2">
      <c r="A10" s="232">
        <v>4</v>
      </c>
      <c r="B10" s="1017" t="s">
        <v>377</v>
      </c>
      <c r="C10" s="1018"/>
      <c r="D10" s="1018"/>
      <c r="E10" s="1018"/>
      <c r="F10" s="1018"/>
      <c r="G10" s="1018"/>
      <c r="H10" s="1018"/>
      <c r="I10" s="1018"/>
      <c r="J10" s="1018"/>
      <c r="K10" s="1018"/>
      <c r="L10" s="1018"/>
      <c r="M10" s="1018"/>
      <c r="N10" s="1018"/>
      <c r="O10" s="1018"/>
      <c r="P10" s="1019"/>
      <c r="Q10" s="1025">
        <v>222</v>
      </c>
      <c r="R10" s="1026"/>
      <c r="S10" s="1026"/>
      <c r="T10" s="1026"/>
      <c r="U10" s="1026"/>
      <c r="V10" s="1026">
        <v>222</v>
      </c>
      <c r="W10" s="1026"/>
      <c r="X10" s="1026"/>
      <c r="Y10" s="1026"/>
      <c r="Z10" s="1026"/>
      <c r="AA10" s="1026" t="s">
        <v>549</v>
      </c>
      <c r="AB10" s="1026"/>
      <c r="AC10" s="1026"/>
      <c r="AD10" s="1026"/>
      <c r="AE10" s="1027"/>
      <c r="AF10" s="1022" t="s">
        <v>122</v>
      </c>
      <c r="AG10" s="1023"/>
      <c r="AH10" s="1023"/>
      <c r="AI10" s="1023"/>
      <c r="AJ10" s="1024"/>
      <c r="AK10" s="1067">
        <v>122</v>
      </c>
      <c r="AL10" s="1068"/>
      <c r="AM10" s="1068"/>
      <c r="AN10" s="1068"/>
      <c r="AO10" s="1068"/>
      <c r="AP10" s="1068">
        <v>48</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560</v>
      </c>
      <c r="BT10" s="980"/>
      <c r="BU10" s="980"/>
      <c r="BV10" s="980"/>
      <c r="BW10" s="980"/>
      <c r="BX10" s="980"/>
      <c r="BY10" s="980"/>
      <c r="BZ10" s="980"/>
      <c r="CA10" s="980"/>
      <c r="CB10" s="980"/>
      <c r="CC10" s="980"/>
      <c r="CD10" s="980"/>
      <c r="CE10" s="980"/>
      <c r="CF10" s="980"/>
      <c r="CG10" s="1001"/>
      <c r="CH10" s="976">
        <v>-371</v>
      </c>
      <c r="CI10" s="977"/>
      <c r="CJ10" s="977"/>
      <c r="CK10" s="977"/>
      <c r="CL10" s="978"/>
      <c r="CM10" s="976">
        <v>1669</v>
      </c>
      <c r="CN10" s="977"/>
      <c r="CO10" s="977"/>
      <c r="CP10" s="977"/>
      <c r="CQ10" s="978"/>
      <c r="CR10" s="976">
        <v>157</v>
      </c>
      <c r="CS10" s="977"/>
      <c r="CT10" s="977"/>
      <c r="CU10" s="977"/>
      <c r="CV10" s="978"/>
      <c r="CW10" s="976">
        <v>1272</v>
      </c>
      <c r="CX10" s="977"/>
      <c r="CY10" s="977"/>
      <c r="CZ10" s="977"/>
      <c r="DA10" s="978"/>
      <c r="DB10" s="976">
        <v>9769</v>
      </c>
      <c r="DC10" s="977"/>
      <c r="DD10" s="977"/>
      <c r="DE10" s="977"/>
      <c r="DF10" s="978"/>
      <c r="DG10" s="976" t="s">
        <v>489</v>
      </c>
      <c r="DH10" s="977"/>
      <c r="DI10" s="977"/>
      <c r="DJ10" s="977"/>
      <c r="DK10" s="978"/>
      <c r="DL10" s="976" t="s">
        <v>489</v>
      </c>
      <c r="DM10" s="977"/>
      <c r="DN10" s="977"/>
      <c r="DO10" s="977"/>
      <c r="DP10" s="978"/>
      <c r="DQ10" s="976" t="s">
        <v>489</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561</v>
      </c>
      <c r="BT11" s="980"/>
      <c r="BU11" s="980"/>
      <c r="BV11" s="980"/>
      <c r="BW11" s="980"/>
      <c r="BX11" s="980"/>
      <c r="BY11" s="980"/>
      <c r="BZ11" s="980"/>
      <c r="CA11" s="980"/>
      <c r="CB11" s="980"/>
      <c r="CC11" s="980"/>
      <c r="CD11" s="980"/>
      <c r="CE11" s="980"/>
      <c r="CF11" s="980"/>
      <c r="CG11" s="1001"/>
      <c r="CH11" s="976">
        <v>29</v>
      </c>
      <c r="CI11" s="977"/>
      <c r="CJ11" s="977"/>
      <c r="CK11" s="977"/>
      <c r="CL11" s="978"/>
      <c r="CM11" s="976">
        <v>133</v>
      </c>
      <c r="CN11" s="977"/>
      <c r="CO11" s="977"/>
      <c r="CP11" s="977"/>
      <c r="CQ11" s="978"/>
      <c r="CR11" s="976">
        <v>2</v>
      </c>
      <c r="CS11" s="977"/>
      <c r="CT11" s="977"/>
      <c r="CU11" s="977"/>
      <c r="CV11" s="978"/>
      <c r="CW11" s="976" t="s">
        <v>489</v>
      </c>
      <c r="CX11" s="977"/>
      <c r="CY11" s="977"/>
      <c r="CZ11" s="977"/>
      <c r="DA11" s="978"/>
      <c r="DB11" s="976" t="s">
        <v>489</v>
      </c>
      <c r="DC11" s="977"/>
      <c r="DD11" s="977"/>
      <c r="DE11" s="977"/>
      <c r="DF11" s="978"/>
      <c r="DG11" s="976" t="s">
        <v>489</v>
      </c>
      <c r="DH11" s="977"/>
      <c r="DI11" s="977"/>
      <c r="DJ11" s="977"/>
      <c r="DK11" s="978"/>
      <c r="DL11" s="976" t="s">
        <v>489</v>
      </c>
      <c r="DM11" s="977"/>
      <c r="DN11" s="977"/>
      <c r="DO11" s="977"/>
      <c r="DP11" s="978"/>
      <c r="DQ11" s="976" t="s">
        <v>489</v>
      </c>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562</v>
      </c>
      <c r="BT12" s="980"/>
      <c r="BU12" s="980"/>
      <c r="BV12" s="980"/>
      <c r="BW12" s="980"/>
      <c r="BX12" s="980"/>
      <c r="BY12" s="980"/>
      <c r="BZ12" s="980"/>
      <c r="CA12" s="980"/>
      <c r="CB12" s="980"/>
      <c r="CC12" s="980"/>
      <c r="CD12" s="980"/>
      <c r="CE12" s="980"/>
      <c r="CF12" s="980"/>
      <c r="CG12" s="1001"/>
      <c r="CH12" s="976">
        <v>0</v>
      </c>
      <c r="CI12" s="977"/>
      <c r="CJ12" s="977"/>
      <c r="CK12" s="977"/>
      <c r="CL12" s="978"/>
      <c r="CM12" s="976">
        <v>5</v>
      </c>
      <c r="CN12" s="977"/>
      <c r="CO12" s="977"/>
      <c r="CP12" s="977"/>
      <c r="CQ12" s="978"/>
      <c r="CR12" s="976">
        <v>3</v>
      </c>
      <c r="CS12" s="977"/>
      <c r="CT12" s="977"/>
      <c r="CU12" s="977"/>
      <c r="CV12" s="978"/>
      <c r="CW12" s="976" t="s">
        <v>489</v>
      </c>
      <c r="CX12" s="977"/>
      <c r="CY12" s="977"/>
      <c r="CZ12" s="977"/>
      <c r="DA12" s="978"/>
      <c r="DB12" s="976" t="s">
        <v>489</v>
      </c>
      <c r="DC12" s="977"/>
      <c r="DD12" s="977"/>
      <c r="DE12" s="977"/>
      <c r="DF12" s="978"/>
      <c r="DG12" s="976" t="s">
        <v>489</v>
      </c>
      <c r="DH12" s="977"/>
      <c r="DI12" s="977"/>
      <c r="DJ12" s="977"/>
      <c r="DK12" s="978"/>
      <c r="DL12" s="976" t="s">
        <v>489</v>
      </c>
      <c r="DM12" s="977"/>
      <c r="DN12" s="977"/>
      <c r="DO12" s="977"/>
      <c r="DP12" s="978"/>
      <c r="DQ12" s="976" t="s">
        <v>489</v>
      </c>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t="s">
        <v>563</v>
      </c>
      <c r="BT13" s="980"/>
      <c r="BU13" s="980"/>
      <c r="BV13" s="980"/>
      <c r="BW13" s="980"/>
      <c r="BX13" s="980"/>
      <c r="BY13" s="980"/>
      <c r="BZ13" s="980"/>
      <c r="CA13" s="980"/>
      <c r="CB13" s="980"/>
      <c r="CC13" s="980"/>
      <c r="CD13" s="980"/>
      <c r="CE13" s="980"/>
      <c r="CF13" s="980"/>
      <c r="CG13" s="1001"/>
      <c r="CH13" s="976">
        <v>180</v>
      </c>
      <c r="CI13" s="977"/>
      <c r="CJ13" s="977"/>
      <c r="CK13" s="977"/>
      <c r="CL13" s="978"/>
      <c r="CM13" s="976">
        <v>323</v>
      </c>
      <c r="CN13" s="977"/>
      <c r="CO13" s="977"/>
      <c r="CP13" s="977"/>
      <c r="CQ13" s="978"/>
      <c r="CR13" s="976">
        <v>5</v>
      </c>
      <c r="CS13" s="977"/>
      <c r="CT13" s="977"/>
      <c r="CU13" s="977"/>
      <c r="CV13" s="978"/>
      <c r="CW13" s="976" t="s">
        <v>489</v>
      </c>
      <c r="CX13" s="977"/>
      <c r="CY13" s="977"/>
      <c r="CZ13" s="977"/>
      <c r="DA13" s="978"/>
      <c r="DB13" s="976" t="s">
        <v>489</v>
      </c>
      <c r="DC13" s="977"/>
      <c r="DD13" s="977"/>
      <c r="DE13" s="977"/>
      <c r="DF13" s="978"/>
      <c r="DG13" s="976" t="s">
        <v>489</v>
      </c>
      <c r="DH13" s="977"/>
      <c r="DI13" s="977"/>
      <c r="DJ13" s="977"/>
      <c r="DK13" s="978"/>
      <c r="DL13" s="976" t="s">
        <v>489</v>
      </c>
      <c r="DM13" s="977"/>
      <c r="DN13" s="977"/>
      <c r="DO13" s="977"/>
      <c r="DP13" s="978"/>
      <c r="DQ13" s="976" t="s">
        <v>489</v>
      </c>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t="s">
        <v>570</v>
      </c>
      <c r="BT14" s="980"/>
      <c r="BU14" s="980"/>
      <c r="BV14" s="980"/>
      <c r="BW14" s="980"/>
      <c r="BX14" s="980"/>
      <c r="BY14" s="980"/>
      <c r="BZ14" s="980"/>
      <c r="CA14" s="980"/>
      <c r="CB14" s="980"/>
      <c r="CC14" s="980"/>
      <c r="CD14" s="980"/>
      <c r="CE14" s="980"/>
      <c r="CF14" s="980"/>
      <c r="CG14" s="1001"/>
      <c r="CH14" s="976">
        <v>10</v>
      </c>
      <c r="CI14" s="977"/>
      <c r="CJ14" s="977"/>
      <c r="CK14" s="977"/>
      <c r="CL14" s="978"/>
      <c r="CM14" s="976">
        <v>11</v>
      </c>
      <c r="CN14" s="977"/>
      <c r="CO14" s="977"/>
      <c r="CP14" s="977"/>
      <c r="CQ14" s="978"/>
      <c r="CR14" s="976">
        <v>1</v>
      </c>
      <c r="CS14" s="977"/>
      <c r="CT14" s="977"/>
      <c r="CU14" s="977"/>
      <c r="CV14" s="978"/>
      <c r="CW14" s="976">
        <v>114</v>
      </c>
      <c r="CX14" s="977"/>
      <c r="CY14" s="977"/>
      <c r="CZ14" s="977"/>
      <c r="DA14" s="978"/>
      <c r="DB14" s="976" t="s">
        <v>489</v>
      </c>
      <c r="DC14" s="977"/>
      <c r="DD14" s="977"/>
      <c r="DE14" s="977"/>
      <c r="DF14" s="978"/>
      <c r="DG14" s="976" t="s">
        <v>489</v>
      </c>
      <c r="DH14" s="977"/>
      <c r="DI14" s="977"/>
      <c r="DJ14" s="977"/>
      <c r="DK14" s="978"/>
      <c r="DL14" s="976" t="s">
        <v>489</v>
      </c>
      <c r="DM14" s="977"/>
      <c r="DN14" s="977"/>
      <c r="DO14" s="977"/>
      <c r="DP14" s="978"/>
      <c r="DQ14" s="976" t="s">
        <v>489</v>
      </c>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378</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379</v>
      </c>
      <c r="B23" s="924" t="s">
        <v>380</v>
      </c>
      <c r="C23" s="925"/>
      <c r="D23" s="925"/>
      <c r="E23" s="925"/>
      <c r="F23" s="925"/>
      <c r="G23" s="925"/>
      <c r="H23" s="925"/>
      <c r="I23" s="925"/>
      <c r="J23" s="925"/>
      <c r="K23" s="925"/>
      <c r="L23" s="925"/>
      <c r="M23" s="925"/>
      <c r="N23" s="925"/>
      <c r="O23" s="925"/>
      <c r="P23" s="935"/>
      <c r="Q23" s="1054">
        <v>84427</v>
      </c>
      <c r="R23" s="1048"/>
      <c r="S23" s="1048"/>
      <c r="T23" s="1048"/>
      <c r="U23" s="1048"/>
      <c r="V23" s="1048">
        <v>84117</v>
      </c>
      <c r="W23" s="1048"/>
      <c r="X23" s="1048"/>
      <c r="Y23" s="1048"/>
      <c r="Z23" s="1048"/>
      <c r="AA23" s="1048">
        <v>310</v>
      </c>
      <c r="AB23" s="1048"/>
      <c r="AC23" s="1048"/>
      <c r="AD23" s="1048"/>
      <c r="AE23" s="1055"/>
      <c r="AF23" s="1056">
        <v>259</v>
      </c>
      <c r="AG23" s="1048"/>
      <c r="AH23" s="1048"/>
      <c r="AI23" s="1048"/>
      <c r="AJ23" s="1057"/>
      <c r="AK23" s="1058"/>
      <c r="AL23" s="1059"/>
      <c r="AM23" s="1059"/>
      <c r="AN23" s="1059"/>
      <c r="AO23" s="1059"/>
      <c r="AP23" s="1048">
        <v>60042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381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383</v>
      </c>
      <c r="R26" s="989"/>
      <c r="S26" s="989"/>
      <c r="T26" s="989"/>
      <c r="U26" s="990"/>
      <c r="V26" s="988" t="s">
        <v>384</v>
      </c>
      <c r="W26" s="989"/>
      <c r="X26" s="989"/>
      <c r="Y26" s="989"/>
      <c r="Z26" s="990"/>
      <c r="AA26" s="988" t="s">
        <v>385</v>
      </c>
      <c r="AB26" s="989"/>
      <c r="AC26" s="989"/>
      <c r="AD26" s="989"/>
      <c r="AE26" s="989"/>
      <c r="AF26" s="1042" t="s">
        <v>386</v>
      </c>
      <c r="AG26" s="995"/>
      <c r="AH26" s="995"/>
      <c r="AI26" s="995"/>
      <c r="AJ26" s="1043"/>
      <c r="AK26" s="989" t="s">
        <v>387</v>
      </c>
      <c r="AL26" s="989"/>
      <c r="AM26" s="989"/>
      <c r="AN26" s="989"/>
      <c r="AO26" s="990"/>
      <c r="AP26" s="988" t="s">
        <v>388</v>
      </c>
      <c r="AQ26" s="989"/>
      <c r="AR26" s="989"/>
      <c r="AS26" s="989"/>
      <c r="AT26" s="990"/>
      <c r="AU26" s="988" t="s">
        <v>389</v>
      </c>
      <c r="AV26" s="989"/>
      <c r="AW26" s="989"/>
      <c r="AX26" s="989"/>
      <c r="AY26" s="990"/>
      <c r="AZ26" s="988" t="s">
        <v>390</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391</v>
      </c>
      <c r="C28" s="1035"/>
      <c r="D28" s="1035"/>
      <c r="E28" s="1035"/>
      <c r="F28" s="1035"/>
      <c r="G28" s="1035"/>
      <c r="H28" s="1035"/>
      <c r="I28" s="1035"/>
      <c r="J28" s="1035"/>
      <c r="K28" s="1035"/>
      <c r="L28" s="1035"/>
      <c r="M28" s="1035"/>
      <c r="N28" s="1035"/>
      <c r="O28" s="1035"/>
      <c r="P28" s="1036"/>
      <c r="Q28" s="1037">
        <v>11036</v>
      </c>
      <c r="R28" s="1038"/>
      <c r="S28" s="1038"/>
      <c r="T28" s="1038"/>
      <c r="U28" s="1038"/>
      <c r="V28" s="1038">
        <v>10799</v>
      </c>
      <c r="W28" s="1038"/>
      <c r="X28" s="1038"/>
      <c r="Y28" s="1038"/>
      <c r="Z28" s="1038"/>
      <c r="AA28" s="1038">
        <v>237</v>
      </c>
      <c r="AB28" s="1038"/>
      <c r="AC28" s="1038"/>
      <c r="AD28" s="1038"/>
      <c r="AE28" s="1039"/>
      <c r="AF28" s="1040">
        <v>237</v>
      </c>
      <c r="AG28" s="1038"/>
      <c r="AH28" s="1038"/>
      <c r="AI28" s="1038"/>
      <c r="AJ28" s="1041"/>
      <c r="AK28" s="1029">
        <v>1042</v>
      </c>
      <c r="AL28" s="1030"/>
      <c r="AM28" s="1030"/>
      <c r="AN28" s="1030"/>
      <c r="AO28" s="1030"/>
      <c r="AP28" s="1030" t="s">
        <v>549</v>
      </c>
      <c r="AQ28" s="1030"/>
      <c r="AR28" s="1030"/>
      <c r="AS28" s="1030"/>
      <c r="AT28" s="1030"/>
      <c r="AU28" s="1030" t="s">
        <v>549</v>
      </c>
      <c r="AV28" s="1030"/>
      <c r="AW28" s="1030"/>
      <c r="AX28" s="1030"/>
      <c r="AY28" s="1030"/>
      <c r="AZ28" s="1031" t="s">
        <v>549</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392</v>
      </c>
      <c r="C29" s="1018"/>
      <c r="D29" s="1018"/>
      <c r="E29" s="1018"/>
      <c r="F29" s="1018"/>
      <c r="G29" s="1018"/>
      <c r="H29" s="1018"/>
      <c r="I29" s="1018"/>
      <c r="J29" s="1018"/>
      <c r="K29" s="1018"/>
      <c r="L29" s="1018"/>
      <c r="M29" s="1018"/>
      <c r="N29" s="1018"/>
      <c r="O29" s="1018"/>
      <c r="P29" s="1019"/>
      <c r="Q29" s="1025">
        <v>10024</v>
      </c>
      <c r="R29" s="1026"/>
      <c r="S29" s="1026"/>
      <c r="T29" s="1026"/>
      <c r="U29" s="1026"/>
      <c r="V29" s="1026">
        <v>9750</v>
      </c>
      <c r="W29" s="1026"/>
      <c r="X29" s="1026"/>
      <c r="Y29" s="1026"/>
      <c r="Z29" s="1026"/>
      <c r="AA29" s="1026">
        <v>274</v>
      </c>
      <c r="AB29" s="1026"/>
      <c r="AC29" s="1026"/>
      <c r="AD29" s="1026"/>
      <c r="AE29" s="1027"/>
      <c r="AF29" s="1022">
        <v>274</v>
      </c>
      <c r="AG29" s="1023"/>
      <c r="AH29" s="1023"/>
      <c r="AI29" s="1023"/>
      <c r="AJ29" s="1024"/>
      <c r="AK29" s="967">
        <v>1533</v>
      </c>
      <c r="AL29" s="958"/>
      <c r="AM29" s="958"/>
      <c r="AN29" s="958"/>
      <c r="AO29" s="958"/>
      <c r="AP29" s="958" t="s">
        <v>549</v>
      </c>
      <c r="AQ29" s="958"/>
      <c r="AR29" s="958"/>
      <c r="AS29" s="958"/>
      <c r="AT29" s="958"/>
      <c r="AU29" s="958" t="s">
        <v>549</v>
      </c>
      <c r="AV29" s="958"/>
      <c r="AW29" s="958"/>
      <c r="AX29" s="958"/>
      <c r="AY29" s="958"/>
      <c r="AZ29" s="1028" t="s">
        <v>549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393</v>
      </c>
      <c r="C30" s="1018"/>
      <c r="D30" s="1018"/>
      <c r="E30" s="1018"/>
      <c r="F30" s="1018"/>
      <c r="G30" s="1018"/>
      <c r="H30" s="1018"/>
      <c r="I30" s="1018"/>
      <c r="J30" s="1018"/>
      <c r="K30" s="1018"/>
      <c r="L30" s="1018"/>
      <c r="M30" s="1018"/>
      <c r="N30" s="1018"/>
      <c r="O30" s="1018"/>
      <c r="P30" s="1019"/>
      <c r="Q30" s="1025">
        <v>1484</v>
      </c>
      <c r="R30" s="1026"/>
      <c r="S30" s="1026"/>
      <c r="T30" s="1026"/>
      <c r="U30" s="1026"/>
      <c r="V30" s="1026">
        <v>1472</v>
      </c>
      <c r="W30" s="1026"/>
      <c r="X30" s="1026"/>
      <c r="Y30" s="1026"/>
      <c r="Z30" s="1026"/>
      <c r="AA30" s="1026">
        <v>11</v>
      </c>
      <c r="AB30" s="1026"/>
      <c r="AC30" s="1026"/>
      <c r="AD30" s="1026"/>
      <c r="AE30" s="1027"/>
      <c r="AF30" s="1022">
        <v>11</v>
      </c>
      <c r="AG30" s="1023"/>
      <c r="AH30" s="1023"/>
      <c r="AI30" s="1023"/>
      <c r="AJ30" s="1024"/>
      <c r="AK30" s="967">
        <v>325</v>
      </c>
      <c r="AL30" s="958"/>
      <c r="AM30" s="958"/>
      <c r="AN30" s="958"/>
      <c r="AO30" s="958"/>
      <c r="AP30" s="958" t="s">
        <v>549</v>
      </c>
      <c r="AQ30" s="958"/>
      <c r="AR30" s="958"/>
      <c r="AS30" s="958"/>
      <c r="AT30" s="958"/>
      <c r="AU30" s="958" t="s">
        <v>549</v>
      </c>
      <c r="AV30" s="958"/>
      <c r="AW30" s="958"/>
      <c r="AX30" s="958"/>
      <c r="AY30" s="958"/>
      <c r="AZ30" s="1028" t="s">
        <v>549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394</v>
      </c>
      <c r="C31" s="1018"/>
      <c r="D31" s="1018"/>
      <c r="E31" s="1018"/>
      <c r="F31" s="1018"/>
      <c r="G31" s="1018"/>
      <c r="H31" s="1018"/>
      <c r="I31" s="1018"/>
      <c r="J31" s="1018"/>
      <c r="K31" s="1018"/>
      <c r="L31" s="1018"/>
      <c r="M31" s="1018"/>
      <c r="N31" s="1018"/>
      <c r="O31" s="1018"/>
      <c r="P31" s="1019"/>
      <c r="Q31" s="1025">
        <v>2761</v>
      </c>
      <c r="R31" s="1026"/>
      <c r="S31" s="1026"/>
      <c r="T31" s="1026"/>
      <c r="U31" s="1026"/>
      <c r="V31" s="1026">
        <v>2517</v>
      </c>
      <c r="W31" s="1026"/>
      <c r="X31" s="1026"/>
      <c r="Y31" s="1026"/>
      <c r="Z31" s="1026"/>
      <c r="AA31" s="1026">
        <v>244</v>
      </c>
      <c r="AB31" s="1026"/>
      <c r="AC31" s="1026"/>
      <c r="AD31" s="1026"/>
      <c r="AE31" s="1027"/>
      <c r="AF31" s="1022">
        <v>629</v>
      </c>
      <c r="AG31" s="1023"/>
      <c r="AH31" s="1023"/>
      <c r="AI31" s="1023"/>
      <c r="AJ31" s="1024"/>
      <c r="AK31" s="967">
        <v>5</v>
      </c>
      <c r="AL31" s="958"/>
      <c r="AM31" s="958"/>
      <c r="AN31" s="958"/>
      <c r="AO31" s="958"/>
      <c r="AP31" s="958">
        <v>7382</v>
      </c>
      <c r="AQ31" s="958"/>
      <c r="AR31" s="958"/>
      <c r="AS31" s="958"/>
      <c r="AT31" s="958"/>
      <c r="AU31" s="958">
        <v>7</v>
      </c>
      <c r="AV31" s="958"/>
      <c r="AW31" s="958"/>
      <c r="AX31" s="958"/>
      <c r="AY31" s="958"/>
      <c r="AZ31" s="1028" t="s">
        <v>549</v>
      </c>
      <c r="BA31" s="1028"/>
      <c r="BB31" s="1028"/>
      <c r="BC31" s="1028"/>
      <c r="BD31" s="1028"/>
      <c r="BE31" s="959" t="s">
        <v>395</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396</v>
      </c>
      <c r="C32" s="1018"/>
      <c r="D32" s="1018"/>
      <c r="E32" s="1018"/>
      <c r="F32" s="1018"/>
      <c r="G32" s="1018"/>
      <c r="H32" s="1018"/>
      <c r="I32" s="1018"/>
      <c r="J32" s="1018"/>
      <c r="K32" s="1018"/>
      <c r="L32" s="1018"/>
      <c r="M32" s="1018"/>
      <c r="N32" s="1018"/>
      <c r="O32" s="1018"/>
      <c r="P32" s="1019"/>
      <c r="Q32" s="1025">
        <v>4255</v>
      </c>
      <c r="R32" s="1026"/>
      <c r="S32" s="1026"/>
      <c r="T32" s="1026"/>
      <c r="U32" s="1026"/>
      <c r="V32" s="1026">
        <v>3665</v>
      </c>
      <c r="W32" s="1026"/>
      <c r="X32" s="1026"/>
      <c r="Y32" s="1026"/>
      <c r="Z32" s="1026"/>
      <c r="AA32" s="1026">
        <v>90</v>
      </c>
      <c r="AB32" s="1026"/>
      <c r="AC32" s="1026"/>
      <c r="AD32" s="1026"/>
      <c r="AE32" s="1027"/>
      <c r="AF32" s="1022">
        <v>327</v>
      </c>
      <c r="AG32" s="1023"/>
      <c r="AH32" s="1023"/>
      <c r="AI32" s="1023"/>
      <c r="AJ32" s="1024"/>
      <c r="AK32" s="967">
        <v>1294</v>
      </c>
      <c r="AL32" s="958"/>
      <c r="AM32" s="958"/>
      <c r="AN32" s="958"/>
      <c r="AO32" s="958"/>
      <c r="AP32" s="958">
        <v>22937</v>
      </c>
      <c r="AQ32" s="958"/>
      <c r="AR32" s="958"/>
      <c r="AS32" s="958"/>
      <c r="AT32" s="958"/>
      <c r="AU32" s="958">
        <v>11514</v>
      </c>
      <c r="AV32" s="958"/>
      <c r="AW32" s="958"/>
      <c r="AX32" s="958"/>
      <c r="AY32" s="958"/>
      <c r="AZ32" s="1028" t="s">
        <v>549</v>
      </c>
      <c r="BA32" s="1028"/>
      <c r="BB32" s="1028"/>
      <c r="BC32" s="1028"/>
      <c r="BD32" s="1028"/>
      <c r="BE32" s="959" t="s">
        <v>395</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379</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1478</v>
      </c>
      <c r="AG63" s="946"/>
      <c r="AH63" s="946"/>
      <c r="AI63" s="946"/>
      <c r="AJ63" s="1009"/>
      <c r="AK63" s="1010"/>
      <c r="AL63" s="950"/>
      <c r="AM63" s="950"/>
      <c r="AN63" s="950"/>
      <c r="AO63" s="950"/>
      <c r="AP63" s="946">
        <v>30319</v>
      </c>
      <c r="AQ63" s="946"/>
      <c r="AR63" s="946"/>
      <c r="AS63" s="946"/>
      <c r="AT63" s="946"/>
      <c r="AU63" s="946">
        <v>11521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383</v>
      </c>
      <c r="R66" s="989"/>
      <c r="S66" s="989"/>
      <c r="T66" s="989"/>
      <c r="U66" s="990"/>
      <c r="V66" s="988" t="s">
        <v>384</v>
      </c>
      <c r="W66" s="989"/>
      <c r="X66" s="989"/>
      <c r="Y66" s="989"/>
      <c r="Z66" s="990"/>
      <c r="AA66" s="988" t="s">
        <v>385</v>
      </c>
      <c r="AB66" s="989"/>
      <c r="AC66" s="989"/>
      <c r="AD66" s="989"/>
      <c r="AE66" s="990"/>
      <c r="AF66" s="994" t="s">
        <v>386</v>
      </c>
      <c r="AG66" s="995"/>
      <c r="AH66" s="995"/>
      <c r="AI66" s="995"/>
      <c r="AJ66" s="996"/>
      <c r="AK66" s="988" t="s">
        <v>387</v>
      </c>
      <c r="AL66" s="983"/>
      <c r="AM66" s="983"/>
      <c r="AN66" s="983"/>
      <c r="AO66" s="984"/>
      <c r="AP66" s="988" t="s">
        <v>388</v>
      </c>
      <c r="AQ66" s="989"/>
      <c r="AR66" s="989"/>
      <c r="AS66" s="989"/>
      <c r="AT66" s="990"/>
      <c r="AU66" s="988" t="s">
        <v>401</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550</v>
      </c>
      <c r="C68" s="973"/>
      <c r="D68" s="973"/>
      <c r="E68" s="973"/>
      <c r="F68" s="973"/>
      <c r="G68" s="973"/>
      <c r="H68" s="973"/>
      <c r="I68" s="973"/>
      <c r="J68" s="973"/>
      <c r="K68" s="973"/>
      <c r="L68" s="973"/>
      <c r="M68" s="973"/>
      <c r="N68" s="973"/>
      <c r="O68" s="973"/>
      <c r="P68" s="974"/>
      <c r="Q68" s="975">
        <v>1588</v>
      </c>
      <c r="R68" s="969"/>
      <c r="S68" s="969"/>
      <c r="T68" s="969"/>
      <c r="U68" s="969"/>
      <c r="V68" s="969">
        <v>1588</v>
      </c>
      <c r="W68" s="969"/>
      <c r="X68" s="969"/>
      <c r="Y68" s="969"/>
      <c r="Z68" s="969"/>
      <c r="AA68" s="969" t="s">
        <v>549</v>
      </c>
      <c r="AB68" s="969"/>
      <c r="AC68" s="969"/>
      <c r="AD68" s="969"/>
      <c r="AE68" s="969"/>
      <c r="AF68" s="969" t="s">
        <v>549</v>
      </c>
      <c r="AG68" s="969"/>
      <c r="AH68" s="969"/>
      <c r="AI68" s="969"/>
      <c r="AJ68" s="969"/>
      <c r="AK68" s="969" t="s">
        <v>549</v>
      </c>
      <c r="AL68" s="969"/>
      <c r="AM68" s="969"/>
      <c r="AN68" s="969"/>
      <c r="AO68" s="969"/>
      <c r="AP68" s="969" t="s">
        <v>549</v>
      </c>
      <c r="AQ68" s="969"/>
      <c r="AR68" s="969"/>
      <c r="AS68" s="969"/>
      <c r="AT68" s="969"/>
      <c r="AU68" s="969" t="s">
        <v>549</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551</v>
      </c>
      <c r="C69" s="962"/>
      <c r="D69" s="962"/>
      <c r="E69" s="962"/>
      <c r="F69" s="962"/>
      <c r="G69" s="962"/>
      <c r="H69" s="962"/>
      <c r="I69" s="962"/>
      <c r="J69" s="962"/>
      <c r="K69" s="962"/>
      <c r="L69" s="962"/>
      <c r="M69" s="962"/>
      <c r="N69" s="962"/>
      <c r="O69" s="962"/>
      <c r="P69" s="963"/>
      <c r="Q69" s="964">
        <v>3895</v>
      </c>
      <c r="R69" s="958"/>
      <c r="S69" s="958"/>
      <c r="T69" s="958"/>
      <c r="U69" s="958"/>
      <c r="V69" s="958">
        <v>3876</v>
      </c>
      <c r="W69" s="958"/>
      <c r="X69" s="958"/>
      <c r="Y69" s="958"/>
      <c r="Z69" s="958"/>
      <c r="AA69" s="958">
        <v>19</v>
      </c>
      <c r="AB69" s="958"/>
      <c r="AC69" s="958"/>
      <c r="AD69" s="958"/>
      <c r="AE69" s="958"/>
      <c r="AF69" s="958">
        <v>19</v>
      </c>
      <c r="AG69" s="958"/>
      <c r="AH69" s="958"/>
      <c r="AI69" s="958"/>
      <c r="AJ69" s="958"/>
      <c r="AK69" s="958" t="s">
        <v>489</v>
      </c>
      <c r="AL69" s="958"/>
      <c r="AM69" s="958"/>
      <c r="AN69" s="958"/>
      <c r="AO69" s="958"/>
      <c r="AP69" s="958">
        <v>1215</v>
      </c>
      <c r="AQ69" s="958"/>
      <c r="AR69" s="958"/>
      <c r="AS69" s="958"/>
      <c r="AT69" s="958"/>
      <c r="AU69" s="958">
        <v>397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552</v>
      </c>
      <c r="C70" s="962"/>
      <c r="D70" s="962"/>
      <c r="E70" s="962"/>
      <c r="F70" s="962"/>
      <c r="G70" s="962"/>
      <c r="H70" s="962"/>
      <c r="I70" s="962"/>
      <c r="J70" s="962"/>
      <c r="K70" s="962"/>
      <c r="L70" s="962"/>
      <c r="M70" s="962"/>
      <c r="N70" s="962"/>
      <c r="O70" s="962"/>
      <c r="P70" s="963"/>
      <c r="Q70" s="964">
        <v>87370</v>
      </c>
      <c r="R70" s="958"/>
      <c r="S70" s="958"/>
      <c r="T70" s="958"/>
      <c r="U70" s="958"/>
      <c r="V70" s="958">
        <v>81204</v>
      </c>
      <c r="W70" s="958"/>
      <c r="X70" s="958"/>
      <c r="Y70" s="958"/>
      <c r="Z70" s="958"/>
      <c r="AA70" s="958">
        <v>6166</v>
      </c>
      <c r="AB70" s="958"/>
      <c r="AC70" s="958"/>
      <c r="AD70" s="958"/>
      <c r="AE70" s="958"/>
      <c r="AF70" s="958">
        <v>13225</v>
      </c>
      <c r="AG70" s="958"/>
      <c r="AH70" s="958"/>
      <c r="AI70" s="958"/>
      <c r="AJ70" s="958"/>
      <c r="AK70" s="958" t="s">
        <v>489</v>
      </c>
      <c r="AL70" s="958"/>
      <c r="AM70" s="958"/>
      <c r="AN70" s="958"/>
      <c r="AO70" s="958"/>
      <c r="AP70" s="958" t="s">
        <v>489</v>
      </c>
      <c r="AQ70" s="958"/>
      <c r="AR70" s="958"/>
      <c r="AS70" s="958"/>
      <c r="AT70" s="958"/>
      <c r="AU70" s="958" t="s">
        <v>489</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553</v>
      </c>
      <c r="C71" s="962"/>
      <c r="D71" s="962"/>
      <c r="E71" s="962"/>
      <c r="F71" s="962"/>
      <c r="G71" s="962"/>
      <c r="H71" s="962"/>
      <c r="I71" s="962"/>
      <c r="J71" s="962"/>
      <c r="K71" s="962"/>
      <c r="L71" s="962"/>
      <c r="M71" s="962"/>
      <c r="N71" s="962"/>
      <c r="O71" s="962"/>
      <c r="P71" s="963"/>
      <c r="Q71" s="964">
        <v>230</v>
      </c>
      <c r="R71" s="958"/>
      <c r="S71" s="958"/>
      <c r="T71" s="958"/>
      <c r="U71" s="958"/>
      <c r="V71" s="958">
        <v>195</v>
      </c>
      <c r="W71" s="958"/>
      <c r="X71" s="958"/>
      <c r="Y71" s="958"/>
      <c r="Z71" s="958"/>
      <c r="AA71" s="958">
        <v>35</v>
      </c>
      <c r="AB71" s="958"/>
      <c r="AC71" s="958"/>
      <c r="AD71" s="958"/>
      <c r="AE71" s="958"/>
      <c r="AF71" s="958">
        <v>35</v>
      </c>
      <c r="AG71" s="958"/>
      <c r="AH71" s="958"/>
      <c r="AI71" s="958"/>
      <c r="AJ71" s="958"/>
      <c r="AK71" s="958" t="s">
        <v>489</v>
      </c>
      <c r="AL71" s="958"/>
      <c r="AM71" s="958"/>
      <c r="AN71" s="958"/>
      <c r="AO71" s="958"/>
      <c r="AP71" s="958" t="s">
        <v>489</v>
      </c>
      <c r="AQ71" s="958"/>
      <c r="AR71" s="958"/>
      <c r="AS71" s="958"/>
      <c r="AT71" s="958"/>
      <c r="AU71" s="958" t="s">
        <v>489</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554</v>
      </c>
      <c r="C72" s="962"/>
      <c r="D72" s="962"/>
      <c r="E72" s="962"/>
      <c r="F72" s="962"/>
      <c r="G72" s="962"/>
      <c r="H72" s="962"/>
      <c r="I72" s="962"/>
      <c r="J72" s="962"/>
      <c r="K72" s="962"/>
      <c r="L72" s="962"/>
      <c r="M72" s="962"/>
      <c r="N72" s="962"/>
      <c r="O72" s="962"/>
      <c r="P72" s="963"/>
      <c r="Q72" s="964">
        <v>1359863</v>
      </c>
      <c r="R72" s="958"/>
      <c r="S72" s="958"/>
      <c r="T72" s="958"/>
      <c r="U72" s="958"/>
      <c r="V72" s="958">
        <v>1332205</v>
      </c>
      <c r="W72" s="958"/>
      <c r="X72" s="958"/>
      <c r="Y72" s="958"/>
      <c r="Z72" s="958"/>
      <c r="AA72" s="958">
        <v>27659</v>
      </c>
      <c r="AB72" s="958"/>
      <c r="AC72" s="958"/>
      <c r="AD72" s="958"/>
      <c r="AE72" s="958"/>
      <c r="AF72" s="958">
        <v>27659</v>
      </c>
      <c r="AG72" s="958"/>
      <c r="AH72" s="958"/>
      <c r="AI72" s="958"/>
      <c r="AJ72" s="958"/>
      <c r="AK72" s="958">
        <v>9500</v>
      </c>
      <c r="AL72" s="958"/>
      <c r="AM72" s="958"/>
      <c r="AN72" s="958"/>
      <c r="AO72" s="958"/>
      <c r="AP72" s="958" t="s">
        <v>489</v>
      </c>
      <c r="AQ72" s="958"/>
      <c r="AR72" s="958"/>
      <c r="AS72" s="958"/>
      <c r="AT72" s="958"/>
      <c r="AU72" s="958" t="s">
        <v>489</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555</v>
      </c>
      <c r="C73" s="962"/>
      <c r="D73" s="962"/>
      <c r="E73" s="962"/>
      <c r="F73" s="962"/>
      <c r="G73" s="962"/>
      <c r="H73" s="962"/>
      <c r="I73" s="962"/>
      <c r="J73" s="962"/>
      <c r="K73" s="962"/>
      <c r="L73" s="962"/>
      <c r="M73" s="962"/>
      <c r="N73" s="962"/>
      <c r="O73" s="962"/>
      <c r="P73" s="963"/>
      <c r="Q73" s="964">
        <v>38885</v>
      </c>
      <c r="R73" s="958"/>
      <c r="S73" s="958"/>
      <c r="T73" s="958"/>
      <c r="U73" s="958"/>
      <c r="V73" s="958">
        <v>35641</v>
      </c>
      <c r="W73" s="958"/>
      <c r="X73" s="958"/>
      <c r="Y73" s="958"/>
      <c r="Z73" s="958"/>
      <c r="AA73" s="958">
        <v>3244</v>
      </c>
      <c r="AB73" s="958"/>
      <c r="AC73" s="958"/>
      <c r="AD73" s="958"/>
      <c r="AE73" s="958"/>
      <c r="AF73" s="958">
        <v>26209</v>
      </c>
      <c r="AG73" s="958"/>
      <c r="AH73" s="958"/>
      <c r="AI73" s="958"/>
      <c r="AJ73" s="958"/>
      <c r="AK73" s="958" t="s">
        <v>489</v>
      </c>
      <c r="AL73" s="958"/>
      <c r="AM73" s="958"/>
      <c r="AN73" s="958"/>
      <c r="AO73" s="958"/>
      <c r="AP73" s="958">
        <v>94795</v>
      </c>
      <c r="AQ73" s="958"/>
      <c r="AR73" s="958"/>
      <c r="AS73" s="958"/>
      <c r="AT73" s="958"/>
      <c r="AU73" s="958" t="s">
        <v>489</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556</v>
      </c>
      <c r="C74" s="962"/>
      <c r="D74" s="962"/>
      <c r="E74" s="962"/>
      <c r="F74" s="962"/>
      <c r="G74" s="962"/>
      <c r="H74" s="962"/>
      <c r="I74" s="962"/>
      <c r="J74" s="962"/>
      <c r="K74" s="962"/>
      <c r="L74" s="962"/>
      <c r="M74" s="962"/>
      <c r="N74" s="962"/>
      <c r="O74" s="962"/>
      <c r="P74" s="963"/>
      <c r="Q74" s="964">
        <v>6635</v>
      </c>
      <c r="R74" s="958"/>
      <c r="S74" s="958"/>
      <c r="T74" s="958"/>
      <c r="U74" s="958"/>
      <c r="V74" s="958">
        <v>5820</v>
      </c>
      <c r="W74" s="958"/>
      <c r="X74" s="958"/>
      <c r="Y74" s="958"/>
      <c r="Z74" s="958"/>
      <c r="AA74" s="958">
        <v>815</v>
      </c>
      <c r="AB74" s="958"/>
      <c r="AC74" s="958"/>
      <c r="AD74" s="958"/>
      <c r="AE74" s="958"/>
      <c r="AF74" s="958">
        <v>19303</v>
      </c>
      <c r="AG74" s="958"/>
      <c r="AH74" s="958"/>
      <c r="AI74" s="958"/>
      <c r="AJ74" s="958"/>
      <c r="AK74" s="958" t="s">
        <v>489</v>
      </c>
      <c r="AL74" s="958"/>
      <c r="AM74" s="958"/>
      <c r="AN74" s="958"/>
      <c r="AO74" s="958"/>
      <c r="AP74" s="958">
        <v>22689</v>
      </c>
      <c r="AQ74" s="958"/>
      <c r="AR74" s="958"/>
      <c r="AS74" s="958"/>
      <c r="AT74" s="958"/>
      <c r="AU74" s="958" t="s">
        <v>489</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379</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86450</v>
      </c>
      <c r="AG88" s="946"/>
      <c r="AH88" s="946"/>
      <c r="AI88" s="946"/>
      <c r="AJ88" s="946"/>
      <c r="AK88" s="950"/>
      <c r="AL88" s="950"/>
      <c r="AM88" s="950"/>
      <c r="AN88" s="950"/>
      <c r="AO88" s="950"/>
      <c r="AP88" s="946">
        <v>118699</v>
      </c>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379</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297</v>
      </c>
      <c r="CS102" s="940"/>
      <c r="CT102" s="940"/>
      <c r="CU102" s="940"/>
      <c r="CV102" s="941"/>
      <c r="CW102" s="939">
        <v>1272</v>
      </c>
      <c r="CX102" s="940"/>
      <c r="CY102" s="940"/>
      <c r="CZ102" s="940"/>
      <c r="DA102" s="941"/>
      <c r="DB102" s="939">
        <v>9769</v>
      </c>
      <c r="DC102" s="940"/>
      <c r="DD102" s="940"/>
      <c r="DE102" s="940"/>
      <c r="DF102" s="941"/>
      <c r="DG102" s="939">
        <v>406</v>
      </c>
      <c r="DH102" s="940"/>
      <c r="DI102" s="940"/>
      <c r="DJ102" s="940"/>
      <c r="DK102" s="941"/>
      <c r="DL102" s="939" t="s">
        <v>549</v>
      </c>
      <c r="DM102" s="940"/>
      <c r="DN102" s="940"/>
      <c r="DO102" s="940"/>
      <c r="DP102" s="941"/>
      <c r="DQ102" s="939">
        <v>409</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2">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6138540</v>
      </c>
      <c r="AB110" s="876"/>
      <c r="AC110" s="876"/>
      <c r="AD110" s="876"/>
      <c r="AE110" s="877"/>
      <c r="AF110" s="878">
        <v>6201447</v>
      </c>
      <c r="AG110" s="876"/>
      <c r="AH110" s="876"/>
      <c r="AI110" s="876"/>
      <c r="AJ110" s="877"/>
      <c r="AK110" s="878">
        <v>6232753</v>
      </c>
      <c r="AL110" s="876"/>
      <c r="AM110" s="876"/>
      <c r="AN110" s="876"/>
      <c r="AO110" s="877"/>
      <c r="AP110" s="879">
        <v>29.6</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67181527</v>
      </c>
      <c r="BR110" s="829"/>
      <c r="BS110" s="829"/>
      <c r="BT110" s="829"/>
      <c r="BU110" s="829"/>
      <c r="BV110" s="829">
        <v>62935969</v>
      </c>
      <c r="BW110" s="829"/>
      <c r="BX110" s="829"/>
      <c r="BY110" s="829"/>
      <c r="BZ110" s="829"/>
      <c r="CA110" s="829">
        <v>60042363</v>
      </c>
      <c r="CB110" s="829"/>
      <c r="CC110" s="829"/>
      <c r="CD110" s="829"/>
      <c r="CE110" s="829"/>
      <c r="CF110" s="853">
        <v>285.3</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22597</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103731</v>
      </c>
      <c r="BR111" s="804"/>
      <c r="BS111" s="804"/>
      <c r="BT111" s="804"/>
      <c r="BU111" s="804"/>
      <c r="BV111" s="804">
        <v>72694</v>
      </c>
      <c r="BW111" s="804"/>
      <c r="BX111" s="804"/>
      <c r="BY111" s="804"/>
      <c r="BZ111" s="804"/>
      <c r="CA111" s="804">
        <v>64201</v>
      </c>
      <c r="CB111" s="804"/>
      <c r="CC111" s="804"/>
      <c r="CD111" s="804"/>
      <c r="CE111" s="804"/>
      <c r="CF111" s="862">
        <v>0.3</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12788379</v>
      </c>
      <c r="BR112" s="804"/>
      <c r="BS112" s="804"/>
      <c r="BT112" s="804"/>
      <c r="BU112" s="804"/>
      <c r="BV112" s="804">
        <v>11137651</v>
      </c>
      <c r="BW112" s="804"/>
      <c r="BX112" s="804"/>
      <c r="BY112" s="804"/>
      <c r="BZ112" s="804"/>
      <c r="CA112" s="804">
        <v>11521730</v>
      </c>
      <c r="CB112" s="804"/>
      <c r="CC112" s="804"/>
      <c r="CD112" s="804"/>
      <c r="CE112" s="804"/>
      <c r="CF112" s="862">
        <v>54.8</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1001816</v>
      </c>
      <c r="AB113" s="906"/>
      <c r="AC113" s="906"/>
      <c r="AD113" s="906"/>
      <c r="AE113" s="907"/>
      <c r="AF113" s="908">
        <v>992446</v>
      </c>
      <c r="AG113" s="906"/>
      <c r="AH113" s="906"/>
      <c r="AI113" s="906"/>
      <c r="AJ113" s="907"/>
      <c r="AK113" s="908">
        <v>1051702</v>
      </c>
      <c r="AL113" s="906"/>
      <c r="AM113" s="906"/>
      <c r="AN113" s="906"/>
      <c r="AO113" s="907"/>
      <c r="AP113" s="909">
        <v>5</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518596</v>
      </c>
      <c r="BR113" s="804"/>
      <c r="BS113" s="804"/>
      <c r="BT113" s="804"/>
      <c r="BU113" s="804"/>
      <c r="BV113" s="804">
        <v>472241</v>
      </c>
      <c r="BW113" s="804"/>
      <c r="BX113" s="804"/>
      <c r="BY113" s="804"/>
      <c r="BZ113" s="804"/>
      <c r="CA113" s="804">
        <v>397446</v>
      </c>
      <c r="CB113" s="804"/>
      <c r="CC113" s="804"/>
      <c r="CD113" s="804"/>
      <c r="CE113" s="804"/>
      <c r="CF113" s="862">
        <v>1.9</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88691</v>
      </c>
      <c r="AB114" s="767"/>
      <c r="AC114" s="767"/>
      <c r="AD114" s="767"/>
      <c r="AE114" s="768"/>
      <c r="AF114" s="769">
        <v>86188</v>
      </c>
      <c r="AG114" s="767"/>
      <c r="AH114" s="767"/>
      <c r="AI114" s="767"/>
      <c r="AJ114" s="768"/>
      <c r="AK114" s="769">
        <v>86806</v>
      </c>
      <c r="AL114" s="767"/>
      <c r="AM114" s="767"/>
      <c r="AN114" s="767"/>
      <c r="AO114" s="768"/>
      <c r="AP114" s="811">
        <v>0.4</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5073824</v>
      </c>
      <c r="BR114" s="804"/>
      <c r="BS114" s="804"/>
      <c r="BT114" s="804"/>
      <c r="BU114" s="804"/>
      <c r="BV114" s="804">
        <v>5004614</v>
      </c>
      <c r="BW114" s="804"/>
      <c r="BX114" s="804"/>
      <c r="BY114" s="804"/>
      <c r="BZ114" s="804"/>
      <c r="CA114" s="804">
        <v>4698558</v>
      </c>
      <c r="CB114" s="804"/>
      <c r="CC114" s="804"/>
      <c r="CD114" s="804"/>
      <c r="CE114" s="804"/>
      <c r="CF114" s="862">
        <v>22.3</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31777</v>
      </c>
      <c r="AB115" s="906"/>
      <c r="AC115" s="906"/>
      <c r="AD115" s="906"/>
      <c r="AE115" s="907"/>
      <c r="AF115" s="908">
        <v>9295</v>
      </c>
      <c r="AG115" s="906"/>
      <c r="AH115" s="906"/>
      <c r="AI115" s="906"/>
      <c r="AJ115" s="907"/>
      <c r="AK115" s="908">
        <v>9365</v>
      </c>
      <c r="AL115" s="906"/>
      <c r="AM115" s="906"/>
      <c r="AN115" s="906"/>
      <c r="AO115" s="907"/>
      <c r="AP115" s="909">
        <v>0</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v>1208599</v>
      </c>
      <c r="BR115" s="804"/>
      <c r="BS115" s="804"/>
      <c r="BT115" s="804"/>
      <c r="BU115" s="804"/>
      <c r="BV115" s="804">
        <v>808720</v>
      </c>
      <c r="BW115" s="804"/>
      <c r="BX115" s="804"/>
      <c r="BY115" s="804"/>
      <c r="BZ115" s="804"/>
      <c r="CA115" s="804">
        <v>408980</v>
      </c>
      <c r="CB115" s="804"/>
      <c r="CC115" s="804"/>
      <c r="CD115" s="804"/>
      <c r="CE115" s="804"/>
      <c r="CF115" s="862">
        <v>1.9</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7260824</v>
      </c>
      <c r="AB117" s="890"/>
      <c r="AC117" s="890"/>
      <c r="AD117" s="890"/>
      <c r="AE117" s="891"/>
      <c r="AF117" s="892">
        <v>7289376</v>
      </c>
      <c r="AG117" s="890"/>
      <c r="AH117" s="890"/>
      <c r="AI117" s="890"/>
      <c r="AJ117" s="891"/>
      <c r="AK117" s="892">
        <v>7380626</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22597</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443</v>
      </c>
      <c r="BP119" s="865"/>
      <c r="BQ119" s="866">
        <v>86874656</v>
      </c>
      <c r="BR119" s="832"/>
      <c r="BS119" s="832"/>
      <c r="BT119" s="832"/>
      <c r="BU119" s="832"/>
      <c r="BV119" s="832">
        <v>80431889</v>
      </c>
      <c r="BW119" s="832"/>
      <c r="BX119" s="832"/>
      <c r="BY119" s="832"/>
      <c r="BZ119" s="832"/>
      <c r="CA119" s="832">
        <v>77133278</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81134</v>
      </c>
      <c r="DH119" s="751"/>
      <c r="DI119" s="751"/>
      <c r="DJ119" s="751"/>
      <c r="DK119" s="752"/>
      <c r="DL119" s="753">
        <v>72694</v>
      </c>
      <c r="DM119" s="751"/>
      <c r="DN119" s="751"/>
      <c r="DO119" s="751"/>
      <c r="DP119" s="752"/>
      <c r="DQ119" s="753">
        <v>64201</v>
      </c>
      <c r="DR119" s="751"/>
      <c r="DS119" s="751"/>
      <c r="DT119" s="751"/>
      <c r="DU119" s="752"/>
      <c r="DV119" s="835">
        <v>0.3</v>
      </c>
      <c r="DW119" s="836"/>
      <c r="DX119" s="836"/>
      <c r="DY119" s="836"/>
      <c r="DZ119" s="837"/>
    </row>
    <row r="120" spans="1:130" s="224" customFormat="1" ht="26.25" customHeight="1" x14ac:dyDescent="0.2">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18425456</v>
      </c>
      <c r="BR120" s="829"/>
      <c r="BS120" s="829"/>
      <c r="BT120" s="829"/>
      <c r="BU120" s="829"/>
      <c r="BV120" s="829">
        <v>17407645</v>
      </c>
      <c r="BW120" s="829"/>
      <c r="BX120" s="829"/>
      <c r="BY120" s="829"/>
      <c r="BZ120" s="829"/>
      <c r="CA120" s="829">
        <v>19147876</v>
      </c>
      <c r="CB120" s="829"/>
      <c r="CC120" s="829"/>
      <c r="CD120" s="829"/>
      <c r="CE120" s="829"/>
      <c r="CF120" s="853">
        <v>91</v>
      </c>
      <c r="CG120" s="854"/>
      <c r="CH120" s="854"/>
      <c r="CI120" s="854"/>
      <c r="CJ120" s="854"/>
      <c r="CK120" s="855" t="s">
        <v>447</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12781016</v>
      </c>
      <c r="DH120" s="829"/>
      <c r="DI120" s="829"/>
      <c r="DJ120" s="829"/>
      <c r="DK120" s="829"/>
      <c r="DL120" s="829">
        <v>11130162</v>
      </c>
      <c r="DM120" s="829"/>
      <c r="DN120" s="829"/>
      <c r="DO120" s="829"/>
      <c r="DP120" s="829"/>
      <c r="DQ120" s="829">
        <v>11514349</v>
      </c>
      <c r="DR120" s="829"/>
      <c r="DS120" s="829"/>
      <c r="DT120" s="829"/>
      <c r="DU120" s="829"/>
      <c r="DV120" s="830">
        <v>54.7</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20528729</v>
      </c>
      <c r="BR121" s="804"/>
      <c r="BS121" s="804"/>
      <c r="BT121" s="804"/>
      <c r="BU121" s="804"/>
      <c r="BV121" s="804">
        <v>19439737</v>
      </c>
      <c r="BW121" s="804"/>
      <c r="BX121" s="804"/>
      <c r="BY121" s="804"/>
      <c r="BZ121" s="804"/>
      <c r="CA121" s="804">
        <v>19474919</v>
      </c>
      <c r="CB121" s="804"/>
      <c r="CC121" s="804"/>
      <c r="CD121" s="804"/>
      <c r="CE121" s="804"/>
      <c r="CF121" s="862">
        <v>92.5</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7363</v>
      </c>
      <c r="DH121" s="804"/>
      <c r="DI121" s="804"/>
      <c r="DJ121" s="804"/>
      <c r="DK121" s="804"/>
      <c r="DL121" s="804">
        <v>7489</v>
      </c>
      <c r="DM121" s="804"/>
      <c r="DN121" s="804"/>
      <c r="DO121" s="804"/>
      <c r="DP121" s="804"/>
      <c r="DQ121" s="804">
        <v>7381</v>
      </c>
      <c r="DR121" s="804"/>
      <c r="DS121" s="804"/>
      <c r="DT121" s="804"/>
      <c r="DU121" s="804"/>
      <c r="DV121" s="781">
        <v>0</v>
      </c>
      <c r="DW121" s="781"/>
      <c r="DX121" s="781"/>
      <c r="DY121" s="781"/>
      <c r="DZ121" s="782"/>
    </row>
    <row r="122" spans="1:130" s="224" customFormat="1" ht="26.25" customHeight="1" x14ac:dyDescent="0.2">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38857674</v>
      </c>
      <c r="BR122" s="832"/>
      <c r="BS122" s="832"/>
      <c r="BT122" s="832"/>
      <c r="BU122" s="832"/>
      <c r="BV122" s="832">
        <v>37822649</v>
      </c>
      <c r="BW122" s="832"/>
      <c r="BX122" s="832"/>
      <c r="BY122" s="832"/>
      <c r="BZ122" s="832"/>
      <c r="CA122" s="832">
        <v>36664048</v>
      </c>
      <c r="CB122" s="832"/>
      <c r="CC122" s="832"/>
      <c r="CD122" s="832"/>
      <c r="CE122" s="832"/>
      <c r="CF122" s="833">
        <v>174.2</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451</v>
      </c>
      <c r="BP123" s="865"/>
      <c r="BQ123" s="819">
        <v>77811859</v>
      </c>
      <c r="BR123" s="820"/>
      <c r="BS123" s="820"/>
      <c r="BT123" s="820"/>
      <c r="BU123" s="820"/>
      <c r="BV123" s="820">
        <v>74670031</v>
      </c>
      <c r="BW123" s="820"/>
      <c r="BX123" s="820"/>
      <c r="BY123" s="820"/>
      <c r="BZ123" s="820"/>
      <c r="CA123" s="820">
        <v>75286843</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42.8</v>
      </c>
      <c r="BR124" s="818"/>
      <c r="BS124" s="818"/>
      <c r="BT124" s="818"/>
      <c r="BU124" s="818"/>
      <c r="BV124" s="818">
        <v>27.9</v>
      </c>
      <c r="BW124" s="818"/>
      <c r="BX124" s="818"/>
      <c r="BY124" s="818"/>
      <c r="BZ124" s="818"/>
      <c r="CA124" s="818">
        <v>8.6999999999999993</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9180</v>
      </c>
      <c r="AB126" s="767"/>
      <c r="AC126" s="767"/>
      <c r="AD126" s="767"/>
      <c r="AE126" s="768"/>
      <c r="AF126" s="769">
        <v>9295</v>
      </c>
      <c r="AG126" s="767"/>
      <c r="AH126" s="767"/>
      <c r="AI126" s="767"/>
      <c r="AJ126" s="768"/>
      <c r="AK126" s="769">
        <v>9365</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v>1208599</v>
      </c>
      <c r="DH126" s="804"/>
      <c r="DI126" s="804"/>
      <c r="DJ126" s="804"/>
      <c r="DK126" s="804"/>
      <c r="DL126" s="804">
        <v>808720</v>
      </c>
      <c r="DM126" s="804"/>
      <c r="DN126" s="804"/>
      <c r="DO126" s="804"/>
      <c r="DP126" s="804"/>
      <c r="DQ126" s="804">
        <v>408980</v>
      </c>
      <c r="DR126" s="804"/>
      <c r="DS126" s="804"/>
      <c r="DT126" s="804"/>
      <c r="DU126" s="804"/>
      <c r="DV126" s="781">
        <v>1.9</v>
      </c>
      <c r="DW126" s="781"/>
      <c r="DX126" s="781"/>
      <c r="DY126" s="781"/>
      <c r="DZ126" s="782"/>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2188146</v>
      </c>
      <c r="AB128" s="788"/>
      <c r="AC128" s="788"/>
      <c r="AD128" s="788"/>
      <c r="AE128" s="789"/>
      <c r="AF128" s="790">
        <v>2329373</v>
      </c>
      <c r="AG128" s="788"/>
      <c r="AH128" s="788"/>
      <c r="AI128" s="788"/>
      <c r="AJ128" s="789"/>
      <c r="AK128" s="790">
        <v>2376732</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12.12</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24512912</v>
      </c>
      <c r="AB129" s="767"/>
      <c r="AC129" s="767"/>
      <c r="AD129" s="767"/>
      <c r="AE129" s="768"/>
      <c r="AF129" s="769">
        <v>24080948</v>
      </c>
      <c r="AG129" s="767"/>
      <c r="AH129" s="767"/>
      <c r="AI129" s="767"/>
      <c r="AJ129" s="768"/>
      <c r="AK129" s="769">
        <v>24476117</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17.12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3360132</v>
      </c>
      <c r="AB130" s="767"/>
      <c r="AC130" s="767"/>
      <c r="AD130" s="767"/>
      <c r="AE130" s="768"/>
      <c r="AF130" s="769">
        <v>3440263</v>
      </c>
      <c r="AG130" s="767"/>
      <c r="AH130" s="767"/>
      <c r="AI130" s="767"/>
      <c r="AJ130" s="768"/>
      <c r="AK130" s="769">
        <v>3432621</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7.6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21152780</v>
      </c>
      <c r="AB131" s="751"/>
      <c r="AC131" s="751"/>
      <c r="AD131" s="751"/>
      <c r="AE131" s="752"/>
      <c r="AF131" s="753">
        <v>20640685</v>
      </c>
      <c r="AG131" s="751"/>
      <c r="AH131" s="751"/>
      <c r="AI131" s="751"/>
      <c r="AJ131" s="752"/>
      <c r="AK131" s="753">
        <v>21043496</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v>8.6999999999999993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8.0960800420000005</v>
      </c>
      <c r="AB132" s="732"/>
      <c r="AC132" s="732"/>
      <c r="AD132" s="732"/>
      <c r="AE132" s="733"/>
      <c r="AF132" s="734">
        <v>7.3628370380000003</v>
      </c>
      <c r="AG132" s="732"/>
      <c r="AH132" s="732"/>
      <c r="AI132" s="732"/>
      <c r="AJ132" s="733"/>
      <c r="AK132" s="734">
        <v>7.4667868879999997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9.9</v>
      </c>
      <c r="AB133" s="711"/>
      <c r="AC133" s="711"/>
      <c r="AD133" s="711"/>
      <c r="AE133" s="712"/>
      <c r="AF133" s="710">
        <v>8.5</v>
      </c>
      <c r="AG133" s="711"/>
      <c r="AH133" s="711"/>
      <c r="AI133" s="711"/>
      <c r="AJ133" s="712"/>
      <c r="AK133" s="710">
        <v>7.6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Pbkp4A6pSAjM46LtMRU81dFD7lm20w3y86P03kN2e1veunzu8iFkoSMHTz2aTa0mAA6owD7CTOFCGXDOxjGVg==" saltValue="gMZyCNNm6qyiRT4ToXE0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2dRUCYOFfMvu/hp/taYxp4Ul/oqUX6xdaheGoA3/lJe5447DFUOKZqCcG9lQG+N9V3DwyGV0+G9YmzHCEYMwA==" saltValue="G1Ze6BuNtY4r9O5Lh/i2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showWhiteSpace="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LUIei0P3+t65ZNZxF2CMN3dkDNvtbyIoK4EKDo8btU5dvBRIGlDsXFk7cBTXHJZMCXHUaQNCkac8pKZsiDp2g==" saltValue="w9OmMzcFnOjiRbbqkS0ss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2" x14ac:dyDescent="0.2">
      <c r="A8" s="259"/>
      <c r="AK8" s="268"/>
      <c r="AL8" s="269"/>
      <c r="AM8" s="269"/>
      <c r="AN8" s="270"/>
      <c r="AO8" s="1106"/>
      <c r="AP8" s="271" t="s">
        <v>482</v>
      </c>
      <c r="AQ8" s="272" t="s">
        <v>483</v>
      </c>
      <c r="AR8" s="273" t="s">
        <v>484</v>
      </c>
    </row>
    <row r="9" spans="1:46" ht="13.2" x14ac:dyDescent="0.2">
      <c r="A9" s="259"/>
      <c r="AK9" s="1117" t="s">
        <v>485</v>
      </c>
      <c r="AL9" s="1118"/>
      <c r="AM9" s="1118"/>
      <c r="AN9" s="1119"/>
      <c r="AO9" s="274">
        <v>6559161</v>
      </c>
      <c r="AP9" s="274">
        <v>66229</v>
      </c>
      <c r="AQ9" s="275">
        <v>63160</v>
      </c>
      <c r="AR9" s="276">
        <v>4.9000000000000004</v>
      </c>
    </row>
    <row r="10" spans="1:46" ht="13.5" customHeight="1" x14ac:dyDescent="0.2">
      <c r="A10" s="259"/>
      <c r="AK10" s="1117" t="s">
        <v>486</v>
      </c>
      <c r="AL10" s="1118"/>
      <c r="AM10" s="1118"/>
      <c r="AN10" s="1119"/>
      <c r="AO10" s="277">
        <v>1130058</v>
      </c>
      <c r="AP10" s="277">
        <v>11410</v>
      </c>
      <c r="AQ10" s="278">
        <v>4257</v>
      </c>
      <c r="AR10" s="279">
        <v>168</v>
      </c>
    </row>
    <row r="11" spans="1:46" ht="13.5" customHeight="1" x14ac:dyDescent="0.2">
      <c r="A11" s="259"/>
      <c r="AK11" s="1117" t="s">
        <v>487</v>
      </c>
      <c r="AL11" s="1118"/>
      <c r="AM11" s="1118"/>
      <c r="AN11" s="1119"/>
      <c r="AO11" s="277">
        <v>16570</v>
      </c>
      <c r="AP11" s="277">
        <v>167</v>
      </c>
      <c r="AQ11" s="278">
        <v>595</v>
      </c>
      <c r="AR11" s="279">
        <v>-71.900000000000006</v>
      </c>
    </row>
    <row r="12" spans="1:46" ht="13.5" customHeight="1" x14ac:dyDescent="0.2">
      <c r="A12" s="259"/>
      <c r="AK12" s="1117" t="s">
        <v>488</v>
      </c>
      <c r="AL12" s="1118"/>
      <c r="AM12" s="1118"/>
      <c r="AN12" s="1119"/>
      <c r="AO12" s="277" t="s">
        <v>489</v>
      </c>
      <c r="AP12" s="277" t="s">
        <v>489</v>
      </c>
      <c r="AQ12" s="278">
        <v>9</v>
      </c>
      <c r="AR12" s="279" t="s">
        <v>489</v>
      </c>
    </row>
    <row r="13" spans="1:46" ht="13.5" customHeight="1" x14ac:dyDescent="0.2">
      <c r="A13" s="259"/>
      <c r="AK13" s="1117" t="s">
        <v>490</v>
      </c>
      <c r="AL13" s="1118"/>
      <c r="AM13" s="1118"/>
      <c r="AN13" s="1119"/>
      <c r="AO13" s="277">
        <v>322654</v>
      </c>
      <c r="AP13" s="277">
        <v>3258</v>
      </c>
      <c r="AQ13" s="278">
        <v>2608</v>
      </c>
      <c r="AR13" s="279">
        <v>24.9</v>
      </c>
    </row>
    <row r="14" spans="1:46" ht="13.5" customHeight="1" x14ac:dyDescent="0.2">
      <c r="A14" s="259"/>
      <c r="AK14" s="1117" t="s">
        <v>491</v>
      </c>
      <c r="AL14" s="1118"/>
      <c r="AM14" s="1118"/>
      <c r="AN14" s="1119"/>
      <c r="AO14" s="277">
        <v>117329</v>
      </c>
      <c r="AP14" s="277">
        <v>1185</v>
      </c>
      <c r="AQ14" s="278">
        <v>1202</v>
      </c>
      <c r="AR14" s="279">
        <v>-1.4</v>
      </c>
    </row>
    <row r="15" spans="1:46" ht="13.5" customHeight="1" x14ac:dyDescent="0.2">
      <c r="A15" s="259"/>
      <c r="AK15" s="1120" t="s">
        <v>492</v>
      </c>
      <c r="AL15" s="1121"/>
      <c r="AM15" s="1121"/>
      <c r="AN15" s="1122"/>
      <c r="AO15" s="277">
        <v>-624155</v>
      </c>
      <c r="AP15" s="277">
        <v>-6302</v>
      </c>
      <c r="AQ15" s="278">
        <v>-3084</v>
      </c>
      <c r="AR15" s="279">
        <v>104.3</v>
      </c>
    </row>
    <row r="16" spans="1:46" ht="13.2" x14ac:dyDescent="0.2">
      <c r="A16" s="259"/>
      <c r="AK16" s="1120" t="s">
        <v>177</v>
      </c>
      <c r="AL16" s="1121"/>
      <c r="AM16" s="1121"/>
      <c r="AN16" s="1122"/>
      <c r="AO16" s="277">
        <v>7521617</v>
      </c>
      <c r="AP16" s="277">
        <v>75948</v>
      </c>
      <c r="AQ16" s="278">
        <v>68747</v>
      </c>
      <c r="AR16" s="279">
        <v>10.5</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23" t="s">
        <v>497</v>
      </c>
      <c r="AL21" s="1124"/>
      <c r="AM21" s="1124"/>
      <c r="AN21" s="1125"/>
      <c r="AO21" s="289">
        <v>5.6</v>
      </c>
      <c r="AP21" s="290">
        <v>6.22</v>
      </c>
      <c r="AQ21" s="291">
        <v>-0.62</v>
      </c>
      <c r="AS21" s="292"/>
      <c r="AT21" s="288"/>
    </row>
    <row r="22" spans="1:46" s="260" customFormat="1" ht="13.2" x14ac:dyDescent="0.2">
      <c r="A22" s="288"/>
      <c r="AK22" s="1123" t="s">
        <v>498</v>
      </c>
      <c r="AL22" s="1124"/>
      <c r="AM22" s="1124"/>
      <c r="AN22" s="1125"/>
      <c r="AO22" s="293">
        <v>94.8</v>
      </c>
      <c r="AP22" s="294">
        <v>98.7</v>
      </c>
      <c r="AQ22" s="295">
        <v>-3.9</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2"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6232753</v>
      </c>
      <c r="AP32" s="303">
        <v>62934</v>
      </c>
      <c r="AQ32" s="304">
        <v>33476</v>
      </c>
      <c r="AR32" s="305">
        <v>88</v>
      </c>
    </row>
    <row r="33" spans="1:46" ht="13.5" customHeight="1" x14ac:dyDescent="0.2">
      <c r="A33" s="259"/>
      <c r="AK33" s="1107" t="s">
        <v>503</v>
      </c>
      <c r="AL33" s="1108"/>
      <c r="AM33" s="1108"/>
      <c r="AN33" s="1109"/>
      <c r="AO33" s="303" t="s">
        <v>489</v>
      </c>
      <c r="AP33" s="303" t="s">
        <v>489</v>
      </c>
      <c r="AQ33" s="304" t="s">
        <v>489</v>
      </c>
      <c r="AR33" s="305" t="s">
        <v>489</v>
      </c>
    </row>
    <row r="34" spans="1:46" ht="27" customHeight="1" x14ac:dyDescent="0.2">
      <c r="A34" s="259"/>
      <c r="AK34" s="1107" t="s">
        <v>504</v>
      </c>
      <c r="AL34" s="1108"/>
      <c r="AM34" s="1108"/>
      <c r="AN34" s="1109"/>
      <c r="AO34" s="303" t="s">
        <v>489</v>
      </c>
      <c r="AP34" s="303" t="s">
        <v>489</v>
      </c>
      <c r="AQ34" s="304">
        <v>23</v>
      </c>
      <c r="AR34" s="305" t="s">
        <v>489</v>
      </c>
    </row>
    <row r="35" spans="1:46" ht="27" customHeight="1" x14ac:dyDescent="0.2">
      <c r="A35" s="259"/>
      <c r="AK35" s="1107" t="s">
        <v>505</v>
      </c>
      <c r="AL35" s="1108"/>
      <c r="AM35" s="1108"/>
      <c r="AN35" s="1109"/>
      <c r="AO35" s="303">
        <v>1051702</v>
      </c>
      <c r="AP35" s="303">
        <v>10619</v>
      </c>
      <c r="AQ35" s="304">
        <v>5696</v>
      </c>
      <c r="AR35" s="305">
        <v>86.4</v>
      </c>
    </row>
    <row r="36" spans="1:46" ht="27" customHeight="1" x14ac:dyDescent="0.2">
      <c r="A36" s="259"/>
      <c r="AK36" s="1107" t="s">
        <v>506</v>
      </c>
      <c r="AL36" s="1108"/>
      <c r="AM36" s="1108"/>
      <c r="AN36" s="1109"/>
      <c r="AO36" s="303">
        <v>86806</v>
      </c>
      <c r="AP36" s="303">
        <v>877</v>
      </c>
      <c r="AQ36" s="304">
        <v>1273</v>
      </c>
      <c r="AR36" s="305">
        <v>-31.1</v>
      </c>
    </row>
    <row r="37" spans="1:46" ht="13.5" customHeight="1" x14ac:dyDescent="0.2">
      <c r="A37" s="259"/>
      <c r="AK37" s="1107" t="s">
        <v>507</v>
      </c>
      <c r="AL37" s="1108"/>
      <c r="AM37" s="1108"/>
      <c r="AN37" s="1109"/>
      <c r="AO37" s="303">
        <v>9365</v>
      </c>
      <c r="AP37" s="303">
        <v>95</v>
      </c>
      <c r="AQ37" s="304">
        <v>486</v>
      </c>
      <c r="AR37" s="305">
        <v>-80.5</v>
      </c>
    </row>
    <row r="38" spans="1:46" ht="27" customHeight="1" x14ac:dyDescent="0.2">
      <c r="A38" s="259"/>
      <c r="AK38" s="1110" t="s">
        <v>508</v>
      </c>
      <c r="AL38" s="1111"/>
      <c r="AM38" s="1111"/>
      <c r="AN38" s="1112"/>
      <c r="AO38" s="306" t="s">
        <v>489</v>
      </c>
      <c r="AP38" s="306" t="s">
        <v>489</v>
      </c>
      <c r="AQ38" s="307">
        <v>0</v>
      </c>
      <c r="AR38" s="295" t="s">
        <v>489</v>
      </c>
      <c r="AS38" s="302"/>
    </row>
    <row r="39" spans="1:46" ht="13.2" x14ac:dyDescent="0.2">
      <c r="A39" s="259"/>
      <c r="AK39" s="1110" t="s">
        <v>509</v>
      </c>
      <c r="AL39" s="1111"/>
      <c r="AM39" s="1111"/>
      <c r="AN39" s="1112"/>
      <c r="AO39" s="303">
        <v>-2376732</v>
      </c>
      <c r="AP39" s="303">
        <v>-23998</v>
      </c>
      <c r="AQ39" s="304">
        <v>-6136</v>
      </c>
      <c r="AR39" s="305">
        <v>291.10000000000002</v>
      </c>
      <c r="AS39" s="302"/>
    </row>
    <row r="40" spans="1:46" ht="27" customHeight="1" x14ac:dyDescent="0.2">
      <c r="A40" s="259"/>
      <c r="AK40" s="1107" t="s">
        <v>510</v>
      </c>
      <c r="AL40" s="1108"/>
      <c r="AM40" s="1108"/>
      <c r="AN40" s="1109"/>
      <c r="AO40" s="303">
        <v>-3432621</v>
      </c>
      <c r="AP40" s="303">
        <v>-34660</v>
      </c>
      <c r="AQ40" s="304">
        <v>-25079</v>
      </c>
      <c r="AR40" s="305">
        <v>38.200000000000003</v>
      </c>
      <c r="AS40" s="302"/>
    </row>
    <row r="41" spans="1:46" ht="13.2" x14ac:dyDescent="0.2">
      <c r="A41" s="259"/>
      <c r="AK41" s="1113" t="s">
        <v>287</v>
      </c>
      <c r="AL41" s="1114"/>
      <c r="AM41" s="1114"/>
      <c r="AN41" s="1115"/>
      <c r="AO41" s="303">
        <v>1571273</v>
      </c>
      <c r="AP41" s="303">
        <v>15866</v>
      </c>
      <c r="AQ41" s="304">
        <v>9740</v>
      </c>
      <c r="AR41" s="305">
        <v>62.9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2" x14ac:dyDescent="0.2">
      <c r="A50" s="259"/>
      <c r="AK50" s="317"/>
      <c r="AL50" s="318"/>
      <c r="AM50" s="1101"/>
      <c r="AN50" s="319" t="s">
        <v>514</v>
      </c>
      <c r="AO50" s="320" t="s">
        <v>515</v>
      </c>
      <c r="AP50" s="321" t="s">
        <v>516</v>
      </c>
      <c r="AQ50" s="322" t="s">
        <v>517</v>
      </c>
      <c r="AR50" s="323" t="s">
        <v>518</v>
      </c>
    </row>
    <row r="51" spans="1:44" ht="13.2" x14ac:dyDescent="0.2">
      <c r="A51" s="259"/>
      <c r="AK51" s="315" t="s">
        <v>519</v>
      </c>
      <c r="AL51" s="316"/>
      <c r="AM51" s="324">
        <v>5766603</v>
      </c>
      <c r="AN51" s="325">
        <v>57425</v>
      </c>
      <c r="AO51" s="326">
        <v>17.399999999999999</v>
      </c>
      <c r="AP51" s="327">
        <v>42836</v>
      </c>
      <c r="AQ51" s="328">
        <v>-0.9</v>
      </c>
      <c r="AR51" s="329">
        <v>18.3</v>
      </c>
    </row>
    <row r="52" spans="1:44" ht="13.2" x14ac:dyDescent="0.2">
      <c r="A52" s="259"/>
      <c r="AK52" s="330"/>
      <c r="AL52" s="331" t="s">
        <v>520</v>
      </c>
      <c r="AM52" s="332">
        <v>4905789</v>
      </c>
      <c r="AN52" s="333">
        <v>48853</v>
      </c>
      <c r="AO52" s="334">
        <v>23.8</v>
      </c>
      <c r="AP52" s="335">
        <v>22936</v>
      </c>
      <c r="AQ52" s="336">
        <v>1.4</v>
      </c>
      <c r="AR52" s="337">
        <v>22.4</v>
      </c>
    </row>
    <row r="53" spans="1:44" ht="13.2" x14ac:dyDescent="0.2">
      <c r="A53" s="259"/>
      <c r="AK53" s="315" t="s">
        <v>521</v>
      </c>
      <c r="AL53" s="316"/>
      <c r="AM53" s="324">
        <v>5230251</v>
      </c>
      <c r="AN53" s="325">
        <v>52480</v>
      </c>
      <c r="AO53" s="326">
        <v>-8.6</v>
      </c>
      <c r="AP53" s="327">
        <v>44161</v>
      </c>
      <c r="AQ53" s="328">
        <v>3.1</v>
      </c>
      <c r="AR53" s="329">
        <v>-11.7</v>
      </c>
    </row>
    <row r="54" spans="1:44" ht="13.2" x14ac:dyDescent="0.2">
      <c r="A54" s="259"/>
      <c r="AK54" s="330"/>
      <c r="AL54" s="331" t="s">
        <v>520</v>
      </c>
      <c r="AM54" s="332">
        <v>3214017</v>
      </c>
      <c r="AN54" s="333">
        <v>32249</v>
      </c>
      <c r="AO54" s="334">
        <v>-34</v>
      </c>
      <c r="AP54" s="335">
        <v>23644</v>
      </c>
      <c r="AQ54" s="336">
        <v>3.1</v>
      </c>
      <c r="AR54" s="337">
        <v>-37.1</v>
      </c>
    </row>
    <row r="55" spans="1:44" ht="13.2" x14ac:dyDescent="0.2">
      <c r="A55" s="259"/>
      <c r="AK55" s="315" t="s">
        <v>522</v>
      </c>
      <c r="AL55" s="316"/>
      <c r="AM55" s="324">
        <v>3970175</v>
      </c>
      <c r="AN55" s="325">
        <v>40168</v>
      </c>
      <c r="AO55" s="326">
        <v>-23.5</v>
      </c>
      <c r="AP55" s="327">
        <v>43955</v>
      </c>
      <c r="AQ55" s="328">
        <v>-0.5</v>
      </c>
      <c r="AR55" s="329">
        <v>-23</v>
      </c>
    </row>
    <row r="56" spans="1:44" ht="13.2" x14ac:dyDescent="0.2">
      <c r="A56" s="259"/>
      <c r="AK56" s="330"/>
      <c r="AL56" s="331" t="s">
        <v>520</v>
      </c>
      <c r="AM56" s="332">
        <v>2870291</v>
      </c>
      <c r="AN56" s="333">
        <v>29040</v>
      </c>
      <c r="AO56" s="334">
        <v>-10</v>
      </c>
      <c r="AP56" s="335">
        <v>21318</v>
      </c>
      <c r="AQ56" s="336">
        <v>-9.8000000000000007</v>
      </c>
      <c r="AR56" s="337">
        <v>-0.2</v>
      </c>
    </row>
    <row r="57" spans="1:44" ht="13.2" x14ac:dyDescent="0.2">
      <c r="A57" s="259"/>
      <c r="AK57" s="315" t="s">
        <v>523</v>
      </c>
      <c r="AL57" s="316"/>
      <c r="AM57" s="324">
        <v>4219613</v>
      </c>
      <c r="AN57" s="325">
        <v>42819</v>
      </c>
      <c r="AO57" s="326">
        <v>6.6</v>
      </c>
      <c r="AP57" s="327">
        <v>41921</v>
      </c>
      <c r="AQ57" s="328">
        <v>-4.5999999999999996</v>
      </c>
      <c r="AR57" s="329">
        <v>11.2</v>
      </c>
    </row>
    <row r="58" spans="1:44" ht="13.2" x14ac:dyDescent="0.2">
      <c r="A58" s="259"/>
      <c r="AK58" s="330"/>
      <c r="AL58" s="331" t="s">
        <v>520</v>
      </c>
      <c r="AM58" s="332">
        <v>2726613</v>
      </c>
      <c r="AN58" s="333">
        <v>27669</v>
      </c>
      <c r="AO58" s="334">
        <v>-4.7</v>
      </c>
      <c r="AP58" s="335">
        <v>21655</v>
      </c>
      <c r="AQ58" s="336">
        <v>1.6</v>
      </c>
      <c r="AR58" s="337">
        <v>-6.3</v>
      </c>
    </row>
    <row r="59" spans="1:44" ht="13.2" x14ac:dyDescent="0.2">
      <c r="A59" s="259"/>
      <c r="AK59" s="315" t="s">
        <v>524</v>
      </c>
      <c r="AL59" s="316"/>
      <c r="AM59" s="324">
        <v>4807965</v>
      </c>
      <c r="AN59" s="325">
        <v>48547</v>
      </c>
      <c r="AO59" s="326">
        <v>13.4</v>
      </c>
      <c r="AP59" s="327">
        <v>44585</v>
      </c>
      <c r="AQ59" s="328">
        <v>6.4</v>
      </c>
      <c r="AR59" s="329">
        <v>7</v>
      </c>
    </row>
    <row r="60" spans="1:44" ht="13.2" x14ac:dyDescent="0.2">
      <c r="A60" s="259"/>
      <c r="AK60" s="330"/>
      <c r="AL60" s="331" t="s">
        <v>520</v>
      </c>
      <c r="AM60" s="332">
        <v>3131987</v>
      </c>
      <c r="AN60" s="333">
        <v>31624</v>
      </c>
      <c r="AO60" s="334">
        <v>14.3</v>
      </c>
      <c r="AP60" s="335">
        <v>23077</v>
      </c>
      <c r="AQ60" s="336">
        <v>6.6</v>
      </c>
      <c r="AR60" s="337">
        <v>7.7</v>
      </c>
    </row>
    <row r="61" spans="1:44" ht="13.2" x14ac:dyDescent="0.2">
      <c r="A61" s="259"/>
      <c r="AK61" s="315" t="s">
        <v>525</v>
      </c>
      <c r="AL61" s="338"/>
      <c r="AM61" s="324">
        <v>4798921</v>
      </c>
      <c r="AN61" s="325">
        <v>48288</v>
      </c>
      <c r="AO61" s="326">
        <v>1.1000000000000001</v>
      </c>
      <c r="AP61" s="327">
        <v>43492</v>
      </c>
      <c r="AQ61" s="339">
        <v>0.7</v>
      </c>
      <c r="AR61" s="329">
        <v>0.4</v>
      </c>
    </row>
    <row r="62" spans="1:44" ht="13.2" x14ac:dyDescent="0.2">
      <c r="A62" s="259"/>
      <c r="AK62" s="330"/>
      <c r="AL62" s="331" t="s">
        <v>520</v>
      </c>
      <c r="AM62" s="332">
        <v>3369739</v>
      </c>
      <c r="AN62" s="333">
        <v>33887</v>
      </c>
      <c r="AO62" s="334">
        <v>-2.1</v>
      </c>
      <c r="AP62" s="335">
        <v>22526</v>
      </c>
      <c r="AQ62" s="336">
        <v>0.6</v>
      </c>
      <c r="AR62" s="337">
        <v>-2.7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aApHWMJLGo4OFFr91wDp26+wuHshEjyfGFG86GRg5CXiTSJHPgqP0VM5ZjXtz69vNDVoflPiT2/+r9q5DCszAw==" saltValue="LcynTcO+bnuka2tjEakn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Sd3OGJzn0bZGisZHQg3BaSJr/ZuIrjc/72rz7IQsKfeP9b5Z/9gU7jg1q39HLut9oXfporQH+6kZLYE746djBw==" saltValue="OOId1zLTK5A/Eo58GmBL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LSPZB2l9M71huI/XhaEeTsbfB+Gbi/BEhlLS1ewh87vWYoeP60cqaQi7g+qoqjKgeTj+LUcebSj9yBg2seY7tg==" saltValue="6qOPlOtynhQuqPGY+xVd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7.99</v>
      </c>
      <c r="G47" s="12">
        <v>6.91</v>
      </c>
      <c r="H47" s="12">
        <v>6.92</v>
      </c>
      <c r="I47" s="12">
        <v>8.01</v>
      </c>
      <c r="J47" s="13">
        <v>7.82</v>
      </c>
    </row>
    <row r="48" spans="2:10" ht="57.75" customHeight="1" x14ac:dyDescent="0.2">
      <c r="B48" s="14"/>
      <c r="C48" s="1128" t="s">
        <v>4</v>
      </c>
      <c r="D48" s="1128"/>
      <c r="E48" s="1129"/>
      <c r="F48" s="15">
        <v>0.56999999999999995</v>
      </c>
      <c r="G48" s="16">
        <v>0.57999999999999996</v>
      </c>
      <c r="H48" s="16">
        <v>1.57</v>
      </c>
      <c r="I48" s="16">
        <v>1.7</v>
      </c>
      <c r="J48" s="17">
        <v>1.06</v>
      </c>
    </row>
    <row r="49" spans="2:10" ht="57.75" customHeight="1" thickBot="1" x14ac:dyDescent="0.25">
      <c r="B49" s="18"/>
      <c r="C49" s="1130" t="s">
        <v>5</v>
      </c>
      <c r="D49" s="1130"/>
      <c r="E49" s="1131"/>
      <c r="F49" s="19">
        <v>2.4900000000000002</v>
      </c>
      <c r="G49" s="20">
        <v>3.32</v>
      </c>
      <c r="H49" s="20">
        <v>1.29</v>
      </c>
      <c r="I49" s="20">
        <v>5.7</v>
      </c>
      <c r="J49" s="21" t="s">
        <v>532</v>
      </c>
    </row>
    <row r="50" spans="2:10" ht="13.2" x14ac:dyDescent="0.2"/>
  </sheetData>
  <sheetProtection algorithmName="SHA-512" hashValue="XPVeUz18TQVo0tWdKw9V2LwVTVJHe9DuIuaAF0n+JMILHaMknif+YhemxEWlDjISLs/j5gru3bhDEtx1is6I1g==" saltValue="6WWk7MWeGSIUT1rg65xS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533</v>
      </c>
      <c r="D34" s="1136"/>
      <c r="E34" s="1137"/>
      <c r="F34" s="32">
        <v>3.02</v>
      </c>
      <c r="G34" s="33">
        <v>2.3199999999999998</v>
      </c>
      <c r="H34" s="33">
        <v>2.0499999999999998</v>
      </c>
      <c r="I34" s="33">
        <v>1.87</v>
      </c>
      <c r="J34" s="34">
        <v>2.56</v>
      </c>
      <c r="K34" s="22"/>
      <c r="L34" s="22"/>
      <c r="M34" s="22"/>
      <c r="N34" s="22"/>
      <c r="O34" s="22"/>
      <c r="P34" s="22"/>
    </row>
    <row r="35" spans="1:16" ht="39" customHeight="1" x14ac:dyDescent="0.2">
      <c r="A35" s="22"/>
      <c r="B35" s="35"/>
      <c r="C35" s="1132" t="s">
        <v>534</v>
      </c>
      <c r="D35" s="1132"/>
      <c r="E35" s="1133"/>
      <c r="F35" s="36" t="s">
        <v>489</v>
      </c>
      <c r="G35" s="37">
        <v>3.21</v>
      </c>
      <c r="H35" s="37">
        <v>3.05</v>
      </c>
      <c r="I35" s="37">
        <v>2.09</v>
      </c>
      <c r="J35" s="38">
        <v>1.33</v>
      </c>
      <c r="K35" s="22"/>
      <c r="L35" s="22"/>
      <c r="M35" s="22"/>
      <c r="N35" s="22"/>
      <c r="O35" s="22"/>
      <c r="P35" s="22"/>
    </row>
    <row r="36" spans="1:16" ht="39" customHeight="1" x14ac:dyDescent="0.2">
      <c r="A36" s="22"/>
      <c r="B36" s="35"/>
      <c r="C36" s="1132" t="s">
        <v>535</v>
      </c>
      <c r="D36" s="1132"/>
      <c r="E36" s="1133"/>
      <c r="F36" s="36">
        <v>0.41</v>
      </c>
      <c r="G36" s="37">
        <v>1.17</v>
      </c>
      <c r="H36" s="37">
        <v>1.0900000000000001</v>
      </c>
      <c r="I36" s="37">
        <v>0.63</v>
      </c>
      <c r="J36" s="38">
        <v>1.1100000000000001</v>
      </c>
      <c r="K36" s="22"/>
      <c r="L36" s="22"/>
      <c r="M36" s="22"/>
      <c r="N36" s="22"/>
      <c r="O36" s="22"/>
      <c r="P36" s="22"/>
    </row>
    <row r="37" spans="1:16" ht="39" customHeight="1" x14ac:dyDescent="0.2">
      <c r="A37" s="22"/>
      <c r="B37" s="35"/>
      <c r="C37" s="1132" t="s">
        <v>536</v>
      </c>
      <c r="D37" s="1132"/>
      <c r="E37" s="1133"/>
      <c r="F37" s="36">
        <v>0.56999999999999995</v>
      </c>
      <c r="G37" s="37">
        <v>0.56999999999999995</v>
      </c>
      <c r="H37" s="37">
        <v>1.57</v>
      </c>
      <c r="I37" s="37">
        <v>1.69</v>
      </c>
      <c r="J37" s="38">
        <v>1.05</v>
      </c>
      <c r="K37" s="22"/>
      <c r="L37" s="22"/>
      <c r="M37" s="22"/>
      <c r="N37" s="22"/>
      <c r="O37" s="22"/>
      <c r="P37" s="22"/>
    </row>
    <row r="38" spans="1:16" ht="39" customHeight="1" x14ac:dyDescent="0.2">
      <c r="A38" s="22"/>
      <c r="B38" s="35"/>
      <c r="C38" s="1132" t="s">
        <v>537</v>
      </c>
      <c r="D38" s="1132"/>
      <c r="E38" s="1133"/>
      <c r="F38" s="36">
        <v>2.5299999999999998</v>
      </c>
      <c r="G38" s="37">
        <v>2.87</v>
      </c>
      <c r="H38" s="37">
        <v>2.8</v>
      </c>
      <c r="I38" s="37">
        <v>2.3199999999999998</v>
      </c>
      <c r="J38" s="38">
        <v>0.96</v>
      </c>
      <c r="K38" s="22"/>
      <c r="L38" s="22"/>
      <c r="M38" s="22"/>
      <c r="N38" s="22"/>
      <c r="O38" s="22"/>
      <c r="P38" s="22"/>
    </row>
    <row r="39" spans="1:16" ht="39" customHeight="1" x14ac:dyDescent="0.2">
      <c r="A39" s="22"/>
      <c r="B39" s="35"/>
      <c r="C39" s="1132" t="s">
        <v>538</v>
      </c>
      <c r="D39" s="1132"/>
      <c r="E39" s="1133"/>
      <c r="F39" s="36">
        <v>0.02</v>
      </c>
      <c r="G39" s="37">
        <v>0.02</v>
      </c>
      <c r="H39" s="37">
        <v>0.03</v>
      </c>
      <c r="I39" s="37">
        <v>0.03</v>
      </c>
      <c r="J39" s="38">
        <v>0.04</v>
      </c>
      <c r="K39" s="22"/>
      <c r="L39" s="22"/>
      <c r="M39" s="22"/>
      <c r="N39" s="22"/>
      <c r="O39" s="22"/>
      <c r="P39" s="22"/>
    </row>
    <row r="40" spans="1:16" ht="39" customHeight="1" x14ac:dyDescent="0.2">
      <c r="A40" s="22"/>
      <c r="B40" s="35"/>
      <c r="C40" s="1132" t="s">
        <v>539</v>
      </c>
      <c r="D40" s="1132"/>
      <c r="E40" s="1133"/>
      <c r="F40" s="36">
        <v>0</v>
      </c>
      <c r="G40" s="37">
        <v>0</v>
      </c>
      <c r="H40" s="37">
        <v>0</v>
      </c>
      <c r="I40" s="37">
        <v>0</v>
      </c>
      <c r="J40" s="38">
        <v>0</v>
      </c>
      <c r="K40" s="22"/>
      <c r="L40" s="22"/>
      <c r="M40" s="22"/>
      <c r="N40" s="22"/>
      <c r="O40" s="22"/>
      <c r="P40" s="22"/>
    </row>
    <row r="41" spans="1:16" ht="39" customHeight="1" x14ac:dyDescent="0.2">
      <c r="A41" s="22"/>
      <c r="B41" s="35"/>
      <c r="C41" s="1132" t="s">
        <v>540</v>
      </c>
      <c r="D41" s="1132"/>
      <c r="E41" s="1133"/>
      <c r="F41" s="36">
        <v>0</v>
      </c>
      <c r="G41" s="37">
        <v>0</v>
      </c>
      <c r="H41" s="37">
        <v>0</v>
      </c>
      <c r="I41" s="37">
        <v>0</v>
      </c>
      <c r="J41" s="38">
        <v>0</v>
      </c>
      <c r="K41" s="22"/>
      <c r="L41" s="22"/>
      <c r="M41" s="22"/>
      <c r="N41" s="22"/>
      <c r="O41" s="22"/>
      <c r="P41" s="22"/>
    </row>
    <row r="42" spans="1:16" ht="39" customHeight="1" x14ac:dyDescent="0.2">
      <c r="A42" s="22"/>
      <c r="B42" s="39"/>
      <c r="C42" s="1132" t="s">
        <v>541</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542</v>
      </c>
      <c r="D43" s="1134"/>
      <c r="E43" s="1135"/>
      <c r="F43" s="41">
        <v>2.52</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f5597/HLDl88p/d6UCHCnsAApmYYtz32LeTX67zklChlsPijeujCI6g1EB1X0pO+BdXZKohKXWLCNf21vISeA==" saltValue="RUl6Gd5CTN/QQE/TxsPg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6341</v>
      </c>
      <c r="L45" s="58">
        <v>6262</v>
      </c>
      <c r="M45" s="58">
        <v>6139</v>
      </c>
      <c r="N45" s="58">
        <v>6201</v>
      </c>
      <c r="O45" s="59">
        <v>6233</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2">
      <c r="A48" s="46"/>
      <c r="B48" s="1163"/>
      <c r="C48" s="1164"/>
      <c r="D48" s="60"/>
      <c r="E48" s="1140" t="s">
        <v>13</v>
      </c>
      <c r="F48" s="1140"/>
      <c r="G48" s="1140"/>
      <c r="H48" s="1140"/>
      <c r="I48" s="1140"/>
      <c r="J48" s="1141"/>
      <c r="K48" s="61">
        <v>1378</v>
      </c>
      <c r="L48" s="62">
        <v>1155</v>
      </c>
      <c r="M48" s="62">
        <v>1002</v>
      </c>
      <c r="N48" s="62">
        <v>992</v>
      </c>
      <c r="O48" s="63">
        <v>1052</v>
      </c>
      <c r="P48" s="46"/>
      <c r="Q48" s="46"/>
      <c r="R48" s="46"/>
      <c r="S48" s="46"/>
      <c r="T48" s="46"/>
      <c r="U48" s="46"/>
    </row>
    <row r="49" spans="1:21" ht="30.75" customHeight="1" x14ac:dyDescent="0.2">
      <c r="A49" s="46"/>
      <c r="B49" s="1163"/>
      <c r="C49" s="1164"/>
      <c r="D49" s="60"/>
      <c r="E49" s="1140" t="s">
        <v>14</v>
      </c>
      <c r="F49" s="1140"/>
      <c r="G49" s="1140"/>
      <c r="H49" s="1140"/>
      <c r="I49" s="1140"/>
      <c r="J49" s="1141"/>
      <c r="K49" s="61">
        <v>84</v>
      </c>
      <c r="L49" s="62">
        <v>77</v>
      </c>
      <c r="M49" s="62">
        <v>89</v>
      </c>
      <c r="N49" s="62">
        <v>86</v>
      </c>
      <c r="O49" s="63">
        <v>87</v>
      </c>
      <c r="P49" s="46"/>
      <c r="Q49" s="46"/>
      <c r="R49" s="46"/>
      <c r="S49" s="46"/>
      <c r="T49" s="46"/>
      <c r="U49" s="46"/>
    </row>
    <row r="50" spans="1:21" ht="30.75" customHeight="1" x14ac:dyDescent="0.2">
      <c r="A50" s="46"/>
      <c r="B50" s="1163"/>
      <c r="C50" s="1164"/>
      <c r="D50" s="60"/>
      <c r="E50" s="1140" t="s">
        <v>15</v>
      </c>
      <c r="F50" s="1140"/>
      <c r="G50" s="1140"/>
      <c r="H50" s="1140"/>
      <c r="I50" s="1140"/>
      <c r="J50" s="1141"/>
      <c r="K50" s="61">
        <v>31</v>
      </c>
      <c r="L50" s="62">
        <v>31</v>
      </c>
      <c r="M50" s="62">
        <v>32</v>
      </c>
      <c r="N50" s="62">
        <v>9</v>
      </c>
      <c r="O50" s="63">
        <v>9</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489</v>
      </c>
      <c r="L51" s="62">
        <v>0</v>
      </c>
      <c r="M51" s="62" t="s">
        <v>489</v>
      </c>
      <c r="N51" s="62" t="s">
        <v>489</v>
      </c>
      <c r="O51" s="63" t="s">
        <v>489</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5539</v>
      </c>
      <c r="L52" s="62">
        <v>5470</v>
      </c>
      <c r="M52" s="62">
        <v>5548</v>
      </c>
      <c r="N52" s="62">
        <v>5769</v>
      </c>
      <c r="O52" s="63">
        <v>5810</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2295</v>
      </c>
      <c r="L53" s="67">
        <v>2055</v>
      </c>
      <c r="M53" s="67">
        <v>1714</v>
      </c>
      <c r="N53" s="67">
        <v>1519</v>
      </c>
      <c r="O53" s="68">
        <v>1571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564</v>
      </c>
      <c r="L58" s="82" t="s">
        <v>489</v>
      </c>
      <c r="M58" s="82" t="s">
        <v>489</v>
      </c>
      <c r="N58" s="82" t="s">
        <v>489</v>
      </c>
      <c r="O58" s="83" t="s">
        <v>489</v>
      </c>
    </row>
    <row r="59" spans="1:21" ht="31.5" customHeight="1" x14ac:dyDescent="0.2">
      <c r="B59" s="1148"/>
      <c r="C59" s="1149"/>
      <c r="D59" s="1155" t="s">
        <v>26</v>
      </c>
      <c r="E59" s="1156"/>
      <c r="F59" s="1156"/>
      <c r="G59" s="1156"/>
      <c r="H59" s="1156"/>
      <c r="I59" s="1156"/>
      <c r="J59" s="1157"/>
      <c r="K59" s="84" t="s">
        <v>564</v>
      </c>
      <c r="L59" s="85" t="s">
        <v>489</v>
      </c>
      <c r="M59" s="85" t="s">
        <v>489</v>
      </c>
      <c r="N59" s="85" t="s">
        <v>489</v>
      </c>
      <c r="O59" s="86" t="s">
        <v>489</v>
      </c>
    </row>
    <row r="60" spans="1:21" ht="31.5" customHeight="1" thickBot="1" x14ac:dyDescent="0.25">
      <c r="B60" s="1150"/>
      <c r="C60" s="1151"/>
      <c r="D60" s="1158" t="s">
        <v>27</v>
      </c>
      <c r="E60" s="1159"/>
      <c r="F60" s="1159"/>
      <c r="G60" s="1159"/>
      <c r="H60" s="1159"/>
      <c r="I60" s="1159"/>
      <c r="J60" s="1160"/>
      <c r="K60" s="87" t="s">
        <v>564</v>
      </c>
      <c r="L60" s="88" t="s">
        <v>489</v>
      </c>
      <c r="M60" s="88" t="s">
        <v>489</v>
      </c>
      <c r="N60" s="88" t="s">
        <v>489</v>
      </c>
      <c r="O60" s="89" t="s">
        <v>489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ZH5xYgpzdicoF2qbFbKmP9ku1xPA4yEUqlfRTQpjJHApqIsYz2eHKtdHL9vZBXU0Ytxupdv/9z+qN0sIqfm5w==" saltValue="GUWx+O6e2zS0DuqDG1VZ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70320</v>
      </c>
      <c r="J41" s="343">
        <v>68842</v>
      </c>
      <c r="K41" s="343">
        <v>67182</v>
      </c>
      <c r="L41" s="343">
        <v>62936</v>
      </c>
      <c r="M41" s="344">
        <v>60042</v>
      </c>
    </row>
    <row r="42" spans="2:13" ht="27.75" customHeight="1" x14ac:dyDescent="0.2">
      <c r="B42" s="1171"/>
      <c r="C42" s="1172"/>
      <c r="D42" s="104"/>
      <c r="E42" s="1175" t="s">
        <v>32</v>
      </c>
      <c r="F42" s="1175"/>
      <c r="G42" s="1175"/>
      <c r="H42" s="1176"/>
      <c r="I42" s="345">
        <v>141</v>
      </c>
      <c r="J42" s="346">
        <v>112</v>
      </c>
      <c r="K42" s="346">
        <v>104</v>
      </c>
      <c r="L42" s="346">
        <v>73</v>
      </c>
      <c r="M42" s="347">
        <v>64</v>
      </c>
    </row>
    <row r="43" spans="2:13" ht="27.75" customHeight="1" x14ac:dyDescent="0.2">
      <c r="B43" s="1171"/>
      <c r="C43" s="1172"/>
      <c r="D43" s="104"/>
      <c r="E43" s="1175" t="s">
        <v>33</v>
      </c>
      <c r="F43" s="1175"/>
      <c r="G43" s="1175"/>
      <c r="H43" s="1176"/>
      <c r="I43" s="345">
        <v>16873</v>
      </c>
      <c r="J43" s="346">
        <v>14567</v>
      </c>
      <c r="K43" s="346">
        <v>12788</v>
      </c>
      <c r="L43" s="346">
        <v>11138</v>
      </c>
      <c r="M43" s="347">
        <v>11522</v>
      </c>
    </row>
    <row r="44" spans="2:13" ht="27.75" customHeight="1" x14ac:dyDescent="0.2">
      <c r="B44" s="1171"/>
      <c r="C44" s="1172"/>
      <c r="D44" s="104"/>
      <c r="E44" s="1175" t="s">
        <v>34</v>
      </c>
      <c r="F44" s="1175"/>
      <c r="G44" s="1175"/>
      <c r="H44" s="1176"/>
      <c r="I44" s="345">
        <v>616</v>
      </c>
      <c r="J44" s="346">
        <v>574</v>
      </c>
      <c r="K44" s="346">
        <v>519</v>
      </c>
      <c r="L44" s="346">
        <v>472</v>
      </c>
      <c r="M44" s="347">
        <v>397</v>
      </c>
    </row>
    <row r="45" spans="2:13" ht="27.75" customHeight="1" x14ac:dyDescent="0.2">
      <c r="B45" s="1171"/>
      <c r="C45" s="1172"/>
      <c r="D45" s="104"/>
      <c r="E45" s="1175" t="s">
        <v>35</v>
      </c>
      <c r="F45" s="1175"/>
      <c r="G45" s="1175"/>
      <c r="H45" s="1176"/>
      <c r="I45" s="345">
        <v>5214</v>
      </c>
      <c r="J45" s="346">
        <v>5259</v>
      </c>
      <c r="K45" s="346">
        <v>5074</v>
      </c>
      <c r="L45" s="346">
        <v>5005</v>
      </c>
      <c r="M45" s="347">
        <v>4699</v>
      </c>
    </row>
    <row r="46" spans="2:13" ht="27.75" customHeight="1" x14ac:dyDescent="0.2">
      <c r="B46" s="1171"/>
      <c r="C46" s="1172"/>
      <c r="D46" s="105"/>
      <c r="E46" s="1175" t="s">
        <v>36</v>
      </c>
      <c r="F46" s="1175"/>
      <c r="G46" s="1175"/>
      <c r="H46" s="1176"/>
      <c r="I46" s="345">
        <v>3446</v>
      </c>
      <c r="J46" s="346">
        <v>2366</v>
      </c>
      <c r="K46" s="346">
        <v>1209</v>
      </c>
      <c r="L46" s="346">
        <v>809</v>
      </c>
      <c r="M46" s="347">
        <v>409</v>
      </c>
    </row>
    <row r="47" spans="2:13" ht="27.75" customHeight="1" x14ac:dyDescent="0.2">
      <c r="B47" s="1171"/>
      <c r="C47" s="1172"/>
      <c r="D47" s="106"/>
      <c r="E47" s="1185" t="s">
        <v>37</v>
      </c>
      <c r="F47" s="1186"/>
      <c r="G47" s="1186"/>
      <c r="H47" s="1187"/>
      <c r="I47" s="345" t="s">
        <v>489</v>
      </c>
      <c r="J47" s="346" t="s">
        <v>489</v>
      </c>
      <c r="K47" s="346" t="s">
        <v>489</v>
      </c>
      <c r="L47" s="346" t="s">
        <v>489</v>
      </c>
      <c r="M47" s="347" t="s">
        <v>489</v>
      </c>
    </row>
    <row r="48" spans="2:13" ht="27.75" customHeight="1" x14ac:dyDescent="0.2">
      <c r="B48" s="1171"/>
      <c r="C48" s="1172"/>
      <c r="D48" s="104"/>
      <c r="E48" s="1175" t="s">
        <v>38</v>
      </c>
      <c r="F48" s="1175"/>
      <c r="G48" s="1175"/>
      <c r="H48" s="1176"/>
      <c r="I48" s="345" t="s">
        <v>489</v>
      </c>
      <c r="J48" s="346" t="s">
        <v>489</v>
      </c>
      <c r="K48" s="346" t="s">
        <v>489</v>
      </c>
      <c r="L48" s="346" t="s">
        <v>489</v>
      </c>
      <c r="M48" s="347" t="s">
        <v>489</v>
      </c>
    </row>
    <row r="49" spans="2:13" ht="27.75" customHeight="1" x14ac:dyDescent="0.2">
      <c r="B49" s="1173"/>
      <c r="C49" s="1174"/>
      <c r="D49" s="104"/>
      <c r="E49" s="1175" t="s">
        <v>39</v>
      </c>
      <c r="F49" s="1175"/>
      <c r="G49" s="1175"/>
      <c r="H49" s="1176"/>
      <c r="I49" s="345" t="s">
        <v>489</v>
      </c>
      <c r="J49" s="346" t="s">
        <v>489</v>
      </c>
      <c r="K49" s="346" t="s">
        <v>489</v>
      </c>
      <c r="L49" s="346" t="s">
        <v>489</v>
      </c>
      <c r="M49" s="347" t="s">
        <v>489</v>
      </c>
    </row>
    <row r="50" spans="2:13" ht="27.75" customHeight="1" x14ac:dyDescent="0.2">
      <c r="B50" s="1169" t="s">
        <v>40</v>
      </c>
      <c r="C50" s="1170"/>
      <c r="D50" s="107"/>
      <c r="E50" s="1175" t="s">
        <v>41</v>
      </c>
      <c r="F50" s="1175"/>
      <c r="G50" s="1175"/>
      <c r="H50" s="1176"/>
      <c r="I50" s="345">
        <v>19220</v>
      </c>
      <c r="J50" s="346">
        <v>14410</v>
      </c>
      <c r="K50" s="346">
        <v>18425</v>
      </c>
      <c r="L50" s="346">
        <v>17408</v>
      </c>
      <c r="M50" s="347">
        <v>19148</v>
      </c>
    </row>
    <row r="51" spans="2:13" ht="27.75" customHeight="1" x14ac:dyDescent="0.2">
      <c r="B51" s="1171"/>
      <c r="C51" s="1172"/>
      <c r="D51" s="104"/>
      <c r="E51" s="1175" t="s">
        <v>42</v>
      </c>
      <c r="F51" s="1175"/>
      <c r="G51" s="1175"/>
      <c r="H51" s="1176"/>
      <c r="I51" s="345">
        <v>21172</v>
      </c>
      <c r="J51" s="346">
        <v>21368</v>
      </c>
      <c r="K51" s="346">
        <v>20529</v>
      </c>
      <c r="L51" s="346">
        <v>19440</v>
      </c>
      <c r="M51" s="347">
        <v>19475</v>
      </c>
    </row>
    <row r="52" spans="2:13" ht="27.75" customHeight="1" x14ac:dyDescent="0.2">
      <c r="B52" s="1173"/>
      <c r="C52" s="1174"/>
      <c r="D52" s="104"/>
      <c r="E52" s="1175" t="s">
        <v>43</v>
      </c>
      <c r="F52" s="1175"/>
      <c r="G52" s="1175"/>
      <c r="H52" s="1176"/>
      <c r="I52" s="345">
        <v>40327</v>
      </c>
      <c r="J52" s="346">
        <v>39119</v>
      </c>
      <c r="K52" s="346">
        <v>38858</v>
      </c>
      <c r="L52" s="346">
        <v>37823</v>
      </c>
      <c r="M52" s="347">
        <v>36664</v>
      </c>
    </row>
    <row r="53" spans="2:13" ht="27.75" customHeight="1" thickBot="1" x14ac:dyDescent="0.25">
      <c r="B53" s="1177" t="s">
        <v>19</v>
      </c>
      <c r="C53" s="1178"/>
      <c r="D53" s="108"/>
      <c r="E53" s="1179" t="s">
        <v>44</v>
      </c>
      <c r="F53" s="1179"/>
      <c r="G53" s="1179"/>
      <c r="H53" s="1180"/>
      <c r="I53" s="348">
        <v>15892</v>
      </c>
      <c r="J53" s="349">
        <v>16824</v>
      </c>
      <c r="K53" s="349">
        <v>9063</v>
      </c>
      <c r="L53" s="349">
        <v>5762</v>
      </c>
      <c r="M53" s="350">
        <v>1846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wLBk86SgU6jkv4d3b+ziyoCBRo+3sfEp3M3DAGOFuBnIWKA091rw8Yo0dTh696401Z7gO/yLzellth9bsy/wAg==" saltValue="IdR9aU9yFH2uZeCz9U+A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6" t="s">
        <v>46</v>
      </c>
      <c r="D55" s="1196"/>
      <c r="E55" s="1197"/>
      <c r="F55" s="120">
        <v>1696</v>
      </c>
      <c r="G55" s="120">
        <v>1928</v>
      </c>
      <c r="H55" s="121">
        <v>1914</v>
      </c>
    </row>
    <row r="56" spans="2:8" ht="52.5" customHeight="1" x14ac:dyDescent="0.2">
      <c r="B56" s="122"/>
      <c r="C56" s="1198" t="s">
        <v>47</v>
      </c>
      <c r="D56" s="1198"/>
      <c r="E56" s="1199"/>
      <c r="F56" s="123">
        <v>936</v>
      </c>
      <c r="G56" s="123">
        <v>159</v>
      </c>
      <c r="H56" s="124">
        <v>923</v>
      </c>
    </row>
    <row r="57" spans="2:8" ht="53.25" customHeight="1" x14ac:dyDescent="0.2">
      <c r="B57" s="122"/>
      <c r="C57" s="1200" t="s">
        <v>48</v>
      </c>
      <c r="D57" s="1200"/>
      <c r="E57" s="1201"/>
      <c r="F57" s="125">
        <v>14298</v>
      </c>
      <c r="G57" s="125">
        <v>14172</v>
      </c>
      <c r="H57" s="126">
        <v>15672</v>
      </c>
    </row>
    <row r="58" spans="2:8" ht="45.75" customHeight="1" x14ac:dyDescent="0.2">
      <c r="B58" s="127"/>
      <c r="C58" s="1188" t="s">
        <v>565</v>
      </c>
      <c r="D58" s="1189"/>
      <c r="E58" s="1190"/>
      <c r="F58" s="128">
        <v>5985</v>
      </c>
      <c r="G58" s="128">
        <v>6571</v>
      </c>
      <c r="H58" s="129">
        <v>6638</v>
      </c>
    </row>
    <row r="59" spans="2:8" ht="45.75" customHeight="1" x14ac:dyDescent="0.2">
      <c r="B59" s="127"/>
      <c r="C59" s="1188" t="s">
        <v>566</v>
      </c>
      <c r="D59" s="1189"/>
      <c r="E59" s="1190"/>
      <c r="F59" s="128">
        <v>2393</v>
      </c>
      <c r="G59" s="128">
        <v>2314</v>
      </c>
      <c r="H59" s="129">
        <v>2344</v>
      </c>
    </row>
    <row r="60" spans="2:8" ht="45.75" customHeight="1" x14ac:dyDescent="0.2">
      <c r="B60" s="127"/>
      <c r="C60" s="1188" t="s">
        <v>567</v>
      </c>
      <c r="D60" s="1189"/>
      <c r="E60" s="1190"/>
      <c r="F60" s="128">
        <v>2257</v>
      </c>
      <c r="G60" s="128">
        <v>2075</v>
      </c>
      <c r="H60" s="129">
        <v>2178</v>
      </c>
    </row>
    <row r="61" spans="2:8" ht="45.75" customHeight="1" x14ac:dyDescent="0.2">
      <c r="B61" s="127"/>
      <c r="C61" s="1188" t="s">
        <v>568</v>
      </c>
      <c r="D61" s="1189"/>
      <c r="E61" s="1190"/>
      <c r="F61" s="128">
        <v>1384</v>
      </c>
      <c r="G61" s="128">
        <v>843</v>
      </c>
      <c r="H61" s="129">
        <v>1165</v>
      </c>
    </row>
    <row r="62" spans="2:8" ht="45.75" customHeight="1" thickBot="1" x14ac:dyDescent="0.25">
      <c r="B62" s="130"/>
      <c r="C62" s="1191" t="s">
        <v>569</v>
      </c>
      <c r="D62" s="1192"/>
      <c r="E62" s="1193"/>
      <c r="F62" s="131" t="s">
        <v>549</v>
      </c>
      <c r="G62" s="131">
        <v>515</v>
      </c>
      <c r="H62" s="132">
        <v>664</v>
      </c>
    </row>
    <row r="63" spans="2:8" ht="52.5" customHeight="1" thickBot="1" x14ac:dyDescent="0.25">
      <c r="B63" s="133"/>
      <c r="C63" s="1194" t="s">
        <v>49</v>
      </c>
      <c r="D63" s="1194"/>
      <c r="E63" s="1195"/>
      <c r="F63" s="134">
        <v>16929</v>
      </c>
      <c r="G63" s="134">
        <v>16259</v>
      </c>
      <c r="H63" s="135">
        <v>18509</v>
      </c>
    </row>
    <row r="64" spans="2:8" ht="13.2" x14ac:dyDescent="0.2"/>
  </sheetData>
  <sheetProtection algorithmName="SHA-512" hashValue="8CcGDBSSE0xuRZ+cmnJQN29vD6DkJ1EMigsa0r7J5hZfbnqQ68kroqXj833Sr3OjEFyq8fKZlEd8H1hgcjJrPQ==" saltValue="KqtVtf3kG8oSQiWBLOq2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57425</v>
      </c>
      <c r="E3" s="154"/>
      <c r="F3" s="155">
        <v>42836</v>
      </c>
      <c r="G3" s="156"/>
      <c r="H3" s="157"/>
    </row>
    <row r="4" spans="1:8" x14ac:dyDescent="0.2">
      <c r="A4" s="158"/>
      <c r="B4" s="159"/>
      <c r="C4" s="160"/>
      <c r="D4" s="161">
        <v>48853</v>
      </c>
      <c r="E4" s="162"/>
      <c r="F4" s="163">
        <v>22936</v>
      </c>
      <c r="G4" s="164"/>
      <c r="H4" s="165"/>
    </row>
    <row r="5" spans="1:8" x14ac:dyDescent="0.2">
      <c r="A5" s="146" t="s">
        <v>521</v>
      </c>
      <c r="B5" s="151"/>
      <c r="C5" s="152"/>
      <c r="D5" s="153">
        <v>52480</v>
      </c>
      <c r="E5" s="154"/>
      <c r="F5" s="155">
        <v>44161</v>
      </c>
      <c r="G5" s="156"/>
      <c r="H5" s="157"/>
    </row>
    <row r="6" spans="1:8" x14ac:dyDescent="0.2">
      <c r="A6" s="158"/>
      <c r="B6" s="159"/>
      <c r="C6" s="160"/>
      <c r="D6" s="161">
        <v>32249</v>
      </c>
      <c r="E6" s="162"/>
      <c r="F6" s="163">
        <v>23644</v>
      </c>
      <c r="G6" s="164"/>
      <c r="H6" s="165"/>
    </row>
    <row r="7" spans="1:8" x14ac:dyDescent="0.2">
      <c r="A7" s="146" t="s">
        <v>522</v>
      </c>
      <c r="B7" s="151"/>
      <c r="C7" s="152"/>
      <c r="D7" s="153">
        <v>40168</v>
      </c>
      <c r="E7" s="154"/>
      <c r="F7" s="155">
        <v>43955</v>
      </c>
      <c r="G7" s="156"/>
      <c r="H7" s="157"/>
    </row>
    <row r="8" spans="1:8" x14ac:dyDescent="0.2">
      <c r="A8" s="158"/>
      <c r="B8" s="159"/>
      <c r="C8" s="160"/>
      <c r="D8" s="161">
        <v>29040</v>
      </c>
      <c r="E8" s="162"/>
      <c r="F8" s="163">
        <v>21318</v>
      </c>
      <c r="G8" s="164"/>
      <c r="H8" s="165"/>
    </row>
    <row r="9" spans="1:8" x14ac:dyDescent="0.2">
      <c r="A9" s="146" t="s">
        <v>523</v>
      </c>
      <c r="B9" s="151"/>
      <c r="C9" s="152"/>
      <c r="D9" s="153">
        <v>42819</v>
      </c>
      <c r="E9" s="154"/>
      <c r="F9" s="155">
        <v>41921</v>
      </c>
      <c r="G9" s="156"/>
      <c r="H9" s="157"/>
    </row>
    <row r="10" spans="1:8" x14ac:dyDescent="0.2">
      <c r="A10" s="158"/>
      <c r="B10" s="159"/>
      <c r="C10" s="160"/>
      <c r="D10" s="161">
        <v>27669</v>
      </c>
      <c r="E10" s="162"/>
      <c r="F10" s="163">
        <v>21655</v>
      </c>
      <c r="G10" s="164"/>
      <c r="H10" s="165"/>
    </row>
    <row r="11" spans="1:8" x14ac:dyDescent="0.2">
      <c r="A11" s="146" t="s">
        <v>524</v>
      </c>
      <c r="B11" s="151"/>
      <c r="C11" s="152"/>
      <c r="D11" s="153">
        <v>48547</v>
      </c>
      <c r="E11" s="154"/>
      <c r="F11" s="155">
        <v>44585</v>
      </c>
      <c r="G11" s="156"/>
      <c r="H11" s="157"/>
    </row>
    <row r="12" spans="1:8" x14ac:dyDescent="0.2">
      <c r="A12" s="158"/>
      <c r="B12" s="159"/>
      <c r="C12" s="166"/>
      <c r="D12" s="161">
        <v>31624</v>
      </c>
      <c r="E12" s="162"/>
      <c r="F12" s="163">
        <v>23077</v>
      </c>
      <c r="G12" s="164"/>
      <c r="H12" s="165"/>
    </row>
    <row r="13" spans="1:8" x14ac:dyDescent="0.2">
      <c r="A13" s="146"/>
      <c r="B13" s="151"/>
      <c r="C13" s="152"/>
      <c r="D13" s="153">
        <v>48288</v>
      </c>
      <c r="E13" s="154"/>
      <c r="F13" s="155">
        <v>43492</v>
      </c>
      <c r="G13" s="167"/>
      <c r="H13" s="157"/>
    </row>
    <row r="14" spans="1:8" x14ac:dyDescent="0.2">
      <c r="A14" s="158"/>
      <c r="B14" s="159"/>
      <c r="C14" s="160"/>
      <c r="D14" s="161">
        <v>33887</v>
      </c>
      <c r="E14" s="162"/>
      <c r="F14" s="163">
        <v>22526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0.56999999999999995</v>
      </c>
      <c r="C19" s="168">
        <f>ROUND(VALUE(SUBSTITUTE(実質収支比率等に係る経年分析!G$48,"▲","-")),2)</f>
        <v>0.57999999999999996</v>
      </c>
      <c r="D19" s="168">
        <f>ROUND(VALUE(SUBSTITUTE(実質収支比率等に係る経年分析!H$48,"▲","-")),2)</f>
        <v>1.57</v>
      </c>
      <c r="E19" s="168">
        <f>ROUND(VALUE(SUBSTITUTE(実質収支比率等に係る経年分析!I$48,"▲","-")),2)</f>
        <v>1.7</v>
      </c>
      <c r="F19" s="168">
        <f>ROUND(VALUE(SUBSTITUTE(実質収支比率等に係る経年分析!J$48,"▲","-")),2)</f>
        <v>1.06</v>
      </c>
    </row>
    <row r="20" spans="1:11" x14ac:dyDescent="0.2">
      <c r="A20" s="168" t="s">
        <v>53</v>
      </c>
      <c r="B20" s="168">
        <f>ROUND(VALUE(SUBSTITUTE(実質収支比率等に係る経年分析!F$47,"▲","-")),2)</f>
        <v>7.99</v>
      </c>
      <c r="C20" s="168">
        <f>ROUND(VALUE(SUBSTITUTE(実質収支比率等に係る経年分析!G$47,"▲","-")),2)</f>
        <v>6.91</v>
      </c>
      <c r="D20" s="168">
        <f>ROUND(VALUE(SUBSTITUTE(実質収支比率等に係る経年分析!H$47,"▲","-")),2)</f>
        <v>6.92</v>
      </c>
      <c r="E20" s="168">
        <f>ROUND(VALUE(SUBSTITUTE(実質収支比率等に係る経年分析!I$47,"▲","-")),2)</f>
        <v>8.01</v>
      </c>
      <c r="F20" s="168">
        <f>ROUND(VALUE(SUBSTITUTE(実質収支比率等に係る経年分析!J$47,"▲","-")),2)</f>
        <v>7.82</v>
      </c>
    </row>
    <row r="21" spans="1:11" x14ac:dyDescent="0.2">
      <c r="A21" s="168" t="s">
        <v>54</v>
      </c>
      <c r="B21" s="168">
        <f>IF(ISNUMBER(VALUE(SUBSTITUTE(実質収支比率等に係る経年分析!F$49,"▲","-"))),ROUND(VALUE(SUBSTITUTE(実質収支比率等に係る経年分析!F$49,"▲","-")),2),NA())</f>
        <v>2.4900000000000002</v>
      </c>
      <c r="C21" s="168">
        <f>IF(ISNUMBER(VALUE(SUBSTITUTE(実質収支比率等に係る経年分析!G$49,"▲","-"))),ROUND(VALUE(SUBSTITUTE(実質収支比率等に係る経年分析!G$49,"▲","-")),2),NA())</f>
        <v>3.32</v>
      </c>
      <c r="D21" s="168">
        <f>IF(ISNUMBER(VALUE(SUBSTITUTE(実質収支比率等に係る経年分析!H$49,"▲","-"))),ROUND(VALUE(SUBSTITUTE(実質収支比率等に係る経年分析!H$49,"▲","-")),2),NA())</f>
        <v>1.29</v>
      </c>
      <c r="E21" s="168">
        <f>IF(ISNUMBER(VALUE(SUBSTITUTE(実質収支比率等に係る経年分析!I$49,"▲","-"))),ROUND(VALUE(SUBSTITUTE(実質収支比率等に係る経年分析!I$49,"▲","-")),2),NA())</f>
        <v>5.7</v>
      </c>
      <c r="F21" s="168">
        <f>IF(ISNUMBER(VALUE(SUBSTITUTE(実質収支比率等に係る経年分析!J$49,"▲","-"))),ROUND(VALUE(SUBSTITUTE(実質収支比率等に係る経年分析!J$49,"▲","-")),2),NA())</f>
        <v>-0.67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2.52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病院事業債管理特別会計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公共用地先行取得事業特別会計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2.5299999999999998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2.87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2.3199999999999998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0.96</v>
      </c>
    </row>
    <row r="33" spans="1:16" x14ac:dyDescent="0.2">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0.56999999999999995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0.56999999999999995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1.05</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1.0900000000000001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1.1100000000000001</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3.05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1.33</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2.3199999999999998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2.0499999999999998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2.56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5539</v>
      </c>
      <c r="E42" s="170"/>
      <c r="F42" s="170"/>
      <c r="G42" s="170">
        <f>'実質公債費比率（分子）の構造'!L$52</f>
        <v>5470</v>
      </c>
      <c r="H42" s="170"/>
      <c r="I42" s="170"/>
      <c r="J42" s="170">
        <f>'実質公債費比率（分子）の構造'!M$52</f>
        <v>5548</v>
      </c>
      <c r="K42" s="170"/>
      <c r="L42" s="170"/>
      <c r="M42" s="170">
        <f>'実質公債費比率（分子）の構造'!N$52</f>
        <v>5769</v>
      </c>
      <c r="N42" s="170"/>
      <c r="O42" s="170"/>
      <c r="P42" s="170">
        <f>'実質公債費比率（分子）の構造'!O$52</f>
        <v>5810</v>
      </c>
    </row>
    <row r="43" spans="1:16" x14ac:dyDescent="0.2">
      <c r="A43" s="170" t="s">
        <v>16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31</v>
      </c>
      <c r="C44" s="170"/>
      <c r="D44" s="170"/>
      <c r="E44" s="170">
        <f>'実質公債費比率（分子）の構造'!L$50</f>
        <v>31</v>
      </c>
      <c r="F44" s="170"/>
      <c r="G44" s="170"/>
      <c r="H44" s="170">
        <f>'実質公債費比率（分子）の構造'!M$50</f>
        <v>32</v>
      </c>
      <c r="I44" s="170"/>
      <c r="J44" s="170"/>
      <c r="K44" s="170">
        <f>'実質公債費比率（分子）の構造'!N$50</f>
        <v>9</v>
      </c>
      <c r="L44" s="170"/>
      <c r="M44" s="170"/>
      <c r="N44" s="170">
        <f>'実質公債費比率（分子）の構造'!O$50</f>
        <v>9</v>
      </c>
      <c r="O44" s="170"/>
      <c r="P44" s="170"/>
    </row>
    <row r="45" spans="1:16" x14ac:dyDescent="0.2">
      <c r="A45" s="170" t="s">
        <v>63</v>
      </c>
      <c r="B45" s="170">
        <f>'実質公債費比率（分子）の構造'!K$49</f>
        <v>84</v>
      </c>
      <c r="C45" s="170"/>
      <c r="D45" s="170"/>
      <c r="E45" s="170">
        <f>'実質公債費比率（分子）の構造'!L$49</f>
        <v>77</v>
      </c>
      <c r="F45" s="170"/>
      <c r="G45" s="170"/>
      <c r="H45" s="170">
        <f>'実質公債費比率（分子）の構造'!M$49</f>
        <v>89</v>
      </c>
      <c r="I45" s="170"/>
      <c r="J45" s="170"/>
      <c r="K45" s="170">
        <f>'実質公債費比率（分子）の構造'!N$49</f>
        <v>86</v>
      </c>
      <c r="L45" s="170"/>
      <c r="M45" s="170"/>
      <c r="N45" s="170">
        <f>'実質公債費比率（分子）の構造'!O$49</f>
        <v>87</v>
      </c>
      <c r="O45" s="170"/>
      <c r="P45" s="170"/>
    </row>
    <row r="46" spans="1:16" x14ac:dyDescent="0.2">
      <c r="A46" s="170" t="s">
        <v>64</v>
      </c>
      <c r="B46" s="170">
        <f>'実質公債費比率（分子）の構造'!K$48</f>
        <v>1378</v>
      </c>
      <c r="C46" s="170"/>
      <c r="D46" s="170"/>
      <c r="E46" s="170">
        <f>'実質公債費比率（分子）の構造'!L$48</f>
        <v>1155</v>
      </c>
      <c r="F46" s="170"/>
      <c r="G46" s="170"/>
      <c r="H46" s="170">
        <f>'実質公債費比率（分子）の構造'!M$48</f>
        <v>1002</v>
      </c>
      <c r="I46" s="170"/>
      <c r="J46" s="170"/>
      <c r="K46" s="170">
        <f>'実質公債費比率（分子）の構造'!N$48</f>
        <v>992</v>
      </c>
      <c r="L46" s="170"/>
      <c r="M46" s="170"/>
      <c r="N46" s="170">
        <f>'実質公債費比率（分子）の構造'!O$48</f>
        <v>1052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6341</v>
      </c>
      <c r="C49" s="170"/>
      <c r="D49" s="170"/>
      <c r="E49" s="170">
        <f>'実質公債費比率（分子）の構造'!L$45</f>
        <v>6262</v>
      </c>
      <c r="F49" s="170"/>
      <c r="G49" s="170"/>
      <c r="H49" s="170">
        <f>'実質公債費比率（分子）の構造'!M$45</f>
        <v>6139</v>
      </c>
      <c r="I49" s="170"/>
      <c r="J49" s="170"/>
      <c r="K49" s="170">
        <f>'実質公債費比率（分子）の構造'!N$45</f>
        <v>6201</v>
      </c>
      <c r="L49" s="170"/>
      <c r="M49" s="170"/>
      <c r="N49" s="170">
        <f>'実質公債費比率（分子）の構造'!O$45</f>
        <v>6233</v>
      </c>
      <c r="O49" s="170"/>
      <c r="P49" s="170"/>
    </row>
    <row r="50" spans="1:16" x14ac:dyDescent="0.2">
      <c r="A50" s="170" t="s">
        <v>67</v>
      </c>
      <c r="B50" s="170" t="e">
        <f>NA()</f>
        <v>#N/A</v>
      </c>
      <c r="C50" s="170">
        <f>IF(ISNUMBER('実質公債費比率（分子）の構造'!K$53),'実質公債費比率（分子）の構造'!K$53,NA())</f>
        <v>2295</v>
      </c>
      <c r="D50" s="170" t="e">
        <f>NA()</f>
        <v>#N/A</v>
      </c>
      <c r="E50" s="170" t="e">
        <f>NA()</f>
        <v>#N/A</v>
      </c>
      <c r="F50" s="170">
        <f>IF(ISNUMBER('実質公債費比率（分子）の構造'!L$53),'実質公債費比率（分子）の構造'!L$53,NA())</f>
        <v>2055</v>
      </c>
      <c r="G50" s="170" t="e">
        <f>NA()</f>
        <v>#N/A</v>
      </c>
      <c r="H50" s="170" t="e">
        <f>NA()</f>
        <v>#N/A</v>
      </c>
      <c r="I50" s="170">
        <f>IF(ISNUMBER('実質公債費比率（分子）の構造'!M$53),'実質公債費比率（分子）の構造'!M$53,NA())</f>
        <v>1714</v>
      </c>
      <c r="J50" s="170" t="e">
        <f>NA()</f>
        <v>#N/A</v>
      </c>
      <c r="K50" s="170" t="e">
        <f>NA()</f>
        <v>#N/A</v>
      </c>
      <c r="L50" s="170">
        <f>IF(ISNUMBER('実質公債費比率（分子）の構造'!N$53),'実質公債費比率（分子）の構造'!N$53,NA())</f>
        <v>1519</v>
      </c>
      <c r="M50" s="170" t="e">
        <f>NA()</f>
        <v>#N/A</v>
      </c>
      <c r="N50" s="170" t="e">
        <f>NA()</f>
        <v>#N/A</v>
      </c>
      <c r="O50" s="170">
        <f>IF(ISNUMBER('実質公債費比率（分子）の構造'!O$53),'実質公債費比率（分子）の構造'!O$53,NA())</f>
        <v>1571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40327</v>
      </c>
      <c r="E56" s="169"/>
      <c r="F56" s="169"/>
      <c r="G56" s="169">
        <f>'将来負担比率（分子）の構造'!J$52</f>
        <v>39119</v>
      </c>
      <c r="H56" s="169"/>
      <c r="I56" s="169"/>
      <c r="J56" s="169">
        <f>'将来負担比率（分子）の構造'!K$52</f>
        <v>38858</v>
      </c>
      <c r="K56" s="169"/>
      <c r="L56" s="169"/>
      <c r="M56" s="169">
        <f>'将来負担比率（分子）の構造'!L$52</f>
        <v>37823</v>
      </c>
      <c r="N56" s="169"/>
      <c r="O56" s="169"/>
      <c r="P56" s="169">
        <f>'将来負担比率（分子）の構造'!M$52</f>
        <v>36664</v>
      </c>
    </row>
    <row r="57" spans="1:16" x14ac:dyDescent="0.2">
      <c r="A57" s="169" t="s">
        <v>42</v>
      </c>
      <c r="B57" s="169"/>
      <c r="C57" s="169"/>
      <c r="D57" s="169">
        <f>'将来負担比率（分子）の構造'!I$51</f>
        <v>21172</v>
      </c>
      <c r="E57" s="169"/>
      <c r="F57" s="169"/>
      <c r="G57" s="169">
        <f>'将来負担比率（分子）の構造'!J$51</f>
        <v>21368</v>
      </c>
      <c r="H57" s="169"/>
      <c r="I57" s="169"/>
      <c r="J57" s="169">
        <f>'将来負担比率（分子）の構造'!K$51</f>
        <v>20529</v>
      </c>
      <c r="K57" s="169"/>
      <c r="L57" s="169"/>
      <c r="M57" s="169">
        <f>'将来負担比率（分子）の構造'!L$51</f>
        <v>19440</v>
      </c>
      <c r="N57" s="169"/>
      <c r="O57" s="169"/>
      <c r="P57" s="169">
        <f>'将来負担比率（分子）の構造'!M$51</f>
        <v>19475</v>
      </c>
    </row>
    <row r="58" spans="1:16" x14ac:dyDescent="0.2">
      <c r="A58" s="169" t="s">
        <v>41</v>
      </c>
      <c r="B58" s="169"/>
      <c r="C58" s="169"/>
      <c r="D58" s="169">
        <f>'将来負担比率（分子）の構造'!I$50</f>
        <v>19220</v>
      </c>
      <c r="E58" s="169"/>
      <c r="F58" s="169"/>
      <c r="G58" s="169">
        <f>'将来負担比率（分子）の構造'!J$50</f>
        <v>14410</v>
      </c>
      <c r="H58" s="169"/>
      <c r="I58" s="169"/>
      <c r="J58" s="169">
        <f>'将来負担比率（分子）の構造'!K$50</f>
        <v>18425</v>
      </c>
      <c r="K58" s="169"/>
      <c r="L58" s="169"/>
      <c r="M58" s="169">
        <f>'将来負担比率（分子）の構造'!L$50</f>
        <v>17408</v>
      </c>
      <c r="N58" s="169"/>
      <c r="O58" s="169"/>
      <c r="P58" s="169">
        <f>'将来負担比率（分子）の構造'!M$50</f>
        <v>19148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3446</v>
      </c>
      <c r="C61" s="169"/>
      <c r="D61" s="169"/>
      <c r="E61" s="169">
        <f>'将来負担比率（分子）の構造'!J$46</f>
        <v>2366</v>
      </c>
      <c r="F61" s="169"/>
      <c r="G61" s="169"/>
      <c r="H61" s="169">
        <f>'将来負担比率（分子）の構造'!K$46</f>
        <v>1209</v>
      </c>
      <c r="I61" s="169"/>
      <c r="J61" s="169"/>
      <c r="K61" s="169">
        <f>'将来負担比率（分子）の構造'!L$46</f>
        <v>809</v>
      </c>
      <c r="L61" s="169"/>
      <c r="M61" s="169"/>
      <c r="N61" s="169">
        <f>'将来負担比率（分子）の構造'!M$46</f>
        <v>409</v>
      </c>
      <c r="O61" s="169"/>
      <c r="P61" s="169"/>
    </row>
    <row r="62" spans="1:16" x14ac:dyDescent="0.2">
      <c r="A62" s="169" t="s">
        <v>35</v>
      </c>
      <c r="B62" s="169">
        <f>'将来負担比率（分子）の構造'!I$45</f>
        <v>5214</v>
      </c>
      <c r="C62" s="169"/>
      <c r="D62" s="169"/>
      <c r="E62" s="169">
        <f>'将来負担比率（分子）の構造'!J$45</f>
        <v>5259</v>
      </c>
      <c r="F62" s="169"/>
      <c r="G62" s="169"/>
      <c r="H62" s="169">
        <f>'将来負担比率（分子）の構造'!K$45</f>
        <v>5074</v>
      </c>
      <c r="I62" s="169"/>
      <c r="J62" s="169"/>
      <c r="K62" s="169">
        <f>'将来負担比率（分子）の構造'!L$45</f>
        <v>5005</v>
      </c>
      <c r="L62" s="169"/>
      <c r="M62" s="169"/>
      <c r="N62" s="169">
        <f>'将来負担比率（分子）の構造'!M$45</f>
        <v>4699</v>
      </c>
      <c r="O62" s="169"/>
      <c r="P62" s="169"/>
    </row>
    <row r="63" spans="1:16" x14ac:dyDescent="0.2">
      <c r="A63" s="169" t="s">
        <v>34</v>
      </c>
      <c r="B63" s="169">
        <f>'将来負担比率（分子）の構造'!I$44</f>
        <v>616</v>
      </c>
      <c r="C63" s="169"/>
      <c r="D63" s="169"/>
      <c r="E63" s="169">
        <f>'将来負担比率（分子）の構造'!J$44</f>
        <v>574</v>
      </c>
      <c r="F63" s="169"/>
      <c r="G63" s="169"/>
      <c r="H63" s="169">
        <f>'将来負担比率（分子）の構造'!K$44</f>
        <v>519</v>
      </c>
      <c r="I63" s="169"/>
      <c r="J63" s="169"/>
      <c r="K63" s="169">
        <f>'将来負担比率（分子）の構造'!L$44</f>
        <v>472</v>
      </c>
      <c r="L63" s="169"/>
      <c r="M63" s="169"/>
      <c r="N63" s="169">
        <f>'将来負担比率（分子）の構造'!M$44</f>
        <v>397</v>
      </c>
      <c r="O63" s="169"/>
      <c r="P63" s="169"/>
    </row>
    <row r="64" spans="1:16" x14ac:dyDescent="0.2">
      <c r="A64" s="169" t="s">
        <v>33</v>
      </c>
      <c r="B64" s="169">
        <f>'将来負担比率（分子）の構造'!I$43</f>
        <v>16873</v>
      </c>
      <c r="C64" s="169"/>
      <c r="D64" s="169"/>
      <c r="E64" s="169">
        <f>'将来負担比率（分子）の構造'!J$43</f>
        <v>14567</v>
      </c>
      <c r="F64" s="169"/>
      <c r="G64" s="169"/>
      <c r="H64" s="169">
        <f>'将来負担比率（分子）の構造'!K$43</f>
        <v>12788</v>
      </c>
      <c r="I64" s="169"/>
      <c r="J64" s="169"/>
      <c r="K64" s="169">
        <f>'将来負担比率（分子）の構造'!L$43</f>
        <v>11138</v>
      </c>
      <c r="L64" s="169"/>
      <c r="M64" s="169"/>
      <c r="N64" s="169">
        <f>'将来負担比率（分子）の構造'!M$43</f>
        <v>11522</v>
      </c>
      <c r="O64" s="169"/>
      <c r="P64" s="169"/>
    </row>
    <row r="65" spans="1:16" x14ac:dyDescent="0.2">
      <c r="A65" s="169" t="s">
        <v>32</v>
      </c>
      <c r="B65" s="169">
        <f>'将来負担比率（分子）の構造'!I$42</f>
        <v>141</v>
      </c>
      <c r="C65" s="169"/>
      <c r="D65" s="169"/>
      <c r="E65" s="169">
        <f>'将来負担比率（分子）の構造'!J$42</f>
        <v>112</v>
      </c>
      <c r="F65" s="169"/>
      <c r="G65" s="169"/>
      <c r="H65" s="169">
        <f>'将来負担比率（分子）の構造'!K$42</f>
        <v>104</v>
      </c>
      <c r="I65" s="169"/>
      <c r="J65" s="169"/>
      <c r="K65" s="169">
        <f>'将来負担比率（分子）の構造'!L$42</f>
        <v>73</v>
      </c>
      <c r="L65" s="169"/>
      <c r="M65" s="169"/>
      <c r="N65" s="169">
        <f>'将来負担比率（分子）の構造'!M$42</f>
        <v>64</v>
      </c>
      <c r="O65" s="169"/>
      <c r="P65" s="169"/>
    </row>
    <row r="66" spans="1:16" x14ac:dyDescent="0.2">
      <c r="A66" s="169" t="s">
        <v>31</v>
      </c>
      <c r="B66" s="169">
        <f>'将来負担比率（分子）の構造'!I$41</f>
        <v>70320</v>
      </c>
      <c r="C66" s="169"/>
      <c r="D66" s="169"/>
      <c r="E66" s="169">
        <f>'将来負担比率（分子）の構造'!J$41</f>
        <v>68842</v>
      </c>
      <c r="F66" s="169"/>
      <c r="G66" s="169"/>
      <c r="H66" s="169">
        <f>'将来負担比率（分子）の構造'!K$41</f>
        <v>67182</v>
      </c>
      <c r="I66" s="169"/>
      <c r="J66" s="169"/>
      <c r="K66" s="169">
        <f>'将来負担比率（分子）の構造'!L$41</f>
        <v>62936</v>
      </c>
      <c r="L66" s="169"/>
      <c r="M66" s="169"/>
      <c r="N66" s="169">
        <f>'将来負担比率（分子）の構造'!M$41</f>
        <v>60042</v>
      </c>
      <c r="O66" s="169"/>
      <c r="P66" s="169"/>
    </row>
    <row r="67" spans="1:16" x14ac:dyDescent="0.2">
      <c r="A67" s="169" t="s">
        <v>71</v>
      </c>
      <c r="B67" s="169" t="e">
        <f>NA()</f>
        <v>#N/A</v>
      </c>
      <c r="C67" s="169">
        <f>IF(ISNUMBER('将来負担比率（分子）の構造'!I$53), IF('将来負担比率（分子）の構造'!I$53 &lt; 0, 0, '将来負担比率（分子）の構造'!I$53), NA())</f>
        <v>15892</v>
      </c>
      <c r="D67" s="169" t="e">
        <f>NA()</f>
        <v>#N/A</v>
      </c>
      <c r="E67" s="169" t="e">
        <f>NA()</f>
        <v>#N/A</v>
      </c>
      <c r="F67" s="169">
        <f>IF(ISNUMBER('将来負担比率（分子）の構造'!J$53), IF('将来負担比率（分子）の構造'!J$53 &lt; 0, 0, '将来負担比率（分子）の構造'!J$53), NA())</f>
        <v>16824</v>
      </c>
      <c r="G67" s="169" t="e">
        <f>NA()</f>
        <v>#N/A</v>
      </c>
      <c r="H67" s="169" t="e">
        <f>NA()</f>
        <v>#N/A</v>
      </c>
      <c r="I67" s="169">
        <f>IF(ISNUMBER('将来負担比率（分子）の構造'!K$53), IF('将来負担比率（分子）の構造'!K$53 &lt; 0, 0, '将来負担比率（分子）の構造'!K$53), NA())</f>
        <v>9063</v>
      </c>
      <c r="J67" s="169" t="e">
        <f>NA()</f>
        <v>#N/A</v>
      </c>
      <c r="K67" s="169" t="e">
        <f>NA()</f>
        <v>#N/A</v>
      </c>
      <c r="L67" s="169">
        <f>IF(ISNUMBER('将来負担比率（分子）の構造'!L$53), IF('将来負担比率（分子）の構造'!L$53 &lt; 0, 0, '将来負担比率（分子）の構造'!L$53), NA())</f>
        <v>5762</v>
      </c>
      <c r="M67" s="169" t="e">
        <f>NA()</f>
        <v>#N/A</v>
      </c>
      <c r="N67" s="169" t="e">
        <f>NA()</f>
        <v>#N/A</v>
      </c>
      <c r="O67" s="169">
        <f>IF(ISNUMBER('将来負担比率（分子）の構造'!M$53), IF('将来負担比率（分子）の構造'!M$53 &lt; 0, 0, '将来負担比率（分子）の構造'!M$53), NA())</f>
        <v>1846</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1696</v>
      </c>
      <c r="C72" s="173">
        <f>基金残高に係る経年分析!G55</f>
        <v>1928</v>
      </c>
      <c r="D72" s="173">
        <f>基金残高に係る経年分析!H55</f>
        <v>1914</v>
      </c>
    </row>
    <row r="73" spans="1:16" x14ac:dyDescent="0.2">
      <c r="A73" s="172" t="s">
        <v>74</v>
      </c>
      <c r="B73" s="173">
        <f>基金残高に係る経年分析!F56</f>
        <v>936</v>
      </c>
      <c r="C73" s="173">
        <f>基金残高に係る経年分析!G56</f>
        <v>159</v>
      </c>
      <c r="D73" s="173">
        <f>基金残高に係る経年分析!H56</f>
        <v>923</v>
      </c>
    </row>
    <row r="74" spans="1:16" x14ac:dyDescent="0.2">
      <c r="A74" s="172" t="s">
        <v>75</v>
      </c>
      <c r="B74" s="173">
        <f>基金残高に係る経年分析!F57</f>
        <v>14298</v>
      </c>
      <c r="C74" s="173">
        <f>基金残高に係る経年分析!G57</f>
        <v>14172</v>
      </c>
      <c r="D74" s="173">
        <f>基金残高に係る経年分析!H57</f>
        <v>15672</v>
      </c>
    </row>
  </sheetData>
  <sheetProtection algorithmName="SHA-512" hashValue="ml1zvVTyMXDbqqX7OFM/7Ukvmx9hB6+/QpuRB2i79QWcEUUKlnyyY6EVGu30IsSyq/SjSu+kefeUp+UPbZvVew==" saltValue="n9AJozek6csUBIsqBit0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大浦　郁実</cp:lastModifiedBy>
  <cp:lastPrinted>2025-03-17T05:54:19Z</cp:lastPrinted>
  <dcterms:created xsi:type="dcterms:W3CDTF">2025-02-19T03:27:45Z</dcterms:created>
  <dcterms:modified xsi:type="dcterms:W3CDTF">2025-03-19T04:51:57Z</dcterms:modified>
  <cp:category/>
</cp:coreProperties>
</file>