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63F44524-759D-42EC-89F4-23C0E4F6F89E}"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DB102" i="12"/>
  <c r="CR102" i="12"/>
  <c r="AU63" i="12"/>
  <c r="AP63" i="12"/>
  <c r="AF63" i="12"/>
  <c r="AP88"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U34" i="10"/>
  <c r="C34" i="10"/>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CO34" i="10"/>
  <c r="CO35" i="10" s="1"/>
  <c r="CO36" i="10" s="1"/>
  <c r="CO37" i="10" s="1"/>
</calcChain>
</file>

<file path=xl/sharedStrings.xml><?xml version="1.0" encoding="utf-8"?>
<sst xmlns="http://schemas.openxmlformats.org/spreadsheetml/2006/main" count="1086" uniqueCount="563">
  <si>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</si>
  <si>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</si>
  <si>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</si>
  <si>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</si>
  <si>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</si>
  <si>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</si>
  <si>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</si>
  <si>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</si>
  <si>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</si>
  <si>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</si>
  <si>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</si>
  <si>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</si>
  <si>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</si>
  <si>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</si>
  <si>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</si>
  <si>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</si>
  <si>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</si>
  <si>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</si>
  <si>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</si>
  <si>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</si>
  <si>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</si>
  <si>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</si>
  <si>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</si>
  <si>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</si>
  <si>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</si>
  <si>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</si>
  <si>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</si>
  <si>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</si>
  <si>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</si>
  <si>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</si>
  <si>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</si>
  <si>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</si>
  <si>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</si>
  <si>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</si>
  <si>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</si>
  <si>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</si>
  <si>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</si>
  <si>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</si>
  <si>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</si>
  <si>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</si>
  <si>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</si>
  <si>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</si>
  <si>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</si>
  <si>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</si>
  <si>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</si>
  <si>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</si>
  <si>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</si>
  <si>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</si>
  <si>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</si>
  <si>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</si>
  <si>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</si>
  <si>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</si>
  <si>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</si>
  <si>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</si>
  <si>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</si>
  <si>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</si>
  <si>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</si>
  <si>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</si>
  <si>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</si>
  <si>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</si>
  <si>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</si>
  <si>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</si>
  <si>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</si>
  <si>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</si>
  <si>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</si>
  <si>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</si>
  <si>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</si>
  <si>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</si>
  <si>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</si>
  <si>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</si>
  <si>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</si>
  <si>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</si>
  <si>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</si>
  <si>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</si>
  <si>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</si>
  <si>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</si>
  <si>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</si>
  <si>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</si>
  <si>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</si>
  <si>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</si>
  <si>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</si>
  <si>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</si>
  <si>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</si>
  <si>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</si>
  <si>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</si>
  <si>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</si>
  <si>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</si>
  <si>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</si>
  <si>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</si>
  <si>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</si>
  <si>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</si>
  <si>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</si>
  <si>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</si>
  <si>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</si>
  <si>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茨木市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</si>
  <si>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</si>
  <si>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</si>
  <si>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</si>
  <si>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</si>
  <si>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</si>
  <si>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</si>
  <si>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</si>
  <si>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</si>
  <si>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</si>
  <si>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</si>
  <si>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</si>
  <si>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</si>
  <si>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</si>
  <si>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</si>
  <si>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</si>
  <si>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</si>
  <si>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</si>
  <si>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</si>
  <si>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</si>
  <si>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</si>
  <si>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</si>
  <si>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</si>
  <si>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</si>
  <si>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</si>
  <si>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</si>
  <si>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</si>
  <si>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</si>
  <si>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</si>
  <si>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</si>
  <si>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</si>
  <si>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</si>
  <si>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</si>
  <si>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</si>
  <si>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</si>
  <si>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</si>
  <si>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</si>
  <si>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</si>
  <si>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</si>
  <si>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</si>
  <si>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</si>
  <si>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</si>
  <si>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</si>
  <si>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</si>
  <si>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</si>
  <si>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</si>
  <si>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</si>
  <si>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</si>
  <si>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</si>
  <si>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</si>
  <si>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</si>
  <si>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</si>
  <si>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</si>
  <si>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</si>
  <si>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</si>
  <si>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</si>
  <si>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</si>
  <si>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</si>
  <si>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</si>
  <si>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</si>
  <si>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</si>
  <si>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</si>
  <si>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</si>
  <si>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</si>
  <si>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</si>
  <si>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</si>
  <si>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</si>
  <si>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</si>
  <si>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</si>
  <si>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</si>
  <si>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</si>
  <si>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</si>
  <si>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</si>
  <si>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</si>
  <si>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</si>
  <si>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</si>
  <si>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</si>
  <si>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</si>
  <si>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</si>
  <si>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</si>
  <si>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</si>
  <si>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</si>
  <si>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</si>
  <si>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</si>
  <si>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</si>
  <si>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</si>
  <si>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</si>
  <si>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</si>
  <si>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</si>
  <si>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</si>
  <si>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</si>
  <si>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</si>
  <si>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</si>
  <si>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</si>
  <si>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</si>
  <si>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</si>
  <si>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</si>
  <si>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</si>
  <si>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</si>
  <si>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</si>
  <si>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</si>
  <si>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</si>
  <si>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</si>
  <si>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</si>
  <si>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</si>
  <si>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</si>
  <si>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</si>
  <si>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</si>
  <si>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</si>
  <si>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大阪府茨木市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</si>
  <si>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</si>
  <si>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</si>
  <si>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</si>
  <si>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</si>
  <si>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</si>
  <si>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</si>
  <si>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</si>
  <si>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</si>
  <si>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</si>
  <si>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</si>
  <si>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</si>
  <si>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</si>
  <si>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</si>
  <si>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</si>
  <si>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</si>
  <si>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</si>
  <si>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</si>
  <si>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</si>
  <si>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</si>
  <si>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</si>
  <si>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</si>
  <si>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</si>
  <si>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</si>
  <si>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</si>
  <si>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</si>
  <si>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</si>
  <si>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</si>
  <si>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</si>
  <si>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</si>
  <si>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</si>
  <si>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</si>
  <si>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</si>
  <si>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</si>
  <si>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</si>
  <si>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</si>
  <si>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</si>
  <si>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</si>
  <si>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</si>
  <si>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</si>
  <si>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</si>
  <si>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</si>
  <si>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</si>
  <si>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</si>
  <si>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</si>
  <si>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</si>
  <si>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</si>
  <si>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</si>
  <si>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</si>
  <si>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</si>
  <si>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</si>
  <si>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</si>
  <si>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</si>
  <si>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</si>
  <si>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</si>
  <si>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</si>
  <si>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</si>
  <si>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</si>
  <si>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</si>
  <si>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</si>
  <si>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</si>
  <si>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</si>
  <si>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</si>
  <si>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</si>
  <si>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</si>
  <si>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</si>
  <si>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</si>
  <si>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</si>
  <si>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</si>
  <si>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</si>
  <si>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</si>
  <si>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</si>
  <si>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</si>
  <si>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</si>
  <si>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</si>
  <si>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</si>
  <si>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</si>
  <si>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</si>
  <si>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</si>
  <si>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</si>
  <si>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</si>
  <si>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</si>
  <si>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</si>
  <si>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</si>
  <si>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</si>
  <si>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</si>
  <si>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</si>
  <si>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</si>
  <si>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</si>
  <si>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</si>
  <si>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</si>
  <si>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</si>
  <si>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</si>
  <si>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</si>
  <si>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</si>
  <si>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</si>
  <si>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</si>
  <si>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</si>
  <si>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</si>
  <si>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</si>
  <si>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</si>
  <si>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</si>
  <si>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</si>
  <si>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</si>
  <si>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</si>
  <si>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</si>
  <si>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</si>
  <si>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</si>
  <si>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</si>
  <si>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</si>
  <si>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</si>
  <si>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</si>
  <si>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</si>
  <si>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</si>
  <si>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</si>
  <si>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</si>
  <si>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</si>
  <si>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</si>
  <si>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</si>
  <si>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</si>
  <si>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</si>
  <si>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</si>
  <si>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</si>
  <si>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</si>
  <si>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</si>
  <si>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</si>
  <si>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</si>
  <si>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</si>
  <si>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</si>
  <si>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</si>
  <si>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</si>
  <si>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</si>
  <si>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</si>
  <si>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</si>
  <si>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</si>
  <si>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</si>
  <si>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</si>
  <si>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</si>
  <si>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</si>
  <si>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</si>
  <si>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</si>
  <si>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</si>
  <si>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</si>
  <si>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</si>
  <si>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</si>
  <si>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</si>
  <si>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</si>
  <si>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</si>
  <si>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</si>
  <si>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</si>
  <si>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</si>
  <si>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大阪府茨木市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</si>
  <si>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</si>
  <si>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</si>
  <si>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</si>
  <si>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</si>
  <si>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</si>
  <si>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</si>
  <si>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</si>
  <si>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</si>
  <si>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</si>
  <si>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</si>
  <si>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</si>
  <si>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</si>
  <si>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</si>
  <si>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</si>
  <si>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</si>
  <si>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</si>
  <si>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</si>
  <si>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</si>
  <si>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</si>
  <si>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</si>
  <si>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</si>
  <si>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</si>
  <si>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</si>
  <si>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</si>
  <si>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</si>
  <si>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</si>
  <si>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</si>
  <si>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</si>
  <si>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</si>
  <si>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</si>
  <si>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</si>
  <si>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</si>
  <si>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</si>
  <si>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</si>
  <si>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</si>
  <si>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</si>
  <si>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</si>
  <si>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</si>
  <si>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</si>
  <si>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</si>
  <si>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</si>
  <si>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</si>
  <si>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</si>
  <si>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</si>
  <si>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</si>
  <si>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</si>
  <si>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</si>
  <si>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</si>
  <si>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</si>
  <si>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</si>
  <si>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</si>
  <si>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</si>
  <si>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</si>
  <si>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</si>
  <si>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</si>
  <si>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</si>
  <si>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</si>
  <si>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</si>
  <si>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</si>
  <si>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</si>
  <si>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</si>
  <si>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</si>
  <si>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</si>
  <si>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</si>
  <si>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</si>
  <si>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</si>
  <si>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</si>
  <si>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</si>
  <si>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</si>
  <si>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</si>
  <si>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</si>
  <si>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</si>
  <si>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</si>
  <si>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</si>
  <si>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</si>
  <si>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</si>
  <si>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</si>
  <si>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</si>
  <si>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</si>
  <si>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</si>
  <si>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</si>
  <si>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</si>
  <si>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</si>
  <si>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</si>
  <si>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</si>
  <si>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</si>
  <si>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</si>
  <si>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</si>
  <si>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</si>
  <si>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</si>
  <si>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</si>
  <si>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</si>
  <si>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</si>
  <si>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</si>
  <si>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</si>
  <si>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</si>
  <si>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</si>
  <si>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</si>
  <si>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</si>
  <si>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</si>
  <si>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</si>
  <si>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</si>
  <si>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</si>
  <si>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</si>
  <si>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</si>
  <si>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</si>
  <si>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</si>
  <si>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</si>
  <si>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</si>
  <si>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</si>
  <si>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</si>
  <si>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</si>
  <si>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</si>
  <si>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</si>
  <si>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</si>
  <si>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</si>
  <si>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</si>
  <si>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</si>
  <si>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</si>
  <si>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</si>
  <si>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</si>
  <si>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</si>
  <si>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</si>
  <si>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</si>
  <si>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</si>
  <si>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</si>
  <si>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</si>
  <si>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</si>
  <si>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</si>
  <si>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</si>
  <si>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</si>
  <si>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</si>
  <si>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</si>
  <si>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</si>
  <si>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</si>
  <si>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</si>
  <si>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</si>
  <si>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</si>
  <si>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</si>
  <si>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</si>
  <si>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</si>
  <si>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</si>
  <si>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</si>
  <si>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</si>
  <si>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</si>
  <si>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</si>
  <si>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</si>
  <si>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</si>
  <si>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</si>
  <si>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</si>
  <si>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</si>
  <si>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</si>
  <si>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</si>
  <si>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</si>
  <si>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</si>
  <si>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</si>
  <si>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</si>
  <si>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</si>
  <si>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</si>
  <si>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</si>
  <si>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</si>
  <si>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</si>
  <si>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</si>
  <si>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</si>
  <si>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</si>
  <si>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</si>
  <si>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</si>
  <si>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</si>
  <si>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</si>
  <si>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</si>
  <si>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</si>
  <si>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</si>
  <si>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</si>
  <si>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</si>
  <si>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0.36</t>
  </si>
  <si>
    <t>▲ 2.00</t>
  </si>
  <si>
    <t>▲ 0.29</t>
  </si>
  <si>
    <t>▲ 0.53</t>
  </si>
  <si>
    <t>水道事業会計</t>
  </si>
  <si>
    <t>下水道等事業会計</t>
  </si>
  <si>
    <t>一般会計</t>
  </si>
  <si>
    <t>国民健康保険事業特別会計</t>
  </si>
  <si>
    <t>介護保険事業特別会計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</si>
  <si>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</si>
  <si>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</si>
  <si>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</si>
  <si>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</si>
  <si>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</si>
  <si>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</si>
  <si>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</si>
  <si>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</si>
  <si>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大阪府都市競艇企業団(モーターボート競走事業会計)</t>
    <rPh sb="0" eb="7">
      <t>オオサカフトシキョウテイ</t>
    </rPh>
    <rPh sb="7" eb="10">
      <t>キギョウダン</t>
    </rPh>
    <rPh sb="18" eb="24">
      <t>キョウソウジギョウカイケイ</t>
    </rPh>
    <phoneticPr fontId="2"/>
  </si>
  <si>
    <t>淀川右岸水防事務組合</t>
    <rPh sb="0" eb="2">
      <t>ヨドガワ</t>
    </rPh>
    <rPh sb="2" eb="4">
      <t>ウガン</t>
    </rPh>
    <rPh sb="4" eb="8">
      <t>スイボウジム</t>
    </rPh>
    <rPh sb="8" eb="10">
      <t>クミアイ</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</si>
  <si>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</si>
  <si>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</si>
  <si>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大阪広域水道企業団(水道事業会計)</t>
    <rPh sb="0" eb="6">
      <t>オオサカコウイキスイドウ</t>
    </rPh>
    <rPh sb="6" eb="9">
      <t>キギョウダン</t>
    </rPh>
    <rPh sb="10" eb="16">
      <t>スイドウジギョウカイケイ</t>
    </rPh>
    <phoneticPr fontId="2"/>
  </si>
  <si>
    <t>大阪広域水道企業団(工業用水道事業会計)</t>
    <rPh sb="0" eb="6">
      <t>オオサカコウイキスイドウ</t>
    </rPh>
    <rPh sb="6" eb="9">
      <t>キギョウダン</t>
    </rPh>
    <rPh sb="10" eb="19">
      <t>コウギョウヨウスイドウジギョウカイケイ</t>
    </rPh>
    <phoneticPr fontId="2"/>
  </si>
  <si>
    <t>茨木市土地開発公社</t>
    <rPh sb="0" eb="3">
      <t>イバラキシ</t>
    </rPh>
    <rPh sb="3" eb="5">
      <t>トチ</t>
    </rPh>
    <rPh sb="5" eb="7">
      <t>カイハツ</t>
    </rPh>
    <rPh sb="7" eb="9">
      <t>コウシャ</t>
    </rPh>
    <phoneticPr fontId="2"/>
  </si>
  <si>
    <t>茨木市保健医療センター</t>
    <rPh sb="0" eb="3">
      <t>イバラキシ</t>
    </rPh>
    <rPh sb="3" eb="5">
      <t>ホケン</t>
    </rPh>
    <rPh sb="5" eb="7">
      <t>イリョウ</t>
    </rPh>
    <phoneticPr fontId="2"/>
  </si>
  <si>
    <t>茨木市文化振興財団</t>
    <rPh sb="0" eb="3">
      <t>イバラキシ</t>
    </rPh>
    <rPh sb="3" eb="5">
      <t>ブンカ</t>
    </rPh>
    <rPh sb="5" eb="7">
      <t>シンコウ</t>
    </rPh>
    <rPh sb="7" eb="9">
      <t>ザイダン</t>
    </rPh>
    <phoneticPr fontId="2"/>
  </si>
  <si>
    <t>茨木市観光協会</t>
    <rPh sb="0" eb="3">
      <t>イバラキシ</t>
    </rPh>
    <rPh sb="3" eb="5">
      <t>カンコウ</t>
    </rPh>
    <rPh sb="5" eb="7">
      <t>キョウカイ</t>
    </rPh>
    <phoneticPr fontId="2"/>
  </si>
  <si>
    <t>○</t>
  </si>
  <si>
    <t>-</t>
    <phoneticPr fontId="2"/>
  </si>
  <si>
    <t>駅周辺再整備基金</t>
    <phoneticPr fontId="2"/>
  </si>
  <si>
    <t>衛生処理施設整備等基金</t>
    <phoneticPr fontId="2"/>
  </si>
  <si>
    <t>公共施設等総合管理基金</t>
    <phoneticPr fontId="2"/>
  </si>
  <si>
    <t>福祉事業推進基金</t>
    <phoneticPr fontId="2"/>
  </si>
  <si>
    <t>緑化基金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</si>
</sst>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5D3E-435D-912C-1D9D7C14AA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28316</c:v>
                </c:pt>
                <c:pt idx="1">
                  <c:v>31290</c:v>
                </c:pt>
                <c:pt idx="2">
                  <c:v>45363</c:v>
                </c:pt>
                <c:pt idx="3">
                  <c:v>65322</c:v>
                </c:pt>
                <c:pt idx="4">
                  <c:v>65756</c:v>
                </c:pt>
              </c:numCache>
            </c:numRef>
          </c:val>
          <c:smooth val="0"/>
          <c:extLst>
            <c:ext xmlns:c16="http://schemas.microsoft.com/office/drawing/2014/chart" uri="{C3380CC4-5D6E-409C-BE32-E72D297353CC}">
              <c16:uniqueId val="{00000001-5D3E-435D-912C-1D9D7C14AA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1.69</c:v>
                </c:pt>
                <c:pt idx="1">
                  <c:v>2.08</c:v>
                </c:pt>
                <c:pt idx="2">
                  <c:v>1.7</c:v>
                </c:pt>
                <c:pt idx="3">
                  <c:v>1.77</c:v>
                </c:pt>
                <c:pt idx="4">
                  <c:v>2.08</c:v>
                </c:pt>
              </c:numCache>
            </c:numRef>
          </c:val>
          <c:extLst>
            <c:ext xmlns:c16="http://schemas.microsoft.com/office/drawing/2014/chart" uri="{C3380CC4-5D6E-409C-BE32-E72D297353CC}">
              <c16:uniqueId val="{00000000-E372-40E3-8609-5EDC7B56A4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14.63</c:v>
                </c:pt>
                <c:pt idx="1">
                  <c:v>12.74</c:v>
                </c:pt>
                <c:pt idx="2">
                  <c:v>13.75</c:v>
                </c:pt>
                <c:pt idx="3">
                  <c:v>14.3</c:v>
                </c:pt>
                <c:pt idx="4">
                  <c:v>13.97</c:v>
                </c:pt>
              </c:numCache>
            </c:numRef>
          </c:val>
          <c:extLst>
            <c:ext xmlns:c16="http://schemas.microsoft.com/office/drawing/2014/chart" uri="{C3380CC4-5D6E-409C-BE32-E72D297353CC}">
              <c16:uniqueId val="{00000001-E372-40E3-8609-5EDC7B56A4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-0.36</c:v>
                </c:pt>
                <c:pt idx="1">
                  <c:v>-2</c:v>
                </c:pt>
                <c:pt idx="2">
                  <c:v>0.24</c:v>
                </c:pt>
                <c:pt idx="3">
                  <c:v>-0.28999999999999998</c:v>
                </c:pt>
                <c:pt idx="4">
                  <c:v>-0.53</c:v>
                </c:pt>
              </c:numCache>
            </c:numRef>
          </c:val>
          <c:smooth val="0"/>
          <c:extLst>
            <c:ext xmlns:c16="http://schemas.microsoft.com/office/drawing/2014/chart" uri="{C3380CC4-5D6E-409C-BE32-E72D297353CC}">
              <c16:uniqueId val="{00000002-E372-40E3-8609-5EDC7B56A4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44-452D-B293-F90A8FFE89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44-452D-B293-F90A8FFE89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44-452D-B293-F90A8FFE896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44-452D-B293-F90A8FFE896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0.27</c:v>
                </c:pt>
                <c:pt idx="2">
                  <c:v>#N/A</c:v>
                </c:pt>
                <c:pt idx="3">
                  <c:v>0.3</c:v>
                </c:pt>
                <c:pt idx="4">
                  <c:v>#N/A</c:v>
                </c:pt>
                <c:pt idx="5">
                  <c:v>0.3</c:v>
                </c:pt>
                <c:pt idx="6">
                  <c:v>#N/A</c:v>
                </c:pt>
                <c:pt idx="7">
                  <c:v>0.35</c:v>
                </c:pt>
                <c:pt idx="8">
                  <c:v>#N/A</c:v>
                </c:pt>
                <c:pt idx="9">
                  <c:v>0.35</c:v>
                </c:pt>
              </c:numCache>
            </c:numRef>
          </c:val>
          <c:extLst>
            <c:ext xmlns:c16="http://schemas.microsoft.com/office/drawing/2014/chart" uri="{C3380CC4-5D6E-409C-BE32-E72D297353CC}">
              <c16:uniqueId val="{00000004-6E44-452D-B293-F90A8FFE896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0.66</c:v>
                </c:pt>
                <c:pt idx="2">
                  <c:v>#N/A</c:v>
                </c:pt>
                <c:pt idx="3">
                  <c:v>0.91</c:v>
                </c:pt>
                <c:pt idx="4">
                  <c:v>#N/A</c:v>
                </c:pt>
                <c:pt idx="5">
                  <c:v>0.55000000000000004</c:v>
                </c:pt>
                <c:pt idx="6">
                  <c:v>#N/A</c:v>
                </c:pt>
                <c:pt idx="7">
                  <c:v>0.81</c:v>
                </c:pt>
                <c:pt idx="8">
                  <c:v>#N/A</c:v>
                </c:pt>
                <c:pt idx="9">
                  <c:v>0.59</c:v>
                </c:pt>
              </c:numCache>
            </c:numRef>
          </c:val>
          <c:extLst>
            <c:ext xmlns:c16="http://schemas.microsoft.com/office/drawing/2014/chart" uri="{C3380CC4-5D6E-409C-BE32-E72D297353CC}">
              <c16:uniqueId val="{00000005-6E44-452D-B293-F90A8FFE896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1.82</c:v>
                </c:pt>
                <c:pt idx="2">
                  <c:v>#N/A</c:v>
                </c:pt>
                <c:pt idx="3">
                  <c:v>1.96</c:v>
                </c:pt>
                <c:pt idx="4">
                  <c:v>#N/A</c:v>
                </c:pt>
                <c:pt idx="5">
                  <c:v>2.0299999999999998</c:v>
                </c:pt>
                <c:pt idx="6">
                  <c:v>#N/A</c:v>
                </c:pt>
                <c:pt idx="7">
                  <c:v>2.09</c:v>
                </c:pt>
                <c:pt idx="8">
                  <c:v>#N/A</c:v>
                </c:pt>
                <c:pt idx="9">
                  <c:v>1.26</c:v>
                </c:pt>
              </c:numCache>
            </c:numRef>
          </c:val>
          <c:extLst>
            <c:ext xmlns:c16="http://schemas.microsoft.com/office/drawing/2014/chart" uri="{C3380CC4-5D6E-409C-BE32-E72D297353CC}">
              <c16:uniqueId val="{00000006-6E44-452D-B293-F90A8FFE896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1.68</c:v>
                </c:pt>
                <c:pt idx="2">
                  <c:v>#N/A</c:v>
                </c:pt>
                <c:pt idx="3">
                  <c:v>2.08</c:v>
                </c:pt>
                <c:pt idx="4">
                  <c:v>#N/A</c:v>
                </c:pt>
                <c:pt idx="5">
                  <c:v>1.69</c:v>
                </c:pt>
                <c:pt idx="6">
                  <c:v>#N/A</c:v>
                </c:pt>
                <c:pt idx="7">
                  <c:v>1.77</c:v>
                </c:pt>
                <c:pt idx="8">
                  <c:v>#N/A</c:v>
                </c:pt>
                <c:pt idx="9">
                  <c:v>2.0699999999999998</c:v>
                </c:pt>
              </c:numCache>
            </c:numRef>
          </c:val>
          <c:extLst>
            <c:ext xmlns:c16="http://schemas.microsoft.com/office/drawing/2014/chart" uri="{C3380CC4-5D6E-409C-BE32-E72D297353CC}">
              <c16:uniqueId val="{00000007-6E44-452D-B293-F90A8FFE896F}"/>
            </c:ext>
          </c:extLst>
        </c:ser>
        <c:ser>
          <c:idx val="8"/>
          <c:order val="8"/>
          <c:tx>
            <c:strRef>
              <c:f>データシート!$A$35</c:f>
              <c:strCache>
                <c:ptCount val="1"/>
                <c:pt idx="0">
                  <c:v>下水道等事業会計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c:v>
                </c:pt>
                <c:pt idx="2">
                  <c:v>#N/A</c:v>
                </c:pt>
                <c:pt idx="3">
                  <c:v>1.63</c:v>
                </c:pt>
                <c:pt idx="4">
                  <c:v>#N/A</c:v>
                </c:pt>
                <c:pt idx="5">
                  <c:v>2.2200000000000002</c:v>
                </c:pt>
                <c:pt idx="6">
                  <c:v>#N/A</c:v>
                </c:pt>
                <c:pt idx="7">
                  <c:v>3.37</c:v>
                </c:pt>
                <c:pt idx="8">
                  <c:v>#N/A</c:v>
                </c:pt>
                <c:pt idx="9">
                  <c:v>3.57</c:v>
                </c:pt>
              </c:numCache>
            </c:numRef>
          </c:val>
          <c:extLst>
            <c:ext xmlns:c16="http://schemas.microsoft.com/office/drawing/2014/chart" uri="{C3380CC4-5D6E-409C-BE32-E72D297353CC}">
              <c16:uniqueId val="{00000008-6E44-452D-B293-F90A8FFE89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6.68</c:v>
                </c:pt>
                <c:pt idx="2">
                  <c:v>#N/A</c:v>
                </c:pt>
                <c:pt idx="3">
                  <c:v>5.99</c:v>
                </c:pt>
                <c:pt idx="4">
                  <c:v>#N/A</c:v>
                </c:pt>
                <c:pt idx="5">
                  <c:v>6.4</c:v>
                </c:pt>
                <c:pt idx="6">
                  <c:v>#N/A</c:v>
                </c:pt>
                <c:pt idx="7">
                  <c:v>6.91</c:v>
                </c:pt>
                <c:pt idx="8">
                  <c:v>#N/A</c:v>
                </c:pt>
                <c:pt idx="9">
                  <c:v>6.64</c:v>
                </c:pt>
              </c:numCache>
            </c:numRef>
          </c:val>
          <c:extLst>
            <c:ext xmlns:c16="http://schemas.microsoft.com/office/drawing/2014/chart" uri="{C3380CC4-5D6E-409C-BE32-E72D297353CC}">
              <c16:uniqueId val="{00000009-6E44-452D-B293-F90A8FFE89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7704</c:v>
                </c:pt>
                <c:pt idx="5">
                  <c:v>7344</c:v>
                </c:pt>
                <c:pt idx="8">
                  <c:v>6963</c:v>
                </c:pt>
                <c:pt idx="11">
                  <c:v>6686</c:v>
                </c:pt>
                <c:pt idx="14">
                  <c:v>6442</c:v>
                </c:pt>
              </c:numCache>
            </c:numRef>
          </c:val>
          <c:extLst>
            <c:ext xmlns:c16="http://schemas.microsoft.com/office/drawing/2014/chart" uri="{C3380CC4-5D6E-409C-BE32-E72D297353CC}">
              <c16:uniqueId val="{00000000-9FFA-45B9-BE9D-C024648290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FA-45B9-BE9D-C024648290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99</c:v>
                </c:pt>
                <c:pt idx="3">
                  <c:v>99</c:v>
                </c:pt>
                <c:pt idx="6">
                  <c:v>100</c:v>
                </c:pt>
                <c:pt idx="9">
                  <c:v>100</c:v>
                </c:pt>
                <c:pt idx="12">
                  <c:v>111</c:v>
                </c:pt>
              </c:numCache>
            </c:numRef>
          </c:val>
          <c:extLst>
            <c:ext xmlns:c16="http://schemas.microsoft.com/office/drawing/2014/chart" uri="{C3380CC4-5D6E-409C-BE32-E72D297353CC}">
              <c16:uniqueId val="{00000002-9FFA-45B9-BE9D-C024648290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FA-45B9-BE9D-C024648290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1386</c:v>
                </c:pt>
                <c:pt idx="3">
                  <c:v>1226</c:v>
                </c:pt>
                <c:pt idx="6">
                  <c:v>1028</c:v>
                </c:pt>
                <c:pt idx="9">
                  <c:v>1005</c:v>
                </c:pt>
                <c:pt idx="12">
                  <c:v>955</c:v>
                </c:pt>
              </c:numCache>
            </c:numRef>
          </c:val>
          <c:extLst>
            <c:ext xmlns:c16="http://schemas.microsoft.com/office/drawing/2014/chart" uri="{C3380CC4-5D6E-409C-BE32-E72D297353CC}">
              <c16:uniqueId val="{00000004-9FFA-45B9-BE9D-C024648290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FA-45B9-BE9D-C024648290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FA-45B9-BE9D-C024648290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5107</c:v>
                </c:pt>
                <c:pt idx="3">
                  <c:v>5221</c:v>
                </c:pt>
                <c:pt idx="6">
                  <c:v>5223</c:v>
                </c:pt>
                <c:pt idx="9">
                  <c:v>5232</c:v>
                </c:pt>
                <c:pt idx="12">
                  <c:v>5347</c:v>
                </c:pt>
              </c:numCache>
            </c:numRef>
          </c:val>
          <c:extLst>
            <c:ext xmlns:c16="http://schemas.microsoft.com/office/drawing/2014/chart" uri="{C3380CC4-5D6E-409C-BE32-E72D297353CC}">
              <c16:uniqueId val="{00000007-9FFA-45B9-BE9D-C024648290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-1112</c:v>
                </c:pt>
                <c:pt idx="2">
                  <c:v>#N/A</c:v>
                </c:pt>
                <c:pt idx="3">
                  <c:v>#N/A</c:v>
                </c:pt>
                <c:pt idx="4">
                  <c:v>-798</c:v>
                </c:pt>
                <c:pt idx="5">
                  <c:v>#N/A</c:v>
                </c:pt>
                <c:pt idx="6">
                  <c:v>#N/A</c:v>
                </c:pt>
                <c:pt idx="7">
                  <c:v>-612</c:v>
                </c:pt>
                <c:pt idx="8">
                  <c:v>#N/A</c:v>
                </c:pt>
                <c:pt idx="9">
                  <c:v>#N/A</c:v>
                </c:pt>
                <c:pt idx="10">
                  <c:v>-349</c:v>
                </c:pt>
                <c:pt idx="11">
                  <c:v>#N/A</c:v>
                </c:pt>
                <c:pt idx="12">
                  <c:v>#N/A</c:v>
                </c:pt>
                <c:pt idx="13">
                  <c:v>-29</c:v>
                </c:pt>
                <c:pt idx="14">
                  <c:v>#N/A</c:v>
                </c:pt>
              </c:numCache>
            </c:numRef>
          </c:val>
          <c:smooth val="0"/>
          <c:extLst>
            <c:ext xmlns:c16="http://schemas.microsoft.com/office/drawing/2014/chart" uri="{C3380CC4-5D6E-409C-BE32-E72D297353CC}">
              <c16:uniqueId val="{00000008-9FFA-45B9-BE9D-C024648290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54572</c:v>
                </c:pt>
                <c:pt idx="5">
                  <c:v>52498</c:v>
                </c:pt>
                <c:pt idx="8">
                  <c:v>51383</c:v>
                </c:pt>
                <c:pt idx="11">
                  <c:v>50380</c:v>
                </c:pt>
                <c:pt idx="14">
                  <c:v>50299</c:v>
                </c:pt>
              </c:numCache>
            </c:numRef>
          </c:val>
          <c:extLst>
            <c:ext xmlns:c16="http://schemas.microsoft.com/office/drawing/2014/chart" uri="{C3380CC4-5D6E-409C-BE32-E72D297353CC}">
              <c16:uniqueId val="{00000000-94F0-4E1F-AE3E-4AC71D9C75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19360</c:v>
                </c:pt>
                <c:pt idx="5">
                  <c:v>18560</c:v>
                </c:pt>
                <c:pt idx="8">
                  <c:v>17348</c:v>
                </c:pt>
                <c:pt idx="11">
                  <c:v>18399</c:v>
                </c:pt>
                <c:pt idx="14">
                  <c:v>17592</c:v>
                </c:pt>
              </c:numCache>
            </c:numRef>
          </c:val>
          <c:extLst>
            <c:ext xmlns:c16="http://schemas.microsoft.com/office/drawing/2014/chart" uri="{C3380CC4-5D6E-409C-BE32-E72D297353CC}">
              <c16:uniqueId val="{00000001-94F0-4E1F-AE3E-4AC71D9C75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23660</c:v>
                </c:pt>
                <c:pt idx="5">
                  <c:v>23616</c:v>
                </c:pt>
                <c:pt idx="8">
                  <c:v>25045</c:v>
                </c:pt>
                <c:pt idx="11">
                  <c:v>24451</c:v>
                </c:pt>
                <c:pt idx="14">
                  <c:v>20331</c:v>
                </c:pt>
              </c:numCache>
            </c:numRef>
          </c:val>
          <c:extLst>
            <c:ext xmlns:c16="http://schemas.microsoft.com/office/drawing/2014/chart" uri="{C3380CC4-5D6E-409C-BE32-E72D297353CC}">
              <c16:uniqueId val="{00000002-94F0-4E1F-AE3E-4AC71D9C75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F0-4E1F-AE3E-4AC71D9C75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F0-4E1F-AE3E-4AC71D9C75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62</c:v>
                </c:pt>
                <c:pt idx="3">
                  <c:v>63</c:v>
                </c:pt>
                <c:pt idx="6">
                  <c:v>0</c:v>
                </c:pt>
                <c:pt idx="9">
                  <c:v>0</c:v>
                </c:pt>
                <c:pt idx="12">
                  <c:v>0</c:v>
                </c:pt>
              </c:numCache>
            </c:numRef>
          </c:val>
          <c:extLst>
            <c:ext xmlns:c16="http://schemas.microsoft.com/office/drawing/2014/chart" uri="{C3380CC4-5D6E-409C-BE32-E72D297353CC}">
              <c16:uniqueId val="{00000005-94F0-4E1F-AE3E-4AC71D9C75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9840</c:v>
                </c:pt>
                <c:pt idx="3">
                  <c:v>10156</c:v>
                </c:pt>
                <c:pt idx="6">
                  <c:v>10288</c:v>
                </c:pt>
                <c:pt idx="9">
                  <c:v>10329</c:v>
                </c:pt>
                <c:pt idx="12">
                  <c:v>10814</c:v>
                </c:pt>
              </c:numCache>
            </c:numRef>
          </c:val>
          <c:extLst>
            <c:ext xmlns:c16="http://schemas.microsoft.com/office/drawing/2014/chart" uri="{C3380CC4-5D6E-409C-BE32-E72D297353CC}">
              <c16:uniqueId val="{00000006-94F0-4E1F-AE3E-4AC71D9C75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4F0-4E1F-AE3E-4AC71D9C75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11204</c:v>
                </c:pt>
                <c:pt idx="3">
                  <c:v>9484</c:v>
                </c:pt>
                <c:pt idx="6">
                  <c:v>8514</c:v>
                </c:pt>
                <c:pt idx="9">
                  <c:v>8247</c:v>
                </c:pt>
                <c:pt idx="12">
                  <c:v>8163</c:v>
                </c:pt>
              </c:numCache>
            </c:numRef>
          </c:val>
          <c:extLst>
            <c:ext xmlns:c16="http://schemas.microsoft.com/office/drawing/2014/chart" uri="{C3380CC4-5D6E-409C-BE32-E72D297353CC}">
              <c16:uniqueId val="{00000008-94F0-4E1F-AE3E-4AC71D9C75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1612</c:v>
                </c:pt>
                <c:pt idx="3">
                  <c:v>1410</c:v>
                </c:pt>
                <c:pt idx="6">
                  <c:v>609</c:v>
                </c:pt>
                <c:pt idx="9">
                  <c:v>1328</c:v>
                </c:pt>
                <c:pt idx="12">
                  <c:v>984</c:v>
                </c:pt>
              </c:numCache>
            </c:numRef>
          </c:val>
          <c:extLst>
            <c:ext xmlns:c16="http://schemas.microsoft.com/office/drawing/2014/chart" uri="{C3380CC4-5D6E-409C-BE32-E72D297353CC}">
              <c16:uniqueId val="{00000009-94F0-4E1F-AE3E-4AC71D9C75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50002</c:v>
                </c:pt>
                <c:pt idx="3">
                  <c:v>47459</c:v>
                </c:pt>
                <c:pt idx="6">
                  <c:v>46779</c:v>
                </c:pt>
                <c:pt idx="9">
                  <c:v>49644</c:v>
                </c:pt>
                <c:pt idx="12">
                  <c:v>52875</c:v>
                </c:pt>
              </c:numCache>
            </c:numRef>
          </c:val>
          <c:extLst>
            <c:ext xmlns:c16="http://schemas.microsoft.com/office/drawing/2014/chart" uri="{C3380CC4-5D6E-409C-BE32-E72D297353CC}">
              <c16:uniqueId val="{0000000A-94F0-4E1F-AE3E-4AC71D9C75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F0-4E1F-AE3E-4AC71D9C75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7669</c:v>
                </c:pt>
                <c:pt idx="1">
                  <c:v>7943</c:v>
                </c:pt>
                <c:pt idx="2">
                  <c:v>7936</c:v>
                </c:pt>
              </c:numCache>
            </c:numRef>
          </c:val>
          <c:extLst>
            <c:ext xmlns:c16="http://schemas.microsoft.com/office/drawing/2014/chart" uri="{C3380CC4-5D6E-409C-BE32-E72D297353CC}">
              <c16:uniqueId val="{00000000-9EC0-4CB7-95FF-680ACE20CF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EC0-4CB7-95FF-680ACE20CF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16369</c:v>
                </c:pt>
                <c:pt idx="1">
                  <c:v>15508</c:v>
                </c:pt>
                <c:pt idx="2">
                  <c:v>11325</c:v>
                </c:pt>
              </c:numCache>
            </c:numRef>
          </c:val>
          <c:extLst>
            <c:ext xmlns:c16="http://schemas.microsoft.com/office/drawing/2014/chart" uri="{C3380CC4-5D6E-409C-BE32-E72D297353CC}">
              <c16:uniqueId val="{00000002-9EC0-4CB7-95FF-680ACE20CF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285,715
281,110
76.49
119,721,525
117,524,734
1,181,152
56,812,441
52,875,146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普通交付税の交付団体となった平成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年度以降、財政力指数は</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程度で推移している。引き続き行財政改革のさらなる推進や税等の徴収強化等により、自立した財政運営に努める。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経常経費充当一般財源は、保育給付費やこども医療費をはじめとし</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た扶助費の増や、高齢化に伴い後期・介護特会等への繰出金が増額となったことにより、総額で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一方、経常一般財源は、固定資産税、個人市民税が増額となったことにより、総額で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そのため、経常収支比率は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64</xdr:row>
      <xdr:rowOff>31327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8347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63</xdr:row>
      <xdr:rowOff>82127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239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64</xdr:row>
      <xdr:rowOff>151977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82394"/>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151977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02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168504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人事院勧告の反映や職員数の増等により人件費が増となった結果、人口１人当たりの決算額も増加している。</a:t>
          </a:r>
        </a:p>
        <a:p>
          <a:r>
            <a:rPr kumimoji="1" lang="ja-JP" altLang="en-US" sz="1300">
              <a:latin typeface="ＭＳ Ｐゴシック" panose="020B0600070205080204" pitchFamily="50" charset="-128"/>
              <a:ea typeface="ＭＳ Ｐゴシック" panose="020B0600070205080204" pitchFamily="50" charset="-128"/>
            </a:rPr>
            <a:t>　今後も職員の適正配置等による人件費の適正化、ビルド＆スクラップの推進による物件費の抑制を基本に、経常経費の効率化を図る。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49154</xdr:rowOff>
    </xdr:from>
    <xdr:to>
      <xdr:col>23</xdr:col>
      <xdr:colOff>133350</xdr:colOff>
      <xdr:row>83</xdr:row>
      <xdr:rowOff>135919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79504"/>
          <a:ext cx="838200" cy="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162614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50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157935</xdr:rowOff>
    </xdr:from>
    <xdr:to>
      <xdr:col>19</xdr:col>
      <xdr:colOff>133350</xdr:colOff>
      <xdr:row>83</xdr:row>
      <xdr:rowOff>49154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16835"/>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81726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69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22375</xdr:rowOff>
    </xdr:from>
    <xdr:to>
      <xdr:col>15</xdr:col>
      <xdr:colOff>82550</xdr:colOff>
      <xdr:row>82</xdr:row>
      <xdr:rowOff>157935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81275"/>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24934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1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84999</xdr:rowOff>
    </xdr:from>
    <xdr:to>
      <xdr:col>11</xdr:col>
      <xdr:colOff>31750</xdr:colOff>
      <xdr:row>82</xdr:row>
      <xdr:rowOff>22375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2449"/>
          <a:ext cx="889000" cy="1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85119</xdr:rowOff>
    </xdr:from>
    <xdr:to>
      <xdr:col>23</xdr:col>
      <xdr:colOff>184150</xdr:colOff>
      <xdr:row>84</xdr:row>
      <xdr:rowOff>15269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57196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8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169804</xdr:rowOff>
    </xdr:from>
    <xdr:to>
      <xdr:col>19</xdr:col>
      <xdr:colOff>184150</xdr:colOff>
      <xdr:row>83</xdr:row>
      <xdr:rowOff>99954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2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84731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1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107135</xdr:rowOff>
    </xdr:from>
    <xdr:to>
      <xdr:col>15</xdr:col>
      <xdr:colOff>133350</xdr:colOff>
      <xdr:row>83</xdr:row>
      <xdr:rowOff>37285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22062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5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143025</xdr:rowOff>
    </xdr:from>
    <xdr:to>
      <xdr:col>11</xdr:col>
      <xdr:colOff>82550</xdr:colOff>
      <xdr:row>82</xdr:row>
      <xdr:rowOff>73175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57952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1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34199</xdr:rowOff>
    </xdr:from>
    <xdr:to>
      <xdr:col>7</xdr:col>
      <xdr:colOff>31750</xdr:colOff>
      <xdr:row>81</xdr:row>
      <xdr:rowOff>135799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120576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0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国と比較して、職員構成率が異なる階層の平均給料月額の差が影響し、近年は指数が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a:t>
          </a:r>
        </a:p>
        <a:p>
          <a:r>
            <a:rPr kumimoji="1" lang="ja-JP" altLang="en-US" sz="1300">
              <a:latin typeface="ＭＳ Ｐゴシック" panose="020B0600070205080204" pitchFamily="50" charset="-128"/>
              <a:ea typeface="ＭＳ Ｐゴシック" panose="020B0600070205080204" pitchFamily="50" charset="-128"/>
            </a:rPr>
            <a:t>　国家公務員給与の準拠を基本として、引き続き適正な給与水準の維持に努める。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88</xdr:row>
      <xdr:rowOff>48261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46300"/>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125730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99061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704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99061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704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新規の職員採用は、必要数を堅持し、適正化を図っている。加えて、指定管理者制度の導入や民間への業務委託化など、アウトソーシングを推進することにより、効率的な人員配置を行っている。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25400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0033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56744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168698</xdr:rowOff>
    </xdr:from>
    <xdr:to>
      <xdr:col>77</xdr:col>
      <xdr:colOff>44450</xdr:colOff>
      <xdr:row>60</xdr:row>
      <xdr:rowOff>13335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842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168698</xdr:rowOff>
    </xdr:from>
    <xdr:to>
      <xdr:col>72</xdr:col>
      <xdr:colOff>203200</xdr:colOff>
      <xdr:row>60</xdr:row>
      <xdr:rowOff>1270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842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60</xdr:row>
      <xdr:rowOff>1270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7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117898</xdr:rowOff>
    </xdr:from>
    <xdr:to>
      <xdr:col>73</xdr:col>
      <xdr:colOff>44450</xdr:colOff>
      <xdr:row>60</xdr:row>
      <xdr:rowOff>48048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58225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市債の発行抑制に努めるとともに、総合計画内に「財政計画」を定めて「財政運営の基本原則」として将来世代の負担の抑制を目標に掲げるなど、公債費負担が過度に財政運営を圧迫しないように配慮してきたことから、現時点では比較的健全な数値となっている。</a:t>
          </a:r>
        </a:p>
        <a:p>
          <a:r>
            <a:rPr kumimoji="1" lang="ja-JP" altLang="en-US" sz="1300">
              <a:latin typeface="ＭＳ Ｐゴシック" panose="020B0600070205080204" pitchFamily="50" charset="-128"/>
              <a:ea typeface="ＭＳ Ｐゴシック" panose="020B0600070205080204" pitchFamily="50" charset="-128"/>
            </a:rPr>
            <a:t>　今後も継続して健全化の取組みを実践し、現水準を維持していく。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55336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41533"/>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25296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100390</xdr:rowOff>
    </xdr:from>
    <xdr:to>
      <xdr:col>77</xdr:col>
      <xdr:colOff>44450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27259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31448</xdr:rowOff>
    </xdr:from>
    <xdr:to>
      <xdr:col>72</xdr:col>
      <xdr:colOff>203200</xdr:colOff>
      <xdr:row>36</xdr:row>
      <xdr:rowOff>100390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203648"/>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110974</xdr:rowOff>
    </xdr:from>
    <xdr:to>
      <xdr:col>68</xdr:col>
      <xdr:colOff>152400</xdr:colOff>
      <xdr:row>36</xdr:row>
      <xdr:rowOff>31448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1117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4536</xdr:rowOff>
    </xdr:from>
    <xdr:to>
      <xdr:col>81</xdr:col>
      <xdr:colOff>95250</xdr:colOff>
      <xdr:row>37</xdr:row>
      <xdr:rowOff>106136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97263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49590</xdr:rowOff>
    </xdr:from>
    <xdr:to>
      <xdr:col>73</xdr:col>
      <xdr:colOff>44450</xdr:colOff>
      <xdr:row>36</xdr:row>
      <xdr:rowOff>151190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161367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152098</xdr:rowOff>
    </xdr:from>
    <xdr:to>
      <xdr:col>68</xdr:col>
      <xdr:colOff>203200</xdr:colOff>
      <xdr:row>36</xdr:row>
      <xdr:rowOff>82248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92425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60174</xdr:rowOff>
    </xdr:from>
    <xdr:to>
      <xdr:col>64</xdr:col>
      <xdr:colOff>152400</xdr:colOff>
      <xdr:row>35</xdr:row>
      <xdr:rowOff>161774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501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582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市債発行の抑制を基本に財政運営を行ってきたことなどから、算定上の将来負担額はマイナス値となっており、算出されていない。</a:t>
          </a:r>
        </a:p>
        <a:p>
          <a:r>
            <a:rPr kumimoji="1" lang="ja-JP" altLang="en-US" sz="1300">
              <a:latin typeface="ＭＳ Ｐゴシック" panose="020B0600070205080204" pitchFamily="50" charset="-128"/>
              <a:ea typeface="ＭＳ Ｐゴシック" panose="020B0600070205080204" pitchFamily="50" charset="-128"/>
            </a:rPr>
            <a:t>　今後も、将来にわたる財政の健全性の確保を基本として、市債・基金の適切な活用、また下水道・水道会計への繰出金の適正化などに取り組み、現在の水準を維持していく。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11536</xdr:rowOff>
    </xdr:from>
    <xdr:to>
      <xdr:col>73</xdr:col>
      <xdr:colOff>44450</xdr:colOff>
      <xdr:row>15</xdr:row>
      <xdr:rowOff>113136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285,715
281,110
76.49
119,721,525
117,524,734
1,181,152
56,812,441
52,875,146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新規の職員採用数の適正化を図るとともに、給与水準についても国家公務員準拠を基本としている。また指定管理者制度の導入や民間への業務委託を活用し、効率的な人員配置を行い、人件費の適正化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98425</xdr:rowOff>
    </xdr:from>
    <xdr:to>
      <xdr:col>24</xdr:col>
      <xdr:colOff>25400</xdr:colOff>
      <xdr:row>37</xdr:row>
      <xdr:rowOff>112713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4420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135590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13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112713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4135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141288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413500"/>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127000</xdr:rowOff>
    </xdr:from>
    <xdr:to>
      <xdr:col>11</xdr:col>
      <xdr:colOff>9525</xdr:colOff>
      <xdr:row>38</xdr:row>
      <xdr:rowOff>141288</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127750"/>
          <a:ext cx="889000" cy="52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47625</xdr:rowOff>
    </xdr:from>
    <xdr:to>
      <xdr:col>24</xdr:col>
      <xdr:colOff>76200</xdr:colOff>
      <xdr:row>37</xdr:row>
      <xdr:rowOff>149225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19702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61913</xdr:rowOff>
    </xdr:from>
    <xdr:to>
      <xdr:col>20</xdr:col>
      <xdr:colOff>38100</xdr:colOff>
      <xdr:row>37</xdr:row>
      <xdr:rowOff>163513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4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148290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49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90488</xdr:rowOff>
    </xdr:from>
    <xdr:to>
      <xdr:col>11</xdr:col>
      <xdr:colOff>60325</xdr:colOff>
      <xdr:row>39</xdr:row>
      <xdr:rowOff>20638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6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5415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69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に比べて高くなっている要因は、ごみ収集・小学校給食調理等の業務における民間委託の実施、またスポーツ施設等の運営において指定管理者制度を導入するなど、直営業務の委託化を積極的に推進してきたことがあげられ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20864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3245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117220</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5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19</xdr:row>
      <xdr:rowOff>20864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30498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94343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3049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135164</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3180443"/>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32856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84364</xdr:rowOff>
    </xdr:from>
    <xdr:to>
      <xdr:col>65</xdr:col>
      <xdr:colOff>53975</xdr:colOff>
      <xdr:row>20</xdr:row>
      <xdr:rowOff>14514</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170741</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類似団体内平均値に比べて高くなっている要因は、子育て支援等の施策を積極的に講じていることなどが挙げられる。今後も他団体の給付状況等を鑑み、適切な対応を図っていく。</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102343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102507</xdr:rowOff>
    </xdr:from>
    <xdr:to>
      <xdr:col>19</xdr:col>
      <xdr:colOff>187325</xdr:colOff>
      <xdr:row>59</xdr:row>
      <xdr:rowOff>118835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102180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102507</xdr:rowOff>
    </xdr:from>
    <xdr:to>
      <xdr:col>15</xdr:col>
      <xdr:colOff>98425</xdr:colOff>
      <xdr:row>59</xdr:row>
      <xdr:rowOff>151493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218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61</xdr:row>
      <xdr:rowOff>4535</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flipV="1">
          <a:off x="1320800" y="10267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64605</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51707</xdr:rowOff>
    </xdr:from>
    <xdr:to>
      <xdr:col>15</xdr:col>
      <xdr:colOff>149225</xdr:colOff>
      <xdr:row>59</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高齢化に伴い介護・後期特会への繰出金が増額していることに伴い、上昇傾向となっている。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152400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10033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152400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956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152400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補助金・交付金については、外部委員参画のもと策定した「補助金のあり方に関するガイドライン」に基づき、公益性等の視点から適正な執行に努めている。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77470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572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101617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593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130810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572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130810</xdr:rowOff>
    </xdr:from>
    <xdr:to>
      <xdr:col>69</xdr:col>
      <xdr:colOff>92075</xdr:colOff>
      <xdr:row>34</xdr:row>
      <xdr:rowOff>12700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578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26670</xdr:rowOff>
    </xdr:from>
    <xdr:to>
      <xdr:col>82</xdr:col>
      <xdr:colOff>158750</xdr:colOff>
      <xdr:row>33</xdr:row>
      <xdr:rowOff>128270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106697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80010</xdr:rowOff>
    </xdr:from>
    <xdr:to>
      <xdr:col>69</xdr:col>
      <xdr:colOff>142875</xdr:colOff>
      <xdr:row>34</xdr:row>
      <xdr:rowOff>10160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20337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従前より将来の財政負担を考慮しつつ、事業の必要性・効果等を十分検討し、市債の発行を抑制してきたことにより、類似団体内平均値に比べ低い値となっている。</a:t>
          </a:r>
        </a:p>
        <a:p>
          <a:r>
            <a:rPr kumimoji="1" lang="ja-JP" altLang="en-US" sz="1300">
              <a:latin typeface="ＭＳ Ｐゴシック" panose="020B0600070205080204" pitchFamily="50" charset="-128"/>
              <a:ea typeface="ＭＳ Ｐゴシック" panose="020B0600070205080204" pitchFamily="50" charset="-128"/>
            </a:rPr>
            <a:t>　今後も将来を見据えた計画的な市債発行に努める。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105228</xdr:rowOff>
    </xdr:from>
    <xdr:to>
      <xdr:col>24</xdr:col>
      <xdr:colOff>25400</xdr:colOff>
      <xdr:row>74</xdr:row>
      <xdr:rowOff>105228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987800" y="12792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94343</xdr:rowOff>
    </xdr:from>
    <xdr:to>
      <xdr:col>19</xdr:col>
      <xdr:colOff>187325</xdr:colOff>
      <xdr:row>74</xdr:row>
      <xdr:rowOff>105228</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3098800" y="12781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94343</xdr:rowOff>
    </xdr:from>
    <xdr:to>
      <xdr:col>15</xdr:col>
      <xdr:colOff>98425</xdr:colOff>
      <xdr:row>75</xdr:row>
      <xdr:rowOff>9978</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2209800" y="12781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148772</xdr:rowOff>
    </xdr:from>
    <xdr:to>
      <xdr:col>11</xdr:col>
      <xdr:colOff>9525</xdr:colOff>
      <xdr:row>75</xdr:row>
      <xdr:rowOff>9978</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320800" y="12836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54428</xdr:rowOff>
    </xdr:from>
    <xdr:to>
      <xdr:col>24</xdr:col>
      <xdr:colOff>76200</xdr:colOff>
      <xdr:row>74</xdr:row>
      <xdr:rowOff>156028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70955</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54428</xdr:rowOff>
    </xdr:from>
    <xdr:to>
      <xdr:col>20</xdr:col>
      <xdr:colOff>38100</xdr:colOff>
      <xdr:row>74</xdr:row>
      <xdr:rowOff>156028</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166205</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43543</xdr:rowOff>
    </xdr:from>
    <xdr:to>
      <xdr:col>15</xdr:col>
      <xdr:colOff>149225</xdr:colOff>
      <xdr:row>74</xdr:row>
      <xdr:rowOff>145143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155320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130628</xdr:rowOff>
    </xdr:from>
    <xdr:to>
      <xdr:col>11</xdr:col>
      <xdr:colOff>60325</xdr:colOff>
      <xdr:row>75</xdr:row>
      <xdr:rowOff>60778</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70955</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97972</xdr:rowOff>
    </xdr:from>
    <xdr:to>
      <xdr:col>6</xdr:col>
      <xdr:colOff>171450</xdr:colOff>
      <xdr:row>75</xdr:row>
      <xdr:rowOff>28122</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38299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従前からの将来の財政負担を考慮した取組みにより、公債費が類似団体平均値に比べ低い値となっていることに伴い、公債費以外の割合が高くなっている。</a:t>
          </a: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170543</xdr:rowOff>
    </xdr:from>
    <xdr:to>
      <xdr:col>82</xdr:col>
      <xdr:colOff>107950</xdr:colOff>
      <xdr:row>79</xdr:row>
      <xdr:rowOff>162379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5671800" y="135436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68234</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80736</xdr:rowOff>
    </xdr:from>
    <xdr:to>
      <xdr:col>78</xdr:col>
      <xdr:colOff>69850</xdr:colOff>
      <xdr:row>78</xdr:row>
      <xdr:rowOff>170543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4782800" y="132823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80736</xdr:rowOff>
    </xdr:from>
    <xdr:to>
      <xdr:col>73</xdr:col>
      <xdr:colOff>180975</xdr:colOff>
      <xdr:row>80</xdr:row>
      <xdr:rowOff>78014</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flipV="1">
          <a:off x="13893800" y="13282386"/>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60070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140607</xdr:rowOff>
    </xdr:from>
    <xdr:to>
      <xdr:col>69</xdr:col>
      <xdr:colOff>92075</xdr:colOff>
      <xdr:row>80</xdr:row>
      <xdr:rowOff>78014</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a:off x="13004800" y="13685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111579</xdr:rowOff>
    </xdr:from>
    <xdr:to>
      <xdr:col>82</xdr:col>
      <xdr:colOff>158750</xdr:colOff>
      <xdr:row>80</xdr:row>
      <xdr:rowOff>41729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83656</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362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119743</xdr:rowOff>
    </xdr:from>
    <xdr:to>
      <xdr:col>78</xdr:col>
      <xdr:colOff>120650</xdr:colOff>
      <xdr:row>79</xdr:row>
      <xdr:rowOff>49893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34670</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357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29936</xdr:rowOff>
    </xdr:from>
    <xdr:to>
      <xdr:col>74</xdr:col>
      <xdr:colOff>31750</xdr:colOff>
      <xdr:row>77</xdr:row>
      <xdr:rowOff>131536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116313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27214</xdr:rowOff>
    </xdr:from>
    <xdr:to>
      <xdr:col>69</xdr:col>
      <xdr:colOff>142875</xdr:colOff>
      <xdr:row>80</xdr:row>
      <xdr:rowOff>128814</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113591</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89807</xdr:rowOff>
    </xdr:from>
    <xdr:to>
      <xdr:col>65</xdr:col>
      <xdr:colOff>53975</xdr:colOff>
      <xdr:row>80</xdr:row>
      <xdr:rowOff>19957</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4734</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7322</xdr:rowOff>
    </xdr:from>
    <xdr:to>
      <xdr:col>29</xdr:col>
      <xdr:colOff>127000</xdr:colOff>
      <xdr:row>18</xdr:row>
      <xdr:rowOff>84165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41047"/>
          <a:ext cx="647700" cy="7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79070</xdr:rowOff>
    </xdr:from>
    <xdr:to>
      <xdr:col>26</xdr:col>
      <xdr:colOff>50800</xdr:colOff>
      <xdr:row>18</xdr:row>
      <xdr:rowOff>84165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12795"/>
          <a:ext cx="6985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152359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79070</xdr:rowOff>
    </xdr:from>
    <xdr:to>
      <xdr:col>22</xdr:col>
      <xdr:colOff>114300</xdr:colOff>
      <xdr:row>18</xdr:row>
      <xdr:rowOff>117573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2795"/>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117573</xdr:rowOff>
    </xdr:from>
    <xdr:to>
      <xdr:col>18</xdr:col>
      <xdr:colOff>177800</xdr:colOff>
      <xdr:row>19</xdr:row>
      <xdr:rowOff>79625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1298"/>
          <a:ext cx="698500" cy="133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127972</xdr:rowOff>
    </xdr:from>
    <xdr:to>
      <xdr:col>29</xdr:col>
      <xdr:colOff>177800</xdr:colOff>
      <xdr:row>18</xdr:row>
      <xdr:rowOff>58122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9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100049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33365</xdr:rowOff>
    </xdr:from>
    <xdr:to>
      <xdr:col>26</xdr:col>
      <xdr:colOff>101600</xdr:colOff>
      <xdr:row>18</xdr:row>
      <xdr:rowOff>134965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3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28270</xdr:rowOff>
    </xdr:from>
    <xdr:to>
      <xdr:col>22</xdr:col>
      <xdr:colOff>165100</xdr:colOff>
      <xdr:row>18</xdr:row>
      <xdr:rowOff>129870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114647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66773</xdr:rowOff>
    </xdr:from>
    <xdr:to>
      <xdr:col>19</xdr:col>
      <xdr:colOff>38100</xdr:colOff>
      <xdr:row>18</xdr:row>
      <xdr:rowOff>168373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153150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28825</xdr:rowOff>
    </xdr:from>
    <xdr:to>
      <xdr:col>15</xdr:col>
      <xdr:colOff>101600</xdr:colOff>
      <xdr:row>19</xdr:row>
      <xdr:rowOff>130425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115202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296278</xdr:rowOff>
    </xdr:from>
    <xdr:to>
      <xdr:col>29</xdr:col>
      <xdr:colOff>127000</xdr:colOff>
      <xdr:row>37</xdr:row>
      <xdr:rowOff>115113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20828"/>
          <a:ext cx="0" cy="1018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87190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115113</xdr:rowOff>
    </xdr:from>
    <xdr:to>
      <xdr:col>30</xdr:col>
      <xdr:colOff>25400</xdr:colOff>
      <xdr:row>37</xdr:row>
      <xdr:rowOff>115113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39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39755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296278</xdr:rowOff>
    </xdr:from>
    <xdr:to>
      <xdr:col>30</xdr:col>
      <xdr:colOff>25400</xdr:colOff>
      <xdr:row>33</xdr:row>
      <xdr:rowOff>296278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20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54763</xdr:rowOff>
    </xdr:from>
    <xdr:to>
      <xdr:col>29</xdr:col>
      <xdr:colOff>127000</xdr:colOff>
      <xdr:row>37</xdr:row>
      <xdr:rowOff>97549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79463"/>
          <a:ext cx="647700" cy="42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35006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45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189929</xdr:rowOff>
    </xdr:from>
    <xdr:to>
      <xdr:col>29</xdr:col>
      <xdr:colOff>177800</xdr:colOff>
      <xdr:row>35</xdr:row>
      <xdr:rowOff>291529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00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97549</xdr:rowOff>
    </xdr:from>
    <xdr:to>
      <xdr:col>26</xdr:col>
      <xdr:colOff>50800</xdr:colOff>
      <xdr:row>37</xdr:row>
      <xdr:rowOff>133096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22249"/>
          <a:ext cx="6985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165964</xdr:rowOff>
    </xdr:from>
    <xdr:to>
      <xdr:col>26</xdr:col>
      <xdr:colOff>101600</xdr:colOff>
      <xdr:row>35</xdr:row>
      <xdr:rowOff>267564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76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277741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4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133096</xdr:rowOff>
    </xdr:from>
    <xdr:to>
      <xdr:col>22</xdr:col>
      <xdr:colOff>114300</xdr:colOff>
      <xdr:row>37</xdr:row>
      <xdr:rowOff>158014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57796"/>
          <a:ext cx="6985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239725</xdr:rowOff>
    </xdr:from>
    <xdr:to>
      <xdr:col>22</xdr:col>
      <xdr:colOff>165100</xdr:colOff>
      <xdr:row>35</xdr:row>
      <xdr:rowOff>341325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8602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158014</xdr:rowOff>
    </xdr:from>
    <xdr:to>
      <xdr:col>18</xdr:col>
      <xdr:colOff>177800</xdr:colOff>
      <xdr:row>37</xdr:row>
      <xdr:rowOff>200799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82714"/>
          <a:ext cx="698500" cy="4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266967</xdr:rowOff>
    </xdr:from>
    <xdr:to>
      <xdr:col>19</xdr:col>
      <xdr:colOff>38100</xdr:colOff>
      <xdr:row>36</xdr:row>
      <xdr:rowOff>25667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35844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270548</xdr:rowOff>
    </xdr:from>
    <xdr:to>
      <xdr:col>15</xdr:col>
      <xdr:colOff>101600</xdr:colOff>
      <xdr:row>36</xdr:row>
      <xdr:rowOff>29248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39425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3963</xdr:rowOff>
    </xdr:from>
    <xdr:to>
      <xdr:col>29</xdr:col>
      <xdr:colOff>177800</xdr:colOff>
      <xdr:row>37</xdr:row>
      <xdr:rowOff>105563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2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83990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46749</xdr:rowOff>
    </xdr:from>
    <xdr:to>
      <xdr:col>26</xdr:col>
      <xdr:colOff>101600</xdr:colOff>
      <xdr:row>37</xdr:row>
      <xdr:rowOff>148349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7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133126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5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82296</xdr:rowOff>
    </xdr:from>
    <xdr:to>
      <xdr:col>22</xdr:col>
      <xdr:colOff>165100</xdr:colOff>
      <xdr:row>37</xdr:row>
      <xdr:rowOff>183896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0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168673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9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107214</xdr:rowOff>
    </xdr:from>
    <xdr:to>
      <xdr:col>19</xdr:col>
      <xdr:colOff>38100</xdr:colOff>
      <xdr:row>37</xdr:row>
      <xdr:rowOff>208814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3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193591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1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149999</xdr:rowOff>
    </xdr:from>
    <xdr:to>
      <xdr:col>15</xdr:col>
      <xdr:colOff>101600</xdr:colOff>
      <xdr:row>37</xdr:row>
      <xdr:rowOff>251599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7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236376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6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285,715
281,110
76.49
119,721,525
117,524,734
1,181,152
56,812,441
52,875,146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76759</xdr:rowOff>
    </xdr:from>
    <xdr:to>
      <xdr:col>24</xdr:col>
      <xdr:colOff>63500</xdr:colOff>
      <xdr:row>36</xdr:row>
      <xdr:rowOff>118935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8959"/>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167136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6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118364</xdr:rowOff>
    </xdr:from>
    <xdr:to>
      <xdr:col>19</xdr:col>
      <xdr:colOff>177800</xdr:colOff>
      <xdr:row>36</xdr:row>
      <xdr:rowOff>118935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056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118364</xdr:rowOff>
    </xdr:from>
    <xdr:to>
      <xdr:col>15</xdr:col>
      <xdr:colOff>50800</xdr:colOff>
      <xdr:row>36</xdr:row>
      <xdr:rowOff>161684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0564"/>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121645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161684</xdr:rowOff>
    </xdr:from>
    <xdr:to>
      <xdr:col>10</xdr:col>
      <xdr:colOff>114300</xdr:colOff>
      <xdr:row>38</xdr:row>
      <xdr:rowOff>144425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3884"/>
          <a:ext cx="889000" cy="3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152468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17594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8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25959</xdr:rowOff>
    </xdr:from>
    <xdr:to>
      <xdr:col>24</xdr:col>
      <xdr:colOff>114300</xdr:colOff>
      <xdr:row>36</xdr:row>
      <xdr:rowOff>127559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68135</xdr:rowOff>
    </xdr:from>
    <xdr:to>
      <xdr:col>20</xdr:col>
      <xdr:colOff>38100</xdr:colOff>
      <xdr:row>36</xdr:row>
      <xdr:rowOff>169735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160862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67564</xdr:rowOff>
    </xdr:from>
    <xdr:to>
      <xdr:col>15</xdr:col>
      <xdr:colOff>101600</xdr:colOff>
      <xdr:row>36</xdr:row>
      <xdr:rowOff>169164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160291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110884</xdr:rowOff>
    </xdr:from>
    <xdr:to>
      <xdr:col>10</xdr:col>
      <xdr:colOff>165100</xdr:colOff>
      <xdr:row>37</xdr:row>
      <xdr:rowOff>41034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32161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7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93625</xdr:rowOff>
    </xdr:from>
    <xdr:to>
      <xdr:col>6</xdr:col>
      <xdr:colOff>38100</xdr:colOff>
      <xdr:row>39</xdr:row>
      <xdr:rowOff>23775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14902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169692</xdr:rowOff>
    </xdr:from>
    <xdr:to>
      <xdr:col>24</xdr:col>
      <xdr:colOff>63500</xdr:colOff>
      <xdr:row>54</xdr:row>
      <xdr:rowOff>77246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56542"/>
          <a:ext cx="8382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77246</xdr:rowOff>
    </xdr:from>
    <xdr:to>
      <xdr:col>19</xdr:col>
      <xdr:colOff>177800</xdr:colOff>
      <xdr:row>55</xdr:row>
      <xdr:rowOff>24668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3554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24668</xdr:rowOff>
    </xdr:from>
    <xdr:to>
      <xdr:col>15</xdr:col>
      <xdr:colOff>50800</xdr:colOff>
      <xdr:row>57</xdr:row>
      <xdr:rowOff>17125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54418"/>
          <a:ext cx="889000" cy="3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97592</xdr:rowOff>
    </xdr:from>
    <xdr:to>
      <xdr:col>10</xdr:col>
      <xdr:colOff>114300</xdr:colOff>
      <xdr:row>57</xdr:row>
      <xdr:rowOff>17125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98792"/>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69110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118892</xdr:rowOff>
    </xdr:from>
    <xdr:to>
      <xdr:col>24</xdr:col>
      <xdr:colOff>114300</xdr:colOff>
      <xdr:row>54</xdr:row>
      <xdr:rowOff>49042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141769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26446</xdr:rowOff>
    </xdr:from>
    <xdr:to>
      <xdr:col>20</xdr:col>
      <xdr:colOff>38100</xdr:colOff>
      <xdr:row>54</xdr:row>
      <xdr:rowOff>128046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144573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145318</xdr:rowOff>
    </xdr:from>
    <xdr:to>
      <xdr:col>15</xdr:col>
      <xdr:colOff>101600</xdr:colOff>
      <xdr:row>55</xdr:row>
      <xdr:rowOff>75468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91995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1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137775</xdr:rowOff>
    </xdr:from>
    <xdr:to>
      <xdr:col>10</xdr:col>
      <xdr:colOff>165100</xdr:colOff>
      <xdr:row>57</xdr:row>
      <xdr:rowOff>67925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84452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46792</xdr:rowOff>
    </xdr:from>
    <xdr:to>
      <xdr:col>6</xdr:col>
      <xdr:colOff>38100</xdr:colOff>
      <xdr:row>56</xdr:row>
      <xdr:rowOff>148392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164919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38522</xdr:rowOff>
    </xdr:from>
    <xdr:to>
      <xdr:col>24</xdr:col>
      <xdr:colOff>63500</xdr:colOff>
      <xdr:row>77</xdr:row>
      <xdr:rowOff>90962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40172"/>
          <a:ext cx="838200" cy="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145462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75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90962</xdr:rowOff>
    </xdr:from>
    <xdr:to>
      <xdr:col>19</xdr:col>
      <xdr:colOff>177800</xdr:colOff>
      <xdr:row>77</xdr:row>
      <xdr:rowOff>139836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92612"/>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108383</xdr:rowOff>
    </xdr:from>
    <xdr:to>
      <xdr:col>15</xdr:col>
      <xdr:colOff>50800</xdr:colOff>
      <xdr:row>77</xdr:row>
      <xdr:rowOff>139836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10033"/>
          <a:ext cx="889000" cy="3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86528</xdr:rowOff>
    </xdr:from>
    <xdr:to>
      <xdr:col>10</xdr:col>
      <xdr:colOff>114300</xdr:colOff>
      <xdr:row>77</xdr:row>
      <xdr:rowOff>108383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8178"/>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141668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159172</xdr:rowOff>
    </xdr:from>
    <xdr:to>
      <xdr:col>24</xdr:col>
      <xdr:colOff>114300</xdr:colOff>
      <xdr:row>77</xdr:row>
      <xdr:rowOff>89322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10599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40162</xdr:rowOff>
    </xdr:from>
    <xdr:to>
      <xdr:col>20</xdr:col>
      <xdr:colOff>38100</xdr:colOff>
      <xdr:row>77</xdr:row>
      <xdr:rowOff>141762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132889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89036</xdr:rowOff>
    </xdr:from>
    <xdr:to>
      <xdr:col>15</xdr:col>
      <xdr:colOff>101600</xdr:colOff>
      <xdr:row>78</xdr:row>
      <xdr:rowOff>19186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57583</xdr:rowOff>
    </xdr:from>
    <xdr:to>
      <xdr:col>10</xdr:col>
      <xdr:colOff>165100</xdr:colOff>
      <xdr:row>77</xdr:row>
      <xdr:rowOff>159183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150310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35728</xdr:rowOff>
    </xdr:from>
    <xdr:to>
      <xdr:col>6</xdr:col>
      <xdr:colOff>38100</xdr:colOff>
      <xdr:row>77</xdr:row>
      <xdr:rowOff>137328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153855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67397</xdr:rowOff>
    </xdr:from>
    <xdr:to>
      <xdr:col>24</xdr:col>
      <xdr:colOff>63500</xdr:colOff>
      <xdr:row>96</xdr:row>
      <xdr:rowOff>55852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55147"/>
          <a:ext cx="838200" cy="15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106798</xdr:rowOff>
    </xdr:from>
    <xdr:to>
      <xdr:col>19</xdr:col>
      <xdr:colOff>177800</xdr:colOff>
      <xdr:row>96</xdr:row>
      <xdr:rowOff>55852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223098"/>
          <a:ext cx="889000" cy="29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29756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6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106798</xdr:rowOff>
    </xdr:from>
    <xdr:to>
      <xdr:col>15</xdr:col>
      <xdr:colOff>50800</xdr:colOff>
      <xdr:row>97</xdr:row>
      <xdr:rowOff>24126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23098"/>
          <a:ext cx="889000" cy="4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12512</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24126</xdr:rowOff>
    </xdr:from>
    <xdr:to>
      <xdr:col>10</xdr:col>
      <xdr:colOff>114300</xdr:colOff>
      <xdr:row>97</xdr:row>
      <xdr:rowOff>109868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54776"/>
          <a:ext cx="889000" cy="8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106010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16597</xdr:rowOff>
    </xdr:from>
    <xdr:to>
      <xdr:col>24</xdr:col>
      <xdr:colOff>114300</xdr:colOff>
      <xdr:row>95</xdr:row>
      <xdr:rowOff>118197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0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39474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5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5052</xdr:rowOff>
    </xdr:from>
    <xdr:to>
      <xdr:col>20</xdr:col>
      <xdr:colOff>38100</xdr:colOff>
      <xdr:row>96</xdr:row>
      <xdr:rowOff>106652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123179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2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55998</xdr:rowOff>
    </xdr:from>
    <xdr:to>
      <xdr:col>15</xdr:col>
      <xdr:colOff>101600</xdr:colOff>
      <xdr:row>94</xdr:row>
      <xdr:rowOff>157598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2675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9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144776</xdr:rowOff>
    </xdr:from>
    <xdr:to>
      <xdr:col>10</xdr:col>
      <xdr:colOff>165100</xdr:colOff>
      <xdr:row>97</xdr:row>
      <xdr:rowOff>74926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91453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7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59068</xdr:rowOff>
    </xdr:from>
    <xdr:to>
      <xdr:col>6</xdr:col>
      <xdr:colOff>38100</xdr:colOff>
      <xdr:row>97</xdr:row>
      <xdr:rowOff>160668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5745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46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44679</xdr:rowOff>
    </xdr:from>
    <xdr:to>
      <xdr:col>55</xdr:col>
      <xdr:colOff>0</xdr:colOff>
      <xdr:row>39</xdr:row>
      <xdr:rowOff>60313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731229"/>
          <a:ext cx="838200" cy="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44679</xdr:rowOff>
    </xdr:from>
    <xdr:to>
      <xdr:col>50</xdr:col>
      <xdr:colOff>114300</xdr:colOff>
      <xdr:row>39</xdr:row>
      <xdr:rowOff>103010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731229"/>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119499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149873</xdr:rowOff>
    </xdr:from>
    <xdr:to>
      <xdr:col>45</xdr:col>
      <xdr:colOff>177800</xdr:colOff>
      <xdr:row>39</xdr:row>
      <xdr:rowOff>103010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464823"/>
          <a:ext cx="889000" cy="132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149873</xdr:rowOff>
    </xdr:from>
    <xdr:to>
      <xdr:col>41</xdr:col>
      <xdr:colOff>50800</xdr:colOff>
      <xdr:row>39</xdr:row>
      <xdr:rowOff>120586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464823"/>
          <a:ext cx="889000" cy="13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80700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79354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9513</xdr:rowOff>
    </xdr:from>
    <xdr:to>
      <xdr:col>55</xdr:col>
      <xdr:colOff>50800</xdr:colOff>
      <xdr:row>39</xdr:row>
      <xdr:rowOff>111113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95890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6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165329</xdr:rowOff>
    </xdr:from>
    <xdr:to>
      <xdr:col>50</xdr:col>
      <xdr:colOff>165100</xdr:colOff>
      <xdr:row>39</xdr:row>
      <xdr:rowOff>95479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86606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52210</xdr:rowOff>
    </xdr:from>
    <xdr:to>
      <xdr:col>46</xdr:col>
      <xdr:colOff>38100</xdr:colOff>
      <xdr:row>39</xdr:row>
      <xdr:rowOff>153810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7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144937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8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99073</xdr:rowOff>
    </xdr:from>
    <xdr:to>
      <xdr:col>41</xdr:col>
      <xdr:colOff>101600</xdr:colOff>
      <xdr:row>32</xdr:row>
      <xdr:rowOff>29223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4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20350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50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69786</xdr:rowOff>
    </xdr:from>
    <xdr:to>
      <xdr:col>36</xdr:col>
      <xdr:colOff>165100</xdr:colOff>
      <xdr:row>39</xdr:row>
      <xdr:rowOff>171386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5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162513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84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30049</xdr:rowOff>
    </xdr:from>
    <xdr:to>
      <xdr:col>55</xdr:col>
      <xdr:colOff>0</xdr:colOff>
      <xdr:row>54</xdr:row>
      <xdr:rowOff>38316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288349"/>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102112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38316</xdr:rowOff>
    </xdr:from>
    <xdr:to>
      <xdr:col>50</xdr:col>
      <xdr:colOff>114300</xdr:colOff>
      <xdr:row>56</xdr:row>
      <xdr:rowOff>75635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296616"/>
          <a:ext cx="889000" cy="38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75635</xdr:rowOff>
    </xdr:from>
    <xdr:to>
      <xdr:col>45</xdr:col>
      <xdr:colOff>177800</xdr:colOff>
      <xdr:row>58</xdr:row>
      <xdr:rowOff>826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76835"/>
          <a:ext cx="889000" cy="2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826</xdr:rowOff>
    </xdr:from>
    <xdr:to>
      <xdr:col>41</xdr:col>
      <xdr:colOff>50800</xdr:colOff>
      <xdr:row>58</xdr:row>
      <xdr:rowOff>57480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44926"/>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130160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150699</xdr:rowOff>
    </xdr:from>
    <xdr:to>
      <xdr:col>55</xdr:col>
      <xdr:colOff>50800</xdr:colOff>
      <xdr:row>54</xdr:row>
      <xdr:rowOff>80849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2126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08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158966</xdr:rowOff>
    </xdr:from>
    <xdr:to>
      <xdr:col>50</xdr:col>
      <xdr:colOff>165100</xdr:colOff>
      <xdr:row>54</xdr:row>
      <xdr:rowOff>89116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2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105643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02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24835</xdr:rowOff>
    </xdr:from>
    <xdr:to>
      <xdr:col>46</xdr:col>
      <xdr:colOff>38100</xdr:colOff>
      <xdr:row>56</xdr:row>
      <xdr:rowOff>126435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142962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121476</xdr:rowOff>
    </xdr:from>
    <xdr:to>
      <xdr:col>41</xdr:col>
      <xdr:colOff>101600</xdr:colOff>
      <xdr:row>58</xdr:row>
      <xdr:rowOff>51626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42753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6680</xdr:rowOff>
    </xdr:from>
    <xdr:to>
      <xdr:col>36</xdr:col>
      <xdr:colOff>165100</xdr:colOff>
      <xdr:row>58</xdr:row>
      <xdr:rowOff>108280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99407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61016</xdr:rowOff>
    </xdr:from>
    <xdr:to>
      <xdr:col>55</xdr:col>
      <xdr:colOff>0</xdr:colOff>
      <xdr:row>75</xdr:row>
      <xdr:rowOff>21468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576866"/>
          <a:ext cx="838200" cy="3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64721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9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21468</xdr:rowOff>
    </xdr:from>
    <xdr:to>
      <xdr:col>50</xdr:col>
      <xdr:colOff>114300</xdr:colOff>
      <xdr:row>78</xdr:row>
      <xdr:rowOff>2860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880218"/>
          <a:ext cx="889000" cy="49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26568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2860</xdr:rowOff>
    </xdr:from>
    <xdr:to>
      <xdr:col>45</xdr:col>
      <xdr:colOff>177800</xdr:colOff>
      <xdr:row>78</xdr:row>
      <xdr:rowOff>38979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75960"/>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25149</xdr:rowOff>
    </xdr:from>
    <xdr:to>
      <xdr:col>41</xdr:col>
      <xdr:colOff>50800</xdr:colOff>
      <xdr:row>78</xdr:row>
      <xdr:rowOff>38979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98249"/>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10216</xdr:rowOff>
    </xdr:from>
    <xdr:to>
      <xdr:col>55</xdr:col>
      <xdr:colOff>50800</xdr:colOff>
      <xdr:row>73</xdr:row>
      <xdr:rowOff>111816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5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33093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3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142118</xdr:rowOff>
    </xdr:from>
    <xdr:to>
      <xdr:col>50</xdr:col>
      <xdr:colOff>165100</xdr:colOff>
      <xdr:row>75</xdr:row>
      <xdr:rowOff>72268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8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88795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6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123510</xdr:rowOff>
    </xdr:from>
    <xdr:to>
      <xdr:col>46</xdr:col>
      <xdr:colOff>38100</xdr:colOff>
      <xdr:row>78</xdr:row>
      <xdr:rowOff>53660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44787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159629</xdr:rowOff>
    </xdr:from>
    <xdr:to>
      <xdr:col>41</xdr:col>
      <xdr:colOff>101600</xdr:colOff>
      <xdr:row>78</xdr:row>
      <xdr:rowOff>89779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80906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145799</xdr:rowOff>
    </xdr:from>
    <xdr:to>
      <xdr:col>36</xdr:col>
      <xdr:colOff>165100</xdr:colOff>
      <xdr:row>78</xdr:row>
      <xdr:rowOff>75949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67076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4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135846</xdr:rowOff>
    </xdr:from>
    <xdr:to>
      <xdr:col>55</xdr:col>
      <xdr:colOff>0</xdr:colOff>
      <xdr:row>97</xdr:row>
      <xdr:rowOff>73014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423596"/>
          <a:ext cx="838200" cy="2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135846</xdr:rowOff>
    </xdr:from>
    <xdr:to>
      <xdr:col>50</xdr:col>
      <xdr:colOff>114300</xdr:colOff>
      <xdr:row>96</xdr:row>
      <xdr:rowOff>7243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423596"/>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23992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7243</xdr:rowOff>
    </xdr:from>
    <xdr:to>
      <xdr:col>45</xdr:col>
      <xdr:colOff>177800</xdr:colOff>
      <xdr:row>97</xdr:row>
      <xdr:rowOff>164683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66443"/>
          <a:ext cx="889000" cy="32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141916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164683</xdr:rowOff>
    </xdr:from>
    <xdr:to>
      <xdr:col>41</xdr:col>
      <xdr:colOff>50800</xdr:colOff>
      <xdr:row>98</xdr:row>
      <xdr:rowOff>160469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95333"/>
          <a:ext cx="889000" cy="16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69834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31266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22214</xdr:rowOff>
    </xdr:from>
    <xdr:to>
      <xdr:col>55</xdr:col>
      <xdr:colOff>50800</xdr:colOff>
      <xdr:row>97</xdr:row>
      <xdr:rowOff>123814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85046</xdr:rowOff>
    </xdr:from>
    <xdr:to>
      <xdr:col>50</xdr:col>
      <xdr:colOff>165100</xdr:colOff>
      <xdr:row>96</xdr:row>
      <xdr:rowOff>15196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31723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1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127893</xdr:rowOff>
    </xdr:from>
    <xdr:to>
      <xdr:col>46</xdr:col>
      <xdr:colOff>38100</xdr:colOff>
      <xdr:row>96</xdr:row>
      <xdr:rowOff>58043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74570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19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113883</xdr:rowOff>
    </xdr:from>
    <xdr:to>
      <xdr:col>41</xdr:col>
      <xdr:colOff>101600</xdr:colOff>
      <xdr:row>98</xdr:row>
      <xdr:rowOff>44033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35160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3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109669</xdr:rowOff>
    </xdr:from>
    <xdr:to>
      <xdr:col>36</xdr:col>
      <xdr:colOff>165100</xdr:colOff>
      <xdr:row>99</xdr:row>
      <xdr:rowOff>39819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9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30946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700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117526</xdr:rowOff>
    </xdr:from>
    <xdr:to>
      <xdr:col>85</xdr:col>
      <xdr:colOff>127000</xdr:colOff>
      <xdr:row>38</xdr:row>
      <xdr:rowOff>119583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3262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117526</xdr:rowOff>
    </xdr:from>
    <xdr:to>
      <xdr:col>81</xdr:col>
      <xdr:colOff>50800</xdr:colOff>
      <xdr:row>38</xdr:row>
      <xdr:rowOff>118669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326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118669</xdr:rowOff>
    </xdr:from>
    <xdr:to>
      <xdr:col>76</xdr:col>
      <xdr:colOff>114300</xdr:colOff>
      <xdr:row>38</xdr:row>
      <xdr:rowOff>121869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3376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76378</xdr:rowOff>
    </xdr:from>
    <xdr:to>
      <xdr:col>71</xdr:col>
      <xdr:colOff>177800</xdr:colOff>
      <xdr:row>38</xdr:row>
      <xdr:rowOff>121869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420028"/>
          <a:ext cx="8890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35323</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68783</xdr:rowOff>
    </xdr:from>
    <xdr:to>
      <xdr:col>85</xdr:col>
      <xdr:colOff>177800</xdr:colOff>
      <xdr:row>38</xdr:row>
      <xdr:rowOff>170383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155160</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988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66726</xdr:rowOff>
    </xdr:from>
    <xdr:to>
      <xdr:col>81</xdr:col>
      <xdr:colOff>101600</xdr:colOff>
      <xdr:row>38</xdr:row>
      <xdr:rowOff>168326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159453</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24333" y="667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67869</xdr:rowOff>
    </xdr:from>
    <xdr:to>
      <xdr:col>76</xdr:col>
      <xdr:colOff>165100</xdr:colOff>
      <xdr:row>38</xdr:row>
      <xdr:rowOff>169469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160596</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71069</xdr:rowOff>
    </xdr:from>
    <xdr:to>
      <xdr:col>72</xdr:col>
      <xdr:colOff>38100</xdr:colOff>
      <xdr:row>39</xdr:row>
      <xdr:rowOff>1219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163796</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67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25578</xdr:rowOff>
    </xdr:from>
    <xdr:to>
      <xdr:col>67</xdr:col>
      <xdr:colOff>101600</xdr:colOff>
      <xdr:row>37</xdr:row>
      <xdr:rowOff>127178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143705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14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169075</xdr:rowOff>
    </xdr:from>
    <xdr:to>
      <xdr:col>85</xdr:col>
      <xdr:colOff>127000</xdr:colOff>
      <xdr:row>79</xdr:row>
      <xdr:rowOff>5694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542175"/>
          <a:ext cx="8382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4324</xdr:rowOff>
    </xdr:from>
    <xdr:to>
      <xdr:col>81</xdr:col>
      <xdr:colOff>50800</xdr:colOff>
      <xdr:row>79</xdr:row>
      <xdr:rowOff>5694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54887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4071</xdr:rowOff>
    </xdr:from>
    <xdr:to>
      <xdr:col>76</xdr:col>
      <xdr:colOff>114300</xdr:colOff>
      <xdr:row>79</xdr:row>
      <xdr:rowOff>4324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548621"/>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4071</xdr:rowOff>
    </xdr:from>
    <xdr:to>
      <xdr:col>71</xdr:col>
      <xdr:colOff>177800</xdr:colOff>
      <xdr:row>79</xdr:row>
      <xdr:rowOff>12004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54862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118275</xdr:rowOff>
    </xdr:from>
    <xdr:to>
      <xdr:col>85</xdr:col>
      <xdr:colOff>177800</xdr:colOff>
      <xdr:row>79</xdr:row>
      <xdr:rowOff>48425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33202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40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126344</xdr:rowOff>
    </xdr:from>
    <xdr:to>
      <xdr:col>81</xdr:col>
      <xdr:colOff>101600</xdr:colOff>
      <xdr:row>79</xdr:row>
      <xdr:rowOff>56494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47621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124974</xdr:rowOff>
    </xdr:from>
    <xdr:to>
      <xdr:col>76</xdr:col>
      <xdr:colOff>165100</xdr:colOff>
      <xdr:row>79</xdr:row>
      <xdr:rowOff>55124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46251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124721</xdr:rowOff>
    </xdr:from>
    <xdr:to>
      <xdr:col>72</xdr:col>
      <xdr:colOff>38100</xdr:colOff>
      <xdr:row>79</xdr:row>
      <xdr:rowOff>54871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45998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132654</xdr:rowOff>
    </xdr:from>
    <xdr:to>
      <xdr:col>67</xdr:col>
      <xdr:colOff>101600</xdr:colOff>
      <xdr:row>79</xdr:row>
      <xdr:rowOff>62804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5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53931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5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69292</xdr:rowOff>
    </xdr:from>
    <xdr:to>
      <xdr:col>85</xdr:col>
      <xdr:colOff>127000</xdr:colOff>
      <xdr:row>98</xdr:row>
      <xdr:rowOff>101386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71392"/>
          <a:ext cx="838200" cy="3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78801</xdr:rowOff>
    </xdr:from>
    <xdr:to>
      <xdr:col>81</xdr:col>
      <xdr:colOff>50800</xdr:colOff>
      <xdr:row>98</xdr:row>
      <xdr:rowOff>101386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09451"/>
          <a:ext cx="889000" cy="19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78801</xdr:rowOff>
    </xdr:from>
    <xdr:to>
      <xdr:col>76</xdr:col>
      <xdr:colOff>114300</xdr:colOff>
      <xdr:row>97</xdr:row>
      <xdr:rowOff>143723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09451"/>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127016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0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143723</xdr:rowOff>
    </xdr:from>
    <xdr:to>
      <xdr:col>71</xdr:col>
      <xdr:colOff>177800</xdr:colOff>
      <xdr:row>97</xdr:row>
      <xdr:rowOff>146284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74373"/>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18492</xdr:rowOff>
    </xdr:from>
    <xdr:to>
      <xdr:col>85</xdr:col>
      <xdr:colOff>177800</xdr:colOff>
      <xdr:row>98</xdr:row>
      <xdr:rowOff>120092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104869</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50586</xdr:rowOff>
    </xdr:from>
    <xdr:to>
      <xdr:col>81</xdr:col>
      <xdr:colOff>101600</xdr:colOff>
      <xdr:row>98</xdr:row>
      <xdr:rowOff>152186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143313</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2017" y="1694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28001</xdr:rowOff>
    </xdr:from>
    <xdr:to>
      <xdr:col>76</xdr:col>
      <xdr:colOff>165100</xdr:colOff>
      <xdr:row>97</xdr:row>
      <xdr:rowOff>129601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120728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75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92923</xdr:rowOff>
    </xdr:from>
    <xdr:to>
      <xdr:col>72</xdr:col>
      <xdr:colOff>38100</xdr:colOff>
      <xdr:row>98</xdr:row>
      <xdr:rowOff>23073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14200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1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95484</xdr:rowOff>
    </xdr:from>
    <xdr:to>
      <xdr:col>67</xdr:col>
      <xdr:colOff>101600</xdr:colOff>
      <xdr:row>98</xdr:row>
      <xdr:rowOff>25634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16761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81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129870</xdr:rowOff>
    </xdr:from>
    <xdr:to>
      <xdr:col>116</xdr:col>
      <xdr:colOff>63500</xdr:colOff>
      <xdr:row>38</xdr:row>
      <xdr:rowOff>130328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4497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130328</xdr:rowOff>
    </xdr:from>
    <xdr:to>
      <xdr:col>111</xdr:col>
      <xdr:colOff>177800</xdr:colOff>
      <xdr:row>38</xdr:row>
      <xdr:rowOff>130556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454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130556</xdr:rowOff>
    </xdr:from>
    <xdr:to>
      <xdr:col>107</xdr:col>
      <xdr:colOff>50800</xdr:colOff>
      <xdr:row>38</xdr:row>
      <xdr:rowOff>132156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4565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129642</xdr:rowOff>
    </xdr:from>
    <xdr:to>
      <xdr:col>102</xdr:col>
      <xdr:colOff>114300</xdr:colOff>
      <xdr:row>38</xdr:row>
      <xdr:rowOff>132156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4474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79070</xdr:rowOff>
    </xdr:from>
    <xdr:to>
      <xdr:col>116</xdr:col>
      <xdr:colOff>114300</xdr:colOff>
      <xdr:row>39</xdr:row>
      <xdr:rowOff>9220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165447</xdr:rowOff>
    </xdr:from>
    <xdr:ext cx="313932"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09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79528</xdr:rowOff>
    </xdr:from>
    <xdr:to>
      <xdr:col>112</xdr:col>
      <xdr:colOff>38100</xdr:colOff>
      <xdr:row>39</xdr:row>
      <xdr:rowOff>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805</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68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79756</xdr:rowOff>
    </xdr:from>
    <xdr:to>
      <xdr:col>107</xdr:col>
      <xdr:colOff>101600</xdr:colOff>
      <xdr:row>39</xdr:row>
      <xdr:rowOff>9906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1033</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81356</xdr:rowOff>
    </xdr:from>
    <xdr:to>
      <xdr:col>102</xdr:col>
      <xdr:colOff>165100</xdr:colOff>
      <xdr:row>39</xdr:row>
      <xdr:rowOff>11506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2633</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689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78842</xdr:rowOff>
    </xdr:from>
    <xdr:to>
      <xdr:col>98</xdr:col>
      <xdr:colOff>38100</xdr:colOff>
      <xdr:row>39</xdr:row>
      <xdr:rowOff>8992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119</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160045</xdr:rowOff>
    </xdr:from>
    <xdr:to>
      <xdr:col>116</xdr:col>
      <xdr:colOff>63500</xdr:colOff>
      <xdr:row>57</xdr:row>
      <xdr:rowOff>171323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932695"/>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47693</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4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160045</xdr:rowOff>
    </xdr:from>
    <xdr:to>
      <xdr:col>111</xdr:col>
      <xdr:colOff>177800</xdr:colOff>
      <xdr:row>58</xdr:row>
      <xdr:rowOff>1778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32695"/>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131513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1778</xdr:rowOff>
    </xdr:from>
    <xdr:to>
      <xdr:col>107</xdr:col>
      <xdr:colOff>50800</xdr:colOff>
      <xdr:row>58</xdr:row>
      <xdr:rowOff>49708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45878"/>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97070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49708</xdr:rowOff>
    </xdr:from>
    <xdr:to>
      <xdr:col>102</xdr:col>
      <xdr:colOff>114300</xdr:colOff>
      <xdr:row>58</xdr:row>
      <xdr:rowOff>102971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93808"/>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97070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120523</xdr:rowOff>
    </xdr:from>
    <xdr:to>
      <xdr:col>116</xdr:col>
      <xdr:colOff>114300</xdr:colOff>
      <xdr:row>58</xdr:row>
      <xdr:rowOff>50673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98950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7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109245</xdr:rowOff>
    </xdr:from>
    <xdr:to>
      <xdr:col>112</xdr:col>
      <xdr:colOff>38100</xdr:colOff>
      <xdr:row>58</xdr:row>
      <xdr:rowOff>39395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30522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9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122428</xdr:rowOff>
    </xdr:from>
    <xdr:to>
      <xdr:col>107</xdr:col>
      <xdr:colOff>101600</xdr:colOff>
      <xdr:row>58</xdr:row>
      <xdr:rowOff>52578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43705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9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170358</xdr:rowOff>
    </xdr:from>
    <xdr:to>
      <xdr:col>102</xdr:col>
      <xdr:colOff>165100</xdr:colOff>
      <xdr:row>58</xdr:row>
      <xdr:rowOff>100508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91635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3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52171</xdr:rowOff>
    </xdr:from>
    <xdr:to>
      <xdr:col>98</xdr:col>
      <xdr:colOff>38100</xdr:colOff>
      <xdr:row>58</xdr:row>
      <xdr:rowOff>153771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144898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8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61016</xdr:rowOff>
    </xdr:from>
    <xdr:to>
      <xdr:col>116</xdr:col>
      <xdr:colOff>63500</xdr:colOff>
      <xdr:row>75</xdr:row>
      <xdr:rowOff>153415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19766"/>
          <a:ext cx="838200" cy="9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153415</xdr:rowOff>
    </xdr:from>
    <xdr:to>
      <xdr:col>111</xdr:col>
      <xdr:colOff>177800</xdr:colOff>
      <xdr:row>76</xdr:row>
      <xdr:rowOff>23388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12165"/>
          <a:ext cx="8890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23388</xdr:rowOff>
    </xdr:from>
    <xdr:to>
      <xdr:col>107</xdr:col>
      <xdr:colOff>50800</xdr:colOff>
      <xdr:row>76</xdr:row>
      <xdr:rowOff>48261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53588"/>
          <a:ext cx="889000" cy="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41384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48261</xdr:rowOff>
    </xdr:from>
    <xdr:to>
      <xdr:col>102</xdr:col>
      <xdr:colOff>114300</xdr:colOff>
      <xdr:row>76</xdr:row>
      <xdr:rowOff>95489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78461"/>
          <a:ext cx="889000" cy="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10216</xdr:rowOff>
    </xdr:from>
    <xdr:to>
      <xdr:col>116</xdr:col>
      <xdr:colOff>114300</xdr:colOff>
      <xdr:row>75</xdr:row>
      <xdr:rowOff>111816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6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160093</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4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102616</xdr:rowOff>
    </xdr:from>
    <xdr:to>
      <xdr:col>112</xdr:col>
      <xdr:colOff>38100</xdr:colOff>
      <xdr:row>76</xdr:row>
      <xdr:rowOff>32767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6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23892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5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144038</xdr:rowOff>
    </xdr:from>
    <xdr:to>
      <xdr:col>107</xdr:col>
      <xdr:colOff>101600</xdr:colOff>
      <xdr:row>76</xdr:row>
      <xdr:rowOff>74188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65315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168911</xdr:rowOff>
    </xdr:from>
    <xdr:to>
      <xdr:col>102</xdr:col>
      <xdr:colOff>165100</xdr:colOff>
      <xdr:row>76</xdr:row>
      <xdr:rowOff>99061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90188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44689</xdr:rowOff>
    </xdr:from>
    <xdr:to>
      <xdr:col>98</xdr:col>
      <xdr:colOff>38100</xdr:colOff>
      <xdr:row>76</xdr:row>
      <xdr:rowOff>146289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137416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扶助費については、保育給付費やこども医療費の増等により前年度に比べ増額となっている。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物件費については、高機能消防総合情報システム中間整備委託や文化・子育て複合施設の指定管理料の増等により、前年度に比べ増額となっている。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においては、職員数の適正化を図っていることにより、職員給与費等の人件費が低くなっているほか、後年度の公債費負担を考慮し、市債の発行抑制に努めてきたことから、公債費が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一方、類似団体平均値と比較して物件費が高くなっているのは、行革の取組みとして各種業務の民間委託、指定管理者制度の活用を図ってきたことが要因となっている。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285,715
281,110
76.49
119,721,525
117,524,734
1,181,152
56,812,441
52,875,146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133985</xdr:rowOff>
    </xdr:from>
    <xdr:to>
      <xdr:col>24</xdr:col>
      <xdr:colOff>63500</xdr:colOff>
      <xdr:row>37</xdr:row>
      <xdr:rowOff>21114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3797300" y="6306185"/>
          <a:ext cx="838200" cy="5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98918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592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133985</xdr:rowOff>
    </xdr:from>
    <xdr:to>
      <xdr:col>19</xdr:col>
      <xdr:colOff>177800</xdr:colOff>
      <xdr:row>36</xdr:row>
      <xdr:rowOff>155416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908300" y="6306185"/>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67010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589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155416</xdr:rowOff>
    </xdr:from>
    <xdr:to>
      <xdr:col>15</xdr:col>
      <xdr:colOff>50800</xdr:colOff>
      <xdr:row>37</xdr:row>
      <xdr:rowOff>26829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2019300" y="6327616"/>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69867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26829</xdr:rowOff>
    </xdr:from>
    <xdr:to>
      <xdr:col>10</xdr:col>
      <xdr:colOff>114300</xdr:colOff>
      <xdr:row>37</xdr:row>
      <xdr:rowOff>63976</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flipV="1">
          <a:off x="1130300" y="6370479"/>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108443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593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42721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587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141764</xdr:rowOff>
    </xdr:from>
    <xdr:to>
      <xdr:col>24</xdr:col>
      <xdr:colOff>114300</xdr:colOff>
      <xdr:row>37</xdr:row>
      <xdr:rowOff>71914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63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120191</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629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83185</xdr:rowOff>
    </xdr:from>
    <xdr:to>
      <xdr:col>20</xdr:col>
      <xdr:colOff>38100</xdr:colOff>
      <xdr:row>37</xdr:row>
      <xdr:rowOff>13335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104616</xdr:rowOff>
    </xdr:from>
    <xdr:to>
      <xdr:col>15</xdr:col>
      <xdr:colOff>101600</xdr:colOff>
      <xdr:row>37</xdr:row>
      <xdr:rowOff>34766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62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25893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636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147479</xdr:rowOff>
    </xdr:from>
    <xdr:to>
      <xdr:col>10</xdr:col>
      <xdr:colOff>165100</xdr:colOff>
      <xdr:row>37</xdr:row>
      <xdr:rowOff>77629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63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68756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641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13176</xdr:rowOff>
    </xdr:from>
    <xdr:to>
      <xdr:col>6</xdr:col>
      <xdr:colOff>38100</xdr:colOff>
      <xdr:row>37</xdr:row>
      <xdr:rowOff>114776</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63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105903</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644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66840</xdr:rowOff>
    </xdr:from>
    <xdr:to>
      <xdr:col>24</xdr:col>
      <xdr:colOff>63500</xdr:colOff>
      <xdr:row>57</xdr:row>
      <xdr:rowOff>110071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39490"/>
          <a:ext cx="8382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122776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95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110071</xdr:rowOff>
    </xdr:from>
    <xdr:to>
      <xdr:col>19</xdr:col>
      <xdr:colOff>177800</xdr:colOff>
      <xdr:row>58</xdr:row>
      <xdr:rowOff>155004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882721"/>
          <a:ext cx="889000" cy="2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63161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100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113055</xdr:rowOff>
    </xdr:from>
    <xdr:to>
      <xdr:col>15</xdr:col>
      <xdr:colOff>50800</xdr:colOff>
      <xdr:row>58</xdr:row>
      <xdr:rowOff>155004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57005"/>
          <a:ext cx="889000" cy="12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113055</xdr:rowOff>
    </xdr:from>
    <xdr:to>
      <xdr:col>10</xdr:col>
      <xdr:colOff>114300</xdr:colOff>
      <xdr:row>59</xdr:row>
      <xdr:rowOff>32372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57005"/>
          <a:ext cx="889000" cy="12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16040</xdr:rowOff>
    </xdr:from>
    <xdr:to>
      <xdr:col>24</xdr:col>
      <xdr:colOff>114300</xdr:colOff>
      <xdr:row>57</xdr:row>
      <xdr:rowOff>117640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38917</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59271</xdr:rowOff>
    </xdr:from>
    <xdr:to>
      <xdr:col>20</xdr:col>
      <xdr:colOff>38100</xdr:colOff>
      <xdr:row>57</xdr:row>
      <xdr:rowOff>160871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5948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60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104204</xdr:rowOff>
    </xdr:from>
    <xdr:to>
      <xdr:col>15</xdr:col>
      <xdr:colOff>101600</xdr:colOff>
      <xdr:row>59</xdr:row>
      <xdr:rowOff>34354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25481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62255</xdr:rowOff>
    </xdr:from>
    <xdr:to>
      <xdr:col>10</xdr:col>
      <xdr:colOff>165100</xdr:colOff>
      <xdr:row>51</xdr:row>
      <xdr:rowOff>163855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154982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89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153022</xdr:rowOff>
    </xdr:from>
    <xdr:to>
      <xdr:col>6</xdr:col>
      <xdr:colOff>38100</xdr:colOff>
      <xdr:row>59</xdr:row>
      <xdr:rowOff>83172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74299</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75316</xdr:rowOff>
    </xdr:from>
    <xdr:to>
      <xdr:col>24</xdr:col>
      <xdr:colOff>63500</xdr:colOff>
      <xdr:row>76</xdr:row>
      <xdr:rowOff>66108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34066"/>
          <a:ext cx="838200" cy="16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133818</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992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9137</xdr:rowOff>
    </xdr:from>
    <xdr:to>
      <xdr:col>19</xdr:col>
      <xdr:colOff>177800</xdr:colOff>
      <xdr:row>76</xdr:row>
      <xdr:rowOff>66108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2867887"/>
          <a:ext cx="889000" cy="2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5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9137</xdr:rowOff>
    </xdr:from>
    <xdr:to>
      <xdr:col>15</xdr:col>
      <xdr:colOff>50800</xdr:colOff>
      <xdr:row>77</xdr:row>
      <xdr:rowOff>56572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867887"/>
          <a:ext cx="889000" cy="39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124705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56572</xdr:rowOff>
    </xdr:from>
    <xdr:to>
      <xdr:col>10</xdr:col>
      <xdr:colOff>114300</xdr:colOff>
      <xdr:row>78</xdr:row>
      <xdr:rowOff>38675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258222"/>
          <a:ext cx="889000" cy="1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67017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24516</xdr:rowOff>
    </xdr:from>
    <xdr:to>
      <xdr:col>24</xdr:col>
      <xdr:colOff>114300</xdr:colOff>
      <xdr:row>75</xdr:row>
      <xdr:rowOff>126116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8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47393</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73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15308</xdr:rowOff>
    </xdr:from>
    <xdr:to>
      <xdr:col>20</xdr:col>
      <xdr:colOff>38100</xdr:colOff>
      <xdr:row>76</xdr:row>
      <xdr:rowOff>116908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0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133434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82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129787</xdr:rowOff>
    </xdr:from>
    <xdr:to>
      <xdr:col>15</xdr:col>
      <xdr:colOff>101600</xdr:colOff>
      <xdr:row>75</xdr:row>
      <xdr:rowOff>59937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8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76464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59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5772</xdr:rowOff>
    </xdr:from>
    <xdr:to>
      <xdr:col>10</xdr:col>
      <xdr:colOff>165100</xdr:colOff>
      <xdr:row>77</xdr:row>
      <xdr:rowOff>107372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123899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98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159325</xdr:rowOff>
    </xdr:from>
    <xdr:to>
      <xdr:col>6</xdr:col>
      <xdr:colOff>38100</xdr:colOff>
      <xdr:row>78</xdr:row>
      <xdr:rowOff>89475</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3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106002</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13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127877</xdr:rowOff>
    </xdr:from>
    <xdr:to>
      <xdr:col>24</xdr:col>
      <xdr:colOff>62865</xdr:colOff>
      <xdr:row>98</xdr:row>
      <xdr:rowOff>19424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8377"/>
          <a:ext cx="1270" cy="126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23251</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19424</xdr:rowOff>
    </xdr:from>
    <xdr:to>
      <xdr:col>24</xdr:col>
      <xdr:colOff>152400</xdr:colOff>
      <xdr:row>98</xdr:row>
      <xdr:rowOff>19424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82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74554</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127877</xdr:rowOff>
    </xdr:from>
    <xdr:to>
      <xdr:col>24</xdr:col>
      <xdr:colOff>152400</xdr:colOff>
      <xdr:row>90</xdr:row>
      <xdr:rowOff>127877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64653</xdr:rowOff>
    </xdr:from>
    <xdr:to>
      <xdr:col>24</xdr:col>
      <xdr:colOff>63500</xdr:colOff>
      <xdr:row>96</xdr:row>
      <xdr:rowOff>125233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6009503"/>
          <a:ext cx="838200" cy="5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74874</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1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51997</xdr:rowOff>
    </xdr:from>
    <xdr:to>
      <xdr:col>24</xdr:col>
      <xdr:colOff>114300</xdr:colOff>
      <xdr:row>95</xdr:row>
      <xdr:rowOff>153597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33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64653</xdr:rowOff>
    </xdr:from>
    <xdr:to>
      <xdr:col>19</xdr:col>
      <xdr:colOff>177800</xdr:colOff>
      <xdr:row>94</xdr:row>
      <xdr:rowOff>65568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009503"/>
          <a:ext cx="8890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20549</xdr:rowOff>
    </xdr:from>
    <xdr:to>
      <xdr:col>20</xdr:col>
      <xdr:colOff>38100</xdr:colOff>
      <xdr:row>95</xdr:row>
      <xdr:rowOff>122149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3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113276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4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65568</xdr:rowOff>
    </xdr:from>
    <xdr:to>
      <xdr:col>15</xdr:col>
      <xdr:colOff>50800</xdr:colOff>
      <xdr:row>97</xdr:row>
      <xdr:rowOff>45909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181868"/>
          <a:ext cx="889000" cy="4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35309</xdr:rowOff>
    </xdr:from>
    <xdr:to>
      <xdr:col>15</xdr:col>
      <xdr:colOff>101600</xdr:colOff>
      <xdr:row>95</xdr:row>
      <xdr:rowOff>136909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32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128036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4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45909</xdr:rowOff>
    </xdr:from>
    <xdr:to>
      <xdr:col>10</xdr:col>
      <xdr:colOff>114300</xdr:colOff>
      <xdr:row>98</xdr:row>
      <xdr:rowOff>108448</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676559"/>
          <a:ext cx="889000" cy="23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95104</xdr:rowOff>
    </xdr:from>
    <xdr:to>
      <xdr:col>10</xdr:col>
      <xdr:colOff>165100</xdr:colOff>
      <xdr:row>97</xdr:row>
      <xdr:rowOff>25254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41781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3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48992</xdr:rowOff>
    </xdr:from>
    <xdr:to>
      <xdr:col>6</xdr:col>
      <xdr:colOff>38100</xdr:colOff>
      <xdr:row>96</xdr:row>
      <xdr:rowOff>150592</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74433</xdr:rowOff>
    </xdr:from>
    <xdr:to>
      <xdr:col>24</xdr:col>
      <xdr:colOff>114300</xdr:colOff>
      <xdr:row>97</xdr:row>
      <xdr:rowOff>4583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5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52860</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51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13853</xdr:rowOff>
    </xdr:from>
    <xdr:to>
      <xdr:col>20</xdr:col>
      <xdr:colOff>38100</xdr:colOff>
      <xdr:row>93</xdr:row>
      <xdr:rowOff>115453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59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131980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57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14768</xdr:rowOff>
    </xdr:from>
    <xdr:to>
      <xdr:col>15</xdr:col>
      <xdr:colOff>101600</xdr:colOff>
      <xdr:row>94</xdr:row>
      <xdr:rowOff>116368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1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132895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590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166559</xdr:rowOff>
    </xdr:from>
    <xdr:to>
      <xdr:col>10</xdr:col>
      <xdr:colOff>165100</xdr:colOff>
      <xdr:row>97</xdr:row>
      <xdr:rowOff>96709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6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7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57648</xdr:rowOff>
    </xdr:from>
    <xdr:to>
      <xdr:col>6</xdr:col>
      <xdr:colOff>38100</xdr:colOff>
      <xdr:row>98</xdr:row>
      <xdr:rowOff>159248</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8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150375</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95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132080</xdr:rowOff>
    </xdr:from>
    <xdr:to>
      <xdr:col>55</xdr:col>
      <xdr:colOff>0</xdr:colOff>
      <xdr:row>36</xdr:row>
      <xdr:rowOff>133350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3042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125747</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5783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96520</xdr:rowOff>
    </xdr:from>
    <xdr:to>
      <xdr:col>50</xdr:col>
      <xdr:colOff>114300</xdr:colOff>
      <xdr:row>36</xdr:row>
      <xdr:rowOff>132080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2687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17797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96520</xdr:rowOff>
    </xdr:from>
    <xdr:to>
      <xdr:col>45</xdr:col>
      <xdr:colOff>177800</xdr:colOff>
      <xdr:row>36</xdr:row>
      <xdr:rowOff>102870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2687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102870</xdr:rowOff>
    </xdr:from>
    <xdr:to>
      <xdr:col>41</xdr:col>
      <xdr:colOff>50800</xdr:colOff>
      <xdr:row>36</xdr:row>
      <xdr:rowOff>167640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2750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116857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82550</xdr:rowOff>
    </xdr:from>
    <xdr:to>
      <xdr:col>55</xdr:col>
      <xdr:colOff>50800</xdr:colOff>
      <xdr:row>37</xdr:row>
      <xdr:rowOff>12700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60977</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33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81280</xdr:rowOff>
    </xdr:from>
    <xdr:to>
      <xdr:col>50</xdr:col>
      <xdr:colOff>165100</xdr:colOff>
      <xdr:row>37</xdr:row>
      <xdr:rowOff>11430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2557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34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45720</xdr:rowOff>
    </xdr:from>
    <xdr:to>
      <xdr:col>46</xdr:col>
      <xdr:colOff>38100</xdr:colOff>
      <xdr:row>36</xdr:row>
      <xdr:rowOff>147320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138447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52070</xdr:rowOff>
    </xdr:from>
    <xdr:to>
      <xdr:col>41</xdr:col>
      <xdr:colOff>101600</xdr:colOff>
      <xdr:row>36</xdr:row>
      <xdr:rowOff>153670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144797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116840</xdr:rowOff>
    </xdr:from>
    <xdr:to>
      <xdr:col>36</xdr:col>
      <xdr:colOff>165100</xdr:colOff>
      <xdr:row>37</xdr:row>
      <xdr:rowOff>46990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38117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381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65451</xdr:rowOff>
    </xdr:from>
    <xdr:to>
      <xdr:col>55</xdr:col>
      <xdr:colOff>0</xdr:colOff>
      <xdr:row>58</xdr:row>
      <xdr:rowOff>81910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10009551"/>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81910</xdr:rowOff>
    </xdr:from>
    <xdr:to>
      <xdr:col>50</xdr:col>
      <xdr:colOff>114300</xdr:colOff>
      <xdr:row>58</xdr:row>
      <xdr:rowOff>84013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1002601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75601</xdr:rowOff>
    </xdr:from>
    <xdr:to>
      <xdr:col>45</xdr:col>
      <xdr:colOff>177800</xdr:colOff>
      <xdr:row>58</xdr:row>
      <xdr:rowOff>84013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1001970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159158</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73634</xdr:rowOff>
    </xdr:from>
    <xdr:to>
      <xdr:col>41</xdr:col>
      <xdr:colOff>50800</xdr:colOff>
      <xdr:row>58</xdr:row>
      <xdr:rowOff>75601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10017734"/>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14651</xdr:rowOff>
    </xdr:from>
    <xdr:to>
      <xdr:col>55</xdr:col>
      <xdr:colOff>50800</xdr:colOff>
      <xdr:row>58</xdr:row>
      <xdr:rowOff>116251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101028</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7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31110</xdr:rowOff>
    </xdr:from>
    <xdr:to>
      <xdr:col>50</xdr:col>
      <xdr:colOff>165100</xdr:colOff>
      <xdr:row>58</xdr:row>
      <xdr:rowOff>132710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123837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100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33213</xdr:rowOff>
    </xdr:from>
    <xdr:to>
      <xdr:col>46</xdr:col>
      <xdr:colOff>38100</xdr:colOff>
      <xdr:row>58</xdr:row>
      <xdr:rowOff>134813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125940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100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24801</xdr:rowOff>
    </xdr:from>
    <xdr:to>
      <xdr:col>41</xdr:col>
      <xdr:colOff>101600</xdr:colOff>
      <xdr:row>58</xdr:row>
      <xdr:rowOff>126401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117528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10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22834</xdr:rowOff>
    </xdr:from>
    <xdr:to>
      <xdr:col>36</xdr:col>
      <xdr:colOff>165100</xdr:colOff>
      <xdr:row>58</xdr:row>
      <xdr:rowOff>124434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115561</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32990</xdr:rowOff>
    </xdr:from>
    <xdr:to>
      <xdr:col>55</xdr:col>
      <xdr:colOff>0</xdr:colOff>
      <xdr:row>76</xdr:row>
      <xdr:rowOff>121458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063190"/>
          <a:ext cx="8382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121458</xdr:rowOff>
    </xdr:from>
    <xdr:to>
      <xdr:col>50</xdr:col>
      <xdr:colOff>114300</xdr:colOff>
      <xdr:row>77</xdr:row>
      <xdr:rowOff>45791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151658"/>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144867</xdr:rowOff>
    </xdr:from>
    <xdr:to>
      <xdr:col>45</xdr:col>
      <xdr:colOff>177800</xdr:colOff>
      <xdr:row>77</xdr:row>
      <xdr:rowOff>45791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175067"/>
          <a:ext cx="889000" cy="7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74439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144867</xdr:rowOff>
    </xdr:from>
    <xdr:to>
      <xdr:col>41</xdr:col>
      <xdr:colOff>50800</xdr:colOff>
      <xdr:row>77</xdr:row>
      <xdr:rowOff>115605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175067"/>
          <a:ext cx="889000" cy="1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87972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6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153640</xdr:rowOff>
    </xdr:from>
    <xdr:to>
      <xdr:col>55</xdr:col>
      <xdr:colOff>50800</xdr:colOff>
      <xdr:row>76</xdr:row>
      <xdr:rowOff>83790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0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5066</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86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70658</xdr:rowOff>
    </xdr:from>
    <xdr:to>
      <xdr:col>50</xdr:col>
      <xdr:colOff>165100</xdr:colOff>
      <xdr:row>77</xdr:row>
      <xdr:rowOff>808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1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163385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19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166441</xdr:rowOff>
    </xdr:from>
    <xdr:to>
      <xdr:col>46</xdr:col>
      <xdr:colOff>38100</xdr:colOff>
      <xdr:row>77</xdr:row>
      <xdr:rowOff>96591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1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87718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28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94067</xdr:rowOff>
    </xdr:from>
    <xdr:to>
      <xdr:col>41</xdr:col>
      <xdr:colOff>101600</xdr:colOff>
      <xdr:row>77</xdr:row>
      <xdr:rowOff>24217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12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15344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21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64805</xdr:rowOff>
    </xdr:from>
    <xdr:to>
      <xdr:col>36</xdr:col>
      <xdr:colOff>165100</xdr:colOff>
      <xdr:row>77</xdr:row>
      <xdr:rowOff>166405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2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157532</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35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9536</xdr:rowOff>
    </xdr:from>
    <xdr:to>
      <xdr:col>55</xdr:col>
      <xdr:colOff>0</xdr:colOff>
      <xdr:row>97</xdr:row>
      <xdr:rowOff>106004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40186"/>
          <a:ext cx="838200" cy="9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102575</xdr:rowOff>
    </xdr:from>
    <xdr:to>
      <xdr:col>50</xdr:col>
      <xdr:colOff>114300</xdr:colOff>
      <xdr:row>97</xdr:row>
      <xdr:rowOff>106004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3322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102575</xdr:rowOff>
    </xdr:from>
    <xdr:to>
      <xdr:col>45</xdr:col>
      <xdr:colOff>177800</xdr:colOff>
      <xdr:row>97</xdr:row>
      <xdr:rowOff>144044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33225"/>
          <a:ext cx="889000" cy="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51963</xdr:rowOff>
    </xdr:from>
    <xdr:to>
      <xdr:col>41</xdr:col>
      <xdr:colOff>50800</xdr:colOff>
      <xdr:row>97</xdr:row>
      <xdr:rowOff>144044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82613"/>
          <a:ext cx="8890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130186</xdr:rowOff>
    </xdr:from>
    <xdr:to>
      <xdr:col>55</xdr:col>
      <xdr:colOff>50800</xdr:colOff>
      <xdr:row>97</xdr:row>
      <xdr:rowOff>60336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108613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6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55204</xdr:rowOff>
    </xdr:from>
    <xdr:to>
      <xdr:col>50</xdr:col>
      <xdr:colOff>165100</xdr:colOff>
      <xdr:row>97</xdr:row>
      <xdr:rowOff>156804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8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147931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7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51775</xdr:rowOff>
    </xdr:from>
    <xdr:to>
      <xdr:col>46</xdr:col>
      <xdr:colOff>38100</xdr:colOff>
      <xdr:row>97</xdr:row>
      <xdr:rowOff>153375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144502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93244</xdr:rowOff>
    </xdr:from>
    <xdr:to>
      <xdr:col>41</xdr:col>
      <xdr:colOff>101600</xdr:colOff>
      <xdr:row>98</xdr:row>
      <xdr:rowOff>23394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14521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1163</xdr:rowOff>
    </xdr:from>
    <xdr:to>
      <xdr:col>36</xdr:col>
      <xdr:colOff>165100</xdr:colOff>
      <xdr:row>97</xdr:row>
      <xdr:rowOff>102763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93890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2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145004</xdr:rowOff>
    </xdr:from>
    <xdr:to>
      <xdr:col>85</xdr:col>
      <xdr:colOff>127000</xdr:colOff>
      <xdr:row>38</xdr:row>
      <xdr:rowOff>149575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6010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149575</xdr:rowOff>
    </xdr:from>
    <xdr:to>
      <xdr:col>81</xdr:col>
      <xdr:colOff>50800</xdr:colOff>
      <xdr:row>38</xdr:row>
      <xdr:rowOff>162194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64675"/>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31279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162194</xdr:rowOff>
    </xdr:from>
    <xdr:to>
      <xdr:col>76</xdr:col>
      <xdr:colOff>114300</xdr:colOff>
      <xdr:row>39</xdr:row>
      <xdr:rowOff>35367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77294"/>
          <a:ext cx="8890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118028</xdr:rowOff>
    </xdr:from>
    <xdr:to>
      <xdr:col>71</xdr:col>
      <xdr:colOff>177800</xdr:colOff>
      <xdr:row>39</xdr:row>
      <xdr:rowOff>35367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33128"/>
          <a:ext cx="889000" cy="8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36217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94204</xdr:rowOff>
    </xdr:from>
    <xdr:to>
      <xdr:col>85</xdr:col>
      <xdr:colOff>177800</xdr:colOff>
      <xdr:row>39</xdr:row>
      <xdr:rowOff>24354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9131</xdr:rowOff>
    </xdr:from>
    <xdr:ext cx="469744"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2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98775</xdr:rowOff>
    </xdr:from>
    <xdr:to>
      <xdr:col>81</xdr:col>
      <xdr:colOff>101600</xdr:colOff>
      <xdr:row>39</xdr:row>
      <xdr:rowOff>28925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20052</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7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111394</xdr:rowOff>
    </xdr:from>
    <xdr:to>
      <xdr:col>76</xdr:col>
      <xdr:colOff>165100</xdr:colOff>
      <xdr:row>39</xdr:row>
      <xdr:rowOff>41544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32671</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71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156017</xdr:rowOff>
    </xdr:from>
    <xdr:to>
      <xdr:col>72</xdr:col>
      <xdr:colOff>38100</xdr:colOff>
      <xdr:row>39</xdr:row>
      <xdr:rowOff>86167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77294</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76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67228</xdr:rowOff>
    </xdr:from>
    <xdr:to>
      <xdr:col>67</xdr:col>
      <xdr:colOff>101600</xdr:colOff>
      <xdr:row>38</xdr:row>
      <xdr:rowOff>168828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159955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96685</xdr:rowOff>
    </xdr:from>
    <xdr:to>
      <xdr:col>85</xdr:col>
      <xdr:colOff>127000</xdr:colOff>
      <xdr:row>56</xdr:row>
      <xdr:rowOff>7112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354985"/>
          <a:ext cx="838200" cy="2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74013</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03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116078</xdr:rowOff>
    </xdr:from>
    <xdr:to>
      <xdr:col>81</xdr:col>
      <xdr:colOff>50800</xdr:colOff>
      <xdr:row>56</xdr:row>
      <xdr:rowOff>7112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545828"/>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116078</xdr:rowOff>
    </xdr:from>
    <xdr:to>
      <xdr:col>76</xdr:col>
      <xdr:colOff>114300</xdr:colOff>
      <xdr:row>56</xdr:row>
      <xdr:rowOff>35344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545828"/>
          <a:ext cx="8890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35344</xdr:rowOff>
    </xdr:from>
    <xdr:to>
      <xdr:col>71</xdr:col>
      <xdr:colOff>177800</xdr:colOff>
      <xdr:row>56</xdr:row>
      <xdr:rowOff>138443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636544"/>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110494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45885</xdr:rowOff>
    </xdr:from>
    <xdr:to>
      <xdr:col>85</xdr:col>
      <xdr:colOff>177800</xdr:colOff>
      <xdr:row>54</xdr:row>
      <xdr:rowOff>147485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3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68762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1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127762</xdr:rowOff>
    </xdr:from>
    <xdr:to>
      <xdr:col>81</xdr:col>
      <xdr:colOff>101600</xdr:colOff>
      <xdr:row>56</xdr:row>
      <xdr:rowOff>57912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49039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6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65278</xdr:rowOff>
    </xdr:from>
    <xdr:to>
      <xdr:col>76</xdr:col>
      <xdr:colOff>165100</xdr:colOff>
      <xdr:row>55</xdr:row>
      <xdr:rowOff>166878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155994</xdr:rowOff>
    </xdr:from>
    <xdr:to>
      <xdr:col>72</xdr:col>
      <xdr:colOff>38100</xdr:colOff>
      <xdr:row>56</xdr:row>
      <xdr:rowOff>86144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102671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36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87643</xdr:rowOff>
    </xdr:from>
    <xdr:to>
      <xdr:col>67</xdr:col>
      <xdr:colOff>101600</xdr:colOff>
      <xdr:row>57</xdr:row>
      <xdr:rowOff>17793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8920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7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117526</xdr:rowOff>
    </xdr:from>
    <xdr:to>
      <xdr:col>85</xdr:col>
      <xdr:colOff>127000</xdr:colOff>
      <xdr:row>78</xdr:row>
      <xdr:rowOff>119583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9062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117526</xdr:rowOff>
    </xdr:from>
    <xdr:to>
      <xdr:col>81</xdr:col>
      <xdr:colOff>50800</xdr:colOff>
      <xdr:row>78</xdr:row>
      <xdr:rowOff>118669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906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118669</xdr:rowOff>
    </xdr:from>
    <xdr:to>
      <xdr:col>76</xdr:col>
      <xdr:colOff>114300</xdr:colOff>
      <xdr:row>78</xdr:row>
      <xdr:rowOff>121869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9176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76378</xdr:rowOff>
    </xdr:from>
    <xdr:to>
      <xdr:col>71</xdr:col>
      <xdr:colOff>177800</xdr:colOff>
      <xdr:row>78</xdr:row>
      <xdr:rowOff>121869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278028"/>
          <a:ext cx="8890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34865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40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68783</xdr:rowOff>
    </xdr:from>
    <xdr:to>
      <xdr:col>85</xdr:col>
      <xdr:colOff>177800</xdr:colOff>
      <xdr:row>78</xdr:row>
      <xdr:rowOff>170383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155160</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568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66726</xdr:rowOff>
    </xdr:from>
    <xdr:to>
      <xdr:col>81</xdr:col>
      <xdr:colOff>101600</xdr:colOff>
      <xdr:row>78</xdr:row>
      <xdr:rowOff>168326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159453</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53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67869</xdr:rowOff>
    </xdr:from>
    <xdr:to>
      <xdr:col>76</xdr:col>
      <xdr:colOff>165100</xdr:colOff>
      <xdr:row>78</xdr:row>
      <xdr:rowOff>169469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160596</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533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71069</xdr:rowOff>
    </xdr:from>
    <xdr:to>
      <xdr:col>72</xdr:col>
      <xdr:colOff>38100</xdr:colOff>
      <xdr:row>79</xdr:row>
      <xdr:rowOff>1219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163796</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536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25578</xdr:rowOff>
    </xdr:from>
    <xdr:to>
      <xdr:col>67</xdr:col>
      <xdr:colOff>101600</xdr:colOff>
      <xdr:row>77</xdr:row>
      <xdr:rowOff>127178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143705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0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169075</xdr:rowOff>
    </xdr:from>
    <xdr:to>
      <xdr:col>85</xdr:col>
      <xdr:colOff>127000</xdr:colOff>
      <xdr:row>99</xdr:row>
      <xdr:rowOff>5694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971175"/>
          <a:ext cx="8382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4324</xdr:rowOff>
    </xdr:from>
    <xdr:to>
      <xdr:col>81</xdr:col>
      <xdr:colOff>50800</xdr:colOff>
      <xdr:row>99</xdr:row>
      <xdr:rowOff>5694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97787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4071</xdr:rowOff>
    </xdr:from>
    <xdr:to>
      <xdr:col>76</xdr:col>
      <xdr:colOff>114300</xdr:colOff>
      <xdr:row>99</xdr:row>
      <xdr:rowOff>4324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977621"/>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4071</xdr:rowOff>
    </xdr:from>
    <xdr:to>
      <xdr:col>71</xdr:col>
      <xdr:colOff>177800</xdr:colOff>
      <xdr:row>99</xdr:row>
      <xdr:rowOff>12004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97762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118275</xdr:rowOff>
    </xdr:from>
    <xdr:to>
      <xdr:col>85</xdr:col>
      <xdr:colOff>177800</xdr:colOff>
      <xdr:row>99</xdr:row>
      <xdr:rowOff>48425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9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33202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126344</xdr:rowOff>
    </xdr:from>
    <xdr:to>
      <xdr:col>81</xdr:col>
      <xdr:colOff>101600</xdr:colOff>
      <xdr:row>99</xdr:row>
      <xdr:rowOff>56494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9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47621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70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124974</xdr:rowOff>
    </xdr:from>
    <xdr:to>
      <xdr:col>76</xdr:col>
      <xdr:colOff>165100</xdr:colOff>
      <xdr:row>99</xdr:row>
      <xdr:rowOff>55124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9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46251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70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124721</xdr:rowOff>
    </xdr:from>
    <xdr:to>
      <xdr:col>72</xdr:col>
      <xdr:colOff>38100</xdr:colOff>
      <xdr:row>99</xdr:row>
      <xdr:rowOff>54871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9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45998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70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132654</xdr:rowOff>
    </xdr:from>
    <xdr:to>
      <xdr:col>67</xdr:col>
      <xdr:colOff>101600</xdr:colOff>
      <xdr:row>99</xdr:row>
      <xdr:rowOff>62804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53931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70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教育費については、小中学校体育館の空調設備の設置や、中学校給食センターの整備の増により、増加している。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衛生費については、　ごみ処理施設整備費や救命救急センター運営経費負担金の減により、減少している。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公債費については、後年度への財政負担を考慮し、市債発行に抑制に努めてきたことが類似団体平均値よりも低くなっている。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民生費については、類似団体内平均値より高くなっているが、</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保育給付費やこども医療費の増</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により、増加している。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その他の費目が全般的に類似団体内平均値よりも低くなっていることについては、予算編成においてメリハリある「ビルド＆スクラップ」に取り組んでおり、経費の効率化が図られていることなど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実質収支については、近年は</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億円程度の黒字を維持している。また、令和元年度については大阪北部地震への対応、令和２年度以降については新型コロナウイルス感染症や物価高騰への対策のため、財政調整基金を取り崩している。</a:t>
          </a:r>
        </a:p>
        <a:p>
          <a:r>
            <a:rPr kumimoji="1" lang="ja-JP" altLang="en-US" sz="1400">
              <a:solidFill>
                <a:sysClr val="windowText" lastClr="000000"/>
              </a:solidFill>
              <a:latin typeface="ＭＳ ゴシック" pitchFamily="49" charset="-128"/>
              <a:ea typeface="ＭＳ ゴシック" pitchFamily="49" charset="-128"/>
            </a:rPr>
            <a:t>　なお、法律や条例に基づき決算剰余金を着実に財政調整基金に積み立て、不測の事態に備え基金残高の充実に努めている。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昨年度に引き続き、全会計において黒字となったため、連結実質赤字は生じていない。今後も全ての会計において健全性を保てるよう努めていく。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前年度</a:t>
          </a:r>
          <a:r>
            <a:rPr kumimoji="1" lang="en-US" altLang="ja-JP" sz="1400">
              <a:solidFill>
                <a:sysClr val="windowText" lastClr="000000"/>
              </a:solidFill>
              <a:latin typeface="ＭＳ ゴシック" pitchFamily="49" charset="-128"/>
              <a:ea typeface="ＭＳ ゴシック" pitchFamily="49" charset="-128"/>
            </a:rPr>
            <a:t>(R4</a:t>
          </a:r>
          <a:r>
            <a:rPr kumimoji="1" lang="ja-JP" altLang="en-US" sz="1400">
              <a:solidFill>
                <a:sysClr val="windowText" lastClr="000000"/>
              </a:solidFill>
              <a:latin typeface="ＭＳ ゴシック" pitchFamily="49" charset="-128"/>
              <a:ea typeface="ＭＳ ゴシック" pitchFamily="49" charset="-128"/>
            </a:rPr>
            <a:t>年度</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と比べ実質公債費比率の分子が増加しているのは、公害防止事業債等の算入公債費の減少が要因</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前年度</a:t>
          </a:r>
          <a:r>
            <a:rPr kumimoji="1" lang="en-US" altLang="ja-JP" sz="1400">
              <a:solidFill>
                <a:sysClr val="windowText" lastClr="000000"/>
              </a:solidFill>
              <a:latin typeface="ＭＳ ゴシック" pitchFamily="49" charset="-128"/>
              <a:ea typeface="ＭＳ ゴシック" pitchFamily="49" charset="-128"/>
            </a:rPr>
            <a:t>(R4</a:t>
          </a:r>
          <a:r>
            <a:rPr kumimoji="1" lang="ja-JP" altLang="en-US" sz="1400">
              <a:solidFill>
                <a:sysClr val="windowText" lastClr="000000"/>
              </a:solidFill>
              <a:latin typeface="ＭＳ ゴシック" pitchFamily="49" charset="-128"/>
              <a:ea typeface="ＭＳ ゴシック" pitchFamily="49" charset="-128"/>
            </a:rPr>
            <a:t>年度</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と比べ、将来負担比率の分子が増加しているのは、事業進捗に伴う市債現在高の増及び充当可能基金の減などが要因となっている。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大阪府茨木市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令和４年度は、新型コロナウイルス感染症への対策経費の財源として、財政調整基金を取り崩したが、決算剰余金として５億積立てたため、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年度より残高は増額している。特定目的基金については、文化施設建設基金や衛生処理施設等整備基金を取り崩したことにより、取崩し額が積立額を上回ったため、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年度より残高は減額している。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は、物価高騰対策への対策経費の財源として、財政調整基金を７億円取り崩したが、決算剰余金等を適切に積立てたため、残高を維持している。特定目的基金については、文化施設建設基金や衛生処理施設等整備基金を取り崩したことにより、取崩し額が積立額を上回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年度より残高は減額している。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今後の事業展開に向けて必要に応じて積立を行う。計画的に積立を行うことができるよう、引き続き財政の健全性を重視した財政運営を行う。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文化施設建設基金　　　：文化施設の整備及び運営のための基金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衛生処理施設整備等基金：衛生処理施設整備及び運営のための基金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駅周辺再整備基金　　　：市の区域内に所在する駅周辺の再整備に要する経費に充てるための基金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公共施設等総合管理基金：市の公共施設等の保全、更新等に要する経費に充てるための基金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福祉事業推進基金　　　：高齢者、障害者、子ども等の社会福祉の推進を図るために必要な事業の実施に要する経費に充てるための基金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必要に応じて取崩しを行っているものの、財政状況に応じて一定額を積み立てている。</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年度は、文化・子育て複合施設等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の整備、ごみ処理施設の長寿命化などの大規模事業の実施に「文化施設建設基金」、「衛生処理施設整備等基金」を取り崩したため、減少している。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今後の大規模事業の実施に備え「駅周辺再整備基金」等の積立を見込んでおり、引き続き財政負担の平準化に向けた財政運営を行う。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物価高騰対策経費として７億取り崩したものの、決算剰余金等を７億積立てたため、前年度（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）残高と同程度を維持している。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引き続き災害の発生や経済状況の悪化など、不測の事態への対応に備えるため、毎年の収支を踏まえて充実に努める。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441406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119721525</v>
      </c>
      <c r="BO4" s="371"/>
      <c r="BP4" s="371"/>
      <c r="BQ4" s="371"/>
      <c r="BR4" s="371"/>
      <c r="BS4" s="371"/>
      <c r="BT4" s="371"/>
      <c r="BU4" s="372"/>
      <c r="BV4" s="370">
        <v>115482657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2.1</v>
      </c>
      <c r="CU4" s="377"/>
      <c r="CV4" s="377"/>
      <c r="CW4" s="377"/>
      <c r="CX4" s="377"/>
      <c r="CY4" s="377"/>
      <c r="CZ4" s="377"/>
      <c r="DA4" s="378"/>
      <c r="DB4" s="376">
        <v>1.8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117524734</v>
      </c>
      <c r="BO5" s="408"/>
      <c r="BP5" s="408"/>
      <c r="BQ5" s="408"/>
      <c r="BR5" s="408"/>
      <c r="BS5" s="408"/>
      <c r="BT5" s="408"/>
      <c r="BU5" s="409"/>
      <c r="BV5" s="407">
        <v>112668857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92.6</v>
      </c>
      <c r="CU5" s="405"/>
      <c r="CV5" s="405"/>
      <c r="CW5" s="405"/>
      <c r="CX5" s="405"/>
      <c r="CY5" s="405"/>
      <c r="CZ5" s="405"/>
      <c r="DA5" s="406"/>
      <c r="DB5" s="404">
        <v>91.1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2196791</v>
      </c>
      <c r="BO6" s="408"/>
      <c r="BP6" s="408"/>
      <c r="BQ6" s="408"/>
      <c r="BR6" s="408"/>
      <c r="BS6" s="408"/>
      <c r="BT6" s="408"/>
      <c r="BU6" s="409"/>
      <c r="BV6" s="407">
        <v>2813800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92.8</v>
      </c>
      <c r="CU6" s="445"/>
      <c r="CV6" s="445"/>
      <c r="CW6" s="445"/>
      <c r="CX6" s="445"/>
      <c r="CY6" s="445"/>
      <c r="CZ6" s="445"/>
      <c r="DA6" s="446"/>
      <c r="DB6" s="444">
        <v>91.1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1015639</v>
      </c>
      <c r="BO7" s="408"/>
      <c r="BP7" s="408"/>
      <c r="BQ7" s="408"/>
      <c r="BR7" s="408"/>
      <c r="BS7" s="408"/>
      <c r="BT7" s="408"/>
      <c r="BU7" s="409"/>
      <c r="BV7" s="407">
        <v>1830040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56812441</v>
      </c>
      <c r="CU7" s="408"/>
      <c r="CV7" s="408"/>
      <c r="CW7" s="408"/>
      <c r="CX7" s="408"/>
      <c r="CY7" s="408"/>
      <c r="CZ7" s="408"/>
      <c r="DA7" s="409"/>
      <c r="DB7" s="407">
        <v>55546621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1181152</v>
      </c>
      <c r="BO8" s="408"/>
      <c r="BP8" s="408"/>
      <c r="BQ8" s="408"/>
      <c r="BR8" s="408"/>
      <c r="BS8" s="408"/>
      <c r="BT8" s="408"/>
      <c r="BU8" s="409"/>
      <c r="BV8" s="407">
        <v>983760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0.97</v>
      </c>
      <c r="CU8" s="448"/>
      <c r="CV8" s="448"/>
      <c r="CW8" s="448"/>
      <c r="CX8" s="448"/>
      <c r="CY8" s="448"/>
      <c r="CZ8" s="448"/>
      <c r="DA8" s="449"/>
      <c r="DB8" s="447">
        <v>0.97</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287730</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197392</v>
      </c>
      <c r="BO9" s="408"/>
      <c r="BP9" s="408"/>
      <c r="BQ9" s="408"/>
      <c r="BR9" s="408"/>
      <c r="BS9" s="408"/>
      <c r="BT9" s="408"/>
      <c r="BU9" s="409"/>
      <c r="BV9" s="407">
        <v>38016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7.5</v>
      </c>
      <c r="CU9" s="405"/>
      <c r="CV9" s="405"/>
      <c r="CW9" s="405"/>
      <c r="CX9" s="405"/>
      <c r="CY9" s="405"/>
      <c r="CZ9" s="405"/>
      <c r="DA9" s="406"/>
      <c r="DB9" s="404">
        <v>7.9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280033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201170</v>
      </c>
      <c r="BO10" s="408"/>
      <c r="BP10" s="408"/>
      <c r="BQ10" s="408"/>
      <c r="BR10" s="408"/>
      <c r="BS10" s="408"/>
      <c r="BT10" s="408"/>
      <c r="BU10" s="409"/>
      <c r="BV10" s="407">
        <v>530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285715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700000</v>
      </c>
      <c r="BO12" s="408"/>
      <c r="BP12" s="408"/>
      <c r="BQ12" s="408"/>
      <c r="BR12" s="408"/>
      <c r="BS12" s="408"/>
      <c r="BT12" s="408"/>
      <c r="BU12" s="409"/>
      <c r="BV12" s="407">
        <v>200000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281110</v>
      </c>
      <c r="S13" s="492"/>
      <c r="T13" s="492"/>
      <c r="U13" s="492"/>
      <c r="V13" s="493"/>
      <c r="W13" s="423" t="s">
        <v>131</v>
      </c>
      <c r="X13" s="424"/>
      <c r="Y13" s="424"/>
      <c r="Z13" s="424"/>
      <c r="AA13" s="424"/>
      <c r="AB13" s="414"/>
      <c r="AC13" s="458">
        <v>685</v>
      </c>
      <c r="AD13" s="459"/>
      <c r="AE13" s="459"/>
      <c r="AF13" s="459"/>
      <c r="AG13" s="501"/>
      <c r="AH13" s="458">
        <v>736</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-301438</v>
      </c>
      <c r="BO13" s="408"/>
      <c r="BP13" s="408"/>
      <c r="BQ13" s="408"/>
      <c r="BR13" s="408"/>
      <c r="BS13" s="408"/>
      <c r="BT13" s="408"/>
      <c r="BU13" s="409"/>
      <c r="BV13" s="407">
        <v>-161454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-0.6</v>
      </c>
      <c r="CU13" s="405"/>
      <c r="CV13" s="405"/>
      <c r="CW13" s="405"/>
      <c r="CX13" s="405"/>
      <c r="CY13" s="405"/>
      <c r="CZ13" s="405"/>
      <c r="DA13" s="406"/>
      <c r="DB13" s="404">
        <v>-1.1000000000000001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284921</v>
      </c>
      <c r="S14" s="492"/>
      <c r="T14" s="492"/>
      <c r="U14" s="492"/>
      <c r="V14" s="493"/>
      <c r="W14" s="397"/>
      <c r="X14" s="398"/>
      <c r="Y14" s="398"/>
      <c r="Z14" s="398"/>
      <c r="AA14" s="398"/>
      <c r="AB14" s="387"/>
      <c r="AC14" s="494">
        <v>0.6</v>
      </c>
      <c r="AD14" s="495"/>
      <c r="AE14" s="495"/>
      <c r="AF14" s="495"/>
      <c r="AG14" s="496"/>
      <c r="AH14" s="494">
        <v>0.6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280782</v>
      </c>
      <c r="S15" s="492"/>
      <c r="T15" s="492"/>
      <c r="U15" s="492"/>
      <c r="V15" s="493"/>
      <c r="W15" s="423" t="s">
        <v>137</v>
      </c>
      <c r="X15" s="424"/>
      <c r="Y15" s="424"/>
      <c r="Z15" s="424"/>
      <c r="AA15" s="424"/>
      <c r="AB15" s="414"/>
      <c r="AC15" s="458">
        <v>24627</v>
      </c>
      <c r="AD15" s="459"/>
      <c r="AE15" s="459"/>
      <c r="AF15" s="459"/>
      <c r="AG15" s="501"/>
      <c r="AH15" s="458">
        <v>27454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43442090</v>
      </c>
      <c r="BO15" s="371"/>
      <c r="BP15" s="371"/>
      <c r="BQ15" s="371"/>
      <c r="BR15" s="371"/>
      <c r="BS15" s="371"/>
      <c r="BT15" s="371"/>
      <c r="BU15" s="372"/>
      <c r="BV15" s="370">
        <v>42148965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20.5</v>
      </c>
      <c r="AD16" s="495"/>
      <c r="AE16" s="495"/>
      <c r="AF16" s="495"/>
      <c r="AG16" s="496"/>
      <c r="AH16" s="494">
        <v>22.8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44330789</v>
      </c>
      <c r="BO16" s="408"/>
      <c r="BP16" s="408"/>
      <c r="BQ16" s="408"/>
      <c r="BR16" s="408"/>
      <c r="BS16" s="408"/>
      <c r="BT16" s="408"/>
      <c r="BU16" s="409"/>
      <c r="BV16" s="407">
        <v>43158871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94901</v>
      </c>
      <c r="AD17" s="459"/>
      <c r="AE17" s="459"/>
      <c r="AF17" s="459"/>
      <c r="AG17" s="501"/>
      <c r="AH17" s="458">
        <v>91996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55802980</v>
      </c>
      <c r="BO17" s="408"/>
      <c r="BP17" s="408"/>
      <c r="BQ17" s="408"/>
      <c r="BR17" s="408"/>
      <c r="BS17" s="408"/>
      <c r="BT17" s="408"/>
      <c r="BU17" s="409"/>
      <c r="BV17" s="407">
        <v>54214268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76.489999999999995</v>
      </c>
      <c r="M18" s="531"/>
      <c r="N18" s="531"/>
      <c r="O18" s="531"/>
      <c r="P18" s="531"/>
      <c r="Q18" s="531"/>
      <c r="R18" s="532"/>
      <c r="S18" s="532"/>
      <c r="T18" s="532"/>
      <c r="U18" s="532"/>
      <c r="V18" s="533"/>
      <c r="W18" s="425"/>
      <c r="X18" s="426"/>
      <c r="Y18" s="426"/>
      <c r="Z18" s="426"/>
      <c r="AA18" s="426"/>
      <c r="AB18" s="417"/>
      <c r="AC18" s="534">
        <v>78.900000000000006</v>
      </c>
      <c r="AD18" s="535"/>
      <c r="AE18" s="535"/>
      <c r="AF18" s="535"/>
      <c r="AG18" s="536"/>
      <c r="AH18" s="534">
        <v>76.5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54562305</v>
      </c>
      <c r="BO18" s="408"/>
      <c r="BP18" s="408"/>
      <c r="BQ18" s="408"/>
      <c r="BR18" s="408"/>
      <c r="BS18" s="408"/>
      <c r="BT18" s="408"/>
      <c r="BU18" s="409"/>
      <c r="BV18" s="407">
        <v>52427738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3762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70908966</v>
      </c>
      <c r="BO19" s="408"/>
      <c r="BP19" s="408"/>
      <c r="BQ19" s="408"/>
      <c r="BR19" s="408"/>
      <c r="BS19" s="408"/>
      <c r="BT19" s="408"/>
      <c r="BU19" s="409"/>
      <c r="BV19" s="407">
        <v>66505539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125089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52875146</v>
      </c>
      <c r="BO22" s="371"/>
      <c r="BP22" s="371"/>
      <c r="BQ22" s="371"/>
      <c r="BR22" s="371"/>
      <c r="BS22" s="371"/>
      <c r="BT22" s="371"/>
      <c r="BU22" s="372"/>
      <c r="BV22" s="370">
        <v>49644066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49695932</v>
      </c>
      <c r="BO23" s="408"/>
      <c r="BP23" s="408"/>
      <c r="BQ23" s="408"/>
      <c r="BR23" s="408"/>
      <c r="BS23" s="408"/>
      <c r="BT23" s="408"/>
      <c r="BU23" s="409"/>
      <c r="BV23" s="407">
        <v>45956708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9830</v>
      </c>
      <c r="R24" s="459"/>
      <c r="S24" s="459"/>
      <c r="T24" s="459"/>
      <c r="U24" s="459"/>
      <c r="V24" s="501"/>
      <c r="W24" s="553"/>
      <c r="X24" s="554"/>
      <c r="Y24" s="555"/>
      <c r="Z24" s="457" t="s">
        <v>162</v>
      </c>
      <c r="AA24" s="437"/>
      <c r="AB24" s="437"/>
      <c r="AC24" s="437"/>
      <c r="AD24" s="437"/>
      <c r="AE24" s="437"/>
      <c r="AF24" s="437"/>
      <c r="AG24" s="438"/>
      <c r="AH24" s="458">
        <v>1569</v>
      </c>
      <c r="AI24" s="459"/>
      <c r="AJ24" s="459"/>
      <c r="AK24" s="459"/>
      <c r="AL24" s="501"/>
      <c r="AM24" s="458">
        <v>4849779</v>
      </c>
      <c r="AN24" s="459"/>
      <c r="AO24" s="459"/>
      <c r="AP24" s="459"/>
      <c r="AQ24" s="459"/>
      <c r="AR24" s="501"/>
      <c r="AS24" s="458">
        <v>3091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36157185</v>
      </c>
      <c r="BO24" s="408"/>
      <c r="BP24" s="408"/>
      <c r="BQ24" s="408"/>
      <c r="BR24" s="408"/>
      <c r="BS24" s="408"/>
      <c r="BT24" s="408"/>
      <c r="BU24" s="409"/>
      <c r="BV24" s="407">
        <v>30621814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8580</v>
      </c>
      <c r="R25" s="459"/>
      <c r="S25" s="459"/>
      <c r="T25" s="459"/>
      <c r="U25" s="459"/>
      <c r="V25" s="501"/>
      <c r="W25" s="553"/>
      <c r="X25" s="554"/>
      <c r="Y25" s="555"/>
      <c r="Z25" s="457" t="s">
        <v>165</v>
      </c>
      <c r="AA25" s="437"/>
      <c r="AB25" s="437"/>
      <c r="AC25" s="437"/>
      <c r="AD25" s="437"/>
      <c r="AE25" s="437"/>
      <c r="AF25" s="437"/>
      <c r="AG25" s="438"/>
      <c r="AH25" s="458">
        <v>266</v>
      </c>
      <c r="AI25" s="459"/>
      <c r="AJ25" s="459"/>
      <c r="AK25" s="459"/>
      <c r="AL25" s="501"/>
      <c r="AM25" s="458">
        <v>841358</v>
      </c>
      <c r="AN25" s="459"/>
      <c r="AO25" s="459"/>
      <c r="AP25" s="459"/>
      <c r="AQ25" s="459"/>
      <c r="AR25" s="501"/>
      <c r="AS25" s="458">
        <v>3163</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24475966</v>
      </c>
      <c r="BO25" s="371"/>
      <c r="BP25" s="371"/>
      <c r="BQ25" s="371"/>
      <c r="BR25" s="371"/>
      <c r="BS25" s="371"/>
      <c r="BT25" s="371"/>
      <c r="BU25" s="372"/>
      <c r="BV25" s="370">
        <v>33561919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7850</v>
      </c>
      <c r="R26" s="459"/>
      <c r="S26" s="459"/>
      <c r="T26" s="459"/>
      <c r="U26" s="459"/>
      <c r="V26" s="501"/>
      <c r="W26" s="553"/>
      <c r="X26" s="554"/>
      <c r="Y26" s="555"/>
      <c r="Z26" s="457" t="s">
        <v>168</v>
      </c>
      <c r="AA26" s="559"/>
      <c r="AB26" s="559"/>
      <c r="AC26" s="559"/>
      <c r="AD26" s="559"/>
      <c r="AE26" s="559"/>
      <c r="AF26" s="559"/>
      <c r="AG26" s="560"/>
      <c r="AH26" s="458">
        <v>197</v>
      </c>
      <c r="AI26" s="459"/>
      <c r="AJ26" s="459"/>
      <c r="AK26" s="459"/>
      <c r="AL26" s="501"/>
      <c r="AM26" s="458">
        <v>598683</v>
      </c>
      <c r="AN26" s="459"/>
      <c r="AO26" s="459"/>
      <c r="AP26" s="459"/>
      <c r="AQ26" s="459"/>
      <c r="AR26" s="501"/>
      <c r="AS26" s="458">
        <v>3039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502311</v>
      </c>
      <c r="BO26" s="408"/>
      <c r="BP26" s="408"/>
      <c r="BQ26" s="408"/>
      <c r="BR26" s="408"/>
      <c r="BS26" s="408"/>
      <c r="BT26" s="408"/>
      <c r="BU26" s="409"/>
      <c r="BV26" s="407">
        <v>416470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7580</v>
      </c>
      <c r="R27" s="459"/>
      <c r="S27" s="459"/>
      <c r="T27" s="459"/>
      <c r="U27" s="459"/>
      <c r="V27" s="501"/>
      <c r="W27" s="553"/>
      <c r="X27" s="554"/>
      <c r="Y27" s="555"/>
      <c r="Z27" s="457" t="s">
        <v>171</v>
      </c>
      <c r="AA27" s="437"/>
      <c r="AB27" s="437"/>
      <c r="AC27" s="437"/>
      <c r="AD27" s="437"/>
      <c r="AE27" s="437"/>
      <c r="AF27" s="437"/>
      <c r="AG27" s="438"/>
      <c r="AH27" s="458">
        <v>85</v>
      </c>
      <c r="AI27" s="459"/>
      <c r="AJ27" s="459"/>
      <c r="AK27" s="459"/>
      <c r="AL27" s="501"/>
      <c r="AM27" s="458">
        <v>258686</v>
      </c>
      <c r="AN27" s="459"/>
      <c r="AO27" s="459"/>
      <c r="AP27" s="459"/>
      <c r="AQ27" s="459"/>
      <c r="AR27" s="501"/>
      <c r="AS27" s="458">
        <v>3043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708671</v>
      </c>
      <c r="BO27" s="527"/>
      <c r="BP27" s="527"/>
      <c r="BQ27" s="527"/>
      <c r="BR27" s="527"/>
      <c r="BS27" s="527"/>
      <c r="BT27" s="527"/>
      <c r="BU27" s="528"/>
      <c r="BV27" s="526">
        <v>708671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7080</v>
      </c>
      <c r="R28" s="459"/>
      <c r="S28" s="459"/>
      <c r="T28" s="459"/>
      <c r="U28" s="459"/>
      <c r="V28" s="501"/>
      <c r="W28" s="553"/>
      <c r="X28" s="554"/>
      <c r="Y28" s="555"/>
      <c r="Z28" s="457" t="s">
        <v>174</v>
      </c>
      <c r="AA28" s="437"/>
      <c r="AB28" s="437"/>
      <c r="AC28" s="437"/>
      <c r="AD28" s="437"/>
      <c r="AE28" s="437"/>
      <c r="AF28" s="437"/>
      <c r="AG28" s="438"/>
      <c r="AH28" s="458">
        <v>3</v>
      </c>
      <c r="AI28" s="459"/>
      <c r="AJ28" s="459"/>
      <c r="AK28" s="459"/>
      <c r="AL28" s="501"/>
      <c r="AM28" s="458">
        <v>8664</v>
      </c>
      <c r="AN28" s="459"/>
      <c r="AO28" s="459"/>
      <c r="AP28" s="459"/>
      <c r="AQ28" s="459"/>
      <c r="AR28" s="501"/>
      <c r="AS28" s="458">
        <v>2888</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7936120</v>
      </c>
      <c r="BO28" s="371"/>
      <c r="BP28" s="371"/>
      <c r="BQ28" s="371"/>
      <c r="BR28" s="371"/>
      <c r="BS28" s="371"/>
      <c r="BT28" s="371"/>
      <c r="BU28" s="372"/>
      <c r="BV28" s="370">
        <v>7942950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26</v>
      </c>
      <c r="M29" s="459"/>
      <c r="N29" s="459"/>
      <c r="O29" s="459"/>
      <c r="P29" s="501"/>
      <c r="Q29" s="458">
        <v>6640</v>
      </c>
      <c r="R29" s="459"/>
      <c r="S29" s="459"/>
      <c r="T29" s="459"/>
      <c r="U29" s="459"/>
      <c r="V29" s="501"/>
      <c r="W29" s="556"/>
      <c r="X29" s="557"/>
      <c r="Y29" s="558"/>
      <c r="Z29" s="457" t="s">
        <v>177</v>
      </c>
      <c r="AA29" s="437"/>
      <c r="AB29" s="437"/>
      <c r="AC29" s="437"/>
      <c r="AD29" s="437"/>
      <c r="AE29" s="437"/>
      <c r="AF29" s="437"/>
      <c r="AG29" s="438"/>
      <c r="AH29" s="458">
        <v>1657</v>
      </c>
      <c r="AI29" s="459"/>
      <c r="AJ29" s="459"/>
      <c r="AK29" s="459"/>
      <c r="AL29" s="501"/>
      <c r="AM29" s="458">
        <v>5117129</v>
      </c>
      <c r="AN29" s="459"/>
      <c r="AO29" s="459"/>
      <c r="AP29" s="459"/>
      <c r="AQ29" s="459"/>
      <c r="AR29" s="501"/>
      <c r="AS29" s="458">
        <v>3088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101.2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11325190</v>
      </c>
      <c r="BO30" s="527"/>
      <c r="BP30" s="527"/>
      <c r="BQ30" s="527"/>
      <c r="BR30" s="527"/>
      <c r="BS30" s="527"/>
      <c r="BT30" s="527"/>
      <c r="BU30" s="528"/>
      <c r="BV30" s="526">
        <v>15508448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大阪府都市競艇企業団(モーターボート競走事業会計)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茨木市土地開発公社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下水道等事業会計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淀川右岸水防事務組合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茨木市保健医療センター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大阪府後期高齢者医療広域連合(一般会計)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茨木市文化振興財団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大阪府後期高齢者医療広域連合(後期高齢者医療特別会計)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茨木市観光協会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大阪広域水道企業団(水道事業会計)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TI2aQLTGg+YL6iS1O9qNm6j/oWjZHm4BhmLEO7AUmji8l8vjulukhtOTqmWd3V1J1Dixni4dChd6c4zr1PDKUQ==" saltValue="OqYpNbYMwSJztTS6asxV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5546875" style="214" customWidth="1"/>
    <col min="2" max="2" width="2.44140625" style="214" customWidth="1"/>
    <col min="3" max="16" width="2.5546875" style="214" customWidth="1"/>
    <col min="17" max="17" width="2.44140625" style="214" customWidth="1"/>
    <col min="18" max="95" width="1.5546875" style="214" customWidth="1"/>
    <col min="96" max="133" width="1.5546875" style="226" customWidth="1"/>
    <col min="134" max="143" width="1.554687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52177182</v>
      </c>
      <c r="S5" s="613"/>
      <c r="T5" s="613"/>
      <c r="U5" s="613"/>
      <c r="V5" s="613"/>
      <c r="W5" s="613"/>
      <c r="X5" s="613"/>
      <c r="Y5" s="614"/>
      <c r="Z5" s="615">
        <v>43.6</v>
      </c>
      <c r="AA5" s="615"/>
      <c r="AB5" s="615"/>
      <c r="AC5" s="615"/>
      <c r="AD5" s="616">
        <v>47649845</v>
      </c>
      <c r="AE5" s="616"/>
      <c r="AF5" s="616"/>
      <c r="AG5" s="616"/>
      <c r="AH5" s="616"/>
      <c r="AI5" s="616"/>
      <c r="AJ5" s="616"/>
      <c r="AK5" s="616"/>
      <c r="AL5" s="617">
        <v>81</v>
      </c>
      <c r="AM5" s="618"/>
      <c r="AN5" s="618"/>
      <c r="AO5" s="619"/>
      <c r="AP5" s="609" t="s">
        <v>216</v>
      </c>
      <c r="AQ5" s="610"/>
      <c r="AR5" s="610"/>
      <c r="AS5" s="610"/>
      <c r="AT5" s="610"/>
      <c r="AU5" s="610"/>
      <c r="AV5" s="610"/>
      <c r="AW5" s="610"/>
      <c r="AX5" s="610"/>
      <c r="AY5" s="610"/>
      <c r="AZ5" s="610"/>
      <c r="BA5" s="610"/>
      <c r="BB5" s="610"/>
      <c r="BC5" s="610"/>
      <c r="BD5" s="610"/>
      <c r="BE5" s="610"/>
      <c r="BF5" s="611"/>
      <c r="BG5" s="623">
        <v>47649845</v>
      </c>
      <c r="BH5" s="624"/>
      <c r="BI5" s="624"/>
      <c r="BJ5" s="624"/>
      <c r="BK5" s="624"/>
      <c r="BL5" s="624"/>
      <c r="BM5" s="624"/>
      <c r="BN5" s="625"/>
      <c r="BO5" s="626">
        <v>91.3</v>
      </c>
      <c r="BP5" s="626"/>
      <c r="BQ5" s="626"/>
      <c r="BR5" s="626"/>
      <c r="BS5" s="627">
        <v>626473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529710</v>
      </c>
      <c r="S6" s="624"/>
      <c r="T6" s="624"/>
      <c r="U6" s="624"/>
      <c r="V6" s="624"/>
      <c r="W6" s="624"/>
      <c r="X6" s="624"/>
      <c r="Y6" s="625"/>
      <c r="Z6" s="626">
        <v>0.4</v>
      </c>
      <c r="AA6" s="626"/>
      <c r="AB6" s="626"/>
      <c r="AC6" s="626"/>
      <c r="AD6" s="627">
        <v>529710</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47649845</v>
      </c>
      <c r="BH6" s="624"/>
      <c r="BI6" s="624"/>
      <c r="BJ6" s="624"/>
      <c r="BK6" s="624"/>
      <c r="BL6" s="624"/>
      <c r="BM6" s="624"/>
      <c r="BN6" s="625"/>
      <c r="BO6" s="626">
        <v>91.3</v>
      </c>
      <c r="BP6" s="626"/>
      <c r="BQ6" s="626"/>
      <c r="BR6" s="626"/>
      <c r="BS6" s="627">
        <v>626473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492366</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492366</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43050</v>
      </c>
      <c r="S7" s="624"/>
      <c r="T7" s="624"/>
      <c r="U7" s="624"/>
      <c r="V7" s="624"/>
      <c r="W7" s="624"/>
      <c r="X7" s="624"/>
      <c r="Y7" s="625"/>
      <c r="Z7" s="626">
        <v>0</v>
      </c>
      <c r="AA7" s="626"/>
      <c r="AB7" s="626"/>
      <c r="AC7" s="626"/>
      <c r="AD7" s="627">
        <v>43050</v>
      </c>
      <c r="AE7" s="627"/>
      <c r="AF7" s="627"/>
      <c r="AG7" s="627"/>
      <c r="AH7" s="627"/>
      <c r="AI7" s="627"/>
      <c r="AJ7" s="627"/>
      <c r="AK7" s="627"/>
      <c r="AL7" s="628">
        <v>0.1</v>
      </c>
      <c r="AM7" s="629"/>
      <c r="AN7" s="629"/>
      <c r="AO7" s="630"/>
      <c r="AP7" s="620" t="s">
        <v>224</v>
      </c>
      <c r="AQ7" s="621"/>
      <c r="AR7" s="621"/>
      <c r="AS7" s="621"/>
      <c r="AT7" s="621"/>
      <c r="AU7" s="621"/>
      <c r="AV7" s="621"/>
      <c r="AW7" s="621"/>
      <c r="AX7" s="621"/>
      <c r="AY7" s="621"/>
      <c r="AZ7" s="621"/>
      <c r="BA7" s="621"/>
      <c r="BB7" s="621"/>
      <c r="BC7" s="621"/>
      <c r="BD7" s="621"/>
      <c r="BE7" s="621"/>
      <c r="BF7" s="622"/>
      <c r="BG7" s="623">
        <v>22555760</v>
      </c>
      <c r="BH7" s="624"/>
      <c r="BI7" s="624"/>
      <c r="BJ7" s="624"/>
      <c r="BK7" s="624"/>
      <c r="BL7" s="624"/>
      <c r="BM7" s="624"/>
      <c r="BN7" s="625"/>
      <c r="BO7" s="626">
        <v>43.2</v>
      </c>
      <c r="BP7" s="626"/>
      <c r="BQ7" s="626"/>
      <c r="BR7" s="626"/>
      <c r="BS7" s="627">
        <v>626473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15781900</v>
      </c>
      <c r="CS7" s="624"/>
      <c r="CT7" s="624"/>
      <c r="CU7" s="624"/>
      <c r="CV7" s="624"/>
      <c r="CW7" s="624"/>
      <c r="CX7" s="624"/>
      <c r="CY7" s="625"/>
      <c r="CZ7" s="626">
        <v>13.4</v>
      </c>
      <c r="DA7" s="626"/>
      <c r="DB7" s="626"/>
      <c r="DC7" s="626"/>
      <c r="DD7" s="632">
        <v>8269035</v>
      </c>
      <c r="DE7" s="624"/>
      <c r="DF7" s="624"/>
      <c r="DG7" s="624"/>
      <c r="DH7" s="624"/>
      <c r="DI7" s="624"/>
      <c r="DJ7" s="624"/>
      <c r="DK7" s="624"/>
      <c r="DL7" s="624"/>
      <c r="DM7" s="624"/>
      <c r="DN7" s="624"/>
      <c r="DO7" s="624"/>
      <c r="DP7" s="625"/>
      <c r="DQ7" s="632">
        <v>6432311</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430496</v>
      </c>
      <c r="S8" s="624"/>
      <c r="T8" s="624"/>
      <c r="U8" s="624"/>
      <c r="V8" s="624"/>
      <c r="W8" s="624"/>
      <c r="X8" s="624"/>
      <c r="Y8" s="625"/>
      <c r="Z8" s="626">
        <v>0.4</v>
      </c>
      <c r="AA8" s="626"/>
      <c r="AB8" s="626"/>
      <c r="AC8" s="626"/>
      <c r="AD8" s="627">
        <v>430496</v>
      </c>
      <c r="AE8" s="627"/>
      <c r="AF8" s="627"/>
      <c r="AG8" s="627"/>
      <c r="AH8" s="627"/>
      <c r="AI8" s="627"/>
      <c r="AJ8" s="627"/>
      <c r="AK8" s="627"/>
      <c r="AL8" s="628">
        <v>0.7</v>
      </c>
      <c r="AM8" s="629"/>
      <c r="AN8" s="629"/>
      <c r="AO8" s="630"/>
      <c r="AP8" s="620" t="s">
        <v>227</v>
      </c>
      <c r="AQ8" s="621"/>
      <c r="AR8" s="621"/>
      <c r="AS8" s="621"/>
      <c r="AT8" s="621"/>
      <c r="AU8" s="621"/>
      <c r="AV8" s="621"/>
      <c r="AW8" s="621"/>
      <c r="AX8" s="621"/>
      <c r="AY8" s="621"/>
      <c r="AZ8" s="621"/>
      <c r="BA8" s="621"/>
      <c r="BB8" s="621"/>
      <c r="BC8" s="621"/>
      <c r="BD8" s="621"/>
      <c r="BE8" s="621"/>
      <c r="BF8" s="622"/>
      <c r="BG8" s="623">
        <v>503854</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52412470</v>
      </c>
      <c r="CS8" s="624"/>
      <c r="CT8" s="624"/>
      <c r="CU8" s="624"/>
      <c r="CV8" s="624"/>
      <c r="CW8" s="624"/>
      <c r="CX8" s="624"/>
      <c r="CY8" s="625"/>
      <c r="CZ8" s="626">
        <v>44.6</v>
      </c>
      <c r="DA8" s="626"/>
      <c r="DB8" s="626"/>
      <c r="DC8" s="626"/>
      <c r="DD8" s="632">
        <v>650473</v>
      </c>
      <c r="DE8" s="624"/>
      <c r="DF8" s="624"/>
      <c r="DG8" s="624"/>
      <c r="DH8" s="624"/>
      <c r="DI8" s="624"/>
      <c r="DJ8" s="624"/>
      <c r="DK8" s="624"/>
      <c r="DL8" s="624"/>
      <c r="DM8" s="624"/>
      <c r="DN8" s="624"/>
      <c r="DO8" s="624"/>
      <c r="DP8" s="625"/>
      <c r="DQ8" s="632">
        <v>26540003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463298</v>
      </c>
      <c r="S9" s="624"/>
      <c r="T9" s="624"/>
      <c r="U9" s="624"/>
      <c r="V9" s="624"/>
      <c r="W9" s="624"/>
      <c r="X9" s="624"/>
      <c r="Y9" s="625"/>
      <c r="Z9" s="626">
        <v>0.4</v>
      </c>
      <c r="AA9" s="626"/>
      <c r="AB9" s="626"/>
      <c r="AC9" s="626"/>
      <c r="AD9" s="627">
        <v>463298</v>
      </c>
      <c r="AE9" s="627"/>
      <c r="AF9" s="627"/>
      <c r="AG9" s="627"/>
      <c r="AH9" s="627"/>
      <c r="AI9" s="627"/>
      <c r="AJ9" s="627"/>
      <c r="AK9" s="627"/>
      <c r="AL9" s="628">
        <v>0.8</v>
      </c>
      <c r="AM9" s="629"/>
      <c r="AN9" s="629"/>
      <c r="AO9" s="630"/>
      <c r="AP9" s="620" t="s">
        <v>230</v>
      </c>
      <c r="AQ9" s="621"/>
      <c r="AR9" s="621"/>
      <c r="AS9" s="621"/>
      <c r="AT9" s="621"/>
      <c r="AU9" s="621"/>
      <c r="AV9" s="621"/>
      <c r="AW9" s="621"/>
      <c r="AX9" s="621"/>
      <c r="AY9" s="621"/>
      <c r="AZ9" s="621"/>
      <c r="BA9" s="621"/>
      <c r="BB9" s="621"/>
      <c r="BC9" s="621"/>
      <c r="BD9" s="621"/>
      <c r="BE9" s="621"/>
      <c r="BF9" s="622"/>
      <c r="BG9" s="623">
        <v>19064619</v>
      </c>
      <c r="BH9" s="624"/>
      <c r="BI9" s="624"/>
      <c r="BJ9" s="624"/>
      <c r="BK9" s="624"/>
      <c r="BL9" s="624"/>
      <c r="BM9" s="624"/>
      <c r="BN9" s="625"/>
      <c r="BO9" s="626">
        <v>36.5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9983629</v>
      </c>
      <c r="CS9" s="624"/>
      <c r="CT9" s="624"/>
      <c r="CU9" s="624"/>
      <c r="CV9" s="624"/>
      <c r="CW9" s="624"/>
      <c r="CX9" s="624"/>
      <c r="CY9" s="625"/>
      <c r="CZ9" s="626">
        <v>8.5</v>
      </c>
      <c r="DA9" s="626"/>
      <c r="DB9" s="626"/>
      <c r="DC9" s="626"/>
      <c r="DD9" s="632">
        <v>723637</v>
      </c>
      <c r="DE9" s="624"/>
      <c r="DF9" s="624"/>
      <c r="DG9" s="624"/>
      <c r="DH9" s="624"/>
      <c r="DI9" s="624"/>
      <c r="DJ9" s="624"/>
      <c r="DK9" s="624"/>
      <c r="DL9" s="624"/>
      <c r="DM9" s="624"/>
      <c r="DN9" s="624"/>
      <c r="DO9" s="624"/>
      <c r="DP9" s="625"/>
      <c r="DQ9" s="632">
        <v>6501104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787606</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95827</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92027</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6601436</v>
      </c>
      <c r="S11" s="624"/>
      <c r="T11" s="624"/>
      <c r="U11" s="624"/>
      <c r="V11" s="624"/>
      <c r="W11" s="624"/>
      <c r="X11" s="624"/>
      <c r="Y11" s="625"/>
      <c r="Z11" s="628">
        <v>5.5</v>
      </c>
      <c r="AA11" s="629"/>
      <c r="AB11" s="629"/>
      <c r="AC11" s="635"/>
      <c r="AD11" s="632">
        <v>6601436</v>
      </c>
      <c r="AE11" s="624"/>
      <c r="AF11" s="624"/>
      <c r="AG11" s="624"/>
      <c r="AH11" s="624"/>
      <c r="AI11" s="624"/>
      <c r="AJ11" s="624"/>
      <c r="AK11" s="625"/>
      <c r="AL11" s="628">
        <v>11.2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2199681</v>
      </c>
      <c r="BH11" s="624"/>
      <c r="BI11" s="624"/>
      <c r="BJ11" s="624"/>
      <c r="BK11" s="624"/>
      <c r="BL11" s="624"/>
      <c r="BM11" s="624"/>
      <c r="BN11" s="625"/>
      <c r="BO11" s="626">
        <v>4.2</v>
      </c>
      <c r="BP11" s="626"/>
      <c r="BQ11" s="626"/>
      <c r="BR11" s="626"/>
      <c r="BS11" s="627">
        <v>626473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463925</v>
      </c>
      <c r="CS11" s="624"/>
      <c r="CT11" s="624"/>
      <c r="CU11" s="624"/>
      <c r="CV11" s="624"/>
      <c r="CW11" s="624"/>
      <c r="CX11" s="624"/>
      <c r="CY11" s="625"/>
      <c r="CZ11" s="626">
        <v>0.4</v>
      </c>
      <c r="DA11" s="626"/>
      <c r="DB11" s="626"/>
      <c r="DC11" s="626"/>
      <c r="DD11" s="632">
        <v>156127</v>
      </c>
      <c r="DE11" s="624"/>
      <c r="DF11" s="624"/>
      <c r="DG11" s="624"/>
      <c r="DH11" s="624"/>
      <c r="DI11" s="624"/>
      <c r="DJ11" s="624"/>
      <c r="DK11" s="624"/>
      <c r="DL11" s="624"/>
      <c r="DM11" s="624"/>
      <c r="DN11" s="624"/>
      <c r="DO11" s="624"/>
      <c r="DP11" s="625"/>
      <c r="DQ11" s="632">
        <v>332902</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94376</v>
      </c>
      <c r="S12" s="624"/>
      <c r="T12" s="624"/>
      <c r="U12" s="624"/>
      <c r="V12" s="624"/>
      <c r="W12" s="624"/>
      <c r="X12" s="624"/>
      <c r="Y12" s="625"/>
      <c r="Z12" s="626">
        <v>0.1</v>
      </c>
      <c r="AA12" s="626"/>
      <c r="AB12" s="626"/>
      <c r="AC12" s="626"/>
      <c r="AD12" s="627">
        <v>94376</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23045259</v>
      </c>
      <c r="BH12" s="624"/>
      <c r="BI12" s="624"/>
      <c r="BJ12" s="624"/>
      <c r="BK12" s="624"/>
      <c r="BL12" s="624"/>
      <c r="BM12" s="624"/>
      <c r="BN12" s="625"/>
      <c r="BO12" s="626">
        <v>44.2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2809751</v>
      </c>
      <c r="CS12" s="624"/>
      <c r="CT12" s="624"/>
      <c r="CU12" s="624"/>
      <c r="CV12" s="624"/>
      <c r="CW12" s="624"/>
      <c r="CX12" s="624"/>
      <c r="CY12" s="625"/>
      <c r="CZ12" s="626">
        <v>2.4</v>
      </c>
      <c r="DA12" s="626"/>
      <c r="DB12" s="626"/>
      <c r="DC12" s="626"/>
      <c r="DD12" s="632" t="s">
        <v>122</v>
      </c>
      <c r="DE12" s="624"/>
      <c r="DF12" s="624"/>
      <c r="DG12" s="624"/>
      <c r="DH12" s="624"/>
      <c r="DI12" s="624"/>
      <c r="DJ12" s="624"/>
      <c r="DK12" s="624"/>
      <c r="DL12" s="624"/>
      <c r="DM12" s="624"/>
      <c r="DN12" s="624"/>
      <c r="DO12" s="624"/>
      <c r="DP12" s="625"/>
      <c r="DQ12" s="632">
        <v>2424697</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22806227</v>
      </c>
      <c r="BH13" s="624"/>
      <c r="BI13" s="624"/>
      <c r="BJ13" s="624"/>
      <c r="BK13" s="624"/>
      <c r="BL13" s="624"/>
      <c r="BM13" s="624"/>
      <c r="BN13" s="625"/>
      <c r="BO13" s="626">
        <v>43.7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9484097</v>
      </c>
      <c r="CS13" s="624"/>
      <c r="CT13" s="624"/>
      <c r="CU13" s="624"/>
      <c r="CV13" s="624"/>
      <c r="CW13" s="624"/>
      <c r="CX13" s="624"/>
      <c r="CY13" s="625"/>
      <c r="CZ13" s="626">
        <v>8.1</v>
      </c>
      <c r="DA13" s="626"/>
      <c r="DB13" s="626"/>
      <c r="DC13" s="626"/>
      <c r="DD13" s="632">
        <v>3600529</v>
      </c>
      <c r="DE13" s="624"/>
      <c r="DF13" s="624"/>
      <c r="DG13" s="624"/>
      <c r="DH13" s="624"/>
      <c r="DI13" s="624"/>
      <c r="DJ13" s="624"/>
      <c r="DK13" s="624"/>
      <c r="DL13" s="624"/>
      <c r="DM13" s="624"/>
      <c r="DN13" s="624"/>
      <c r="DO13" s="624"/>
      <c r="DP13" s="625"/>
      <c r="DQ13" s="632">
        <v>6829375</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6364</v>
      </c>
      <c r="S14" s="624"/>
      <c r="T14" s="624"/>
      <c r="U14" s="624"/>
      <c r="V14" s="624"/>
      <c r="W14" s="624"/>
      <c r="X14" s="624"/>
      <c r="Y14" s="625"/>
      <c r="Z14" s="626">
        <v>0</v>
      </c>
      <c r="AA14" s="626"/>
      <c r="AB14" s="626"/>
      <c r="AC14" s="626"/>
      <c r="AD14" s="627">
        <v>6364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369041</v>
      </c>
      <c r="BH14" s="624"/>
      <c r="BI14" s="624"/>
      <c r="BJ14" s="624"/>
      <c r="BK14" s="624"/>
      <c r="BL14" s="624"/>
      <c r="BM14" s="624"/>
      <c r="BN14" s="625"/>
      <c r="BO14" s="626">
        <v>0.7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2840459</v>
      </c>
      <c r="CS14" s="624"/>
      <c r="CT14" s="624"/>
      <c r="CU14" s="624"/>
      <c r="CV14" s="624"/>
      <c r="CW14" s="624"/>
      <c r="CX14" s="624"/>
      <c r="CY14" s="625"/>
      <c r="CZ14" s="626">
        <v>2.4</v>
      </c>
      <c r="DA14" s="626"/>
      <c r="DB14" s="626"/>
      <c r="DC14" s="626"/>
      <c r="DD14" s="632">
        <v>71022</v>
      </c>
      <c r="DE14" s="624"/>
      <c r="DF14" s="624"/>
      <c r="DG14" s="624"/>
      <c r="DH14" s="624"/>
      <c r="DI14" s="624"/>
      <c r="DJ14" s="624"/>
      <c r="DK14" s="624"/>
      <c r="DL14" s="624"/>
      <c r="DM14" s="624"/>
      <c r="DN14" s="624"/>
      <c r="DO14" s="624"/>
      <c r="DP14" s="625"/>
      <c r="DQ14" s="632">
        <v>2791873</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1679785</v>
      </c>
      <c r="BH15" s="624"/>
      <c r="BI15" s="624"/>
      <c r="BJ15" s="624"/>
      <c r="BK15" s="624"/>
      <c r="BL15" s="624"/>
      <c r="BM15" s="624"/>
      <c r="BN15" s="625"/>
      <c r="BO15" s="626">
        <v>3.2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17788102</v>
      </c>
      <c r="CS15" s="624"/>
      <c r="CT15" s="624"/>
      <c r="CU15" s="624"/>
      <c r="CV15" s="624"/>
      <c r="CW15" s="624"/>
      <c r="CX15" s="624"/>
      <c r="CY15" s="625"/>
      <c r="CZ15" s="626">
        <v>15.1</v>
      </c>
      <c r="DA15" s="626"/>
      <c r="DB15" s="626"/>
      <c r="DC15" s="626"/>
      <c r="DD15" s="632">
        <v>5316707</v>
      </c>
      <c r="DE15" s="624"/>
      <c r="DF15" s="624"/>
      <c r="DG15" s="624"/>
      <c r="DH15" s="624"/>
      <c r="DI15" s="624"/>
      <c r="DJ15" s="624"/>
      <c r="DK15" s="624"/>
      <c r="DL15" s="624"/>
      <c r="DM15" s="624"/>
      <c r="DN15" s="624"/>
      <c r="DO15" s="624"/>
      <c r="DP15" s="625"/>
      <c r="DQ15" s="632">
        <v>10924026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139851</v>
      </c>
      <c r="S16" s="624"/>
      <c r="T16" s="624"/>
      <c r="U16" s="624"/>
      <c r="V16" s="624"/>
      <c r="W16" s="624"/>
      <c r="X16" s="624"/>
      <c r="Y16" s="625"/>
      <c r="Z16" s="626">
        <v>0.1</v>
      </c>
      <c r="AA16" s="626"/>
      <c r="AB16" s="626"/>
      <c r="AC16" s="626"/>
      <c r="AD16" s="627">
        <v>139851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25008</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4291</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769923</v>
      </c>
      <c r="S17" s="624"/>
      <c r="T17" s="624"/>
      <c r="U17" s="624"/>
      <c r="V17" s="624"/>
      <c r="W17" s="624"/>
      <c r="X17" s="624"/>
      <c r="Y17" s="625"/>
      <c r="Z17" s="626">
        <v>0.6</v>
      </c>
      <c r="AA17" s="626"/>
      <c r="AB17" s="626"/>
      <c r="AC17" s="626"/>
      <c r="AD17" s="627">
        <v>769923</v>
      </c>
      <c r="AE17" s="627"/>
      <c r="AF17" s="627"/>
      <c r="AG17" s="627"/>
      <c r="AH17" s="627"/>
      <c r="AI17" s="627"/>
      <c r="AJ17" s="627"/>
      <c r="AK17" s="627"/>
      <c r="AL17" s="628">
        <v>1.3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5347200</v>
      </c>
      <c r="CS17" s="624"/>
      <c r="CT17" s="624"/>
      <c r="CU17" s="624"/>
      <c r="CV17" s="624"/>
      <c r="CW17" s="624"/>
      <c r="CX17" s="624"/>
      <c r="CY17" s="625"/>
      <c r="CZ17" s="626">
        <v>4.5</v>
      </c>
      <c r="DA17" s="626"/>
      <c r="DB17" s="626"/>
      <c r="DC17" s="626"/>
      <c r="DD17" s="632" t="s">
        <v>122</v>
      </c>
      <c r="DE17" s="624"/>
      <c r="DF17" s="624"/>
      <c r="DG17" s="624"/>
      <c r="DH17" s="624"/>
      <c r="DI17" s="624"/>
      <c r="DJ17" s="624"/>
      <c r="DK17" s="624"/>
      <c r="DL17" s="624"/>
      <c r="DM17" s="624"/>
      <c r="DN17" s="624"/>
      <c r="DO17" s="624"/>
      <c r="DP17" s="625"/>
      <c r="DQ17" s="632">
        <v>5347200</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317736</v>
      </c>
      <c r="S18" s="624"/>
      <c r="T18" s="624"/>
      <c r="U18" s="624"/>
      <c r="V18" s="624"/>
      <c r="W18" s="624"/>
      <c r="X18" s="624"/>
      <c r="Y18" s="625"/>
      <c r="Z18" s="626">
        <v>0.3</v>
      </c>
      <c r="AA18" s="626"/>
      <c r="AB18" s="626"/>
      <c r="AC18" s="626"/>
      <c r="AD18" s="627">
        <v>317736</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305039</v>
      </c>
      <c r="S19" s="624"/>
      <c r="T19" s="624"/>
      <c r="U19" s="624"/>
      <c r="V19" s="624"/>
      <c r="W19" s="624"/>
      <c r="X19" s="624"/>
      <c r="Y19" s="625"/>
      <c r="Z19" s="626">
        <v>0.3</v>
      </c>
      <c r="AA19" s="626"/>
      <c r="AB19" s="626"/>
      <c r="AC19" s="626"/>
      <c r="AD19" s="627">
        <v>305039</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4527337</v>
      </c>
      <c r="BH19" s="624"/>
      <c r="BI19" s="624"/>
      <c r="BJ19" s="624"/>
      <c r="BK19" s="624"/>
      <c r="BL19" s="624"/>
      <c r="BM19" s="624"/>
      <c r="BN19" s="625"/>
      <c r="BO19" s="626">
        <v>8.6999999999999993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12697</v>
      </c>
      <c r="S20" s="624"/>
      <c r="T20" s="624"/>
      <c r="U20" s="624"/>
      <c r="V20" s="624"/>
      <c r="W20" s="624"/>
      <c r="X20" s="624"/>
      <c r="Y20" s="625"/>
      <c r="Z20" s="626">
        <v>0</v>
      </c>
      <c r="AA20" s="626"/>
      <c r="AB20" s="626"/>
      <c r="AC20" s="626"/>
      <c r="AD20" s="627">
        <v>12697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4527337</v>
      </c>
      <c r="BH20" s="624"/>
      <c r="BI20" s="624"/>
      <c r="BJ20" s="624"/>
      <c r="BK20" s="624"/>
      <c r="BL20" s="624"/>
      <c r="BM20" s="624"/>
      <c r="BN20" s="625"/>
      <c r="BO20" s="626">
        <v>8.6999999999999993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117524734</v>
      </c>
      <c r="CS20" s="624"/>
      <c r="CT20" s="624"/>
      <c r="CU20" s="624"/>
      <c r="CV20" s="624"/>
      <c r="CW20" s="624"/>
      <c r="CX20" s="624"/>
      <c r="CY20" s="625"/>
      <c r="CZ20" s="626">
        <v>100</v>
      </c>
      <c r="DA20" s="626"/>
      <c r="DB20" s="626"/>
      <c r="DC20" s="626"/>
      <c r="DD20" s="632">
        <v>18787530</v>
      </c>
      <c r="DE20" s="624"/>
      <c r="DF20" s="624"/>
      <c r="DG20" s="624"/>
      <c r="DH20" s="624"/>
      <c r="DI20" s="624"/>
      <c r="DJ20" s="624"/>
      <c r="DK20" s="624"/>
      <c r="DL20" s="624"/>
      <c r="DM20" s="624"/>
      <c r="DN20" s="624"/>
      <c r="DO20" s="624"/>
      <c r="DP20" s="625"/>
      <c r="DQ20" s="632">
        <v>68712175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1149803</v>
      </c>
      <c r="S21" s="624"/>
      <c r="T21" s="624"/>
      <c r="U21" s="624"/>
      <c r="V21" s="624"/>
      <c r="W21" s="624"/>
      <c r="X21" s="624"/>
      <c r="Y21" s="625"/>
      <c r="Z21" s="626">
        <v>1</v>
      </c>
      <c r="AA21" s="626"/>
      <c r="AB21" s="626"/>
      <c r="AC21" s="626"/>
      <c r="AD21" s="627">
        <v>886914</v>
      </c>
      <c r="AE21" s="627"/>
      <c r="AF21" s="627"/>
      <c r="AG21" s="627"/>
      <c r="AH21" s="627"/>
      <c r="AI21" s="627"/>
      <c r="AJ21" s="627"/>
      <c r="AK21" s="627"/>
      <c r="AL21" s="628">
        <v>1.5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886914</v>
      </c>
      <c r="S22" s="624"/>
      <c r="T22" s="624"/>
      <c r="U22" s="624"/>
      <c r="V22" s="624"/>
      <c r="W22" s="624"/>
      <c r="X22" s="624"/>
      <c r="Y22" s="625"/>
      <c r="Z22" s="626">
        <v>0.7</v>
      </c>
      <c r="AA22" s="626"/>
      <c r="AB22" s="626"/>
      <c r="AC22" s="626"/>
      <c r="AD22" s="627">
        <v>886914</v>
      </c>
      <c r="AE22" s="627"/>
      <c r="AF22" s="627"/>
      <c r="AG22" s="627"/>
      <c r="AH22" s="627"/>
      <c r="AI22" s="627"/>
      <c r="AJ22" s="627"/>
      <c r="AK22" s="627"/>
      <c r="AL22" s="628">
        <v>1.5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262889</v>
      </c>
      <c r="S23" s="624"/>
      <c r="T23" s="624"/>
      <c r="U23" s="624"/>
      <c r="V23" s="624"/>
      <c r="W23" s="624"/>
      <c r="X23" s="624"/>
      <c r="Y23" s="625"/>
      <c r="Z23" s="626">
        <v>0.2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4527337</v>
      </c>
      <c r="BH23" s="624"/>
      <c r="BI23" s="624"/>
      <c r="BJ23" s="624"/>
      <c r="BK23" s="624"/>
      <c r="BL23" s="624"/>
      <c r="BM23" s="624"/>
      <c r="BN23" s="625"/>
      <c r="BO23" s="626">
        <v>8.6999999999999993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58655929</v>
      </c>
      <c r="CS24" s="613"/>
      <c r="CT24" s="613"/>
      <c r="CU24" s="613"/>
      <c r="CV24" s="613"/>
      <c r="CW24" s="613"/>
      <c r="CX24" s="613"/>
      <c r="CY24" s="614"/>
      <c r="CZ24" s="617">
        <v>49.9</v>
      </c>
      <c r="DA24" s="618"/>
      <c r="DB24" s="618"/>
      <c r="DC24" s="634"/>
      <c r="DD24" s="653">
        <v>34112004</v>
      </c>
      <c r="DE24" s="613"/>
      <c r="DF24" s="613"/>
      <c r="DG24" s="613"/>
      <c r="DH24" s="613"/>
      <c r="DI24" s="613"/>
      <c r="DJ24" s="613"/>
      <c r="DK24" s="614"/>
      <c r="DL24" s="653">
        <v>30547062</v>
      </c>
      <c r="DM24" s="613"/>
      <c r="DN24" s="613"/>
      <c r="DO24" s="613"/>
      <c r="DP24" s="613"/>
      <c r="DQ24" s="613"/>
      <c r="DR24" s="613"/>
      <c r="DS24" s="613"/>
      <c r="DT24" s="613"/>
      <c r="DU24" s="613"/>
      <c r="DV24" s="614"/>
      <c r="DW24" s="617">
        <v>51.8</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62723225</v>
      </c>
      <c r="S25" s="624"/>
      <c r="T25" s="624"/>
      <c r="U25" s="624"/>
      <c r="V25" s="624"/>
      <c r="W25" s="624"/>
      <c r="X25" s="624"/>
      <c r="Y25" s="625"/>
      <c r="Z25" s="626">
        <v>52.4</v>
      </c>
      <c r="AA25" s="626"/>
      <c r="AB25" s="626"/>
      <c r="AC25" s="626"/>
      <c r="AD25" s="627">
        <v>57932999</v>
      </c>
      <c r="AE25" s="627"/>
      <c r="AF25" s="627"/>
      <c r="AG25" s="627"/>
      <c r="AH25" s="627"/>
      <c r="AI25" s="627"/>
      <c r="AJ25" s="627"/>
      <c r="AK25" s="627"/>
      <c r="AL25" s="628">
        <v>98.5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17900681</v>
      </c>
      <c r="CS25" s="656"/>
      <c r="CT25" s="656"/>
      <c r="CU25" s="656"/>
      <c r="CV25" s="656"/>
      <c r="CW25" s="656"/>
      <c r="CX25" s="656"/>
      <c r="CY25" s="657"/>
      <c r="CZ25" s="628">
        <v>15.2</v>
      </c>
      <c r="DA25" s="654"/>
      <c r="DB25" s="654"/>
      <c r="DC25" s="658"/>
      <c r="DD25" s="632">
        <v>15787259</v>
      </c>
      <c r="DE25" s="656"/>
      <c r="DF25" s="656"/>
      <c r="DG25" s="656"/>
      <c r="DH25" s="656"/>
      <c r="DI25" s="656"/>
      <c r="DJ25" s="656"/>
      <c r="DK25" s="657"/>
      <c r="DL25" s="632">
        <v>15415880</v>
      </c>
      <c r="DM25" s="656"/>
      <c r="DN25" s="656"/>
      <c r="DO25" s="656"/>
      <c r="DP25" s="656"/>
      <c r="DQ25" s="656"/>
      <c r="DR25" s="656"/>
      <c r="DS25" s="656"/>
      <c r="DT25" s="656"/>
      <c r="DU25" s="656"/>
      <c r="DV25" s="657"/>
      <c r="DW25" s="628">
        <v>26.2</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31874</v>
      </c>
      <c r="S26" s="624"/>
      <c r="T26" s="624"/>
      <c r="U26" s="624"/>
      <c r="V26" s="624"/>
      <c r="W26" s="624"/>
      <c r="X26" s="624"/>
      <c r="Y26" s="625"/>
      <c r="Z26" s="626">
        <v>0</v>
      </c>
      <c r="AA26" s="626"/>
      <c r="AB26" s="626"/>
      <c r="AC26" s="626"/>
      <c r="AD26" s="627">
        <v>31874</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11312744</v>
      </c>
      <c r="CS26" s="624"/>
      <c r="CT26" s="624"/>
      <c r="CU26" s="624"/>
      <c r="CV26" s="624"/>
      <c r="CW26" s="624"/>
      <c r="CX26" s="624"/>
      <c r="CY26" s="625"/>
      <c r="CZ26" s="628">
        <v>9.6</v>
      </c>
      <c r="DA26" s="654"/>
      <c r="DB26" s="654"/>
      <c r="DC26" s="658"/>
      <c r="DD26" s="632">
        <v>9731531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307308</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52177182</v>
      </c>
      <c r="BH27" s="624"/>
      <c r="BI27" s="624"/>
      <c r="BJ27" s="624"/>
      <c r="BK27" s="624"/>
      <c r="BL27" s="624"/>
      <c r="BM27" s="624"/>
      <c r="BN27" s="625"/>
      <c r="BO27" s="626">
        <v>100</v>
      </c>
      <c r="BP27" s="626"/>
      <c r="BQ27" s="626"/>
      <c r="BR27" s="626"/>
      <c r="BS27" s="627">
        <v>626473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35408048</v>
      </c>
      <c r="CS27" s="656"/>
      <c r="CT27" s="656"/>
      <c r="CU27" s="656"/>
      <c r="CV27" s="656"/>
      <c r="CW27" s="656"/>
      <c r="CX27" s="656"/>
      <c r="CY27" s="657"/>
      <c r="CZ27" s="628">
        <v>30.1</v>
      </c>
      <c r="DA27" s="654"/>
      <c r="DB27" s="654"/>
      <c r="DC27" s="658"/>
      <c r="DD27" s="632">
        <v>12977545</v>
      </c>
      <c r="DE27" s="656"/>
      <c r="DF27" s="656"/>
      <c r="DG27" s="656"/>
      <c r="DH27" s="656"/>
      <c r="DI27" s="656"/>
      <c r="DJ27" s="656"/>
      <c r="DK27" s="657"/>
      <c r="DL27" s="632">
        <v>9783982</v>
      </c>
      <c r="DM27" s="656"/>
      <c r="DN27" s="656"/>
      <c r="DO27" s="656"/>
      <c r="DP27" s="656"/>
      <c r="DQ27" s="656"/>
      <c r="DR27" s="656"/>
      <c r="DS27" s="656"/>
      <c r="DT27" s="656"/>
      <c r="DU27" s="656"/>
      <c r="DV27" s="657"/>
      <c r="DW27" s="628">
        <v>16.600000000000001</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1304161</v>
      </c>
      <c r="S28" s="624"/>
      <c r="T28" s="624"/>
      <c r="U28" s="624"/>
      <c r="V28" s="624"/>
      <c r="W28" s="624"/>
      <c r="X28" s="624"/>
      <c r="Y28" s="625"/>
      <c r="Z28" s="626">
        <v>1.1000000000000001</v>
      </c>
      <c r="AA28" s="626"/>
      <c r="AB28" s="626"/>
      <c r="AC28" s="626"/>
      <c r="AD28" s="627">
        <v>398099</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5347200</v>
      </c>
      <c r="CS28" s="624"/>
      <c r="CT28" s="624"/>
      <c r="CU28" s="624"/>
      <c r="CV28" s="624"/>
      <c r="CW28" s="624"/>
      <c r="CX28" s="624"/>
      <c r="CY28" s="625"/>
      <c r="CZ28" s="628">
        <v>4.5</v>
      </c>
      <c r="DA28" s="654"/>
      <c r="DB28" s="654"/>
      <c r="DC28" s="658"/>
      <c r="DD28" s="632">
        <v>5347200</v>
      </c>
      <c r="DE28" s="624"/>
      <c r="DF28" s="624"/>
      <c r="DG28" s="624"/>
      <c r="DH28" s="624"/>
      <c r="DI28" s="624"/>
      <c r="DJ28" s="624"/>
      <c r="DK28" s="625"/>
      <c r="DL28" s="632">
        <v>5347200</v>
      </c>
      <c r="DM28" s="624"/>
      <c r="DN28" s="624"/>
      <c r="DO28" s="624"/>
      <c r="DP28" s="624"/>
      <c r="DQ28" s="624"/>
      <c r="DR28" s="624"/>
      <c r="DS28" s="624"/>
      <c r="DT28" s="624"/>
      <c r="DU28" s="624"/>
      <c r="DV28" s="625"/>
      <c r="DW28" s="628">
        <v>9.1</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638913</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5347200</v>
      </c>
      <c r="CS29" s="656"/>
      <c r="CT29" s="656"/>
      <c r="CU29" s="656"/>
      <c r="CV29" s="656"/>
      <c r="CW29" s="656"/>
      <c r="CX29" s="656"/>
      <c r="CY29" s="657"/>
      <c r="CZ29" s="628">
        <v>4.5</v>
      </c>
      <c r="DA29" s="654"/>
      <c r="DB29" s="654"/>
      <c r="DC29" s="658"/>
      <c r="DD29" s="632">
        <v>5347200</v>
      </c>
      <c r="DE29" s="656"/>
      <c r="DF29" s="656"/>
      <c r="DG29" s="656"/>
      <c r="DH29" s="656"/>
      <c r="DI29" s="656"/>
      <c r="DJ29" s="656"/>
      <c r="DK29" s="657"/>
      <c r="DL29" s="632">
        <v>5347200</v>
      </c>
      <c r="DM29" s="656"/>
      <c r="DN29" s="656"/>
      <c r="DO29" s="656"/>
      <c r="DP29" s="656"/>
      <c r="DQ29" s="656"/>
      <c r="DR29" s="656"/>
      <c r="DS29" s="656"/>
      <c r="DT29" s="656"/>
      <c r="DU29" s="656"/>
      <c r="DV29" s="657"/>
      <c r="DW29" s="628">
        <v>9.1</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25663464</v>
      </c>
      <c r="S30" s="624"/>
      <c r="T30" s="624"/>
      <c r="U30" s="624"/>
      <c r="V30" s="624"/>
      <c r="W30" s="624"/>
      <c r="X30" s="624"/>
      <c r="Y30" s="625"/>
      <c r="Z30" s="626">
        <v>21.4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5069720</v>
      </c>
      <c r="CS30" s="624"/>
      <c r="CT30" s="624"/>
      <c r="CU30" s="624"/>
      <c r="CV30" s="624"/>
      <c r="CW30" s="624"/>
      <c r="CX30" s="624"/>
      <c r="CY30" s="625"/>
      <c r="CZ30" s="628">
        <v>4.3</v>
      </c>
      <c r="DA30" s="654"/>
      <c r="DB30" s="654"/>
      <c r="DC30" s="658"/>
      <c r="DD30" s="632">
        <v>5069720</v>
      </c>
      <c r="DE30" s="624"/>
      <c r="DF30" s="624"/>
      <c r="DG30" s="624"/>
      <c r="DH30" s="624"/>
      <c r="DI30" s="624"/>
      <c r="DJ30" s="624"/>
      <c r="DK30" s="625"/>
      <c r="DL30" s="632">
        <v>5069720</v>
      </c>
      <c r="DM30" s="624"/>
      <c r="DN30" s="624"/>
      <c r="DO30" s="624"/>
      <c r="DP30" s="624"/>
      <c r="DQ30" s="624"/>
      <c r="DR30" s="624"/>
      <c r="DS30" s="624"/>
      <c r="DT30" s="624"/>
      <c r="DU30" s="624"/>
      <c r="DV30" s="625"/>
      <c r="DW30" s="628">
        <v>8.6</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99.8</v>
      </c>
      <c r="BH31" s="667"/>
      <c r="BI31" s="667"/>
      <c r="BJ31" s="667"/>
      <c r="BK31" s="667"/>
      <c r="BL31" s="667"/>
      <c r="BM31" s="618">
        <v>99.1</v>
      </c>
      <c r="BN31" s="667"/>
      <c r="BO31" s="667"/>
      <c r="BP31" s="667"/>
      <c r="BQ31" s="668"/>
      <c r="BR31" s="679">
        <v>99.6</v>
      </c>
      <c r="BS31" s="667"/>
      <c r="BT31" s="667"/>
      <c r="BU31" s="667"/>
      <c r="BV31" s="667"/>
      <c r="BW31" s="667"/>
      <c r="BX31" s="618">
        <v>98.7</v>
      </c>
      <c r="BY31" s="667"/>
      <c r="BZ31" s="667"/>
      <c r="CA31" s="667"/>
      <c r="CB31" s="668"/>
      <c r="CD31" s="661"/>
      <c r="CE31" s="662"/>
      <c r="CF31" s="620" t="s">
        <v>300</v>
      </c>
      <c r="CG31" s="621"/>
      <c r="CH31" s="621"/>
      <c r="CI31" s="621"/>
      <c r="CJ31" s="621"/>
      <c r="CK31" s="621"/>
      <c r="CL31" s="621"/>
      <c r="CM31" s="621"/>
      <c r="CN31" s="621"/>
      <c r="CO31" s="621"/>
      <c r="CP31" s="621"/>
      <c r="CQ31" s="622"/>
      <c r="CR31" s="623">
        <v>277480</v>
      </c>
      <c r="CS31" s="656"/>
      <c r="CT31" s="656"/>
      <c r="CU31" s="656"/>
      <c r="CV31" s="656"/>
      <c r="CW31" s="656"/>
      <c r="CX31" s="656"/>
      <c r="CY31" s="657"/>
      <c r="CZ31" s="628">
        <v>0.2</v>
      </c>
      <c r="DA31" s="654"/>
      <c r="DB31" s="654"/>
      <c r="DC31" s="658"/>
      <c r="DD31" s="632">
        <v>277480</v>
      </c>
      <c r="DE31" s="656"/>
      <c r="DF31" s="656"/>
      <c r="DG31" s="656"/>
      <c r="DH31" s="656"/>
      <c r="DI31" s="656"/>
      <c r="DJ31" s="656"/>
      <c r="DK31" s="657"/>
      <c r="DL31" s="632">
        <v>277480</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8863785</v>
      </c>
      <c r="S32" s="624"/>
      <c r="T32" s="624"/>
      <c r="U32" s="624"/>
      <c r="V32" s="624"/>
      <c r="W32" s="624"/>
      <c r="X32" s="624"/>
      <c r="Y32" s="625"/>
      <c r="Z32" s="626">
        <v>7.4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99.7</v>
      </c>
      <c r="BH32" s="656"/>
      <c r="BI32" s="656"/>
      <c r="BJ32" s="656"/>
      <c r="BK32" s="656"/>
      <c r="BL32" s="656"/>
      <c r="BM32" s="629">
        <v>98.5</v>
      </c>
      <c r="BN32" s="656"/>
      <c r="BO32" s="656"/>
      <c r="BP32" s="656"/>
      <c r="BQ32" s="678"/>
      <c r="BR32" s="680">
        <v>99.3</v>
      </c>
      <c r="BS32" s="656"/>
      <c r="BT32" s="656"/>
      <c r="BU32" s="656"/>
      <c r="BV32" s="656"/>
      <c r="BW32" s="656"/>
      <c r="BX32" s="629">
        <v>98</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134205</v>
      </c>
      <c r="S33" s="624"/>
      <c r="T33" s="624"/>
      <c r="U33" s="624"/>
      <c r="V33" s="624"/>
      <c r="W33" s="624"/>
      <c r="X33" s="624"/>
      <c r="Y33" s="625"/>
      <c r="Z33" s="626">
        <v>0.1</v>
      </c>
      <c r="AA33" s="626"/>
      <c r="AB33" s="626"/>
      <c r="AC33" s="626"/>
      <c r="AD33" s="627">
        <v>74211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99.9</v>
      </c>
      <c r="BH33" s="682"/>
      <c r="BI33" s="682"/>
      <c r="BJ33" s="682"/>
      <c r="BK33" s="682"/>
      <c r="BL33" s="682"/>
      <c r="BM33" s="683">
        <v>99.6</v>
      </c>
      <c r="BN33" s="682"/>
      <c r="BO33" s="682"/>
      <c r="BP33" s="682"/>
      <c r="BQ33" s="684"/>
      <c r="BR33" s="681">
        <v>99.8</v>
      </c>
      <c r="BS33" s="682"/>
      <c r="BT33" s="682"/>
      <c r="BU33" s="682"/>
      <c r="BV33" s="682"/>
      <c r="BW33" s="682"/>
      <c r="BX33" s="683">
        <v>99.3</v>
      </c>
      <c r="BY33" s="682"/>
      <c r="BZ33" s="682"/>
      <c r="CA33" s="682"/>
      <c r="CB33" s="684"/>
      <c r="CD33" s="620" t="s">
        <v>307</v>
      </c>
      <c r="CE33" s="621"/>
      <c r="CF33" s="621"/>
      <c r="CG33" s="621"/>
      <c r="CH33" s="621"/>
      <c r="CI33" s="621"/>
      <c r="CJ33" s="621"/>
      <c r="CK33" s="621"/>
      <c r="CL33" s="621"/>
      <c r="CM33" s="621"/>
      <c r="CN33" s="621"/>
      <c r="CO33" s="621"/>
      <c r="CP33" s="621"/>
      <c r="CQ33" s="622"/>
      <c r="CR33" s="623">
        <v>40056267</v>
      </c>
      <c r="CS33" s="656"/>
      <c r="CT33" s="656"/>
      <c r="CU33" s="656"/>
      <c r="CV33" s="656"/>
      <c r="CW33" s="656"/>
      <c r="CX33" s="656"/>
      <c r="CY33" s="657"/>
      <c r="CZ33" s="628">
        <v>34.1</v>
      </c>
      <c r="DA33" s="654"/>
      <c r="DB33" s="654"/>
      <c r="DC33" s="658"/>
      <c r="DD33" s="632">
        <v>31552868</v>
      </c>
      <c r="DE33" s="656"/>
      <c r="DF33" s="656"/>
      <c r="DG33" s="656"/>
      <c r="DH33" s="656"/>
      <c r="DI33" s="656"/>
      <c r="DJ33" s="656"/>
      <c r="DK33" s="657"/>
      <c r="DL33" s="632">
        <v>24015243</v>
      </c>
      <c r="DM33" s="656"/>
      <c r="DN33" s="656"/>
      <c r="DO33" s="656"/>
      <c r="DP33" s="656"/>
      <c r="DQ33" s="656"/>
      <c r="DR33" s="656"/>
      <c r="DS33" s="656"/>
      <c r="DT33" s="656"/>
      <c r="DU33" s="656"/>
      <c r="DV33" s="657"/>
      <c r="DW33" s="628">
        <v>40.799999999999997</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166980</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19455428</v>
      </c>
      <c r="CS34" s="624"/>
      <c r="CT34" s="624"/>
      <c r="CU34" s="624"/>
      <c r="CV34" s="624"/>
      <c r="CW34" s="624"/>
      <c r="CX34" s="624"/>
      <c r="CY34" s="625"/>
      <c r="CZ34" s="628">
        <v>16.600000000000001</v>
      </c>
      <c r="DA34" s="654"/>
      <c r="DB34" s="654"/>
      <c r="DC34" s="658"/>
      <c r="DD34" s="632">
        <v>15300737</v>
      </c>
      <c r="DE34" s="624"/>
      <c r="DF34" s="624"/>
      <c r="DG34" s="624"/>
      <c r="DH34" s="624"/>
      <c r="DI34" s="624"/>
      <c r="DJ34" s="624"/>
      <c r="DK34" s="625"/>
      <c r="DL34" s="632">
        <v>12134773</v>
      </c>
      <c r="DM34" s="624"/>
      <c r="DN34" s="624"/>
      <c r="DO34" s="624"/>
      <c r="DP34" s="624"/>
      <c r="DQ34" s="624"/>
      <c r="DR34" s="624"/>
      <c r="DS34" s="624"/>
      <c r="DT34" s="624"/>
      <c r="DU34" s="624"/>
      <c r="DV34" s="625"/>
      <c r="DW34" s="628">
        <v>20.6</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5319965</v>
      </c>
      <c r="S35" s="624"/>
      <c r="T35" s="624"/>
      <c r="U35" s="624"/>
      <c r="V35" s="624"/>
      <c r="W35" s="624"/>
      <c r="X35" s="624"/>
      <c r="Y35" s="625"/>
      <c r="Z35" s="626">
        <v>4.4000000000000004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1703706</v>
      </c>
      <c r="CS35" s="656"/>
      <c r="CT35" s="656"/>
      <c r="CU35" s="656"/>
      <c r="CV35" s="656"/>
      <c r="CW35" s="656"/>
      <c r="CX35" s="656"/>
      <c r="CY35" s="657"/>
      <c r="CZ35" s="628">
        <v>1.4</v>
      </c>
      <c r="DA35" s="654"/>
      <c r="DB35" s="654"/>
      <c r="DC35" s="658"/>
      <c r="DD35" s="632">
        <v>1240226</v>
      </c>
      <c r="DE35" s="656"/>
      <c r="DF35" s="656"/>
      <c r="DG35" s="656"/>
      <c r="DH35" s="656"/>
      <c r="DI35" s="656"/>
      <c r="DJ35" s="656"/>
      <c r="DK35" s="657"/>
      <c r="DL35" s="632">
        <v>1120529</v>
      </c>
      <c r="DM35" s="656"/>
      <c r="DN35" s="656"/>
      <c r="DO35" s="656"/>
      <c r="DP35" s="656"/>
      <c r="DQ35" s="656"/>
      <c r="DR35" s="656"/>
      <c r="DS35" s="656"/>
      <c r="DT35" s="656"/>
      <c r="DU35" s="656"/>
      <c r="DV35" s="657"/>
      <c r="DW35" s="628">
        <v>1.9</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2321800</v>
      </c>
      <c r="S36" s="624"/>
      <c r="T36" s="624"/>
      <c r="U36" s="624"/>
      <c r="V36" s="624"/>
      <c r="W36" s="624"/>
      <c r="X36" s="624"/>
      <c r="Y36" s="625"/>
      <c r="Z36" s="626">
        <v>1.9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10969918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716728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8214570</v>
      </c>
      <c r="CS36" s="624"/>
      <c r="CT36" s="624"/>
      <c r="CU36" s="624"/>
      <c r="CV36" s="624"/>
      <c r="CW36" s="624"/>
      <c r="CX36" s="624"/>
      <c r="CY36" s="625"/>
      <c r="CZ36" s="628">
        <v>7</v>
      </c>
      <c r="DA36" s="654"/>
      <c r="DB36" s="654"/>
      <c r="DC36" s="658"/>
      <c r="DD36" s="632">
        <v>7201542</v>
      </c>
      <c r="DE36" s="624"/>
      <c r="DF36" s="624"/>
      <c r="DG36" s="624"/>
      <c r="DH36" s="624"/>
      <c r="DI36" s="624"/>
      <c r="DJ36" s="624"/>
      <c r="DK36" s="625"/>
      <c r="DL36" s="632">
        <v>3576295</v>
      </c>
      <c r="DM36" s="624"/>
      <c r="DN36" s="624"/>
      <c r="DO36" s="624"/>
      <c r="DP36" s="624"/>
      <c r="DQ36" s="624"/>
      <c r="DR36" s="624"/>
      <c r="DS36" s="624"/>
      <c r="DT36" s="624"/>
      <c r="DU36" s="624"/>
      <c r="DV36" s="625"/>
      <c r="DW36" s="628">
        <v>6.1</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3945045</v>
      </c>
      <c r="S37" s="624"/>
      <c r="T37" s="624"/>
      <c r="U37" s="624"/>
      <c r="V37" s="624"/>
      <c r="W37" s="624"/>
      <c r="X37" s="624"/>
      <c r="Y37" s="625"/>
      <c r="Z37" s="626">
        <v>3.3</v>
      </c>
      <c r="AA37" s="626"/>
      <c r="AB37" s="626"/>
      <c r="AC37" s="626"/>
      <c r="AD37" s="627">
        <v>365573</v>
      </c>
      <c r="AE37" s="627"/>
      <c r="AF37" s="627"/>
      <c r="AG37" s="627"/>
      <c r="AH37" s="627"/>
      <c r="AI37" s="627"/>
      <c r="AJ37" s="627"/>
      <c r="AK37" s="627"/>
      <c r="AL37" s="628">
        <v>0.6</v>
      </c>
      <c r="AM37" s="629"/>
      <c r="AN37" s="629"/>
      <c r="AO37" s="630"/>
      <c r="AQ37" s="686" t="s">
        <v>319</v>
      </c>
      <c r="AR37" s="687"/>
      <c r="AS37" s="687"/>
      <c r="AT37" s="687"/>
      <c r="AU37" s="687"/>
      <c r="AV37" s="687"/>
      <c r="AW37" s="687"/>
      <c r="AX37" s="687"/>
      <c r="AY37" s="688"/>
      <c r="AZ37" s="623">
        <v>1516729</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610273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7371</v>
      </c>
      <c r="CS37" s="656"/>
      <c r="CT37" s="656"/>
      <c r="CU37" s="656"/>
      <c r="CV37" s="656"/>
      <c r="CW37" s="656"/>
      <c r="CX37" s="656"/>
      <c r="CY37" s="657"/>
      <c r="CZ37" s="628">
        <v>0</v>
      </c>
      <c r="DA37" s="654"/>
      <c r="DB37" s="654"/>
      <c r="DC37" s="658"/>
      <c r="DD37" s="632">
        <v>7371</v>
      </c>
      <c r="DE37" s="656"/>
      <c r="DF37" s="656"/>
      <c r="DG37" s="656"/>
      <c r="DH37" s="656"/>
      <c r="DI37" s="656"/>
      <c r="DJ37" s="656"/>
      <c r="DK37" s="657"/>
      <c r="DL37" s="632">
        <v>7371</v>
      </c>
      <c r="DM37" s="656"/>
      <c r="DN37" s="656"/>
      <c r="DO37" s="656"/>
      <c r="DP37" s="656"/>
      <c r="DQ37" s="656"/>
      <c r="DR37" s="656"/>
      <c r="DS37" s="656"/>
      <c r="DT37" s="656"/>
      <c r="DU37" s="656"/>
      <c r="DV37" s="657"/>
      <c r="DW37" s="628">
        <v>0</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8300800</v>
      </c>
      <c r="S38" s="624"/>
      <c r="T38" s="624"/>
      <c r="U38" s="624"/>
      <c r="V38" s="624"/>
      <c r="W38" s="624"/>
      <c r="X38" s="624"/>
      <c r="Y38" s="625"/>
      <c r="Z38" s="626">
        <v>6.9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32898</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30828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9420291</v>
      </c>
      <c r="CS38" s="624"/>
      <c r="CT38" s="624"/>
      <c r="CU38" s="624"/>
      <c r="CV38" s="624"/>
      <c r="CW38" s="624"/>
      <c r="CX38" s="624"/>
      <c r="CY38" s="625"/>
      <c r="CZ38" s="628">
        <v>8</v>
      </c>
      <c r="DA38" s="654"/>
      <c r="DB38" s="654"/>
      <c r="DC38" s="658"/>
      <c r="DD38" s="632">
        <v>7365105</v>
      </c>
      <c r="DE38" s="624"/>
      <c r="DF38" s="624"/>
      <c r="DG38" s="624"/>
      <c r="DH38" s="624"/>
      <c r="DI38" s="624"/>
      <c r="DJ38" s="624"/>
      <c r="DK38" s="625"/>
      <c r="DL38" s="632">
        <v>7177559</v>
      </c>
      <c r="DM38" s="624"/>
      <c r="DN38" s="624"/>
      <c r="DO38" s="624"/>
      <c r="DP38" s="624"/>
      <c r="DQ38" s="624"/>
      <c r="DR38" s="624"/>
      <c r="DS38" s="624"/>
      <c r="DT38" s="624"/>
      <c r="DU38" s="624"/>
      <c r="DV38" s="625"/>
      <c r="DW38" s="628">
        <v>12.2</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44431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440098</v>
      </c>
      <c r="CS39" s="656"/>
      <c r="CT39" s="656"/>
      <c r="CU39" s="656"/>
      <c r="CV39" s="656"/>
      <c r="CW39" s="656"/>
      <c r="CX39" s="656"/>
      <c r="CY39" s="657"/>
      <c r="CZ39" s="628">
        <v>0.4</v>
      </c>
      <c r="DA39" s="654"/>
      <c r="DB39" s="654"/>
      <c r="DC39" s="658"/>
      <c r="DD39" s="632">
        <v>433084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122500</v>
      </c>
      <c r="S40" s="624"/>
      <c r="T40" s="624"/>
      <c r="U40" s="624"/>
      <c r="V40" s="624"/>
      <c r="W40" s="624"/>
      <c r="X40" s="624"/>
      <c r="Y40" s="625"/>
      <c r="Z40" s="626">
        <v>0.1</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125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822174</v>
      </c>
      <c r="CS40" s="624"/>
      <c r="CT40" s="624"/>
      <c r="CU40" s="624"/>
      <c r="CV40" s="624"/>
      <c r="CW40" s="624"/>
      <c r="CX40" s="624"/>
      <c r="CY40" s="625"/>
      <c r="CZ40" s="628">
        <v>0.7</v>
      </c>
      <c r="DA40" s="654"/>
      <c r="DB40" s="654"/>
      <c r="DC40" s="658"/>
      <c r="DD40" s="632">
        <v>12174</v>
      </c>
      <c r="DE40" s="624"/>
      <c r="DF40" s="624"/>
      <c r="DG40" s="624"/>
      <c r="DH40" s="624"/>
      <c r="DI40" s="624"/>
      <c r="DJ40" s="624"/>
      <c r="DK40" s="625"/>
      <c r="DL40" s="632">
        <v>6087</v>
      </c>
      <c r="DM40" s="624"/>
      <c r="DN40" s="624"/>
      <c r="DO40" s="624"/>
      <c r="DP40" s="624"/>
      <c r="DQ40" s="624"/>
      <c r="DR40" s="624"/>
      <c r="DS40" s="624"/>
      <c r="DT40" s="624"/>
      <c r="DU40" s="624"/>
      <c r="DV40" s="625"/>
      <c r="DW40" s="628">
        <v>0</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119721525</v>
      </c>
      <c r="S41" s="696"/>
      <c r="T41" s="696"/>
      <c r="U41" s="696"/>
      <c r="V41" s="696"/>
      <c r="W41" s="696"/>
      <c r="X41" s="696"/>
      <c r="Y41" s="700"/>
      <c r="Z41" s="701">
        <v>100</v>
      </c>
      <c r="AA41" s="701"/>
      <c r="AB41" s="701"/>
      <c r="AC41" s="701"/>
      <c r="AD41" s="702">
        <v>58802756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2179834</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7240457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404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18812538</v>
      </c>
      <c r="CS42" s="656"/>
      <c r="CT42" s="656"/>
      <c r="CU42" s="656"/>
      <c r="CV42" s="656"/>
      <c r="CW42" s="656"/>
      <c r="CX42" s="656"/>
      <c r="CY42" s="657"/>
      <c r="CZ42" s="628">
        <v>16</v>
      </c>
      <c r="DA42" s="654"/>
      <c r="DB42" s="654"/>
      <c r="DC42" s="658"/>
      <c r="DD42" s="632">
        <v>3047303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252337</v>
      </c>
      <c r="CS43" s="656"/>
      <c r="CT43" s="656"/>
      <c r="CU43" s="656"/>
      <c r="CV43" s="656"/>
      <c r="CW43" s="656"/>
      <c r="CX43" s="656"/>
      <c r="CY43" s="657"/>
      <c r="CZ43" s="628">
        <v>0.2</v>
      </c>
      <c r="DA43" s="654"/>
      <c r="DB43" s="654"/>
      <c r="DC43" s="658"/>
      <c r="DD43" s="632">
        <v>252337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18787530</v>
      </c>
      <c r="CS44" s="624"/>
      <c r="CT44" s="624"/>
      <c r="CU44" s="624"/>
      <c r="CV44" s="624"/>
      <c r="CW44" s="624"/>
      <c r="CX44" s="624"/>
      <c r="CY44" s="625"/>
      <c r="CZ44" s="628">
        <v>16</v>
      </c>
      <c r="DA44" s="629"/>
      <c r="DB44" s="629"/>
      <c r="DC44" s="635"/>
      <c r="DD44" s="632">
        <v>3043012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5372394</v>
      </c>
      <c r="CS45" s="656"/>
      <c r="CT45" s="656"/>
      <c r="CU45" s="656"/>
      <c r="CV45" s="656"/>
      <c r="CW45" s="656"/>
      <c r="CX45" s="656"/>
      <c r="CY45" s="657"/>
      <c r="CZ45" s="628">
        <v>4.5999999999999996</v>
      </c>
      <c r="DA45" s="654"/>
      <c r="DB45" s="654"/>
      <c r="DC45" s="658"/>
      <c r="DD45" s="632">
        <v>205964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13410073</v>
      </c>
      <c r="CS46" s="624"/>
      <c r="CT46" s="624"/>
      <c r="CU46" s="624"/>
      <c r="CV46" s="624"/>
      <c r="CW46" s="624"/>
      <c r="CX46" s="624"/>
      <c r="CY46" s="625"/>
      <c r="CZ46" s="628">
        <v>11.4</v>
      </c>
      <c r="DA46" s="629"/>
      <c r="DB46" s="629"/>
      <c r="DC46" s="635"/>
      <c r="DD46" s="632">
        <v>2834018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25008</v>
      </c>
      <c r="CS47" s="656"/>
      <c r="CT47" s="656"/>
      <c r="CU47" s="656"/>
      <c r="CV47" s="656"/>
      <c r="CW47" s="656"/>
      <c r="CX47" s="656"/>
      <c r="CY47" s="657"/>
      <c r="CZ47" s="628">
        <v>0</v>
      </c>
      <c r="DA47" s="654"/>
      <c r="DB47" s="654"/>
      <c r="DC47" s="658"/>
      <c r="DD47" s="632">
        <v>4291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117524734</v>
      </c>
      <c r="CS49" s="682"/>
      <c r="CT49" s="682"/>
      <c r="CU49" s="682"/>
      <c r="CV49" s="682"/>
      <c r="CW49" s="682"/>
      <c r="CX49" s="682"/>
      <c r="CY49" s="711"/>
      <c r="CZ49" s="703">
        <v>100</v>
      </c>
      <c r="DA49" s="712"/>
      <c r="DB49" s="712"/>
      <c r="DC49" s="713"/>
      <c r="DD49" s="714">
        <v>68712175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vpN/O107/a7y0dTgfSZRqEHT4Ac+srBIhrnoCHd5proJbxG886C1+hhyPP6NimLZRb67vIM8kZNGiMSNcEXLA==" saltValue="t+biy6aF+C4zyFypch+tO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O6" zoomScaleNormal="100" zoomScaleSheetLayoutView="70" workbookViewId="0">
      <selection activeCell="AP19" sqref="AP19:AT19"/>
    </sheetView>
  </sheetViews>
  <sheetFormatPr defaultColWidth="0" defaultRowHeight="13.2" zeroHeight="1" x14ac:dyDescent="0.2"/>
  <cols>
    <col min="1" max="130" width="2.77734375" style="231" customWidth="1"/>
    <col min="131" max="131" width="1.554687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119735</v>
      </c>
      <c r="R7" s="753"/>
      <c r="S7" s="753"/>
      <c r="T7" s="753"/>
      <c r="U7" s="753"/>
      <c r="V7" s="753">
        <v>117538</v>
      </c>
      <c r="W7" s="753"/>
      <c r="X7" s="753"/>
      <c r="Y7" s="753"/>
      <c r="Z7" s="753"/>
      <c r="AA7" s="753">
        <v>2197</v>
      </c>
      <c r="AB7" s="753"/>
      <c r="AC7" s="753"/>
      <c r="AD7" s="753"/>
      <c r="AE7" s="754"/>
      <c r="AF7" s="755">
        <v>1181</v>
      </c>
      <c r="AG7" s="756"/>
      <c r="AH7" s="756"/>
      <c r="AI7" s="756"/>
      <c r="AJ7" s="757"/>
      <c r="AK7" s="758">
        <v>5270</v>
      </c>
      <c r="AL7" s="759"/>
      <c r="AM7" s="759"/>
      <c r="AN7" s="759"/>
      <c r="AO7" s="759"/>
      <c r="AP7" s="759">
        <v>52875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556</v>
      </c>
      <c r="BS7" s="746" t="s">
        <v>552</v>
      </c>
      <c r="BT7" s="747"/>
      <c r="BU7" s="747"/>
      <c r="BV7" s="747"/>
      <c r="BW7" s="747"/>
      <c r="BX7" s="747"/>
      <c r="BY7" s="747"/>
      <c r="BZ7" s="747"/>
      <c r="CA7" s="747"/>
      <c r="CB7" s="747"/>
      <c r="CC7" s="747"/>
      <c r="CD7" s="747"/>
      <c r="CE7" s="747"/>
      <c r="CF7" s="747"/>
      <c r="CG7" s="762"/>
      <c r="CH7" s="743">
        <v>5</v>
      </c>
      <c r="CI7" s="744"/>
      <c r="CJ7" s="744"/>
      <c r="CK7" s="744"/>
      <c r="CL7" s="745"/>
      <c r="CM7" s="743">
        <v>82</v>
      </c>
      <c r="CN7" s="744"/>
      <c r="CO7" s="744"/>
      <c r="CP7" s="744"/>
      <c r="CQ7" s="745"/>
      <c r="CR7" s="743">
        <v>5</v>
      </c>
      <c r="CS7" s="744"/>
      <c r="CT7" s="744"/>
      <c r="CU7" s="744"/>
      <c r="CV7" s="745"/>
      <c r="CW7" s="743" t="s">
        <v>557</v>
      </c>
      <c r="CX7" s="744"/>
      <c r="CY7" s="744"/>
      <c r="CZ7" s="744"/>
      <c r="DA7" s="745"/>
      <c r="DB7" s="743">
        <v>709</v>
      </c>
      <c r="DC7" s="744"/>
      <c r="DD7" s="744"/>
      <c r="DE7" s="744"/>
      <c r="DF7" s="745"/>
      <c r="DG7" s="743" t="s">
        <v>486</v>
      </c>
      <c r="DH7" s="744"/>
      <c r="DI7" s="744"/>
      <c r="DJ7" s="744"/>
      <c r="DK7" s="745"/>
      <c r="DL7" s="743" t="s">
        <v>486</v>
      </c>
      <c r="DM7" s="744"/>
      <c r="DN7" s="744"/>
      <c r="DO7" s="744"/>
      <c r="DP7" s="745"/>
      <c r="DQ7" s="743" t="s">
        <v>486</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-3</v>
      </c>
      <c r="CI8" s="777"/>
      <c r="CJ8" s="777"/>
      <c r="CK8" s="777"/>
      <c r="CL8" s="778"/>
      <c r="CM8" s="776">
        <v>29</v>
      </c>
      <c r="CN8" s="777"/>
      <c r="CO8" s="777"/>
      <c r="CP8" s="777"/>
      <c r="CQ8" s="778"/>
      <c r="CR8" s="776">
        <v>6</v>
      </c>
      <c r="CS8" s="777"/>
      <c r="CT8" s="777"/>
      <c r="CU8" s="777"/>
      <c r="CV8" s="778"/>
      <c r="CW8" s="776" t="s">
        <v>557</v>
      </c>
      <c r="CX8" s="777"/>
      <c r="CY8" s="777"/>
      <c r="CZ8" s="777"/>
      <c r="DA8" s="778"/>
      <c r="DB8" s="776" t="s">
        <v>557</v>
      </c>
      <c r="DC8" s="777"/>
      <c r="DD8" s="777"/>
      <c r="DE8" s="777"/>
      <c r="DF8" s="778"/>
      <c r="DG8" s="776" t="s">
        <v>486</v>
      </c>
      <c r="DH8" s="777"/>
      <c r="DI8" s="777"/>
      <c r="DJ8" s="777"/>
      <c r="DK8" s="778"/>
      <c r="DL8" s="776" t="s">
        <v>486</v>
      </c>
      <c r="DM8" s="777"/>
      <c r="DN8" s="777"/>
      <c r="DO8" s="777"/>
      <c r="DP8" s="778"/>
      <c r="DQ8" s="776" t="s">
        <v>486</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554</v>
      </c>
      <c r="BT9" s="774"/>
      <c r="BU9" s="774"/>
      <c r="BV9" s="774"/>
      <c r="BW9" s="774"/>
      <c r="BX9" s="774"/>
      <c r="BY9" s="774"/>
      <c r="BZ9" s="774"/>
      <c r="CA9" s="774"/>
      <c r="CB9" s="774"/>
      <c r="CC9" s="774"/>
      <c r="CD9" s="774"/>
      <c r="CE9" s="774"/>
      <c r="CF9" s="774"/>
      <c r="CG9" s="775"/>
      <c r="CH9" s="776">
        <v>0</v>
      </c>
      <c r="CI9" s="777"/>
      <c r="CJ9" s="777"/>
      <c r="CK9" s="777"/>
      <c r="CL9" s="778"/>
      <c r="CM9" s="776">
        <v>608</v>
      </c>
      <c r="CN9" s="777"/>
      <c r="CO9" s="777"/>
      <c r="CP9" s="777"/>
      <c r="CQ9" s="778"/>
      <c r="CR9" s="776">
        <v>500</v>
      </c>
      <c r="CS9" s="777"/>
      <c r="CT9" s="777"/>
      <c r="CU9" s="777"/>
      <c r="CV9" s="778"/>
      <c r="CW9" s="776">
        <v>103</v>
      </c>
      <c r="CX9" s="777"/>
      <c r="CY9" s="777"/>
      <c r="CZ9" s="777"/>
      <c r="DA9" s="778"/>
      <c r="DB9" s="776" t="s">
        <v>557</v>
      </c>
      <c r="DC9" s="777"/>
      <c r="DD9" s="777"/>
      <c r="DE9" s="777"/>
      <c r="DF9" s="778"/>
      <c r="DG9" s="776" t="s">
        <v>486</v>
      </c>
      <c r="DH9" s="777"/>
      <c r="DI9" s="777"/>
      <c r="DJ9" s="777"/>
      <c r="DK9" s="778"/>
      <c r="DL9" s="776" t="s">
        <v>486</v>
      </c>
      <c r="DM9" s="777"/>
      <c r="DN9" s="777"/>
      <c r="DO9" s="777"/>
      <c r="DP9" s="778"/>
      <c r="DQ9" s="776" t="s">
        <v>486</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555</v>
      </c>
      <c r="BT10" s="774"/>
      <c r="BU10" s="774"/>
      <c r="BV10" s="774"/>
      <c r="BW10" s="774"/>
      <c r="BX10" s="774"/>
      <c r="BY10" s="774"/>
      <c r="BZ10" s="774"/>
      <c r="CA10" s="774"/>
      <c r="CB10" s="774"/>
      <c r="CC10" s="774"/>
      <c r="CD10" s="774"/>
      <c r="CE10" s="774"/>
      <c r="CF10" s="774"/>
      <c r="CG10" s="775"/>
      <c r="CH10" s="776">
        <v>1</v>
      </c>
      <c r="CI10" s="777"/>
      <c r="CJ10" s="777"/>
      <c r="CK10" s="777"/>
      <c r="CL10" s="778"/>
      <c r="CM10" s="776">
        <v>14</v>
      </c>
      <c r="CN10" s="777"/>
      <c r="CO10" s="777"/>
      <c r="CP10" s="777"/>
      <c r="CQ10" s="778"/>
      <c r="CR10" s="776">
        <v>2</v>
      </c>
      <c r="CS10" s="777"/>
      <c r="CT10" s="777"/>
      <c r="CU10" s="777"/>
      <c r="CV10" s="778"/>
      <c r="CW10" s="776">
        <v>10</v>
      </c>
      <c r="CX10" s="777"/>
      <c r="CY10" s="777"/>
      <c r="CZ10" s="777"/>
      <c r="DA10" s="778"/>
      <c r="DB10" s="776" t="s">
        <v>557</v>
      </c>
      <c r="DC10" s="777"/>
      <c r="DD10" s="777"/>
      <c r="DE10" s="777"/>
      <c r="DF10" s="778"/>
      <c r="DG10" s="776" t="s">
        <v>486</v>
      </c>
      <c r="DH10" s="777"/>
      <c r="DI10" s="777"/>
      <c r="DJ10" s="777"/>
      <c r="DK10" s="778"/>
      <c r="DL10" s="776" t="s">
        <v>486</v>
      </c>
      <c r="DM10" s="777"/>
      <c r="DN10" s="777"/>
      <c r="DO10" s="777"/>
      <c r="DP10" s="778"/>
      <c r="DQ10" s="776" t="s">
        <v>486</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119735</v>
      </c>
      <c r="R23" s="793"/>
      <c r="S23" s="793"/>
      <c r="T23" s="793"/>
      <c r="U23" s="793"/>
      <c r="V23" s="793">
        <v>117538</v>
      </c>
      <c r="W23" s="793"/>
      <c r="X23" s="793"/>
      <c r="Y23" s="793"/>
      <c r="Z23" s="793"/>
      <c r="AA23" s="793">
        <v>2197</v>
      </c>
      <c r="AB23" s="793"/>
      <c r="AC23" s="793"/>
      <c r="AD23" s="793"/>
      <c r="AE23" s="794"/>
      <c r="AF23" s="795">
        <v>1181</v>
      </c>
      <c r="AG23" s="793"/>
      <c r="AH23" s="793"/>
      <c r="AI23" s="793"/>
      <c r="AJ23" s="796"/>
      <c r="AK23" s="797"/>
      <c r="AL23" s="798"/>
      <c r="AM23" s="798"/>
      <c r="AN23" s="798"/>
      <c r="AO23" s="798"/>
      <c r="AP23" s="793">
        <v>52875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27421</v>
      </c>
      <c r="R28" s="823"/>
      <c r="S28" s="823"/>
      <c r="T28" s="823"/>
      <c r="U28" s="823"/>
      <c r="V28" s="823">
        <v>26704</v>
      </c>
      <c r="W28" s="823"/>
      <c r="X28" s="823"/>
      <c r="Y28" s="823"/>
      <c r="Z28" s="823"/>
      <c r="AA28" s="823">
        <v>717</v>
      </c>
      <c r="AB28" s="823"/>
      <c r="AC28" s="823"/>
      <c r="AD28" s="823"/>
      <c r="AE28" s="824"/>
      <c r="AF28" s="825">
        <v>717</v>
      </c>
      <c r="AG28" s="823"/>
      <c r="AH28" s="823"/>
      <c r="AI28" s="823"/>
      <c r="AJ28" s="826"/>
      <c r="AK28" s="827">
        <v>2180</v>
      </c>
      <c r="AL28" s="828"/>
      <c r="AM28" s="828"/>
      <c r="AN28" s="828"/>
      <c r="AO28" s="828"/>
      <c r="AP28" s="828" t="s">
        <v>557</v>
      </c>
      <c r="AQ28" s="828"/>
      <c r="AR28" s="828"/>
      <c r="AS28" s="828"/>
      <c r="AT28" s="828"/>
      <c r="AU28" s="828" t="s">
        <v>557</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22484</v>
      </c>
      <c r="R29" s="784"/>
      <c r="S29" s="784"/>
      <c r="T29" s="784"/>
      <c r="U29" s="784"/>
      <c r="V29" s="784">
        <v>22147</v>
      </c>
      <c r="W29" s="784"/>
      <c r="X29" s="784"/>
      <c r="Y29" s="784"/>
      <c r="Z29" s="784"/>
      <c r="AA29" s="784">
        <v>337</v>
      </c>
      <c r="AB29" s="784"/>
      <c r="AC29" s="784"/>
      <c r="AD29" s="784"/>
      <c r="AE29" s="785"/>
      <c r="AF29" s="786">
        <v>337</v>
      </c>
      <c r="AG29" s="787"/>
      <c r="AH29" s="787"/>
      <c r="AI29" s="787"/>
      <c r="AJ29" s="788"/>
      <c r="AK29" s="834">
        <v>3349</v>
      </c>
      <c r="AL29" s="830"/>
      <c r="AM29" s="830"/>
      <c r="AN29" s="830"/>
      <c r="AO29" s="830"/>
      <c r="AP29" s="830" t="s">
        <v>557</v>
      </c>
      <c r="AQ29" s="830"/>
      <c r="AR29" s="830"/>
      <c r="AS29" s="830"/>
      <c r="AT29" s="830"/>
      <c r="AU29" s="830" t="s">
        <v>557</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5148</v>
      </c>
      <c r="R30" s="784"/>
      <c r="S30" s="784"/>
      <c r="T30" s="784"/>
      <c r="U30" s="784"/>
      <c r="V30" s="784">
        <v>4947</v>
      </c>
      <c r="W30" s="784"/>
      <c r="X30" s="784"/>
      <c r="Y30" s="784"/>
      <c r="Z30" s="784"/>
      <c r="AA30" s="784">
        <v>201</v>
      </c>
      <c r="AB30" s="784"/>
      <c r="AC30" s="784"/>
      <c r="AD30" s="784"/>
      <c r="AE30" s="785"/>
      <c r="AF30" s="786">
        <v>201</v>
      </c>
      <c r="AG30" s="787"/>
      <c r="AH30" s="787"/>
      <c r="AI30" s="787"/>
      <c r="AJ30" s="788"/>
      <c r="AK30" s="834">
        <v>787</v>
      </c>
      <c r="AL30" s="830"/>
      <c r="AM30" s="830"/>
      <c r="AN30" s="830"/>
      <c r="AO30" s="830"/>
      <c r="AP30" s="830" t="s">
        <v>557</v>
      </c>
      <c r="AQ30" s="830"/>
      <c r="AR30" s="830"/>
      <c r="AS30" s="830"/>
      <c r="AT30" s="830"/>
      <c r="AU30" s="830" t="s">
        <v>557</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5459</v>
      </c>
      <c r="R31" s="784"/>
      <c r="S31" s="784"/>
      <c r="T31" s="784"/>
      <c r="U31" s="784"/>
      <c r="V31" s="784">
        <v>4855</v>
      </c>
      <c r="W31" s="784"/>
      <c r="X31" s="784"/>
      <c r="Y31" s="784"/>
      <c r="Z31" s="784"/>
      <c r="AA31" s="784">
        <v>604</v>
      </c>
      <c r="AB31" s="784"/>
      <c r="AC31" s="784"/>
      <c r="AD31" s="784"/>
      <c r="AE31" s="785"/>
      <c r="AF31" s="786">
        <v>3776</v>
      </c>
      <c r="AG31" s="787"/>
      <c r="AH31" s="787"/>
      <c r="AI31" s="787"/>
      <c r="AJ31" s="788"/>
      <c r="AK31" s="834">
        <v>19</v>
      </c>
      <c r="AL31" s="830"/>
      <c r="AM31" s="830"/>
      <c r="AN31" s="830"/>
      <c r="AO31" s="830"/>
      <c r="AP31" s="830">
        <v>3428</v>
      </c>
      <c r="AQ31" s="830"/>
      <c r="AR31" s="830"/>
      <c r="AS31" s="830"/>
      <c r="AT31" s="830"/>
      <c r="AU31" s="830">
        <v>75</v>
      </c>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6679</v>
      </c>
      <c r="R32" s="784"/>
      <c r="S32" s="784"/>
      <c r="T32" s="784"/>
      <c r="U32" s="784"/>
      <c r="V32" s="784">
        <v>6057</v>
      </c>
      <c r="W32" s="784"/>
      <c r="X32" s="784"/>
      <c r="Y32" s="784"/>
      <c r="Z32" s="784"/>
      <c r="AA32" s="784">
        <v>622</v>
      </c>
      <c r="AB32" s="784"/>
      <c r="AC32" s="784"/>
      <c r="AD32" s="784"/>
      <c r="AE32" s="785"/>
      <c r="AF32" s="786">
        <v>2028</v>
      </c>
      <c r="AG32" s="787"/>
      <c r="AH32" s="787"/>
      <c r="AI32" s="787"/>
      <c r="AJ32" s="788"/>
      <c r="AK32" s="834">
        <v>1517</v>
      </c>
      <c r="AL32" s="830"/>
      <c r="AM32" s="830"/>
      <c r="AN32" s="830"/>
      <c r="AO32" s="830"/>
      <c r="AP32" s="830">
        <v>20218</v>
      </c>
      <c r="AQ32" s="830"/>
      <c r="AR32" s="830"/>
      <c r="AS32" s="830"/>
      <c r="AT32" s="830"/>
      <c r="AU32" s="830">
        <v>8087</v>
      </c>
      <c r="AV32" s="830"/>
      <c r="AW32" s="830"/>
      <c r="AX32" s="830"/>
      <c r="AY32" s="830"/>
      <c r="AZ32" s="831"/>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f>SUM(AF28:AJ62)</f>
        <v>7059</v>
      </c>
      <c r="AG63" s="844"/>
      <c r="AH63" s="844"/>
      <c r="AI63" s="844"/>
      <c r="AJ63" s="845"/>
      <c r="AK63" s="846"/>
      <c r="AL63" s="841"/>
      <c r="AM63" s="841"/>
      <c r="AN63" s="841"/>
      <c r="AO63" s="841"/>
      <c r="AP63" s="844">
        <f>SUM(AP28:AT62)</f>
        <v>23646</v>
      </c>
      <c r="AQ63" s="844"/>
      <c r="AR63" s="844"/>
      <c r="AS63" s="844"/>
      <c r="AT63" s="844"/>
      <c r="AU63" s="844">
        <f>SUM(AU28:AY62)</f>
        <v>8162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546</v>
      </c>
      <c r="C68" s="870"/>
      <c r="D68" s="870"/>
      <c r="E68" s="870"/>
      <c r="F68" s="870"/>
      <c r="G68" s="870"/>
      <c r="H68" s="870"/>
      <c r="I68" s="870"/>
      <c r="J68" s="870"/>
      <c r="K68" s="870"/>
      <c r="L68" s="870"/>
      <c r="M68" s="870"/>
      <c r="N68" s="870"/>
      <c r="O68" s="870"/>
      <c r="P68" s="871"/>
      <c r="Q68" s="872">
        <v>87370</v>
      </c>
      <c r="R68" s="866"/>
      <c r="S68" s="866"/>
      <c r="T68" s="866"/>
      <c r="U68" s="866"/>
      <c r="V68" s="866">
        <v>81204</v>
      </c>
      <c r="W68" s="866"/>
      <c r="X68" s="866"/>
      <c r="Y68" s="866"/>
      <c r="Z68" s="866"/>
      <c r="AA68" s="866">
        <v>6166</v>
      </c>
      <c r="AB68" s="866"/>
      <c r="AC68" s="866"/>
      <c r="AD68" s="866"/>
      <c r="AE68" s="866"/>
      <c r="AF68" s="866">
        <v>13225</v>
      </c>
      <c r="AG68" s="866"/>
      <c r="AH68" s="866"/>
      <c r="AI68" s="866"/>
      <c r="AJ68" s="866"/>
      <c r="AK68" s="866" t="s">
        <v>557</v>
      </c>
      <c r="AL68" s="866"/>
      <c r="AM68" s="866"/>
      <c r="AN68" s="866"/>
      <c r="AO68" s="866"/>
      <c r="AP68" s="866" t="s">
        <v>557</v>
      </c>
      <c r="AQ68" s="866"/>
      <c r="AR68" s="866"/>
      <c r="AS68" s="866"/>
      <c r="AT68" s="866"/>
      <c r="AU68" s="866" t="s">
        <v>557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547</v>
      </c>
      <c r="C69" s="874"/>
      <c r="D69" s="874"/>
      <c r="E69" s="874"/>
      <c r="F69" s="874"/>
      <c r="G69" s="874"/>
      <c r="H69" s="874"/>
      <c r="I69" s="874"/>
      <c r="J69" s="874"/>
      <c r="K69" s="874"/>
      <c r="L69" s="874"/>
      <c r="M69" s="874"/>
      <c r="N69" s="874"/>
      <c r="O69" s="874"/>
      <c r="P69" s="875"/>
      <c r="Q69" s="876">
        <v>131</v>
      </c>
      <c r="R69" s="830"/>
      <c r="S69" s="830"/>
      <c r="T69" s="830"/>
      <c r="U69" s="830"/>
      <c r="V69" s="830">
        <v>126</v>
      </c>
      <c r="W69" s="830"/>
      <c r="X69" s="830"/>
      <c r="Y69" s="830"/>
      <c r="Z69" s="830"/>
      <c r="AA69" s="830">
        <v>5</v>
      </c>
      <c r="AB69" s="830"/>
      <c r="AC69" s="830"/>
      <c r="AD69" s="830"/>
      <c r="AE69" s="830"/>
      <c r="AF69" s="830">
        <v>5</v>
      </c>
      <c r="AG69" s="830"/>
      <c r="AH69" s="830"/>
      <c r="AI69" s="830"/>
      <c r="AJ69" s="830"/>
      <c r="AK69" s="830" t="s">
        <v>557</v>
      </c>
      <c r="AL69" s="830"/>
      <c r="AM69" s="830"/>
      <c r="AN69" s="830"/>
      <c r="AO69" s="830"/>
      <c r="AP69" s="830" t="s">
        <v>557</v>
      </c>
      <c r="AQ69" s="830"/>
      <c r="AR69" s="830"/>
      <c r="AS69" s="830"/>
      <c r="AT69" s="830"/>
      <c r="AU69" s="830" t="s">
        <v>557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548</v>
      </c>
      <c r="C70" s="874"/>
      <c r="D70" s="874"/>
      <c r="E70" s="874"/>
      <c r="F70" s="874"/>
      <c r="G70" s="874"/>
      <c r="H70" s="874"/>
      <c r="I70" s="874"/>
      <c r="J70" s="874"/>
      <c r="K70" s="874"/>
      <c r="L70" s="874"/>
      <c r="M70" s="874"/>
      <c r="N70" s="874"/>
      <c r="O70" s="874"/>
      <c r="P70" s="875"/>
      <c r="Q70" s="876">
        <v>230</v>
      </c>
      <c r="R70" s="830"/>
      <c r="S70" s="830"/>
      <c r="T70" s="830"/>
      <c r="U70" s="830"/>
      <c r="V70" s="830">
        <v>195</v>
      </c>
      <c r="W70" s="830"/>
      <c r="X70" s="830"/>
      <c r="Y70" s="830"/>
      <c r="Z70" s="830"/>
      <c r="AA70" s="830">
        <v>35</v>
      </c>
      <c r="AB70" s="830"/>
      <c r="AC70" s="830"/>
      <c r="AD70" s="830"/>
      <c r="AE70" s="830"/>
      <c r="AF70" s="830">
        <v>35</v>
      </c>
      <c r="AG70" s="830"/>
      <c r="AH70" s="830"/>
      <c r="AI70" s="830"/>
      <c r="AJ70" s="830"/>
      <c r="AK70" s="830" t="s">
        <v>486</v>
      </c>
      <c r="AL70" s="830"/>
      <c r="AM70" s="830"/>
      <c r="AN70" s="830"/>
      <c r="AO70" s="830"/>
      <c r="AP70" s="830" t="s">
        <v>486</v>
      </c>
      <c r="AQ70" s="830"/>
      <c r="AR70" s="830"/>
      <c r="AS70" s="830"/>
      <c r="AT70" s="830"/>
      <c r="AU70" s="830" t="s">
        <v>486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549</v>
      </c>
      <c r="C71" s="874"/>
      <c r="D71" s="874"/>
      <c r="E71" s="874"/>
      <c r="F71" s="874"/>
      <c r="G71" s="874"/>
      <c r="H71" s="874"/>
      <c r="I71" s="874"/>
      <c r="J71" s="874"/>
      <c r="K71" s="874"/>
      <c r="L71" s="874"/>
      <c r="M71" s="874"/>
      <c r="N71" s="874"/>
      <c r="O71" s="874"/>
      <c r="P71" s="875"/>
      <c r="Q71" s="876">
        <v>1359863</v>
      </c>
      <c r="R71" s="830"/>
      <c r="S71" s="830"/>
      <c r="T71" s="830"/>
      <c r="U71" s="830"/>
      <c r="V71" s="830">
        <v>1332205</v>
      </c>
      <c r="W71" s="830"/>
      <c r="X71" s="830"/>
      <c r="Y71" s="830"/>
      <c r="Z71" s="830"/>
      <c r="AA71" s="830">
        <v>27659</v>
      </c>
      <c r="AB71" s="830"/>
      <c r="AC71" s="830"/>
      <c r="AD71" s="830"/>
      <c r="AE71" s="830"/>
      <c r="AF71" s="830">
        <v>27659</v>
      </c>
      <c r="AG71" s="830"/>
      <c r="AH71" s="830"/>
      <c r="AI71" s="830"/>
      <c r="AJ71" s="830"/>
      <c r="AK71" s="830">
        <v>9500</v>
      </c>
      <c r="AL71" s="830"/>
      <c r="AM71" s="830"/>
      <c r="AN71" s="830"/>
      <c r="AO71" s="830"/>
      <c r="AP71" s="830" t="s">
        <v>486</v>
      </c>
      <c r="AQ71" s="830"/>
      <c r="AR71" s="830"/>
      <c r="AS71" s="830"/>
      <c r="AT71" s="830"/>
      <c r="AU71" s="830" t="s">
        <v>486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550</v>
      </c>
      <c r="C72" s="874"/>
      <c r="D72" s="874"/>
      <c r="E72" s="874"/>
      <c r="F72" s="874"/>
      <c r="G72" s="874"/>
      <c r="H72" s="874"/>
      <c r="I72" s="874"/>
      <c r="J72" s="874"/>
      <c r="K72" s="874"/>
      <c r="L72" s="874"/>
      <c r="M72" s="874"/>
      <c r="N72" s="874"/>
      <c r="O72" s="874"/>
      <c r="P72" s="875"/>
      <c r="Q72" s="876">
        <v>38885</v>
      </c>
      <c r="R72" s="830"/>
      <c r="S72" s="830"/>
      <c r="T72" s="830"/>
      <c r="U72" s="830"/>
      <c r="V72" s="830">
        <v>35641</v>
      </c>
      <c r="W72" s="830"/>
      <c r="X72" s="830"/>
      <c r="Y72" s="830"/>
      <c r="Z72" s="830"/>
      <c r="AA72" s="830">
        <v>3244</v>
      </c>
      <c r="AB72" s="830"/>
      <c r="AC72" s="830"/>
      <c r="AD72" s="830"/>
      <c r="AE72" s="830"/>
      <c r="AF72" s="830">
        <v>26209</v>
      </c>
      <c r="AG72" s="830"/>
      <c r="AH72" s="830"/>
      <c r="AI72" s="830"/>
      <c r="AJ72" s="830"/>
      <c r="AK72" s="830" t="s">
        <v>486</v>
      </c>
      <c r="AL72" s="830"/>
      <c r="AM72" s="830"/>
      <c r="AN72" s="830"/>
      <c r="AO72" s="830"/>
      <c r="AP72" s="830">
        <v>94795</v>
      </c>
      <c r="AQ72" s="830"/>
      <c r="AR72" s="830"/>
      <c r="AS72" s="830"/>
      <c r="AT72" s="830"/>
      <c r="AU72" s="830" t="s">
        <v>486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551</v>
      </c>
      <c r="C73" s="874"/>
      <c r="D73" s="874"/>
      <c r="E73" s="874"/>
      <c r="F73" s="874"/>
      <c r="G73" s="874"/>
      <c r="H73" s="874"/>
      <c r="I73" s="874"/>
      <c r="J73" s="874"/>
      <c r="K73" s="874"/>
      <c r="L73" s="874"/>
      <c r="M73" s="874"/>
      <c r="N73" s="874"/>
      <c r="O73" s="874"/>
      <c r="P73" s="875"/>
      <c r="Q73" s="876">
        <v>6635</v>
      </c>
      <c r="R73" s="830"/>
      <c r="S73" s="830"/>
      <c r="T73" s="830"/>
      <c r="U73" s="830"/>
      <c r="V73" s="830">
        <v>5820</v>
      </c>
      <c r="W73" s="830"/>
      <c r="X73" s="830"/>
      <c r="Y73" s="830"/>
      <c r="Z73" s="830"/>
      <c r="AA73" s="830">
        <v>815</v>
      </c>
      <c r="AB73" s="830"/>
      <c r="AC73" s="830"/>
      <c r="AD73" s="830"/>
      <c r="AE73" s="830"/>
      <c r="AF73" s="830">
        <v>19303</v>
      </c>
      <c r="AG73" s="830"/>
      <c r="AH73" s="830"/>
      <c r="AI73" s="830"/>
      <c r="AJ73" s="830"/>
      <c r="AK73" s="830" t="s">
        <v>486</v>
      </c>
      <c r="AL73" s="830"/>
      <c r="AM73" s="830"/>
      <c r="AN73" s="830"/>
      <c r="AO73" s="830"/>
      <c r="AP73" s="830">
        <v>22689</v>
      </c>
      <c r="AQ73" s="830"/>
      <c r="AR73" s="830"/>
      <c r="AS73" s="830"/>
      <c r="AT73" s="830"/>
      <c r="AU73" s="830" t="s">
        <v>486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SUM(AF68:AJ74)</f>
        <v>86436</v>
      </c>
      <c r="AG88" s="844"/>
      <c r="AH88" s="844"/>
      <c r="AI88" s="844"/>
      <c r="AJ88" s="844"/>
      <c r="AK88" s="841"/>
      <c r="AL88" s="841"/>
      <c r="AM88" s="841"/>
      <c r="AN88" s="841"/>
      <c r="AO88" s="841"/>
      <c r="AP88" s="844">
        <f>SUM(AP68:AT73)</f>
        <v>117484</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513</v>
      </c>
      <c r="CS102" s="852"/>
      <c r="CT102" s="852"/>
      <c r="CU102" s="852"/>
      <c r="CV102" s="891"/>
      <c r="CW102" s="890">
        <f t="shared" ref="CW102" si="0">SUM(CW7:DA88)</f>
        <v>113</v>
      </c>
      <c r="CX102" s="852"/>
      <c r="CY102" s="852"/>
      <c r="CZ102" s="852"/>
      <c r="DA102" s="891"/>
      <c r="DB102" s="890">
        <f t="shared" ref="DB102" si="1">SUM(DB7:DF88)</f>
        <v>709</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2">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5222661</v>
      </c>
      <c r="AB110" s="900"/>
      <c r="AC110" s="900"/>
      <c r="AD110" s="900"/>
      <c r="AE110" s="901"/>
      <c r="AF110" s="902">
        <v>5231655</v>
      </c>
      <c r="AG110" s="900"/>
      <c r="AH110" s="900"/>
      <c r="AI110" s="900"/>
      <c r="AJ110" s="901"/>
      <c r="AK110" s="902">
        <v>5347200</v>
      </c>
      <c r="AL110" s="900"/>
      <c r="AM110" s="900"/>
      <c r="AN110" s="900"/>
      <c r="AO110" s="901"/>
      <c r="AP110" s="903">
        <v>10.199999999999999</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46778621</v>
      </c>
      <c r="BR110" s="931"/>
      <c r="BS110" s="931"/>
      <c r="BT110" s="931"/>
      <c r="BU110" s="931"/>
      <c r="BV110" s="931">
        <v>49644066</v>
      </c>
      <c r="BW110" s="931"/>
      <c r="BX110" s="931"/>
      <c r="BY110" s="931"/>
      <c r="BZ110" s="931"/>
      <c r="CA110" s="931">
        <v>52875146</v>
      </c>
      <c r="CB110" s="931"/>
      <c r="CC110" s="931"/>
      <c r="CD110" s="931"/>
      <c r="CE110" s="931"/>
      <c r="CF110" s="944">
        <v>101.2</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608602</v>
      </c>
      <c r="BR111" s="926"/>
      <c r="BS111" s="926"/>
      <c r="BT111" s="926"/>
      <c r="BU111" s="926"/>
      <c r="BV111" s="926">
        <v>1327865</v>
      </c>
      <c r="BW111" s="926"/>
      <c r="BX111" s="926"/>
      <c r="BY111" s="926"/>
      <c r="BZ111" s="926"/>
      <c r="CA111" s="926">
        <v>984459</v>
      </c>
      <c r="CB111" s="926"/>
      <c r="CC111" s="926"/>
      <c r="CD111" s="926"/>
      <c r="CE111" s="926"/>
      <c r="CF111" s="920">
        <v>1.9</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591221</v>
      </c>
      <c r="DH111" s="926"/>
      <c r="DI111" s="926"/>
      <c r="DJ111" s="926"/>
      <c r="DK111" s="926"/>
      <c r="DL111" s="926">
        <v>512825</v>
      </c>
      <c r="DM111" s="926"/>
      <c r="DN111" s="926"/>
      <c r="DO111" s="926"/>
      <c r="DP111" s="926"/>
      <c r="DQ111" s="926">
        <v>401680</v>
      </c>
      <c r="DR111" s="926"/>
      <c r="DS111" s="926"/>
      <c r="DT111" s="926"/>
      <c r="DU111" s="926"/>
      <c r="DV111" s="927">
        <v>0.8</v>
      </c>
      <c r="DW111" s="927"/>
      <c r="DX111" s="927"/>
      <c r="DY111" s="927"/>
      <c r="DZ111" s="928"/>
    </row>
    <row r="112" spans="1:131" s="230" customFormat="1" ht="26.25" customHeight="1" x14ac:dyDescent="0.2">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8513707</v>
      </c>
      <c r="BR112" s="926"/>
      <c r="BS112" s="926"/>
      <c r="BT112" s="926"/>
      <c r="BU112" s="926"/>
      <c r="BV112" s="926">
        <v>8246585</v>
      </c>
      <c r="BW112" s="926"/>
      <c r="BX112" s="926"/>
      <c r="BY112" s="926"/>
      <c r="BZ112" s="926"/>
      <c r="CA112" s="926">
        <v>8162756</v>
      </c>
      <c r="CB112" s="926"/>
      <c r="CC112" s="926"/>
      <c r="CD112" s="926"/>
      <c r="CE112" s="926"/>
      <c r="CF112" s="920">
        <v>15.6</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1027907</v>
      </c>
      <c r="AB113" s="938"/>
      <c r="AC113" s="938"/>
      <c r="AD113" s="938"/>
      <c r="AE113" s="939"/>
      <c r="AF113" s="940">
        <v>1004966</v>
      </c>
      <c r="AG113" s="938"/>
      <c r="AH113" s="938"/>
      <c r="AI113" s="938"/>
      <c r="AJ113" s="939"/>
      <c r="AK113" s="940">
        <v>955091</v>
      </c>
      <c r="AL113" s="938"/>
      <c r="AM113" s="938"/>
      <c r="AN113" s="938"/>
      <c r="AO113" s="939"/>
      <c r="AP113" s="941">
        <v>1.8</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10288476</v>
      </c>
      <c r="BR114" s="926"/>
      <c r="BS114" s="926"/>
      <c r="BT114" s="926"/>
      <c r="BU114" s="926"/>
      <c r="BV114" s="926">
        <v>10328983</v>
      </c>
      <c r="BW114" s="926"/>
      <c r="BX114" s="926"/>
      <c r="BY114" s="926"/>
      <c r="BZ114" s="926"/>
      <c r="CA114" s="926">
        <v>10814106</v>
      </c>
      <c r="CB114" s="926"/>
      <c r="CC114" s="926"/>
      <c r="CD114" s="926"/>
      <c r="CE114" s="926"/>
      <c r="CF114" s="920">
        <v>20.7</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99501</v>
      </c>
      <c r="AB115" s="938"/>
      <c r="AC115" s="938"/>
      <c r="AD115" s="938"/>
      <c r="AE115" s="939"/>
      <c r="AF115" s="940">
        <v>99557</v>
      </c>
      <c r="AG115" s="938"/>
      <c r="AH115" s="938"/>
      <c r="AI115" s="938"/>
      <c r="AJ115" s="939"/>
      <c r="AK115" s="940">
        <v>111145</v>
      </c>
      <c r="AL115" s="938"/>
      <c r="AM115" s="938"/>
      <c r="AN115" s="938"/>
      <c r="AO115" s="939"/>
      <c r="AP115" s="941">
        <v>0.2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17381</v>
      </c>
      <c r="DH115" s="959"/>
      <c r="DI115" s="959"/>
      <c r="DJ115" s="959"/>
      <c r="DK115" s="960"/>
      <c r="DL115" s="961">
        <v>815040</v>
      </c>
      <c r="DM115" s="959"/>
      <c r="DN115" s="959"/>
      <c r="DO115" s="959"/>
      <c r="DP115" s="960"/>
      <c r="DQ115" s="961">
        <v>582779</v>
      </c>
      <c r="DR115" s="959"/>
      <c r="DS115" s="959"/>
      <c r="DT115" s="959"/>
      <c r="DU115" s="960"/>
      <c r="DV115" s="962">
        <v>1.1000000000000001</v>
      </c>
      <c r="DW115" s="963"/>
      <c r="DX115" s="963"/>
      <c r="DY115" s="963"/>
      <c r="DZ115" s="964"/>
    </row>
    <row r="116" spans="1:130" s="230" customFormat="1" ht="26.25" customHeight="1" x14ac:dyDescent="0.2">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6350069</v>
      </c>
      <c r="AB117" s="979"/>
      <c r="AC117" s="979"/>
      <c r="AD117" s="979"/>
      <c r="AE117" s="980"/>
      <c r="AF117" s="981">
        <v>6336178</v>
      </c>
      <c r="AG117" s="979"/>
      <c r="AH117" s="979"/>
      <c r="AI117" s="979"/>
      <c r="AJ117" s="980"/>
      <c r="AK117" s="981">
        <v>6413436</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66189406</v>
      </c>
      <c r="BR119" s="1000"/>
      <c r="BS119" s="1000"/>
      <c r="BT119" s="1000"/>
      <c r="BU119" s="1000"/>
      <c r="BV119" s="1000">
        <v>69547499</v>
      </c>
      <c r="BW119" s="1000"/>
      <c r="BX119" s="1000"/>
      <c r="BY119" s="1000"/>
      <c r="BZ119" s="1000"/>
      <c r="CA119" s="1000">
        <v>72836467</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99501</v>
      </c>
      <c r="AB120" s="959"/>
      <c r="AC120" s="959"/>
      <c r="AD120" s="959"/>
      <c r="AE120" s="960"/>
      <c r="AF120" s="961">
        <v>99557</v>
      </c>
      <c r="AG120" s="959"/>
      <c r="AH120" s="959"/>
      <c r="AI120" s="959"/>
      <c r="AJ120" s="960"/>
      <c r="AK120" s="961">
        <v>111145</v>
      </c>
      <c r="AL120" s="959"/>
      <c r="AM120" s="959"/>
      <c r="AN120" s="959"/>
      <c r="AO120" s="960"/>
      <c r="AP120" s="962">
        <v>0.2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25044912</v>
      </c>
      <c r="BR120" s="931"/>
      <c r="BS120" s="931"/>
      <c r="BT120" s="931"/>
      <c r="BU120" s="931"/>
      <c r="BV120" s="931">
        <v>24451385</v>
      </c>
      <c r="BW120" s="931"/>
      <c r="BX120" s="931"/>
      <c r="BY120" s="931"/>
      <c r="BZ120" s="931"/>
      <c r="CA120" s="931">
        <v>20331297</v>
      </c>
      <c r="CB120" s="931"/>
      <c r="CC120" s="931"/>
      <c r="CD120" s="931"/>
      <c r="CE120" s="931"/>
      <c r="CF120" s="944">
        <v>38.9</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8405580</v>
      </c>
      <c r="DH120" s="931"/>
      <c r="DI120" s="931"/>
      <c r="DJ120" s="931"/>
      <c r="DK120" s="931"/>
      <c r="DL120" s="931">
        <v>8134500</v>
      </c>
      <c r="DM120" s="931"/>
      <c r="DN120" s="931"/>
      <c r="DO120" s="931"/>
      <c r="DP120" s="931"/>
      <c r="DQ120" s="931">
        <v>8087336</v>
      </c>
      <c r="DR120" s="931"/>
      <c r="DS120" s="931"/>
      <c r="DT120" s="931"/>
      <c r="DU120" s="931"/>
      <c r="DV120" s="932">
        <v>15.5</v>
      </c>
      <c r="DW120" s="932"/>
      <c r="DX120" s="932"/>
      <c r="DY120" s="932"/>
      <c r="DZ120" s="933"/>
    </row>
    <row r="121" spans="1:130" s="230" customFormat="1" ht="26.25" customHeight="1" x14ac:dyDescent="0.2">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17347852</v>
      </c>
      <c r="BR121" s="926"/>
      <c r="BS121" s="926"/>
      <c r="BT121" s="926"/>
      <c r="BU121" s="926"/>
      <c r="BV121" s="926">
        <v>18399372</v>
      </c>
      <c r="BW121" s="926"/>
      <c r="BX121" s="926"/>
      <c r="BY121" s="926"/>
      <c r="BZ121" s="926"/>
      <c r="CA121" s="926">
        <v>17591603</v>
      </c>
      <c r="CB121" s="926"/>
      <c r="CC121" s="926"/>
      <c r="CD121" s="926"/>
      <c r="CE121" s="926"/>
      <c r="CF121" s="920">
        <v>33.700000000000003</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108127</v>
      </c>
      <c r="DH121" s="926"/>
      <c r="DI121" s="926"/>
      <c r="DJ121" s="926"/>
      <c r="DK121" s="926"/>
      <c r="DL121" s="926">
        <v>112085</v>
      </c>
      <c r="DM121" s="926"/>
      <c r="DN121" s="926"/>
      <c r="DO121" s="926"/>
      <c r="DP121" s="926"/>
      <c r="DQ121" s="926">
        <v>75420</v>
      </c>
      <c r="DR121" s="926"/>
      <c r="DS121" s="926"/>
      <c r="DT121" s="926"/>
      <c r="DU121" s="926"/>
      <c r="DV121" s="927">
        <v>0.1</v>
      </c>
      <c r="DW121" s="927"/>
      <c r="DX121" s="927"/>
      <c r="DY121" s="927"/>
      <c r="DZ121" s="928"/>
    </row>
    <row r="122" spans="1:130" s="230" customFormat="1" ht="26.25" customHeight="1" x14ac:dyDescent="0.2">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51382861</v>
      </c>
      <c r="BR122" s="1000"/>
      <c r="BS122" s="1000"/>
      <c r="BT122" s="1000"/>
      <c r="BU122" s="1000"/>
      <c r="BV122" s="1000">
        <v>50380375</v>
      </c>
      <c r="BW122" s="1000"/>
      <c r="BX122" s="1000"/>
      <c r="BY122" s="1000"/>
      <c r="BZ122" s="1000"/>
      <c r="CA122" s="1000">
        <v>50299236</v>
      </c>
      <c r="CB122" s="1000"/>
      <c r="CC122" s="1000"/>
      <c r="CD122" s="1000"/>
      <c r="CE122" s="1000"/>
      <c r="CF122" s="1017">
        <v>96.3</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93775625</v>
      </c>
      <c r="BR123" s="1064"/>
      <c r="BS123" s="1064"/>
      <c r="BT123" s="1064"/>
      <c r="BU123" s="1064"/>
      <c r="BV123" s="1064">
        <v>93231132</v>
      </c>
      <c r="BW123" s="1064"/>
      <c r="BX123" s="1064"/>
      <c r="BY123" s="1064"/>
      <c r="BZ123" s="1064"/>
      <c r="CA123" s="1064">
        <v>88222136</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1865370</v>
      </c>
      <c r="AB128" s="1046"/>
      <c r="AC128" s="1046"/>
      <c r="AD128" s="1046"/>
      <c r="AE128" s="1047"/>
      <c r="AF128" s="1048">
        <v>1850359</v>
      </c>
      <c r="AG128" s="1046"/>
      <c r="AH128" s="1046"/>
      <c r="AI128" s="1046"/>
      <c r="AJ128" s="1047"/>
      <c r="AK128" s="1048">
        <v>1871241</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55794897</v>
      </c>
      <c r="AB129" s="959"/>
      <c r="AC129" s="959"/>
      <c r="AD129" s="959"/>
      <c r="AE129" s="960"/>
      <c r="AF129" s="961">
        <v>55546621</v>
      </c>
      <c r="AG129" s="959"/>
      <c r="AH129" s="959"/>
      <c r="AI129" s="959"/>
      <c r="AJ129" s="960"/>
      <c r="AK129" s="961">
        <v>56812441</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5097183</v>
      </c>
      <c r="AB130" s="959"/>
      <c r="AC130" s="959"/>
      <c r="AD130" s="959"/>
      <c r="AE130" s="960"/>
      <c r="AF130" s="961">
        <v>4835347</v>
      </c>
      <c r="AG130" s="959"/>
      <c r="AH130" s="959"/>
      <c r="AI130" s="959"/>
      <c r="AJ130" s="960"/>
      <c r="AK130" s="961">
        <v>4571898</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-0.6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50697714</v>
      </c>
      <c r="AB131" s="986"/>
      <c r="AC131" s="986"/>
      <c r="AD131" s="986"/>
      <c r="AE131" s="987"/>
      <c r="AF131" s="985">
        <v>50711274</v>
      </c>
      <c r="AG131" s="986"/>
      <c r="AH131" s="986"/>
      <c r="AI131" s="986"/>
      <c r="AJ131" s="987"/>
      <c r="AK131" s="985">
        <v>52240543</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-1.2081097000000001</v>
      </c>
      <c r="AB132" s="1097"/>
      <c r="AC132" s="1097"/>
      <c r="AD132" s="1097"/>
      <c r="AE132" s="1098"/>
      <c r="AF132" s="1099">
        <v>-0.68925106999999997</v>
      </c>
      <c r="AG132" s="1097"/>
      <c r="AH132" s="1097"/>
      <c r="AI132" s="1097"/>
      <c r="AJ132" s="1098"/>
      <c r="AK132" s="1099">
        <v>-5.6858140000000001E-2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-1.7</v>
      </c>
      <c r="AB133" s="1080"/>
      <c r="AC133" s="1080"/>
      <c r="AD133" s="1080"/>
      <c r="AE133" s="1081"/>
      <c r="AF133" s="1079">
        <v>-1.1000000000000001</v>
      </c>
      <c r="AG133" s="1080"/>
      <c r="AH133" s="1080"/>
      <c r="AI133" s="1080"/>
      <c r="AJ133" s="1081"/>
      <c r="AK133" s="1079">
        <v>-0.6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U+gD6TUoKIP4tphLlu27imVI999/BvVMzIZ992XH8Kw+p11hz4PzU1oIGglJnqPsqxMClrSAgVjSZYLaJMrSg==" saltValue="rRARakgWIRzE0NPAsXfM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37DHdcbCSpfyPl5p3+n5+tNLTV4U0Kw/e2vKJX5aLAXNqIq2sg1qK/Tc7zW/GxYcKkLA05SpBiunoy/4qknH7g==" saltValue="i5z3x1le/rFFkBixKRoZ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554687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Ihg6pOAlLb9gU41ysuw+8eVRCgmY2QgiTjzsUxt02v+v1p7oD2GR71gp9UtZ4CU9KU/ua/Bj/7FEKVx4QslIA==" saltValue="wLkr6RlVq99nbEx9seN9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5546875" style="261" hidden="1" customWidth="1"/>
    <col min="53" max="16384" width="8.554687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17900681</v>
      </c>
      <c r="AP9" s="281">
        <v>62652</v>
      </c>
      <c r="AQ9" s="282">
        <v>64047</v>
      </c>
      <c r="AR9" s="283">
        <v>-2.2000000000000002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1114</v>
      </c>
      <c r="AP10" s="284">
        <v>4</v>
      </c>
      <c r="AQ10" s="285">
        <v>2298</v>
      </c>
      <c r="AR10" s="286">
        <v>-99.8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39935</v>
      </c>
      <c r="AP11" s="284">
        <v>140</v>
      </c>
      <c r="AQ11" s="285">
        <v>1764</v>
      </c>
      <c r="AR11" s="286">
        <v>-92.1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30</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610553</v>
      </c>
      <c r="AP13" s="284">
        <v>2137</v>
      </c>
      <c r="AQ13" s="285">
        <v>1643</v>
      </c>
      <c r="AR13" s="286">
        <v>30.1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252337</v>
      </c>
      <c r="AP14" s="284">
        <v>883</v>
      </c>
      <c r="AQ14" s="285">
        <v>1378</v>
      </c>
      <c r="AR14" s="286">
        <v>-35.9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-412212</v>
      </c>
      <c r="AP15" s="284">
        <v>-1443</v>
      </c>
      <c r="AQ15" s="285">
        <v>-2215</v>
      </c>
      <c r="AR15" s="286">
        <v>-34.9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18392408</v>
      </c>
      <c r="AP16" s="284">
        <v>64373</v>
      </c>
      <c r="AQ16" s="285">
        <v>68944</v>
      </c>
      <c r="AR16" s="286">
        <v>-6.6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5.8</v>
      </c>
      <c r="AP21" s="298">
        <v>6.5</v>
      </c>
      <c r="AQ21" s="299">
        <v>-0.7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101.2</v>
      </c>
      <c r="AP22" s="303">
        <v>99.5</v>
      </c>
      <c r="AQ22" s="304">
        <v>1.7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5347200</v>
      </c>
      <c r="AP32" s="312">
        <v>18715</v>
      </c>
      <c r="AQ32" s="313">
        <v>30222</v>
      </c>
      <c r="AR32" s="314">
        <v>-38.1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v>22</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955091</v>
      </c>
      <c r="AP35" s="312">
        <v>3343</v>
      </c>
      <c r="AQ35" s="313">
        <v>7968</v>
      </c>
      <c r="AR35" s="314">
        <v>-58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t="s">
        <v>486</v>
      </c>
      <c r="AP36" s="312" t="s">
        <v>486</v>
      </c>
      <c r="AQ36" s="313">
        <v>535</v>
      </c>
      <c r="AR36" s="314" t="s">
        <v>486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111145</v>
      </c>
      <c r="AP37" s="312">
        <v>389</v>
      </c>
      <c r="AQ37" s="313">
        <v>897</v>
      </c>
      <c r="AR37" s="314">
        <v>-56.6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0</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-1871241</v>
      </c>
      <c r="AP39" s="312">
        <v>-6549</v>
      </c>
      <c r="AQ39" s="313">
        <v>-7440</v>
      </c>
      <c r="AR39" s="314">
        <v>-12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-4571898</v>
      </c>
      <c r="AP40" s="312">
        <v>-16002</v>
      </c>
      <c r="AQ40" s="313">
        <v>-23690</v>
      </c>
      <c r="AR40" s="314">
        <v>-32.5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-29703</v>
      </c>
      <c r="AP41" s="312">
        <v>-104</v>
      </c>
      <c r="AQ41" s="313">
        <v>8515</v>
      </c>
      <c r="AR41" s="314">
        <v>-101.2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7995445</v>
      </c>
      <c r="AN51" s="334">
        <v>28316</v>
      </c>
      <c r="AO51" s="335">
        <v>35.299999999999997</v>
      </c>
      <c r="AP51" s="336">
        <v>46035</v>
      </c>
      <c r="AQ51" s="337">
        <v>2.2999999999999998</v>
      </c>
      <c r="AR51" s="338">
        <v>33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5138715</v>
      </c>
      <c r="AN52" s="342">
        <v>18199</v>
      </c>
      <c r="AO52" s="343">
        <v>38.799999999999997</v>
      </c>
      <c r="AP52" s="344">
        <v>25158</v>
      </c>
      <c r="AQ52" s="345">
        <v>-0.4</v>
      </c>
      <c r="AR52" s="346">
        <v>39.200000000000003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8862319</v>
      </c>
      <c r="AN53" s="334">
        <v>31290</v>
      </c>
      <c r="AO53" s="335">
        <v>10.5</v>
      </c>
      <c r="AP53" s="336">
        <v>43261</v>
      </c>
      <c r="AQ53" s="337">
        <v>-6</v>
      </c>
      <c r="AR53" s="338">
        <v>16.5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4512459</v>
      </c>
      <c r="AN54" s="342">
        <v>15932</v>
      </c>
      <c r="AO54" s="343">
        <v>-12.5</v>
      </c>
      <c r="AP54" s="344">
        <v>24721</v>
      </c>
      <c r="AQ54" s="345">
        <v>-1.7</v>
      </c>
      <c r="AR54" s="346">
        <v>-10.8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12860719</v>
      </c>
      <c r="AN55" s="334">
        <v>45363</v>
      </c>
      <c r="AO55" s="335">
        <v>45</v>
      </c>
      <c r="AP55" s="336">
        <v>40626</v>
      </c>
      <c r="AQ55" s="337">
        <v>-6.1</v>
      </c>
      <c r="AR55" s="338">
        <v>51.1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6629541</v>
      </c>
      <c r="AN56" s="342">
        <v>23384</v>
      </c>
      <c r="AO56" s="343">
        <v>46.8</v>
      </c>
      <c r="AP56" s="344">
        <v>24279</v>
      </c>
      <c r="AQ56" s="345">
        <v>-1.8</v>
      </c>
      <c r="AR56" s="346">
        <v>48.6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18611672</v>
      </c>
      <c r="AN57" s="334">
        <v>65322</v>
      </c>
      <c r="AO57" s="335">
        <v>44</v>
      </c>
      <c r="AP57" s="336">
        <v>46133</v>
      </c>
      <c r="AQ57" s="337">
        <v>13.6</v>
      </c>
      <c r="AR57" s="338">
        <v>30.4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11608165</v>
      </c>
      <c r="AN58" s="342">
        <v>40742</v>
      </c>
      <c r="AO58" s="343">
        <v>74.2</v>
      </c>
      <c r="AP58" s="344">
        <v>27280</v>
      </c>
      <c r="AQ58" s="345">
        <v>12.4</v>
      </c>
      <c r="AR58" s="346">
        <v>61.8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18787530</v>
      </c>
      <c r="AN59" s="334">
        <v>65756</v>
      </c>
      <c r="AO59" s="335">
        <v>0.7</v>
      </c>
      <c r="AP59" s="336">
        <v>49174</v>
      </c>
      <c r="AQ59" s="337">
        <v>6.6</v>
      </c>
      <c r="AR59" s="338">
        <v>-5.9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13410073</v>
      </c>
      <c r="AN60" s="342">
        <v>46935</v>
      </c>
      <c r="AO60" s="343">
        <v>15.2</v>
      </c>
      <c r="AP60" s="344">
        <v>29896</v>
      </c>
      <c r="AQ60" s="345">
        <v>9.6</v>
      </c>
      <c r="AR60" s="346">
        <v>5.6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13423537</v>
      </c>
      <c r="AN61" s="349">
        <v>47209</v>
      </c>
      <c r="AO61" s="350">
        <v>27.1</v>
      </c>
      <c r="AP61" s="351">
        <v>45046</v>
      </c>
      <c r="AQ61" s="352">
        <v>2.1</v>
      </c>
      <c r="AR61" s="338">
        <v>25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8259791</v>
      </c>
      <c r="AN62" s="342">
        <v>29038</v>
      </c>
      <c r="AO62" s="343">
        <v>32.5</v>
      </c>
      <c r="AP62" s="344">
        <v>26267</v>
      </c>
      <c r="AQ62" s="345">
        <v>3.6</v>
      </c>
      <c r="AR62" s="346">
        <v>28.9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40BQPJjWP3APGpFH6a4KOQuGJvzbh1+JcJwmEdh92vCJAfbdReywsu07585UwZC1zqm3TzVR6eIHP3M6EPayLw==" saltValue="+WI+0JoC7aj1D2el+MFl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m4NY2N54Oky+nD7Z4yFBeZf/LurLKBaT8EmTRyNKHQ01Fz1/NyWZDkpsx9S95mty9B5Vknylse8yu9klHcpfMg==" saltValue="yEoky3OeUFSvAj0OLo38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zjJQJUyMQgGzqW+BJvDYxLnBWIUXdjrYuRNUygi0uLcwjHQNS6msCIFboVi5jjLMliTk3wcuSGDeEHqhrvBttg==" saltValue="sVBNM8YqIkwx+HY5ItgA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14.63</v>
      </c>
      <c r="G47" s="12">
        <v>12.74</v>
      </c>
      <c r="H47" s="12">
        <v>13.75</v>
      </c>
      <c r="I47" s="12">
        <v>14.3</v>
      </c>
      <c r="J47" s="13">
        <v>13.97</v>
      </c>
    </row>
    <row r="48" spans="2:10" ht="57.75" customHeight="1" x14ac:dyDescent="0.2">
      <c r="B48" s="14"/>
      <c r="C48" s="1141" t="s">
        <v>4</v>
      </c>
      <c r="D48" s="1141"/>
      <c r="E48" s="1142"/>
      <c r="F48" s="15">
        <v>1.69</v>
      </c>
      <c r="G48" s="16">
        <v>2.08</v>
      </c>
      <c r="H48" s="16">
        <v>1.7</v>
      </c>
      <c r="I48" s="16">
        <v>1.77</v>
      </c>
      <c r="J48" s="17">
        <v>2.08</v>
      </c>
    </row>
    <row r="49" spans="2:10" ht="57.75" customHeight="1" thickBot="1" x14ac:dyDescent="0.25">
      <c r="B49" s="18"/>
      <c r="C49" s="1143" t="s">
        <v>5</v>
      </c>
      <c r="D49" s="1143"/>
      <c r="E49" s="1144"/>
      <c r="F49" s="19" t="s">
        <v>529</v>
      </c>
      <c r="G49" s="20" t="s">
        <v>530</v>
      </c>
      <c r="H49" s="20">
        <v>0.24</v>
      </c>
      <c r="I49" s="20" t="s">
        <v>531</v>
      </c>
      <c r="J49" s="21" t="s">
        <v>532</v>
      </c>
    </row>
    <row r="50" spans="2:10" ht="13.2" x14ac:dyDescent="0.2"/>
  </sheetData>
  <sheetProtection algorithmName="SHA-512" hashValue="vsIocNjPlb0sDHYu/ZWCem7WXkOCQ8ozaaNI1BhbkEy4SNM7Pq95sAwtZQMlsPW0MTKRCzPLQ5DMvGkWDA03Ig==" saltValue="neaxfRroueQQQPQGhpz9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533</v>
      </c>
      <c r="D34" s="1151"/>
      <c r="E34" s="1152"/>
      <c r="F34" s="32">
        <v>6.68</v>
      </c>
      <c r="G34" s="33">
        <v>5.99</v>
      </c>
      <c r="H34" s="33">
        <v>6.4</v>
      </c>
      <c r="I34" s="33">
        <v>6.91</v>
      </c>
      <c r="J34" s="34">
        <v>6.64</v>
      </c>
      <c r="K34" s="22"/>
      <c r="L34" s="22"/>
      <c r="M34" s="22"/>
      <c r="N34" s="22"/>
      <c r="O34" s="22"/>
      <c r="P34" s="22"/>
    </row>
    <row r="35" spans="1:16" ht="39" customHeight="1" x14ac:dyDescent="0.2">
      <c r="A35" s="22"/>
      <c r="B35" s="35"/>
      <c r="C35" s="1145" t="s">
        <v>534</v>
      </c>
      <c r="D35" s="1146"/>
      <c r="E35" s="1147"/>
      <c r="F35" s="36">
        <v>1.4</v>
      </c>
      <c r="G35" s="37">
        <v>1.63</v>
      </c>
      <c r="H35" s="37">
        <v>2.2200000000000002</v>
      </c>
      <c r="I35" s="37">
        <v>3.37</v>
      </c>
      <c r="J35" s="38">
        <v>3.57</v>
      </c>
      <c r="K35" s="22"/>
      <c r="L35" s="22"/>
      <c r="M35" s="22"/>
      <c r="N35" s="22"/>
      <c r="O35" s="22"/>
      <c r="P35" s="22"/>
    </row>
    <row r="36" spans="1:16" ht="39" customHeight="1" x14ac:dyDescent="0.2">
      <c r="A36" s="22"/>
      <c r="B36" s="35"/>
      <c r="C36" s="1145" t="s">
        <v>535</v>
      </c>
      <c r="D36" s="1146"/>
      <c r="E36" s="1147"/>
      <c r="F36" s="36">
        <v>1.68</v>
      </c>
      <c r="G36" s="37">
        <v>2.08</v>
      </c>
      <c r="H36" s="37">
        <v>1.69</v>
      </c>
      <c r="I36" s="37">
        <v>1.77</v>
      </c>
      <c r="J36" s="38">
        <v>2.0699999999999998</v>
      </c>
      <c r="K36" s="22"/>
      <c r="L36" s="22"/>
      <c r="M36" s="22"/>
      <c r="N36" s="22"/>
      <c r="O36" s="22"/>
      <c r="P36" s="22"/>
    </row>
    <row r="37" spans="1:16" ht="39" customHeight="1" x14ac:dyDescent="0.2">
      <c r="A37" s="22"/>
      <c r="B37" s="35"/>
      <c r="C37" s="1145" t="s">
        <v>536</v>
      </c>
      <c r="D37" s="1146"/>
      <c r="E37" s="1147"/>
      <c r="F37" s="36">
        <v>1.82</v>
      </c>
      <c r="G37" s="37">
        <v>1.96</v>
      </c>
      <c r="H37" s="37">
        <v>2.0299999999999998</v>
      </c>
      <c r="I37" s="37">
        <v>2.09</v>
      </c>
      <c r="J37" s="38">
        <v>1.26</v>
      </c>
      <c r="K37" s="22"/>
      <c r="L37" s="22"/>
      <c r="M37" s="22"/>
      <c r="N37" s="22"/>
      <c r="O37" s="22"/>
      <c r="P37" s="22"/>
    </row>
    <row r="38" spans="1:16" ht="39" customHeight="1" x14ac:dyDescent="0.2">
      <c r="A38" s="22"/>
      <c r="B38" s="35"/>
      <c r="C38" s="1145" t="s">
        <v>537</v>
      </c>
      <c r="D38" s="1146"/>
      <c r="E38" s="1147"/>
      <c r="F38" s="36">
        <v>0.66</v>
      </c>
      <c r="G38" s="37">
        <v>0.91</v>
      </c>
      <c r="H38" s="37">
        <v>0.55000000000000004</v>
      </c>
      <c r="I38" s="37">
        <v>0.81</v>
      </c>
      <c r="J38" s="38">
        <v>0.59</v>
      </c>
      <c r="K38" s="22"/>
      <c r="L38" s="22"/>
      <c r="M38" s="22"/>
      <c r="N38" s="22"/>
      <c r="O38" s="22"/>
      <c r="P38" s="22"/>
    </row>
    <row r="39" spans="1:16" ht="39" customHeight="1" x14ac:dyDescent="0.2">
      <c r="A39" s="22"/>
      <c r="B39" s="35"/>
      <c r="C39" s="1145" t="s">
        <v>538</v>
      </c>
      <c r="D39" s="1146"/>
      <c r="E39" s="1147"/>
      <c r="F39" s="36">
        <v>0.27</v>
      </c>
      <c r="G39" s="37">
        <v>0.3</v>
      </c>
      <c r="H39" s="37">
        <v>0.3</v>
      </c>
      <c r="I39" s="37">
        <v>0.35</v>
      </c>
      <c r="J39" s="38">
        <v>0.35</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fdNF1eNTuIAWNkZXYYp0rKcwqRCPzdjZcJ6F/wOepZwRhSDLUc1wbxGqnWu/w1hmC08OU8E5khGk+ufli/pVQ==" saltValue="CsPbrWMgwUNkcyHi5uni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5107</v>
      </c>
      <c r="L45" s="60">
        <v>5221</v>
      </c>
      <c r="M45" s="60">
        <v>5223</v>
      </c>
      <c r="N45" s="60">
        <v>5232</v>
      </c>
      <c r="O45" s="61">
        <v>5347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1386</v>
      </c>
      <c r="L48" s="64">
        <v>1226</v>
      </c>
      <c r="M48" s="64">
        <v>1028</v>
      </c>
      <c r="N48" s="64">
        <v>1005</v>
      </c>
      <c r="O48" s="65">
        <v>955</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486</v>
      </c>
      <c r="L49" s="64" t="s">
        <v>486</v>
      </c>
      <c r="M49" s="64" t="s">
        <v>486</v>
      </c>
      <c r="N49" s="64" t="s">
        <v>486</v>
      </c>
      <c r="O49" s="65" t="s">
        <v>486</v>
      </c>
      <c r="P49" s="48"/>
      <c r="Q49" s="48"/>
      <c r="R49" s="48"/>
      <c r="S49" s="48"/>
      <c r="T49" s="48"/>
      <c r="U49" s="48"/>
    </row>
    <row r="50" spans="1:21" ht="30.75" customHeight="1" x14ac:dyDescent="0.2">
      <c r="A50" s="48"/>
      <c r="B50" s="1155"/>
      <c r="C50" s="1156"/>
      <c r="D50" s="62"/>
      <c r="E50" s="1161" t="s">
        <v>15</v>
      </c>
      <c r="F50" s="1161"/>
      <c r="G50" s="1161"/>
      <c r="H50" s="1161"/>
      <c r="I50" s="1161"/>
      <c r="J50" s="1162"/>
      <c r="K50" s="63">
        <v>99</v>
      </c>
      <c r="L50" s="64">
        <v>99</v>
      </c>
      <c r="M50" s="64">
        <v>100</v>
      </c>
      <c r="N50" s="64">
        <v>100</v>
      </c>
      <c r="O50" s="65">
        <v>111</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7704</v>
      </c>
      <c r="L52" s="64">
        <v>7344</v>
      </c>
      <c r="M52" s="64">
        <v>6963</v>
      </c>
      <c r="N52" s="64">
        <v>6686</v>
      </c>
      <c r="O52" s="65">
        <v>6442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-1112</v>
      </c>
      <c r="L53" s="69">
        <v>-798</v>
      </c>
      <c r="M53" s="69">
        <v>-612</v>
      </c>
      <c r="N53" s="69">
        <v>-349</v>
      </c>
      <c r="O53" s="70">
        <v>-29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8NmTWHENu5qaNqS2HOmqjotsGZUfd7pfzh5Uvf+Io2neoxcXatUGl/2ot5Ih/asyI2PhSzZlxCoa5XiHi6TSQ==" saltValue="SWGZfB+DAbfQO6gtlLfv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5546875" style="96" customWidth="1"/>
    <col min="2" max="3" width="12.5546875" style="96" customWidth="1"/>
    <col min="4" max="4" width="11.5546875" style="96" customWidth="1"/>
    <col min="5" max="8" width="10.44140625" style="96" customWidth="1"/>
    <col min="9" max="13" width="16.44140625" style="96" customWidth="1"/>
    <col min="14" max="19" width="12.554687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4" t="s">
        <v>30</v>
      </c>
      <c r="C41" s="1185"/>
      <c r="D41" s="105"/>
      <c r="E41" s="1190" t="s">
        <v>31</v>
      </c>
      <c r="F41" s="1190"/>
      <c r="G41" s="1190"/>
      <c r="H41" s="1191"/>
      <c r="I41" s="355">
        <v>50002</v>
      </c>
      <c r="J41" s="356">
        <v>47459</v>
      </c>
      <c r="K41" s="356">
        <v>46779</v>
      </c>
      <c r="L41" s="356">
        <v>49644</v>
      </c>
      <c r="M41" s="357">
        <v>52875</v>
      </c>
    </row>
    <row r="42" spans="2:13" ht="27.75" customHeight="1" x14ac:dyDescent="0.2">
      <c r="B42" s="1186"/>
      <c r="C42" s="1187"/>
      <c r="D42" s="106"/>
      <c r="E42" s="1192" t="s">
        <v>32</v>
      </c>
      <c r="F42" s="1192"/>
      <c r="G42" s="1192"/>
      <c r="H42" s="1193"/>
      <c r="I42" s="358">
        <v>1612</v>
      </c>
      <c r="J42" s="359">
        <v>1410</v>
      </c>
      <c r="K42" s="359">
        <v>609</v>
      </c>
      <c r="L42" s="359">
        <v>1328</v>
      </c>
      <c r="M42" s="360">
        <v>984</v>
      </c>
    </row>
    <row r="43" spans="2:13" ht="27.75" customHeight="1" x14ac:dyDescent="0.2">
      <c r="B43" s="1186"/>
      <c r="C43" s="1187"/>
      <c r="D43" s="106"/>
      <c r="E43" s="1192" t="s">
        <v>33</v>
      </c>
      <c r="F43" s="1192"/>
      <c r="G43" s="1192"/>
      <c r="H43" s="1193"/>
      <c r="I43" s="358">
        <v>11204</v>
      </c>
      <c r="J43" s="359">
        <v>9484</v>
      </c>
      <c r="K43" s="359">
        <v>8514</v>
      </c>
      <c r="L43" s="359">
        <v>8247</v>
      </c>
      <c r="M43" s="360">
        <v>8163</v>
      </c>
    </row>
    <row r="44" spans="2:13" ht="27.75" customHeight="1" x14ac:dyDescent="0.2">
      <c r="B44" s="1186"/>
      <c r="C44" s="1187"/>
      <c r="D44" s="106"/>
      <c r="E44" s="1192" t="s">
        <v>34</v>
      </c>
      <c r="F44" s="1192"/>
      <c r="G44" s="1192"/>
      <c r="H44" s="1193"/>
      <c r="I44" s="358" t="s">
        <v>486</v>
      </c>
      <c r="J44" s="359" t="s">
        <v>486</v>
      </c>
      <c r="K44" s="359" t="s">
        <v>486</v>
      </c>
      <c r="L44" s="359" t="s">
        <v>486</v>
      </c>
      <c r="M44" s="360" t="s">
        <v>486</v>
      </c>
    </row>
    <row r="45" spans="2:13" ht="27.75" customHeight="1" x14ac:dyDescent="0.2">
      <c r="B45" s="1186"/>
      <c r="C45" s="1187"/>
      <c r="D45" s="106"/>
      <c r="E45" s="1192" t="s">
        <v>35</v>
      </c>
      <c r="F45" s="1192"/>
      <c r="G45" s="1192"/>
      <c r="H45" s="1193"/>
      <c r="I45" s="358">
        <v>9840</v>
      </c>
      <c r="J45" s="359">
        <v>10156</v>
      </c>
      <c r="K45" s="359">
        <v>10288</v>
      </c>
      <c r="L45" s="359">
        <v>10329</v>
      </c>
      <c r="M45" s="360">
        <v>10814</v>
      </c>
    </row>
    <row r="46" spans="2:13" ht="27.75" customHeight="1" x14ac:dyDescent="0.2">
      <c r="B46" s="1186"/>
      <c r="C46" s="1187"/>
      <c r="D46" s="107"/>
      <c r="E46" s="1192" t="s">
        <v>36</v>
      </c>
      <c r="F46" s="1192"/>
      <c r="G46" s="1192"/>
      <c r="H46" s="1193"/>
      <c r="I46" s="358">
        <v>62</v>
      </c>
      <c r="J46" s="359">
        <v>63</v>
      </c>
      <c r="K46" s="359" t="s">
        <v>486</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23660</v>
      </c>
      <c r="J50" s="359">
        <v>23616</v>
      </c>
      <c r="K50" s="359">
        <v>25045</v>
      </c>
      <c r="L50" s="359">
        <v>24451</v>
      </c>
      <c r="M50" s="360">
        <v>20331</v>
      </c>
    </row>
    <row r="51" spans="2:13" ht="27.75" customHeight="1" x14ac:dyDescent="0.2">
      <c r="B51" s="1186"/>
      <c r="C51" s="1187"/>
      <c r="D51" s="106"/>
      <c r="E51" s="1192" t="s">
        <v>42</v>
      </c>
      <c r="F51" s="1192"/>
      <c r="G51" s="1192"/>
      <c r="H51" s="1193"/>
      <c r="I51" s="358">
        <v>19360</v>
      </c>
      <c r="J51" s="359">
        <v>18560</v>
      </c>
      <c r="K51" s="359">
        <v>17348</v>
      </c>
      <c r="L51" s="359">
        <v>18399</v>
      </c>
      <c r="M51" s="360">
        <v>17592</v>
      </c>
    </row>
    <row r="52" spans="2:13" ht="27.75" customHeight="1" x14ac:dyDescent="0.2">
      <c r="B52" s="1188"/>
      <c r="C52" s="1189"/>
      <c r="D52" s="106"/>
      <c r="E52" s="1192" t="s">
        <v>43</v>
      </c>
      <c r="F52" s="1192"/>
      <c r="G52" s="1192"/>
      <c r="H52" s="1193"/>
      <c r="I52" s="358">
        <v>54572</v>
      </c>
      <c r="J52" s="359">
        <v>52498</v>
      </c>
      <c r="K52" s="359">
        <v>51383</v>
      </c>
      <c r="L52" s="359">
        <v>50380</v>
      </c>
      <c r="M52" s="360">
        <v>50299</v>
      </c>
    </row>
    <row r="53" spans="2:13" ht="27.75" customHeight="1" thickBot="1" x14ac:dyDescent="0.25">
      <c r="B53" s="1199" t="s">
        <v>19</v>
      </c>
      <c r="C53" s="1200"/>
      <c r="D53" s="110"/>
      <c r="E53" s="1201" t="s">
        <v>44</v>
      </c>
      <c r="F53" s="1201"/>
      <c r="G53" s="1201"/>
      <c r="H53" s="1202"/>
      <c r="I53" s="361">
        <v>-24872</v>
      </c>
      <c r="J53" s="362">
        <v>-26102</v>
      </c>
      <c r="K53" s="362">
        <v>-27586</v>
      </c>
      <c r="L53" s="362">
        <v>-23684</v>
      </c>
      <c r="M53" s="363">
        <v>-15386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B/T6NJqdx1hZJNKxcXUYIavI/QSbU1t/ocxvyrUhqXVBLVq8Z0YYsyxla7QgfPo5hzSYSFkPfGEUMf9AZCE/wQ==" saltValue="lPfH8xI9UoaSvRkG8dhb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441406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7669</v>
      </c>
      <c r="G55" s="122">
        <v>7943</v>
      </c>
      <c r="H55" s="123">
        <v>7936</v>
      </c>
    </row>
    <row r="56" spans="2:8" ht="52.5" customHeight="1" x14ac:dyDescent="0.2">
      <c r="B56" s="124"/>
      <c r="C56" s="1213" t="s">
        <v>47</v>
      </c>
      <c r="D56" s="1213"/>
      <c r="E56" s="1214"/>
      <c r="F56" s="125" t="s">
        <v>486</v>
      </c>
      <c r="G56" s="125" t="s">
        <v>486</v>
      </c>
      <c r="H56" s="126" t="s">
        <v>486</v>
      </c>
    </row>
    <row r="57" spans="2:8" ht="53.25" customHeight="1" x14ac:dyDescent="0.2">
      <c r="B57" s="124"/>
      <c r="C57" s="1215" t="s">
        <v>48</v>
      </c>
      <c r="D57" s="1215"/>
      <c r="E57" s="1216"/>
      <c r="F57" s="127">
        <v>16369</v>
      </c>
      <c r="G57" s="127">
        <v>15508</v>
      </c>
      <c r="H57" s="128">
        <v>11325</v>
      </c>
    </row>
    <row r="58" spans="2:8" ht="45.75" customHeight="1" x14ac:dyDescent="0.2">
      <c r="B58" s="129"/>
      <c r="C58" s="1203" t="s">
        <v>558</v>
      </c>
      <c r="D58" s="1204"/>
      <c r="E58" s="1205"/>
      <c r="F58" s="130">
        <v>3400</v>
      </c>
      <c r="G58" s="130">
        <v>3600</v>
      </c>
      <c r="H58" s="131">
        <v>3800</v>
      </c>
    </row>
    <row r="59" spans="2:8" ht="45.75" customHeight="1" x14ac:dyDescent="0.2">
      <c r="B59" s="129"/>
      <c r="C59" s="1203" t="s">
        <v>559</v>
      </c>
      <c r="D59" s="1204"/>
      <c r="E59" s="1205"/>
      <c r="F59" s="130">
        <v>3676</v>
      </c>
      <c r="G59" s="130">
        <v>3176</v>
      </c>
      <c r="H59" s="131">
        <v>2976</v>
      </c>
    </row>
    <row r="60" spans="2:8" ht="45.75" customHeight="1" x14ac:dyDescent="0.2">
      <c r="B60" s="129"/>
      <c r="C60" s="1203" t="s">
        <v>560</v>
      </c>
      <c r="D60" s="1204"/>
      <c r="E60" s="1205"/>
      <c r="F60" s="130">
        <v>2919</v>
      </c>
      <c r="G60" s="130">
        <v>2869</v>
      </c>
      <c r="H60" s="131">
        <v>2670</v>
      </c>
    </row>
    <row r="61" spans="2:8" ht="45.75" customHeight="1" x14ac:dyDescent="0.2">
      <c r="B61" s="129"/>
      <c r="C61" s="1203" t="s">
        <v>561</v>
      </c>
      <c r="D61" s="1204"/>
      <c r="E61" s="1205"/>
      <c r="F61" s="130">
        <v>1012</v>
      </c>
      <c r="G61" s="130">
        <v>990</v>
      </c>
      <c r="H61" s="131">
        <v>971</v>
      </c>
    </row>
    <row r="62" spans="2:8" ht="45.75" customHeight="1" thickBot="1" x14ac:dyDescent="0.25">
      <c r="B62" s="132"/>
      <c r="C62" s="1206" t="s">
        <v>562</v>
      </c>
      <c r="D62" s="1207"/>
      <c r="E62" s="1208"/>
      <c r="F62" s="133">
        <v>787</v>
      </c>
      <c r="G62" s="133">
        <v>765</v>
      </c>
      <c r="H62" s="134">
        <v>729</v>
      </c>
    </row>
    <row r="63" spans="2:8" ht="52.5" customHeight="1" thickBot="1" x14ac:dyDescent="0.25">
      <c r="B63" s="135"/>
      <c r="C63" s="1209" t="s">
        <v>49</v>
      </c>
      <c r="D63" s="1209"/>
      <c r="E63" s="1210"/>
      <c r="F63" s="136">
        <v>24038</v>
      </c>
      <c r="G63" s="136">
        <v>23451</v>
      </c>
      <c r="H63" s="137">
        <v>19261</v>
      </c>
    </row>
    <row r="64" spans="2:8" ht="13.2" x14ac:dyDescent="0.2"/>
  </sheetData>
  <sheetProtection algorithmName="SHA-512" hashValue="d7SJZ1GXK4izSYKxUQ8IC/H4mczLxdIbMKtzLHBTVqGQczuxfzI1VC4uEbV4jOFRwuR3i0VULADIARgXL1aLVg==" saltValue="Srt3C2HOrXO26gueMTuw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441406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28316</v>
      </c>
      <c r="E3" s="156"/>
      <c r="F3" s="157">
        <v>46035</v>
      </c>
      <c r="G3" s="158"/>
      <c r="H3" s="159"/>
    </row>
    <row r="4" spans="1:8" x14ac:dyDescent="0.2">
      <c r="A4" s="160"/>
      <c r="B4" s="161"/>
      <c r="C4" s="162"/>
      <c r="D4" s="163">
        <v>18199</v>
      </c>
      <c r="E4" s="164"/>
      <c r="F4" s="165">
        <v>25158</v>
      </c>
      <c r="G4" s="166"/>
      <c r="H4" s="167"/>
    </row>
    <row r="5" spans="1:8" x14ac:dyDescent="0.2">
      <c r="A5" s="148" t="s">
        <v>518</v>
      </c>
      <c r="B5" s="153"/>
      <c r="C5" s="154"/>
      <c r="D5" s="155">
        <v>31290</v>
      </c>
      <c r="E5" s="156"/>
      <c r="F5" s="157">
        <v>43261</v>
      </c>
      <c r="G5" s="158"/>
      <c r="H5" s="159"/>
    </row>
    <row r="6" spans="1:8" x14ac:dyDescent="0.2">
      <c r="A6" s="160"/>
      <c r="B6" s="161"/>
      <c r="C6" s="162"/>
      <c r="D6" s="163">
        <v>15932</v>
      </c>
      <c r="E6" s="164"/>
      <c r="F6" s="165">
        <v>24721</v>
      </c>
      <c r="G6" s="166"/>
      <c r="H6" s="167"/>
    </row>
    <row r="7" spans="1:8" x14ac:dyDescent="0.2">
      <c r="A7" s="148" t="s">
        <v>519</v>
      </c>
      <c r="B7" s="153"/>
      <c r="C7" s="154"/>
      <c r="D7" s="155">
        <v>45363</v>
      </c>
      <c r="E7" s="156"/>
      <c r="F7" s="157">
        <v>40626</v>
      </c>
      <c r="G7" s="158"/>
      <c r="H7" s="159"/>
    </row>
    <row r="8" spans="1:8" x14ac:dyDescent="0.2">
      <c r="A8" s="160"/>
      <c r="B8" s="161"/>
      <c r="C8" s="162"/>
      <c r="D8" s="163">
        <v>23384</v>
      </c>
      <c r="E8" s="164"/>
      <c r="F8" s="165">
        <v>24279</v>
      </c>
      <c r="G8" s="166"/>
      <c r="H8" s="167"/>
    </row>
    <row r="9" spans="1:8" x14ac:dyDescent="0.2">
      <c r="A9" s="148" t="s">
        <v>520</v>
      </c>
      <c r="B9" s="153"/>
      <c r="C9" s="154"/>
      <c r="D9" s="155">
        <v>65322</v>
      </c>
      <c r="E9" s="156"/>
      <c r="F9" s="157">
        <v>46133</v>
      </c>
      <c r="G9" s="158"/>
      <c r="H9" s="159"/>
    </row>
    <row r="10" spans="1:8" x14ac:dyDescent="0.2">
      <c r="A10" s="160"/>
      <c r="B10" s="161"/>
      <c r="C10" s="162"/>
      <c r="D10" s="163">
        <v>40742</v>
      </c>
      <c r="E10" s="164"/>
      <c r="F10" s="165">
        <v>27280</v>
      </c>
      <c r="G10" s="166"/>
      <c r="H10" s="167"/>
    </row>
    <row r="11" spans="1:8" x14ac:dyDescent="0.2">
      <c r="A11" s="148" t="s">
        <v>521</v>
      </c>
      <c r="B11" s="153"/>
      <c r="C11" s="154"/>
      <c r="D11" s="155">
        <v>65756</v>
      </c>
      <c r="E11" s="156"/>
      <c r="F11" s="157">
        <v>49174</v>
      </c>
      <c r="G11" s="158"/>
      <c r="H11" s="159"/>
    </row>
    <row r="12" spans="1:8" x14ac:dyDescent="0.2">
      <c r="A12" s="160"/>
      <c r="B12" s="161"/>
      <c r="C12" s="168"/>
      <c r="D12" s="163">
        <v>46935</v>
      </c>
      <c r="E12" s="164"/>
      <c r="F12" s="165">
        <v>29896</v>
      </c>
      <c r="G12" s="166"/>
      <c r="H12" s="167"/>
    </row>
    <row r="13" spans="1:8" x14ac:dyDescent="0.2">
      <c r="A13" s="148"/>
      <c r="B13" s="153"/>
      <c r="C13" s="169"/>
      <c r="D13" s="170">
        <v>47209</v>
      </c>
      <c r="E13" s="171"/>
      <c r="F13" s="172">
        <v>45046</v>
      </c>
      <c r="G13" s="173"/>
      <c r="H13" s="159"/>
    </row>
    <row r="14" spans="1:8" x14ac:dyDescent="0.2">
      <c r="A14" s="160"/>
      <c r="B14" s="161"/>
      <c r="C14" s="162"/>
      <c r="D14" s="163">
        <v>29038</v>
      </c>
      <c r="E14" s="164"/>
      <c r="F14" s="165">
        <v>26267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1.69</v>
      </c>
      <c r="C19" s="174">
        <f>ROUND(VALUE(SUBSTITUTE(実質収支比率等に係る経年分析!G$48,"▲","-")),2)</f>
        <v>2.08</v>
      </c>
      <c r="D19" s="174">
        <f>ROUND(VALUE(SUBSTITUTE(実質収支比率等に係る経年分析!H$48,"▲","-")),2)</f>
        <v>1.7</v>
      </c>
      <c r="E19" s="174">
        <f>ROUND(VALUE(SUBSTITUTE(実質収支比率等に係る経年分析!I$48,"▲","-")),2)</f>
        <v>1.77</v>
      </c>
      <c r="F19" s="174">
        <f>ROUND(VALUE(SUBSTITUTE(実質収支比率等に係る経年分析!J$48,"▲","-")),2)</f>
        <v>2.08</v>
      </c>
    </row>
    <row r="20" spans="1:11" x14ac:dyDescent="0.2">
      <c r="A20" s="174" t="s">
        <v>53</v>
      </c>
      <c r="B20" s="174">
        <f>ROUND(VALUE(SUBSTITUTE(実質収支比率等に係る経年分析!F$47,"▲","-")),2)</f>
        <v>14.63</v>
      </c>
      <c r="C20" s="174">
        <f>ROUND(VALUE(SUBSTITUTE(実質収支比率等に係る経年分析!G$47,"▲","-")),2)</f>
        <v>12.74</v>
      </c>
      <c r="D20" s="174">
        <f>ROUND(VALUE(SUBSTITUTE(実質収支比率等に係る経年分析!H$47,"▲","-")),2)</f>
        <v>13.75</v>
      </c>
      <c r="E20" s="174">
        <f>ROUND(VALUE(SUBSTITUTE(実質収支比率等に係る経年分析!I$47,"▲","-")),2)</f>
        <v>14.3</v>
      </c>
      <c r="F20" s="174">
        <f>ROUND(VALUE(SUBSTITUTE(実質収支比率等に係る経年分析!J$47,"▲","-")),2)</f>
        <v>13.97</v>
      </c>
    </row>
    <row r="21" spans="1:11" x14ac:dyDescent="0.2">
      <c r="A21" s="174" t="s">
        <v>54</v>
      </c>
      <c r="B21" s="174">
        <f>IF(ISNUMBER(VALUE(SUBSTITUTE(実質収支比率等に係る経年分析!F$49,"▲","-"))),ROUND(VALUE(SUBSTITUTE(実質収支比率等に係る経年分析!F$49,"▲","-")),2),NA())</f>
        <v>-0.36</v>
      </c>
      <c r="C21" s="174">
        <f>IF(ISNUMBER(VALUE(SUBSTITUTE(実質収支比率等に係る経年分析!G$49,"▲","-"))),ROUND(VALUE(SUBSTITUTE(実質収支比率等に係る経年分析!G$49,"▲","-")),2),NA())</f>
        <v>-2</v>
      </c>
      <c r="D21" s="174">
        <f>IF(ISNUMBER(VALUE(SUBSTITUTE(実質収支比率等に係る経年分析!H$49,"▲","-"))),ROUND(VALUE(SUBSTITUTE(実質収支比率等に係る経年分析!H$49,"▲","-")),2),NA())</f>
        <v>0.24</v>
      </c>
      <c r="E21" s="174">
        <f>IF(ISNUMBER(VALUE(SUBSTITUTE(実質収支比率等に係る経年分析!I$49,"▲","-"))),ROUND(VALUE(SUBSTITUTE(実質収支比率等に係る経年分析!I$49,"▲","-")),2),NA())</f>
        <v>-0.28999999999999998</v>
      </c>
      <c r="F21" s="174">
        <f>IF(ISNUMBER(VALUE(SUBSTITUTE(実質収支比率等に係る経年分析!J$49,"▲","-"))),ROUND(VALUE(SUBSTITUTE(実質収支比率等に係る経年分析!J$49,"▲","-")),2),NA())</f>
        <v>-0.53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0.55000000000000004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0.59</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2.0299999999999998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2.0699999999999998</v>
      </c>
    </row>
    <row r="35" spans="1:16" x14ac:dyDescent="0.2">
      <c r="A35" s="175" t="str">
        <f>IF(連結実質赤字比率に係る赤字・黒字の構成分析!C$35="",NA(),連結実質赤字比率に係る赤字・黒字の構成分析!C$35)</f>
        <v>下水道等事業会計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2.2200000000000002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7704</v>
      </c>
      <c r="E42" s="176"/>
      <c r="F42" s="176"/>
      <c r="G42" s="176">
        <f>'実質公債費比率（分子）の構造'!L$52</f>
        <v>7344</v>
      </c>
      <c r="H42" s="176"/>
      <c r="I42" s="176"/>
      <c r="J42" s="176">
        <f>'実質公債費比率（分子）の構造'!M$52</f>
        <v>6963</v>
      </c>
      <c r="K42" s="176"/>
      <c r="L42" s="176"/>
      <c r="M42" s="176">
        <f>'実質公債費比率（分子）の構造'!N$52</f>
        <v>6686</v>
      </c>
      <c r="N42" s="176"/>
      <c r="O42" s="176"/>
      <c r="P42" s="176">
        <f>'実質公債費比率（分子）の構造'!O$52</f>
        <v>6442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99</v>
      </c>
      <c r="C44" s="176"/>
      <c r="D44" s="176"/>
      <c r="E44" s="176">
        <f>'実質公債費比率（分子）の構造'!L$50</f>
        <v>99</v>
      </c>
      <c r="F44" s="176"/>
      <c r="G44" s="176"/>
      <c r="H44" s="176">
        <f>'実質公債費比率（分子）の構造'!M$50</f>
        <v>100</v>
      </c>
      <c r="I44" s="176"/>
      <c r="J44" s="176"/>
      <c r="K44" s="176">
        <f>'実質公債費比率（分子）の構造'!N$50</f>
        <v>100</v>
      </c>
      <c r="L44" s="176"/>
      <c r="M44" s="176"/>
      <c r="N44" s="176">
        <f>'実質公債費比率（分子）の構造'!O$50</f>
        <v>111</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1386</v>
      </c>
      <c r="C46" s="176"/>
      <c r="D46" s="176"/>
      <c r="E46" s="176">
        <f>'実質公債費比率（分子）の構造'!L$48</f>
        <v>1226</v>
      </c>
      <c r="F46" s="176"/>
      <c r="G46" s="176"/>
      <c r="H46" s="176">
        <f>'実質公債費比率（分子）の構造'!M$48</f>
        <v>1028</v>
      </c>
      <c r="I46" s="176"/>
      <c r="J46" s="176"/>
      <c r="K46" s="176">
        <f>'実質公債費比率（分子）の構造'!N$48</f>
        <v>1005</v>
      </c>
      <c r="L46" s="176"/>
      <c r="M46" s="176"/>
      <c r="N46" s="176">
        <f>'実質公債費比率（分子）の構造'!O$48</f>
        <v>955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5107</v>
      </c>
      <c r="C49" s="176"/>
      <c r="D49" s="176"/>
      <c r="E49" s="176">
        <f>'実質公債費比率（分子）の構造'!L$45</f>
        <v>5221</v>
      </c>
      <c r="F49" s="176"/>
      <c r="G49" s="176"/>
      <c r="H49" s="176">
        <f>'実質公債費比率（分子）の構造'!M$45</f>
        <v>5223</v>
      </c>
      <c r="I49" s="176"/>
      <c r="J49" s="176"/>
      <c r="K49" s="176">
        <f>'実質公債費比率（分子）の構造'!N$45</f>
        <v>5232</v>
      </c>
      <c r="L49" s="176"/>
      <c r="M49" s="176"/>
      <c r="N49" s="176">
        <f>'実質公債費比率（分子）の構造'!O$45</f>
        <v>5347</v>
      </c>
      <c r="O49" s="176"/>
      <c r="P49" s="176"/>
    </row>
    <row r="50" spans="1:16" x14ac:dyDescent="0.2">
      <c r="A50" s="176" t="s">
        <v>67</v>
      </c>
      <c r="B50" s="176" t="e">
        <f>NA()</f>
        <v>#N/A</v>
      </c>
      <c r="C50" s="176">
        <f>IF(ISNUMBER('実質公債費比率（分子）の構造'!K$53),'実質公債費比率（分子）の構造'!K$53,NA())</f>
        <v>-1112</v>
      </c>
      <c r="D50" s="176" t="e">
        <f>NA()</f>
        <v>#N/A</v>
      </c>
      <c r="E50" s="176" t="e">
        <f>NA()</f>
        <v>#N/A</v>
      </c>
      <c r="F50" s="176">
        <f>IF(ISNUMBER('実質公債費比率（分子）の構造'!L$53),'実質公債費比率（分子）の構造'!L$53,NA())</f>
        <v>-798</v>
      </c>
      <c r="G50" s="176" t="e">
        <f>NA()</f>
        <v>#N/A</v>
      </c>
      <c r="H50" s="176" t="e">
        <f>NA()</f>
        <v>#N/A</v>
      </c>
      <c r="I50" s="176">
        <f>IF(ISNUMBER('実質公債費比率（分子）の構造'!M$53),'実質公債費比率（分子）の構造'!M$53,NA())</f>
        <v>-612</v>
      </c>
      <c r="J50" s="176" t="e">
        <f>NA()</f>
        <v>#N/A</v>
      </c>
      <c r="K50" s="176" t="e">
        <f>NA()</f>
        <v>#N/A</v>
      </c>
      <c r="L50" s="176">
        <f>IF(ISNUMBER('実質公債費比率（分子）の構造'!N$53),'実質公債費比率（分子）の構造'!N$53,NA())</f>
        <v>-349</v>
      </c>
      <c r="M50" s="176" t="e">
        <f>NA()</f>
        <v>#N/A</v>
      </c>
      <c r="N50" s="176" t="e">
        <f>NA()</f>
        <v>#N/A</v>
      </c>
      <c r="O50" s="176">
        <f>IF(ISNUMBER('実質公債費比率（分子）の構造'!O$53),'実質公債費比率（分子）の構造'!O$53,NA())</f>
        <v>-29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54572</v>
      </c>
      <c r="E56" s="175"/>
      <c r="F56" s="175"/>
      <c r="G56" s="175">
        <f>'将来負担比率（分子）の構造'!J$52</f>
        <v>52498</v>
      </c>
      <c r="H56" s="175"/>
      <c r="I56" s="175"/>
      <c r="J56" s="175">
        <f>'将来負担比率（分子）の構造'!K$52</f>
        <v>51383</v>
      </c>
      <c r="K56" s="175"/>
      <c r="L56" s="175"/>
      <c r="M56" s="175">
        <f>'将来負担比率（分子）の構造'!L$52</f>
        <v>50380</v>
      </c>
      <c r="N56" s="175"/>
      <c r="O56" s="175"/>
      <c r="P56" s="175">
        <f>'将来負担比率（分子）の構造'!M$52</f>
        <v>50299</v>
      </c>
    </row>
    <row r="57" spans="1:16" x14ac:dyDescent="0.2">
      <c r="A57" s="175" t="s">
        <v>42</v>
      </c>
      <c r="B57" s="175"/>
      <c r="C57" s="175"/>
      <c r="D57" s="175">
        <f>'将来負担比率（分子）の構造'!I$51</f>
        <v>19360</v>
      </c>
      <c r="E57" s="175"/>
      <c r="F57" s="175"/>
      <c r="G57" s="175">
        <f>'将来負担比率（分子）の構造'!J$51</f>
        <v>18560</v>
      </c>
      <c r="H57" s="175"/>
      <c r="I57" s="175"/>
      <c r="J57" s="175">
        <f>'将来負担比率（分子）の構造'!K$51</f>
        <v>17348</v>
      </c>
      <c r="K57" s="175"/>
      <c r="L57" s="175"/>
      <c r="M57" s="175">
        <f>'将来負担比率（分子）の構造'!L$51</f>
        <v>18399</v>
      </c>
      <c r="N57" s="175"/>
      <c r="O57" s="175"/>
      <c r="P57" s="175">
        <f>'将来負担比率（分子）の構造'!M$51</f>
        <v>17592</v>
      </c>
    </row>
    <row r="58" spans="1:16" x14ac:dyDescent="0.2">
      <c r="A58" s="175" t="s">
        <v>41</v>
      </c>
      <c r="B58" s="175"/>
      <c r="C58" s="175"/>
      <c r="D58" s="175">
        <f>'将来負担比率（分子）の構造'!I$50</f>
        <v>23660</v>
      </c>
      <c r="E58" s="175"/>
      <c r="F58" s="175"/>
      <c r="G58" s="175">
        <f>'将来負担比率（分子）の構造'!J$50</f>
        <v>23616</v>
      </c>
      <c r="H58" s="175"/>
      <c r="I58" s="175"/>
      <c r="J58" s="175">
        <f>'将来負担比率（分子）の構造'!K$50</f>
        <v>25045</v>
      </c>
      <c r="K58" s="175"/>
      <c r="L58" s="175"/>
      <c r="M58" s="175">
        <f>'将来負担比率（分子）の構造'!L$50</f>
        <v>24451</v>
      </c>
      <c r="N58" s="175"/>
      <c r="O58" s="175"/>
      <c r="P58" s="175">
        <f>'将来負担比率（分子）の構造'!M$50</f>
        <v>20331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62</v>
      </c>
      <c r="C61" s="175"/>
      <c r="D61" s="175"/>
      <c r="E61" s="175">
        <f>'将来負担比率（分子）の構造'!J$46</f>
        <v>63</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9840</v>
      </c>
      <c r="C62" s="175"/>
      <c r="D62" s="175"/>
      <c r="E62" s="175">
        <f>'将来負担比率（分子）の構造'!J$45</f>
        <v>10156</v>
      </c>
      <c r="F62" s="175"/>
      <c r="G62" s="175"/>
      <c r="H62" s="175">
        <f>'将来負担比率（分子）の構造'!K$45</f>
        <v>10288</v>
      </c>
      <c r="I62" s="175"/>
      <c r="J62" s="175"/>
      <c r="K62" s="175">
        <f>'将来負担比率（分子）の構造'!L$45</f>
        <v>10329</v>
      </c>
      <c r="L62" s="175"/>
      <c r="M62" s="175"/>
      <c r="N62" s="175">
        <f>'将来負担比率（分子）の構造'!M$45</f>
        <v>10814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11204</v>
      </c>
      <c r="C64" s="175"/>
      <c r="D64" s="175"/>
      <c r="E64" s="175">
        <f>'将来負担比率（分子）の構造'!J$43</f>
        <v>9484</v>
      </c>
      <c r="F64" s="175"/>
      <c r="G64" s="175"/>
      <c r="H64" s="175">
        <f>'将来負担比率（分子）の構造'!K$43</f>
        <v>8514</v>
      </c>
      <c r="I64" s="175"/>
      <c r="J64" s="175"/>
      <c r="K64" s="175">
        <f>'将来負担比率（分子）の構造'!L$43</f>
        <v>8247</v>
      </c>
      <c r="L64" s="175"/>
      <c r="M64" s="175"/>
      <c r="N64" s="175">
        <f>'将来負担比率（分子）の構造'!M$43</f>
        <v>8163</v>
      </c>
      <c r="O64" s="175"/>
      <c r="P64" s="175"/>
    </row>
    <row r="65" spans="1:16" x14ac:dyDescent="0.2">
      <c r="A65" s="175" t="s">
        <v>32</v>
      </c>
      <c r="B65" s="175">
        <f>'将来負担比率（分子）の構造'!I$42</f>
        <v>1612</v>
      </c>
      <c r="C65" s="175"/>
      <c r="D65" s="175"/>
      <c r="E65" s="175">
        <f>'将来負担比率（分子）の構造'!J$42</f>
        <v>1410</v>
      </c>
      <c r="F65" s="175"/>
      <c r="G65" s="175"/>
      <c r="H65" s="175">
        <f>'将来負担比率（分子）の構造'!K$42</f>
        <v>609</v>
      </c>
      <c r="I65" s="175"/>
      <c r="J65" s="175"/>
      <c r="K65" s="175">
        <f>'将来負担比率（分子）の構造'!L$42</f>
        <v>1328</v>
      </c>
      <c r="L65" s="175"/>
      <c r="M65" s="175"/>
      <c r="N65" s="175">
        <f>'将来負担比率（分子）の構造'!M$42</f>
        <v>984</v>
      </c>
      <c r="O65" s="175"/>
      <c r="P65" s="175"/>
    </row>
    <row r="66" spans="1:16" x14ac:dyDescent="0.2">
      <c r="A66" s="175" t="s">
        <v>31</v>
      </c>
      <c r="B66" s="175">
        <f>'将来負担比率（分子）の構造'!I$41</f>
        <v>50002</v>
      </c>
      <c r="C66" s="175"/>
      <c r="D66" s="175"/>
      <c r="E66" s="175">
        <f>'将来負担比率（分子）の構造'!J$41</f>
        <v>47459</v>
      </c>
      <c r="F66" s="175"/>
      <c r="G66" s="175"/>
      <c r="H66" s="175">
        <f>'将来負担比率（分子）の構造'!K$41</f>
        <v>46779</v>
      </c>
      <c r="I66" s="175"/>
      <c r="J66" s="175"/>
      <c r="K66" s="175">
        <f>'将来負担比率（分子）の構造'!L$41</f>
        <v>49644</v>
      </c>
      <c r="L66" s="175"/>
      <c r="M66" s="175"/>
      <c r="N66" s="175">
        <f>'将来負担比率（分子）の構造'!M$41</f>
        <v>52875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7669</v>
      </c>
      <c r="C72" s="179">
        <f>基金残高に係る経年分析!G55</f>
        <v>7943</v>
      </c>
      <c r="D72" s="179">
        <f>基金残高に係る経年分析!H55</f>
        <v>7936</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16369</v>
      </c>
      <c r="C74" s="179">
        <f>基金残高に係る経年分析!G57</f>
        <v>15508</v>
      </c>
      <c r="D74" s="179">
        <f>基金残高に係る経年分析!H57</f>
        <v>11325</v>
      </c>
    </row>
  </sheetData>
  <sheetProtection algorithmName="SHA-512" hashValue="EOAOkoR407SChA0LTBMN2JFMB6vurD6QWf4qnK3thfipZ5GbYsit3Wwxsnhvn1aQ9BndpLTaJj1xwx1bh6IZPg==" saltValue="iFAQ7Hsws9sOF00wVDoG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2025-03-12T02:24:01Z</cp:lastPrinted>
  <dcterms:created xsi:type="dcterms:W3CDTF">2025-02-19T03:27:19Z</dcterms:created>
  <dcterms:modified xsi:type="dcterms:W3CDTF">2025-03-18T01:39:35Z</dcterms:modified>
  <cp:category/>
</cp:coreProperties>
</file>