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F0836B21-375B-4A8B-94CE-7D2C38F72556}"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W34" i="10" l="1"/>
  <c r="BW35" i="10" s="1"/>
  <c r="BW36" i="10" s="1"/>
  <c r="BW37" i="10" s="1"/>
  <c r="BW38" i="10" s="1"/>
  <c r="BW39" i="10" s="1"/>
  <c r="BW40" i="10" s="1"/>
  <c r="BW41" i="10" s="1"/>
  <c r="CO34" i="10"/>
  <c r="CO35" i="10" s="1"/>
  <c r="CO36" i="10" s="1"/>
</calcChain>
</file>

<file path=xl/sharedStrings.xml><?xml version="1.0" encoding="utf-8"?>
<sst xmlns="http://schemas.openxmlformats.org/spreadsheetml/2006/main" count="1061" uniqueCount="566">
  <si>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</si>
  <si>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</si>
  <si>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</si>
  <si>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</si>
  <si>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</si>
  <si>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</si>
  <si>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</si>
  <si>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</si>
  <si>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</si>
  <si>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</si>
  <si>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</si>
  <si>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</si>
  <si>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</si>
  <si>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</si>
  <si>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</si>
  <si>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</si>
  <si>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</si>
  <si>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</si>
  <si>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</si>
  <si>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</si>
  <si>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</si>
  <si>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</si>
  <si>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</si>
  <si>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</si>
  <si>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</si>
  <si>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</si>
  <si>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</si>
  <si>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</si>
  <si>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</si>
  <si>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</si>
  <si>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</si>
  <si>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</si>
  <si>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</si>
  <si>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</si>
  <si>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</si>
  <si>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</si>
  <si>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</si>
  <si>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</si>
  <si>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</si>
  <si>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</si>
  <si>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</si>
  <si>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</si>
  <si>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</si>
  <si>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</si>
  <si>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</si>
  <si>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</si>
  <si>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</si>
  <si>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</si>
  <si>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</si>
  <si>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</si>
  <si>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</si>
  <si>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</si>
  <si>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</si>
  <si>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</si>
  <si>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</si>
  <si>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</si>
  <si>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</si>
  <si>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</si>
  <si>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</si>
  <si>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</si>
  <si>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</si>
  <si>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</si>
  <si>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</si>
  <si>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</si>
  <si>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</si>
  <si>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</si>
  <si>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</si>
  <si>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</si>
  <si>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</si>
  <si>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</si>
  <si>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</si>
  <si>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</si>
  <si>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</si>
  <si>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</si>
  <si>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</si>
  <si>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</si>
  <si>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</si>
  <si>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</si>
  <si>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</si>
  <si>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</si>
  <si>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</si>
  <si>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</si>
  <si>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</si>
  <si>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</si>
  <si>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</si>
  <si>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</si>
  <si>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</si>
  <si>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</si>
  <si>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</si>
  <si>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</si>
  <si>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</si>
  <si>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</si>
  <si>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</si>
  <si>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</si>
  <si>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泉大津市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</si>
  <si>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</si>
  <si>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</si>
  <si>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</si>
  <si>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</si>
  <si>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</si>
  <si>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</si>
  <si>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</si>
  <si>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</si>
  <si>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</si>
  <si>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</si>
  <si>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</si>
  <si>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</si>
  <si>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</si>
  <si>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</si>
  <si>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</si>
  <si>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</si>
  <si>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</si>
  <si>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</si>
  <si>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</si>
  <si>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</si>
  <si>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</si>
  <si>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</si>
  <si>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</si>
  <si>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</si>
  <si>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</si>
  <si>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</si>
  <si>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</si>
  <si>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</si>
  <si>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</si>
  <si>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</si>
  <si>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</si>
  <si>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</si>
  <si>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</si>
  <si>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</si>
  <si>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</si>
  <si>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</si>
  <si>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</si>
  <si>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</si>
  <si>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</si>
  <si>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</si>
  <si>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</si>
  <si>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</si>
  <si>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</si>
  <si>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</si>
  <si>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</si>
  <si>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</si>
  <si>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</si>
  <si>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</si>
  <si>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</si>
  <si>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</si>
  <si>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</si>
  <si>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</si>
  <si>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</si>
  <si>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</si>
  <si>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</si>
  <si>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</si>
  <si>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</si>
  <si>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</si>
  <si>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</si>
  <si>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</si>
  <si>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</si>
  <si>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</si>
  <si>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</si>
  <si>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</si>
  <si>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</si>
  <si>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</si>
  <si>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</si>
  <si>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</si>
  <si>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</si>
  <si>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</si>
  <si>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</si>
  <si>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</si>
  <si>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</si>
  <si>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</si>
  <si>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</si>
  <si>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</si>
  <si>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</si>
  <si>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</si>
  <si>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</si>
  <si>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</si>
  <si>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</si>
  <si>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</si>
  <si>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</si>
  <si>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</si>
  <si>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</si>
  <si>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</si>
  <si>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</si>
  <si>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</si>
  <si>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</si>
  <si>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</si>
  <si>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</si>
  <si>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</si>
  <si>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</si>
  <si>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</si>
  <si>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</si>
  <si>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</si>
  <si>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</si>
  <si>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</si>
  <si>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</si>
  <si>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</si>
  <si>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</si>
  <si>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</si>
  <si>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</si>
  <si>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</si>
  <si>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</si>
  <si>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</si>
  <si>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</si>
  <si>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</si>
  <si>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大阪府泉大津市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</si>
  <si>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</si>
  <si>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</si>
  <si>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</si>
  <si>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</si>
  <si>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</si>
  <si>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</si>
  <si>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</si>
  <si>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</si>
  <si>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</si>
  <si>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</si>
  <si>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</si>
  <si>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</si>
  <si>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</si>
  <si>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</si>
  <si>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</si>
  <si>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</si>
  <si>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</si>
  <si>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</si>
  <si>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</si>
  <si>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</si>
  <si>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</si>
  <si>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</si>
  <si>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</si>
  <si>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</si>
  <si>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</si>
  <si>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</si>
  <si>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</si>
  <si>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</si>
  <si>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</si>
  <si>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</si>
  <si>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</si>
  <si>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</si>
  <si>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</si>
  <si>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</si>
  <si>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</si>
  <si>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</si>
  <si>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</si>
  <si>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</si>
  <si>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</si>
  <si>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</si>
  <si>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</si>
  <si>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</si>
  <si>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</si>
  <si>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</si>
  <si>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</si>
  <si>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</si>
  <si>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</si>
  <si>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</si>
  <si>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</si>
  <si>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</si>
  <si>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</si>
  <si>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</si>
  <si>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</si>
  <si>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</si>
  <si>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</si>
  <si>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</si>
  <si>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</si>
  <si>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</si>
  <si>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</si>
  <si>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</si>
  <si>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</si>
  <si>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</si>
  <si>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</si>
  <si>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</si>
  <si>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</si>
  <si>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</si>
  <si>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</si>
  <si>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</si>
  <si>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</si>
  <si>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</si>
  <si>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</si>
  <si>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</si>
  <si>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</si>
  <si>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</si>
  <si>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</si>
  <si>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</si>
  <si>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</si>
  <si>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</si>
  <si>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</si>
  <si>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</si>
  <si>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</si>
  <si>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</si>
  <si>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</si>
  <si>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</si>
  <si>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</si>
  <si>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</si>
  <si>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</si>
  <si>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</si>
  <si>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</si>
  <si>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</si>
  <si>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</si>
  <si>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</si>
  <si>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</si>
  <si>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</si>
  <si>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</si>
  <si>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</si>
  <si>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</si>
  <si>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</si>
  <si>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</si>
  <si>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</si>
  <si>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</si>
  <si>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</si>
  <si>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</si>
  <si>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</si>
  <si>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</si>
  <si>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</si>
  <si>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</si>
  <si>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</si>
  <si>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</si>
  <si>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</si>
  <si>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</si>
  <si>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</si>
  <si>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</si>
  <si>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</si>
  <si>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</si>
  <si>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</si>
  <si>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</si>
  <si>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</si>
  <si>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</si>
  <si>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</si>
  <si>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</si>
  <si>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</si>
  <si>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</si>
  <si>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</si>
  <si>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</si>
  <si>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</si>
  <si>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</si>
  <si>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</si>
  <si>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</si>
  <si>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</si>
  <si>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</si>
  <si>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</si>
  <si>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</si>
  <si>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</si>
  <si>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</si>
  <si>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</si>
  <si>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</si>
  <si>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</si>
  <si>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</si>
  <si>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</si>
  <si>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</si>
  <si>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</si>
  <si>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</si>
  <si>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</si>
  <si>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</si>
  <si>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</si>
  <si>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</si>
  <si>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</si>
  <si>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</si>
  <si>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</si>
  <si>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大阪府泉大津市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</si>
  <si>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</si>
  <si>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</si>
  <si>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</si>
  <si>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</si>
  <si>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</si>
  <si>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</si>
  <si>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</si>
  <si>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</si>
  <si>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</si>
  <si>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</si>
  <si>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</si>
  <si>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</si>
  <si>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</si>
  <si>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</si>
  <si>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</si>
  <si>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</si>
  <si>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</si>
  <si>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</si>
  <si>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</si>
  <si>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</si>
  <si>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</si>
  <si>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</si>
  <si>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</si>
  <si>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</si>
  <si>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</si>
  <si>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</si>
  <si>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</si>
  <si>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</si>
  <si>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</si>
  <si>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</si>
  <si>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</si>
  <si>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</si>
  <si>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</si>
  <si>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</si>
  <si>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</si>
  <si>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</si>
  <si>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</si>
  <si>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泉大津市病院事業会計</t>
    <phoneticPr fontId="5"/>
  </si>
  <si>
    <t>法適用企業</t>
    <phoneticPr fontId="5"/>
  </si>
  <si>
    <t>泉大津市水道事業会計</t>
    <phoneticPr fontId="5"/>
  </si>
  <si>
    <t>泉大津市下水道事業会計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</si>
  <si>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</si>
  <si>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</si>
  <si>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</si>
  <si>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</si>
  <si>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</si>
  <si>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</si>
  <si>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</si>
  <si>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</si>
  <si>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</si>
  <si>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</si>
  <si>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</si>
  <si>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</si>
  <si>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</si>
  <si>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</si>
  <si>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</si>
  <si>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</si>
  <si>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</si>
  <si>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</si>
  <si>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</si>
  <si>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</si>
  <si>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</si>
  <si>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</si>
  <si>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</si>
  <si>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</si>
  <si>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</si>
  <si>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</si>
  <si>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</si>
  <si>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</si>
  <si>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</si>
  <si>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</si>
  <si>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</si>
  <si>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</si>
  <si>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</si>
  <si>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</si>
  <si>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</si>
  <si>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</si>
  <si>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</si>
  <si>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</si>
  <si>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</si>
  <si>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</si>
  <si>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</si>
  <si>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</si>
  <si>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</si>
  <si>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</si>
  <si>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</si>
  <si>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</si>
  <si>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</si>
  <si>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</si>
  <si>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</si>
  <si>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</si>
  <si>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</si>
  <si>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</si>
  <si>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</si>
  <si>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</si>
  <si>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</si>
  <si>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</si>
  <si>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</si>
  <si>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</si>
  <si>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</si>
  <si>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</si>
  <si>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</si>
  <si>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</si>
  <si>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</si>
  <si>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</si>
  <si>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</si>
  <si>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</si>
  <si>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</si>
  <si>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</si>
  <si>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</si>
  <si>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</si>
  <si>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</si>
  <si>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</si>
  <si>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</si>
  <si>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</si>
  <si>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</si>
  <si>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</si>
  <si>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</si>
  <si>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</si>
  <si>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</si>
  <si>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</si>
  <si>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</si>
  <si>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</si>
  <si>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</si>
  <si>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</si>
  <si>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</si>
  <si>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</si>
  <si>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</si>
  <si>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</si>
  <si>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</si>
  <si>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</si>
  <si>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</si>
  <si>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</si>
  <si>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</si>
  <si>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</si>
  <si>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</si>
  <si>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</si>
  <si>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</si>
  <si>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</si>
  <si>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</si>
  <si>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</si>
  <si>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</si>
  <si>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</si>
  <si>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</si>
  <si>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</si>
  <si>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</si>
  <si>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</si>
  <si>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</si>
  <si>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</si>
  <si>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</si>
  <si>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</si>
  <si>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</si>
  <si>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</si>
  <si>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</si>
  <si>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</si>
  <si>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</si>
  <si>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</si>
  <si>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</si>
  <si>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</si>
  <si>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</si>
  <si>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</si>
  <si>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</si>
  <si>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</si>
  <si>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</si>
  <si>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</si>
  <si>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</si>
  <si>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</si>
  <si>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</si>
  <si>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</si>
  <si>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</si>
  <si>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</si>
  <si>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</si>
  <si>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</si>
  <si>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</si>
  <si>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</si>
  <si>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</si>
  <si>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1.00</t>
  </si>
  <si>
    <t>泉大津市水道事業会計</t>
  </si>
  <si>
    <t>泉大津市下水道事業会計</t>
  </si>
  <si>
    <t>一般会計</t>
  </si>
  <si>
    <t>介護保険事業特別会計</t>
  </si>
  <si>
    <t>国民健康保険事業特別会計</t>
  </si>
  <si>
    <t>後期高齢者医療特別会計</t>
  </si>
  <si>
    <t>土地取得事業特別会計</t>
  </si>
  <si>
    <t>泉大津市病院事業会計</t>
  </si>
  <si>
    <t>▲ 4.89</t>
  </si>
  <si>
    <t>▲ 0.88</t>
  </si>
  <si>
    <t>その他会計（赤字）</t>
  </si>
  <si>
    <t>その他会計（黒字）</t>
  </si>
  <si>
    <t>R01</t>
    <phoneticPr fontId="5"/>
  </si>
  <si>
    <t>R02</t>
    <phoneticPr fontId="5"/>
  </si>
  <si>
    <t>R03</t>
    <phoneticPr fontId="5"/>
  </si>
  <si>
    <t>R04</t>
    <phoneticPr fontId="5"/>
  </si>
  <si>
    <t>R05</t>
    <phoneticPr fontId="5"/>
  </si>
  <si>
    <t>-</t>
    <phoneticPr fontId="2"/>
  </si>
  <si>
    <t>泉大津市、和泉市墓地組合</t>
  </si>
  <si>
    <t>高石市泉大津市墓地組合</t>
  </si>
  <si>
    <t>泉北環境整備施設組合（一般会計）</t>
  </si>
  <si>
    <t>大阪府都市ボートレース企業団</t>
  </si>
  <si>
    <t>大阪府後期高齢者医療広域連合（一般会計）</t>
  </si>
  <si>
    <t>大阪府後期高齢者広域連合（後期高齢者医療特別会計）</t>
  </si>
  <si>
    <t>大阪広域水道企業団（水道企業会計）</t>
  </si>
  <si>
    <t>大阪広域水道企業団（工業用水道事業会計）</t>
  </si>
  <si>
    <t>-</t>
    <phoneticPr fontId="2"/>
  </si>
  <si>
    <t>ふるさと応援基金</t>
    <rPh sb="4" eb="8">
      <t>オウエンキキン</t>
    </rPh>
    <phoneticPr fontId="5"/>
  </si>
  <si>
    <t>公共施設整備基金</t>
    <rPh sb="0" eb="4">
      <t>コウキョウシセツ</t>
    </rPh>
    <rPh sb="4" eb="8">
      <t>セイビキキン</t>
    </rPh>
    <phoneticPr fontId="2"/>
  </si>
  <si>
    <t>テクスピア大阪産業振興整備基金</t>
    <rPh sb="5" eb="7">
      <t>オオサカ</t>
    </rPh>
    <rPh sb="7" eb="9">
      <t>サンギョウ</t>
    </rPh>
    <rPh sb="9" eb="13">
      <t>シンコウセイビ</t>
    </rPh>
    <rPh sb="13" eb="15">
      <t>キキン</t>
    </rPh>
    <phoneticPr fontId="2"/>
  </si>
  <si>
    <t>福祉基金</t>
    <rPh sb="0" eb="4">
      <t>フクシキキン</t>
    </rPh>
    <phoneticPr fontId="2"/>
  </si>
  <si>
    <t>泉大津市営住宅整備基金</t>
    <rPh sb="0" eb="3">
      <t>イズミオオツ</t>
    </rPh>
    <rPh sb="3" eb="7">
      <t>シエイジュウタク</t>
    </rPh>
    <rPh sb="7" eb="9">
      <t>セイビ</t>
    </rPh>
    <rPh sb="9" eb="11">
      <t>キキン</t>
    </rPh>
    <phoneticPr fontId="2"/>
  </si>
  <si>
    <t>泉大津マリン</t>
  </si>
  <si>
    <t>泉大津埠頭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</si>
</sst>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8"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7"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09"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1C7-4E8F-AD0F-1D77A66562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14476</c:v>
                </c:pt>
                <c:pt idx="1">
                  <c:v>28710</c:v>
                </c:pt>
                <c:pt idx="2">
                  <c:v>42011</c:v>
                </c:pt>
                <c:pt idx="3">
                  <c:v>39741</c:v>
                </c:pt>
                <c:pt idx="4">
                  <c:v>78717</c:v>
                </c:pt>
              </c:numCache>
            </c:numRef>
          </c:val>
          <c:smooth val="0"/>
          <c:extLst>
            <c:ext xmlns:c16="http://schemas.microsoft.com/office/drawing/2014/chart" uri="{C3380CC4-5D6E-409C-BE32-E72D297353CC}">
              <c16:uniqueId val="{00000001-91C7-4E8F-AD0F-1D77A66562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c:v>
                </c:pt>
                <c:pt idx="1">
                  <c:v>2.02</c:v>
                </c:pt>
                <c:pt idx="2">
                  <c:v>1.92</c:v>
                </c:pt>
                <c:pt idx="3">
                  <c:v>1.81</c:v>
                </c:pt>
                <c:pt idx="4">
                  <c:v>1.23</c:v>
                </c:pt>
              </c:numCache>
            </c:numRef>
          </c:val>
          <c:extLst>
            <c:ext xmlns:c16="http://schemas.microsoft.com/office/drawing/2014/chart" uri="{C3380CC4-5D6E-409C-BE32-E72D297353CC}">
              <c16:uniqueId val="{00000000-089A-42E1-8DB9-799A75557F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17.71</c:v>
                </c:pt>
                <c:pt idx="1">
                  <c:v>19.489999999999998</c:v>
                </c:pt>
                <c:pt idx="2">
                  <c:v>24.23</c:v>
                </c:pt>
                <c:pt idx="3">
                  <c:v>27.47</c:v>
                </c:pt>
                <c:pt idx="4">
                  <c:v>26.58</c:v>
                </c:pt>
              </c:numCache>
            </c:numRef>
          </c:val>
          <c:extLst>
            <c:ext xmlns:c16="http://schemas.microsoft.com/office/drawing/2014/chart" uri="{C3380CC4-5D6E-409C-BE32-E72D297353CC}">
              <c16:uniqueId val="{00000001-089A-42E1-8DB9-799A75557F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5.03</c:v>
                </c:pt>
                <c:pt idx="1">
                  <c:v>1.77</c:v>
                </c:pt>
                <c:pt idx="2">
                  <c:v>5.42</c:v>
                </c:pt>
                <c:pt idx="3">
                  <c:v>2.66</c:v>
                </c:pt>
                <c:pt idx="4">
                  <c:v>-1</c:v>
                </c:pt>
              </c:numCache>
            </c:numRef>
          </c:val>
          <c:smooth val="0"/>
          <c:extLst>
            <c:ext xmlns:c16="http://schemas.microsoft.com/office/drawing/2014/chart" uri="{C3380CC4-5D6E-409C-BE32-E72D297353CC}">
              <c16:uniqueId val="{00000002-089A-42E1-8DB9-799A75557F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08-42F3-9CF5-4510B3647F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08-42F3-9CF5-4510B3647FC6}"/>
            </c:ext>
          </c:extLst>
        </c:ser>
        <c:ser>
          <c:idx val="2"/>
          <c:order val="2"/>
          <c:tx>
            <c:strRef>
              <c:f>データシート!$A$29</c:f>
              <c:strCache>
                <c:ptCount val="1"/>
                <c:pt idx="0">
                  <c:v>泉大津市病院事業会計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4.8899999999999997</c:v>
                </c:pt>
                <c:pt idx="1">
                  <c:v>#N/A</c:v>
                </c:pt>
                <c:pt idx="2">
                  <c:v>0.88</c:v>
                </c:pt>
                <c:pt idx="3">
                  <c:v>#N/A</c:v>
                </c:pt>
                <c:pt idx="4">
                  <c:v>#N/A</c:v>
                </c:pt>
                <c:pt idx="5">
                  <c:v>0</c:v>
                </c:pt>
                <c:pt idx="6">
                  <c:v>#N/A</c:v>
                </c:pt>
                <c:pt idx="7">
                  <c:v>1.81</c:v>
                </c:pt>
                <c:pt idx="8">
                  <c:v>#N/A</c:v>
                </c:pt>
                <c:pt idx="9">
                  <c:v>0</c:v>
                </c:pt>
              </c:numCache>
            </c:numRef>
          </c:val>
          <c:extLst>
            <c:ext xmlns:c16="http://schemas.microsoft.com/office/drawing/2014/chart" uri="{C3380CC4-5D6E-409C-BE32-E72D297353CC}">
              <c16:uniqueId val="{00000002-1608-42F3-9CF5-4510B3647FC6}"/>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08-42F3-9CF5-4510B3647F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0.16</c:v>
                </c:pt>
                <c:pt idx="4">
                  <c:v>#N/A</c:v>
                </c:pt>
                <c:pt idx="5">
                  <c:v>0.18</c:v>
                </c:pt>
                <c:pt idx="6">
                  <c:v>#N/A</c:v>
                </c:pt>
                <c:pt idx="7">
                  <c:v>0.23</c:v>
                </c:pt>
                <c:pt idx="8">
                  <c:v>#N/A</c:v>
                </c:pt>
                <c:pt idx="9">
                  <c:v>0.22</c:v>
                </c:pt>
              </c:numCache>
            </c:numRef>
          </c:val>
          <c:extLst>
            <c:ext xmlns:c16="http://schemas.microsoft.com/office/drawing/2014/chart" uri="{C3380CC4-5D6E-409C-BE32-E72D297353CC}">
              <c16:uniqueId val="{00000004-1608-42F3-9CF5-4510B3647FC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0.51</c:v>
                </c:pt>
                <c:pt idx="4">
                  <c:v>#N/A</c:v>
                </c:pt>
                <c:pt idx="5">
                  <c:v>0.36</c:v>
                </c:pt>
                <c:pt idx="6">
                  <c:v>#N/A</c:v>
                </c:pt>
                <c:pt idx="7">
                  <c:v>0.52</c:v>
                </c:pt>
                <c:pt idx="8">
                  <c:v>#N/A</c:v>
                </c:pt>
                <c:pt idx="9">
                  <c:v>0.32</c:v>
                </c:pt>
              </c:numCache>
            </c:numRef>
          </c:val>
          <c:extLst>
            <c:ext xmlns:c16="http://schemas.microsoft.com/office/drawing/2014/chart" uri="{C3380CC4-5D6E-409C-BE32-E72D297353CC}">
              <c16:uniqueId val="{00000005-1608-42F3-9CF5-4510B3647FC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1.32</c:v>
                </c:pt>
                <c:pt idx="4">
                  <c:v>#N/A</c:v>
                </c:pt>
                <c:pt idx="5">
                  <c:v>0.83</c:v>
                </c:pt>
                <c:pt idx="6">
                  <c:v>#N/A</c:v>
                </c:pt>
                <c:pt idx="7">
                  <c:v>1.31</c:v>
                </c:pt>
                <c:pt idx="8">
                  <c:v>#N/A</c:v>
                </c:pt>
                <c:pt idx="9">
                  <c:v>0.98</c:v>
                </c:pt>
              </c:numCache>
            </c:numRef>
          </c:val>
          <c:extLst>
            <c:ext xmlns:c16="http://schemas.microsoft.com/office/drawing/2014/chart" uri="{C3380CC4-5D6E-409C-BE32-E72D297353CC}">
              <c16:uniqueId val="{00000006-1608-42F3-9CF5-4510B3647FC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2.69</c:v>
                </c:pt>
                <c:pt idx="2">
                  <c:v>#N/A</c:v>
                </c:pt>
                <c:pt idx="3">
                  <c:v>2.0099999999999998</c:v>
                </c:pt>
                <c:pt idx="4">
                  <c:v>#N/A</c:v>
                </c:pt>
                <c:pt idx="5">
                  <c:v>1.92</c:v>
                </c:pt>
                <c:pt idx="6">
                  <c:v>#N/A</c:v>
                </c:pt>
                <c:pt idx="7">
                  <c:v>1.81</c:v>
                </c:pt>
                <c:pt idx="8">
                  <c:v>#N/A</c:v>
                </c:pt>
                <c:pt idx="9">
                  <c:v>1.23</c:v>
                </c:pt>
              </c:numCache>
            </c:numRef>
          </c:val>
          <c:extLst>
            <c:ext xmlns:c16="http://schemas.microsoft.com/office/drawing/2014/chart" uri="{C3380CC4-5D6E-409C-BE32-E72D297353CC}">
              <c16:uniqueId val="{00000007-1608-42F3-9CF5-4510B3647FC6}"/>
            </c:ext>
          </c:extLst>
        </c:ser>
        <c:ser>
          <c:idx val="8"/>
          <c:order val="8"/>
          <c:tx>
            <c:strRef>
              <c:f>データシート!$A$35</c:f>
              <c:strCache>
                <c:ptCount val="1"/>
                <c:pt idx="0">
                  <c:v>泉大津市下水道事業会計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0.8</c:v>
                </c:pt>
                <c:pt idx="4">
                  <c:v>#N/A</c:v>
                </c:pt>
                <c:pt idx="5">
                  <c:v>1.59</c:v>
                </c:pt>
                <c:pt idx="6">
                  <c:v>#N/A</c:v>
                </c:pt>
                <c:pt idx="7">
                  <c:v>2.4</c:v>
                </c:pt>
                <c:pt idx="8">
                  <c:v>#N/A</c:v>
                </c:pt>
                <c:pt idx="9">
                  <c:v>2.34</c:v>
                </c:pt>
              </c:numCache>
            </c:numRef>
          </c:val>
          <c:extLst>
            <c:ext xmlns:c16="http://schemas.microsoft.com/office/drawing/2014/chart" uri="{C3380CC4-5D6E-409C-BE32-E72D297353CC}">
              <c16:uniqueId val="{00000008-1608-42F3-9CF5-4510B3647FC6}"/>
            </c:ext>
          </c:extLst>
        </c:ser>
        <c:ser>
          <c:idx val="9"/>
          <c:order val="9"/>
          <c:tx>
            <c:strRef>
              <c:f>データシート!$A$36</c:f>
              <c:strCache>
                <c:ptCount val="1"/>
                <c:pt idx="0">
                  <c:v>泉大津市水道事業会計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15.35</c:v>
                </c:pt>
                <c:pt idx="2">
                  <c:v>#N/A</c:v>
                </c:pt>
                <c:pt idx="3">
                  <c:v>16.57</c:v>
                </c:pt>
                <c:pt idx="4">
                  <c:v>#N/A</c:v>
                </c:pt>
                <c:pt idx="5">
                  <c:v>15.85</c:v>
                </c:pt>
                <c:pt idx="6">
                  <c:v>#N/A</c:v>
                </c:pt>
                <c:pt idx="7">
                  <c:v>15.66</c:v>
                </c:pt>
                <c:pt idx="8">
                  <c:v>#N/A</c:v>
                </c:pt>
                <c:pt idx="9">
                  <c:v>15.25</c:v>
                </c:pt>
              </c:numCache>
            </c:numRef>
          </c:val>
          <c:extLst>
            <c:ext xmlns:c16="http://schemas.microsoft.com/office/drawing/2014/chart" uri="{C3380CC4-5D6E-409C-BE32-E72D297353CC}">
              <c16:uniqueId val="{00000009-1608-42F3-9CF5-4510B3647F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3457</c:v>
                </c:pt>
                <c:pt idx="5">
                  <c:v>3929</c:v>
                </c:pt>
                <c:pt idx="8">
                  <c:v>3629</c:v>
                </c:pt>
                <c:pt idx="11">
                  <c:v>3281</c:v>
                </c:pt>
                <c:pt idx="14">
                  <c:v>3196</c:v>
                </c:pt>
              </c:numCache>
            </c:numRef>
          </c:val>
          <c:extLst>
            <c:ext xmlns:c16="http://schemas.microsoft.com/office/drawing/2014/chart" uri="{C3380CC4-5D6E-409C-BE32-E72D297353CC}">
              <c16:uniqueId val="{00000000-BADC-4731-AB5C-DC8CE0E7A8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DC-4731-AB5C-DC8CE0E7A8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335</c:v>
                </c:pt>
                <c:pt idx="3">
                  <c:v>561</c:v>
                </c:pt>
                <c:pt idx="6">
                  <c:v>812</c:v>
                </c:pt>
                <c:pt idx="9">
                  <c:v>446</c:v>
                </c:pt>
                <c:pt idx="12">
                  <c:v>366</c:v>
                </c:pt>
              </c:numCache>
            </c:numRef>
          </c:val>
          <c:extLst>
            <c:ext xmlns:c16="http://schemas.microsoft.com/office/drawing/2014/chart" uri="{C3380CC4-5D6E-409C-BE32-E72D297353CC}">
              <c16:uniqueId val="{00000002-BADC-4731-AB5C-DC8CE0E7A8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135</c:v>
                </c:pt>
                <c:pt idx="3">
                  <c:v>126</c:v>
                </c:pt>
                <c:pt idx="6">
                  <c:v>116</c:v>
                </c:pt>
                <c:pt idx="9">
                  <c:v>113</c:v>
                </c:pt>
                <c:pt idx="12">
                  <c:v>112</c:v>
                </c:pt>
              </c:numCache>
            </c:numRef>
          </c:val>
          <c:extLst>
            <c:ext xmlns:c16="http://schemas.microsoft.com/office/drawing/2014/chart" uri="{C3380CC4-5D6E-409C-BE32-E72D297353CC}">
              <c16:uniqueId val="{00000003-BADC-4731-AB5C-DC8CE0E7A8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1560</c:v>
                </c:pt>
                <c:pt idx="3">
                  <c:v>1533</c:v>
                </c:pt>
                <c:pt idx="6">
                  <c:v>1432</c:v>
                </c:pt>
                <c:pt idx="9">
                  <c:v>1410</c:v>
                </c:pt>
                <c:pt idx="12">
                  <c:v>1341</c:v>
                </c:pt>
              </c:numCache>
            </c:numRef>
          </c:val>
          <c:extLst>
            <c:ext xmlns:c16="http://schemas.microsoft.com/office/drawing/2014/chart" uri="{C3380CC4-5D6E-409C-BE32-E72D297353CC}">
              <c16:uniqueId val="{00000004-BADC-4731-AB5C-DC8CE0E7A8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21</c:v>
                </c:pt>
                <c:pt idx="3">
                  <c:v>21</c:v>
                </c:pt>
                <c:pt idx="6">
                  <c:v>0</c:v>
                </c:pt>
                <c:pt idx="9">
                  <c:v>0</c:v>
                </c:pt>
                <c:pt idx="12">
                  <c:v>0</c:v>
                </c:pt>
              </c:numCache>
            </c:numRef>
          </c:val>
          <c:extLst>
            <c:ext xmlns:c16="http://schemas.microsoft.com/office/drawing/2014/chart" uri="{C3380CC4-5D6E-409C-BE32-E72D297353CC}">
              <c16:uniqueId val="{00000005-BADC-4731-AB5C-DC8CE0E7A8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DC-4731-AB5C-DC8CE0E7A8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2666</c:v>
                </c:pt>
                <c:pt idx="3">
                  <c:v>2707</c:v>
                </c:pt>
                <c:pt idx="6">
                  <c:v>2753</c:v>
                </c:pt>
                <c:pt idx="9">
                  <c:v>2757</c:v>
                </c:pt>
                <c:pt idx="12">
                  <c:v>2564</c:v>
                </c:pt>
              </c:numCache>
            </c:numRef>
          </c:val>
          <c:extLst>
            <c:ext xmlns:c16="http://schemas.microsoft.com/office/drawing/2014/chart" uri="{C3380CC4-5D6E-409C-BE32-E72D297353CC}">
              <c16:uniqueId val="{00000007-BADC-4731-AB5C-DC8CE0E7A8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1260</c:v>
                </c:pt>
                <c:pt idx="2">
                  <c:v>#N/A</c:v>
                </c:pt>
                <c:pt idx="3">
                  <c:v>#N/A</c:v>
                </c:pt>
                <c:pt idx="4">
                  <c:v>1019</c:v>
                </c:pt>
                <c:pt idx="5">
                  <c:v>#N/A</c:v>
                </c:pt>
                <c:pt idx="6">
                  <c:v>#N/A</c:v>
                </c:pt>
                <c:pt idx="7">
                  <c:v>1484</c:v>
                </c:pt>
                <c:pt idx="8">
                  <c:v>#N/A</c:v>
                </c:pt>
                <c:pt idx="9">
                  <c:v>#N/A</c:v>
                </c:pt>
                <c:pt idx="10">
                  <c:v>1445</c:v>
                </c:pt>
                <c:pt idx="11">
                  <c:v>#N/A</c:v>
                </c:pt>
                <c:pt idx="12">
                  <c:v>#N/A</c:v>
                </c:pt>
                <c:pt idx="13">
                  <c:v>1187</c:v>
                </c:pt>
                <c:pt idx="14">
                  <c:v>#N/A</c:v>
                </c:pt>
              </c:numCache>
            </c:numRef>
          </c:val>
          <c:smooth val="0"/>
          <c:extLst>
            <c:ext xmlns:c16="http://schemas.microsoft.com/office/drawing/2014/chart" uri="{C3380CC4-5D6E-409C-BE32-E72D297353CC}">
              <c16:uniqueId val="{00000008-BADC-4731-AB5C-DC8CE0E7A8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29560</c:v>
                </c:pt>
                <c:pt idx="5">
                  <c:v>28961</c:v>
                </c:pt>
                <c:pt idx="8">
                  <c:v>28216</c:v>
                </c:pt>
                <c:pt idx="11">
                  <c:v>27289</c:v>
                </c:pt>
                <c:pt idx="14">
                  <c:v>28669</c:v>
                </c:pt>
              </c:numCache>
            </c:numRef>
          </c:val>
          <c:extLst>
            <c:ext xmlns:c16="http://schemas.microsoft.com/office/drawing/2014/chart" uri="{C3380CC4-5D6E-409C-BE32-E72D297353CC}">
              <c16:uniqueId val="{00000000-804A-41B8-B2B8-5A9DC3438C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8806</c:v>
                </c:pt>
                <c:pt idx="5">
                  <c:v>8778</c:v>
                </c:pt>
                <c:pt idx="8">
                  <c:v>7881</c:v>
                </c:pt>
                <c:pt idx="11">
                  <c:v>7443</c:v>
                </c:pt>
                <c:pt idx="14">
                  <c:v>7859</c:v>
                </c:pt>
              </c:numCache>
            </c:numRef>
          </c:val>
          <c:extLst>
            <c:ext xmlns:c16="http://schemas.microsoft.com/office/drawing/2014/chart" uri="{C3380CC4-5D6E-409C-BE32-E72D297353CC}">
              <c16:uniqueId val="{00000001-804A-41B8-B2B8-5A9DC3438C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6973</c:v>
                </c:pt>
                <c:pt idx="5">
                  <c:v>7579</c:v>
                </c:pt>
                <c:pt idx="8">
                  <c:v>8905</c:v>
                </c:pt>
                <c:pt idx="11">
                  <c:v>9468</c:v>
                </c:pt>
                <c:pt idx="14">
                  <c:v>10158</c:v>
                </c:pt>
              </c:numCache>
            </c:numRef>
          </c:val>
          <c:extLst>
            <c:ext xmlns:c16="http://schemas.microsoft.com/office/drawing/2014/chart" uri="{C3380CC4-5D6E-409C-BE32-E72D297353CC}">
              <c16:uniqueId val="{00000002-804A-41B8-B2B8-5A9DC3438C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4A-41B8-B2B8-5A9DC3438C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4A-41B8-B2B8-5A9DC3438C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413</c:v>
                </c:pt>
                <c:pt idx="3">
                  <c:v>424</c:v>
                </c:pt>
                <c:pt idx="6">
                  <c:v>433</c:v>
                </c:pt>
                <c:pt idx="9">
                  <c:v>312</c:v>
                </c:pt>
                <c:pt idx="12">
                  <c:v>0</c:v>
                </c:pt>
              </c:numCache>
            </c:numRef>
          </c:val>
          <c:extLst>
            <c:ext xmlns:c16="http://schemas.microsoft.com/office/drawing/2014/chart" uri="{C3380CC4-5D6E-409C-BE32-E72D297353CC}">
              <c16:uniqueId val="{00000005-804A-41B8-B2B8-5A9DC3438C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2665</c:v>
                </c:pt>
                <c:pt idx="3">
                  <c:v>2673</c:v>
                </c:pt>
                <c:pt idx="6">
                  <c:v>2672</c:v>
                </c:pt>
                <c:pt idx="9">
                  <c:v>2663</c:v>
                </c:pt>
                <c:pt idx="12">
                  <c:v>2885</c:v>
                </c:pt>
              </c:numCache>
            </c:numRef>
          </c:val>
          <c:extLst>
            <c:ext xmlns:c16="http://schemas.microsoft.com/office/drawing/2014/chart" uri="{C3380CC4-5D6E-409C-BE32-E72D297353CC}">
              <c16:uniqueId val="{00000006-804A-41B8-B2B8-5A9DC3438C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1076</c:v>
                </c:pt>
                <c:pt idx="3">
                  <c:v>1082</c:v>
                </c:pt>
                <c:pt idx="6">
                  <c:v>1118</c:v>
                </c:pt>
                <c:pt idx="9">
                  <c:v>1156</c:v>
                </c:pt>
                <c:pt idx="12">
                  <c:v>1266</c:v>
                </c:pt>
              </c:numCache>
            </c:numRef>
          </c:val>
          <c:extLst>
            <c:ext xmlns:c16="http://schemas.microsoft.com/office/drawing/2014/chart" uri="{C3380CC4-5D6E-409C-BE32-E72D297353CC}">
              <c16:uniqueId val="{00000007-804A-41B8-B2B8-5A9DC3438C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17490</c:v>
                </c:pt>
                <c:pt idx="3">
                  <c:v>16297</c:v>
                </c:pt>
                <c:pt idx="6">
                  <c:v>14832</c:v>
                </c:pt>
                <c:pt idx="9">
                  <c:v>14253</c:v>
                </c:pt>
                <c:pt idx="12">
                  <c:v>15972</c:v>
                </c:pt>
              </c:numCache>
            </c:numRef>
          </c:val>
          <c:extLst>
            <c:ext xmlns:c16="http://schemas.microsoft.com/office/drawing/2014/chart" uri="{C3380CC4-5D6E-409C-BE32-E72D297353CC}">
              <c16:uniqueId val="{00000008-804A-41B8-B2B8-5A9DC3438C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2134</c:v>
                </c:pt>
                <c:pt idx="3">
                  <c:v>1601</c:v>
                </c:pt>
                <c:pt idx="6">
                  <c:v>806</c:v>
                </c:pt>
                <c:pt idx="9">
                  <c:v>502</c:v>
                </c:pt>
                <c:pt idx="12">
                  <c:v>463</c:v>
                </c:pt>
              </c:numCache>
            </c:numRef>
          </c:val>
          <c:extLst>
            <c:ext xmlns:c16="http://schemas.microsoft.com/office/drawing/2014/chart" uri="{C3380CC4-5D6E-409C-BE32-E72D297353CC}">
              <c16:uniqueId val="{00000009-804A-41B8-B2B8-5A9DC3438C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28341</c:v>
                </c:pt>
                <c:pt idx="3">
                  <c:v>27560</c:v>
                </c:pt>
                <c:pt idx="6">
                  <c:v>27336</c:v>
                </c:pt>
                <c:pt idx="9">
                  <c:v>26248</c:v>
                </c:pt>
                <c:pt idx="12">
                  <c:v>27580</c:v>
                </c:pt>
              </c:numCache>
            </c:numRef>
          </c:val>
          <c:extLst>
            <c:ext xmlns:c16="http://schemas.microsoft.com/office/drawing/2014/chart" uri="{C3380CC4-5D6E-409C-BE32-E72D297353CC}">
              <c16:uniqueId val="{0000000A-804A-41B8-B2B8-5A9DC3438C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6780</c:v>
                </c:pt>
                <c:pt idx="2">
                  <c:v>#N/A</c:v>
                </c:pt>
                <c:pt idx="3">
                  <c:v>#N/A</c:v>
                </c:pt>
                <c:pt idx="4">
                  <c:v>4319</c:v>
                </c:pt>
                <c:pt idx="5">
                  <c:v>#N/A</c:v>
                </c:pt>
                <c:pt idx="6">
                  <c:v>#N/A</c:v>
                </c:pt>
                <c:pt idx="7">
                  <c:v>2195</c:v>
                </c:pt>
                <c:pt idx="8">
                  <c:v>#N/A</c:v>
                </c:pt>
                <c:pt idx="9">
                  <c:v>#N/A</c:v>
                </c:pt>
                <c:pt idx="10">
                  <c:v>935</c:v>
                </c:pt>
                <c:pt idx="11">
                  <c:v>#N/A</c:v>
                </c:pt>
                <c:pt idx="12">
                  <c:v>#N/A</c:v>
                </c:pt>
                <c:pt idx="13">
                  <c:v>1480</c:v>
                </c:pt>
                <c:pt idx="14">
                  <c:v>#N/A</c:v>
                </c:pt>
              </c:numCache>
            </c:numRef>
          </c:val>
          <c:smooth val="0"/>
          <c:extLst>
            <c:ext xmlns:c16="http://schemas.microsoft.com/office/drawing/2014/chart" uri="{C3380CC4-5D6E-409C-BE32-E72D297353CC}">
              <c16:uniqueId val="{0000000B-804A-41B8-B2B8-5A9DC3438C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4340</c:v>
                </c:pt>
                <c:pt idx="1">
                  <c:v>4834</c:v>
                </c:pt>
                <c:pt idx="2">
                  <c:v>4753</c:v>
                </c:pt>
              </c:numCache>
            </c:numRef>
          </c:val>
          <c:extLst>
            <c:ext xmlns:c16="http://schemas.microsoft.com/office/drawing/2014/chart" uri="{C3380CC4-5D6E-409C-BE32-E72D297353CC}">
              <c16:uniqueId val="{00000000-7A1B-45F8-A425-BCE32A37CD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617</c:v>
                </c:pt>
              </c:numCache>
            </c:numRef>
          </c:val>
          <c:extLst>
            <c:ext xmlns:c16="http://schemas.microsoft.com/office/drawing/2014/chart" uri="{C3380CC4-5D6E-409C-BE32-E72D297353CC}">
              <c16:uniqueId val="{00000001-7A1B-45F8-A425-BCE32A37CD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4156</c:v>
                </c:pt>
                <c:pt idx="1">
                  <c:v>4219</c:v>
                </c:pt>
                <c:pt idx="2">
                  <c:v>4507</c:v>
                </c:pt>
              </c:numCache>
            </c:numRef>
          </c:val>
          <c:extLst>
            <c:ext xmlns:c16="http://schemas.microsoft.com/office/drawing/2014/chart" uri="{C3380CC4-5D6E-409C-BE32-E72D297353CC}">
              <c16:uniqueId val="{00000002-7A1B-45F8-A425-BCE32A37CD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73,145
71,437
14.33
39,371,973
39,134,586
220,812
17,880,885
27,580,242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年度において基準財政収入額は約</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億円）、基準財政需要額は約</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億円）となり、財政力指数は前年度比▲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本市の基準財政収入額は平成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年度で約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億円だったのに対し、平成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億円まで落ち込んだが、平成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年度以降は市町村民税の確保等により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億円以上で推移している。</a:t>
          </a:r>
        </a:p>
        <a:p>
          <a:r>
            <a:rPr kumimoji="1" lang="ja-JP" altLang="en-US" sz="1300">
              <a:latin typeface="ＭＳ Ｐゴシック" panose="020B0600070205080204" pitchFamily="50" charset="-128"/>
              <a:ea typeface="ＭＳ Ｐゴシック" panose="020B0600070205080204" pitchFamily="50" charset="-128"/>
            </a:rPr>
            <a:t>　今後も市税の公平かつ適正な賦課及び徴収による歳入の確保に努める。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経常経費充当一般財源等では、主に物件費で約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億円の増加など、歳出全体で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経常一般財源等では、主に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市民税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億円、地方交付税が約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加、臨時財政対策債が約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億円の減少などにより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、歳入全体で約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これらの結果、経常収支比率は、令和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％となり対前年度比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ポイントの増となった。今後も硬直した財政状況が続くことが想定されるため、引き続き事業費の圧縮等に努める。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534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155448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019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116840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01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467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全国平均・大阪府平均・類似団体内平均値に比べていずれも下回っている。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人件費については、職員数の削減、職員給与の抑制や各種手当等の見直しによるものである。今後も引き続き、この水準を維持するよう職員数の適正な管理に努めるものである。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物件費については、今後も事業費の圧縮に努める。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104260</xdr:rowOff>
    </xdr:from>
    <xdr:to>
      <xdr:col>23</xdr:col>
      <xdr:colOff>133350</xdr:colOff>
      <xdr:row>82</xdr:row>
      <xdr:rowOff>107513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63160"/>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21977</xdr:rowOff>
    </xdr:from>
    <xdr:to>
      <xdr:col>19</xdr:col>
      <xdr:colOff>133350</xdr:colOff>
      <xdr:row>82</xdr:row>
      <xdr:rowOff>107513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0877"/>
          <a:ext cx="889000" cy="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100845</xdr:rowOff>
    </xdr:from>
    <xdr:to>
      <xdr:col>15</xdr:col>
      <xdr:colOff>82550</xdr:colOff>
      <xdr:row>82</xdr:row>
      <xdr:rowOff>21977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8295"/>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151327</xdr:rowOff>
    </xdr:from>
    <xdr:to>
      <xdr:col>11</xdr:col>
      <xdr:colOff>31750</xdr:colOff>
      <xdr:row>81</xdr:row>
      <xdr:rowOff>100845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7327"/>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53460</xdr:rowOff>
    </xdr:from>
    <xdr:to>
      <xdr:col>23</xdr:col>
      <xdr:colOff>184150</xdr:colOff>
      <xdr:row>82</xdr:row>
      <xdr:rowOff>155060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69987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56713</xdr:rowOff>
    </xdr:from>
    <xdr:to>
      <xdr:col>19</xdr:col>
      <xdr:colOff>184150</xdr:colOff>
      <xdr:row>82</xdr:row>
      <xdr:rowOff>158313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168490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142627</xdr:rowOff>
    </xdr:from>
    <xdr:to>
      <xdr:col>15</xdr:col>
      <xdr:colOff>133350</xdr:colOff>
      <xdr:row>82</xdr:row>
      <xdr:rowOff>72777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82954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50045</xdr:rowOff>
    </xdr:from>
    <xdr:to>
      <xdr:col>11</xdr:col>
      <xdr:colOff>82550</xdr:colOff>
      <xdr:row>81</xdr:row>
      <xdr:rowOff>151645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161822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100527</xdr:rowOff>
    </xdr:from>
    <xdr:to>
      <xdr:col>7</xdr:col>
      <xdr:colOff>31750</xdr:colOff>
      <xdr:row>81</xdr:row>
      <xdr:rowOff>30677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40854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年度（Ｈ</a:t>
          </a:r>
          <a:r>
            <a:rPr kumimoji="1" lang="en-US" altLang="ja-JP" sz="1300">
              <a:latin typeface="ＭＳ Ｐゴシック" panose="020B0600070205080204" pitchFamily="50" charset="-128"/>
              <a:ea typeface="ＭＳ Ｐゴシック" panose="020B0600070205080204" pitchFamily="50" charset="-128"/>
            </a:rPr>
            <a:t>27.4.1</a:t>
          </a:r>
          <a:r>
            <a:rPr kumimoji="1" lang="ja-JP" altLang="en-US" sz="1300">
              <a:latin typeface="ＭＳ Ｐゴシック" panose="020B0600070205080204" pitchFamily="50" charset="-128"/>
              <a:ea typeface="ＭＳ Ｐゴシック" panose="020B0600070205080204" pitchFamily="50" charset="-128"/>
            </a:rPr>
            <a:t>現在）以降、全国市平均、類似団体内平均値を下回っており、令和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今後も引き続き、国家公務員の給与制度に準拠しながら、本市における給与水準の維持に努めていく。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103716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821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133350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8218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22225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6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22225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033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業務の民間委託推進、勧奨退職の実施（平成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団塊世代の大量退職への補充の抑制、技能労務職員の退職不補充などにより職員数を削減しており、全国平均、大阪府平均のいずれにおいても下回っている。また、採用については、今後の職員、構成を鑑み、平準化を図っているところ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69109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0544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46990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728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18838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92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61</xdr:row>
      <xdr:rowOff>10795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47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18309</xdr:rowOff>
    </xdr:from>
    <xdr:to>
      <xdr:col>81</xdr:col>
      <xdr:colOff>95250</xdr:colOff>
      <xdr:row>61</xdr:row>
      <xdr:rowOff>119909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161836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4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82567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年度から起債許可基準である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％を超過していたが、平成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起債許可基準を下回った。その後も事業の平準化や地方債の発行抑制を行っていることから横ばいとなっているが、全国平均・大阪府平均を依然として超えている状況である。これは、過去に実施した普通建設事業の財源として多額の地方債を発行したことが高い要因となっている。</a:t>
          </a:r>
        </a:p>
        <a:p>
          <a:r>
            <a:rPr kumimoji="1" lang="ja-JP" altLang="en-US" sz="1300">
              <a:latin typeface="ＭＳ Ｐゴシック" panose="020B0600070205080204" pitchFamily="50" charset="-128"/>
              <a:ea typeface="ＭＳ Ｐゴシック" panose="020B0600070205080204" pitchFamily="50" charset="-128"/>
            </a:rPr>
            <a:t>　今後も地方債を財源とする事業については、その必要性等を検討したうえで実施していく。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97790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826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81704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81704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826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あり前年度と比較し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。これは地方債現在高</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や退職手当負担見込額、組合等負担等見込額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依然類似団体内平均より高い数値を示している。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今後も地方債を財源とする事業については、後年度の公債費負担を考慮のうえ、可能な限り発行額の抑制に努める。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154456</xdr:rowOff>
    </xdr:from>
    <xdr:to>
      <xdr:col>81</xdr:col>
      <xdr:colOff>44450</xdr:colOff>
      <xdr:row>14</xdr:row>
      <xdr:rowOff>22074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383306"/>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154456</xdr:rowOff>
    </xdr:from>
    <xdr:to>
      <xdr:col>77</xdr:col>
      <xdr:colOff>44450</xdr:colOff>
      <xdr:row>14</xdr:row>
      <xdr:rowOff>76079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8330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76079</xdr:rowOff>
    </xdr:from>
    <xdr:to>
      <xdr:col>72</xdr:col>
      <xdr:colOff>203200</xdr:colOff>
      <xdr:row>15</xdr:row>
      <xdr:rowOff>78135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76379"/>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78135</xdr:rowOff>
    </xdr:from>
    <xdr:to>
      <xdr:col>68</xdr:col>
      <xdr:colOff>152400</xdr:colOff>
      <xdr:row>16</xdr:row>
      <xdr:rowOff>120408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49885"/>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142724</xdr:rowOff>
    </xdr:from>
    <xdr:to>
      <xdr:col>81</xdr:col>
      <xdr:colOff>95250</xdr:colOff>
      <xdr:row>14</xdr:row>
      <xdr:rowOff>72874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19551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103656</xdr:rowOff>
    </xdr:from>
    <xdr:to>
      <xdr:col>77</xdr:col>
      <xdr:colOff>95250</xdr:colOff>
      <xdr:row>14</xdr:row>
      <xdr:rowOff>33806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18583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25279</xdr:rowOff>
    </xdr:from>
    <xdr:to>
      <xdr:col>73</xdr:col>
      <xdr:colOff>44450</xdr:colOff>
      <xdr:row>14</xdr:row>
      <xdr:rowOff>126879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111656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27335</xdr:rowOff>
    </xdr:from>
    <xdr:to>
      <xdr:col>68</xdr:col>
      <xdr:colOff>203200</xdr:colOff>
      <xdr:row>15</xdr:row>
      <xdr:rowOff>128935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113712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69608</xdr:rowOff>
    </xdr:from>
    <xdr:to>
      <xdr:col>64</xdr:col>
      <xdr:colOff>152400</xdr:colOff>
      <xdr:row>16</xdr:row>
      <xdr:rowOff>171208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155985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73,145
71,437
14.33
39,371,973
39,134,586
220,812
17,880,885
27,580,242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経常収支比率に占める人件費の割合は、全国平均・大阪府平均・類似団体内平均値いずれにおいても下回っている。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66584</xdr:rowOff>
    </xdr:from>
    <xdr:to>
      <xdr:col>24</xdr:col>
      <xdr:colOff>25400</xdr:colOff>
      <xdr:row>35</xdr:row>
      <xdr:rowOff>66584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7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66584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0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27396</xdr:rowOff>
    </xdr:from>
    <xdr:to>
      <xdr:col>15</xdr:col>
      <xdr:colOff>98425</xdr:colOff>
      <xdr:row>35</xdr:row>
      <xdr:rowOff>60053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28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35</xdr:row>
      <xdr:rowOff>27396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6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15784</xdr:rowOff>
    </xdr:from>
    <xdr:to>
      <xdr:col>24</xdr:col>
      <xdr:colOff>76200</xdr:colOff>
      <xdr:row>35</xdr:row>
      <xdr:rowOff>117384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32311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15784</xdr:rowOff>
    </xdr:from>
    <xdr:to>
      <xdr:col>20</xdr:col>
      <xdr:colOff>38100</xdr:colOff>
      <xdr:row>35</xdr:row>
      <xdr:rowOff>117384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127561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9253</xdr:rowOff>
    </xdr:from>
    <xdr:to>
      <xdr:col>15</xdr:col>
      <xdr:colOff>149225</xdr:colOff>
      <xdr:row>35</xdr:row>
      <xdr:rowOff>110853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121030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148046</xdr:rowOff>
    </xdr:from>
    <xdr:to>
      <xdr:col>11</xdr:col>
      <xdr:colOff>60325</xdr:colOff>
      <xdr:row>35</xdr:row>
      <xdr:rowOff>78196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88373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56606</xdr:rowOff>
    </xdr:from>
    <xdr:to>
      <xdr:col>6</xdr:col>
      <xdr:colOff>171450</xdr:colOff>
      <xdr:row>34</xdr:row>
      <xdr:rowOff>158206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168383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ポイント増加した。これは委託料の増などが主な要因である。</a:t>
          </a:r>
        </a:p>
        <a:p>
          <a:r>
            <a:rPr kumimoji="1" lang="ja-JP" altLang="en-US" sz="1300">
              <a:latin typeface="ＭＳ Ｐゴシック" panose="020B0600070205080204" pitchFamily="50" charset="-128"/>
              <a:ea typeface="ＭＳ Ｐゴシック" panose="020B0600070205080204" pitchFamily="50" charset="-128"/>
            </a:rPr>
            <a:t>　全国平均・類似団体内平均値と比較すると下回る水準で推移しているが、事業費の抑制を行い、現状の水準から悪化しないように努める必要がある。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113284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93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163576</xdr:rowOff>
    </xdr:from>
    <xdr:to>
      <xdr:col>78</xdr:col>
      <xdr:colOff>69850</xdr:colOff>
      <xdr:row>15</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638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638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120142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73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扶助費については、大阪府平均値と比較すると下回ってはいるものの、全国平均、類似団体内平均値と比較すると上回っている。この要因としては障がい者総合支援費関連の上昇が著しいためである。</a:t>
          </a:r>
        </a:p>
        <a:p>
          <a:r>
            <a:rPr kumimoji="1" lang="ja-JP" altLang="en-US" sz="1300">
              <a:latin typeface="ＭＳ Ｐゴシック" panose="020B0600070205080204" pitchFamily="50" charset="-128"/>
              <a:ea typeface="ＭＳ Ｐゴシック" panose="020B0600070205080204" pitchFamily="50" charset="-128"/>
            </a:rPr>
            <a:t>　扶助費の増加傾向は、今後も続くと見込んでいる。今後も適切な執行に努め、扶助費の上昇を抑えるよう務める。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9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137160</xdr:rowOff>
    </xdr:from>
    <xdr:to>
      <xdr:col>20</xdr:col>
      <xdr:colOff>38100</xdr:colOff>
      <xdr:row>57</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80010</xdr:rowOff>
    </xdr:from>
    <xdr:to>
      <xdr:col>6</xdr:col>
      <xdr:colOff>171450</xdr:colOff>
      <xdr:row>58</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166387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ポイント増加しており、これは他会計への繰出金が主な要因となっている。令和３年度の大幅な減少は、下水道事業会計が法適用事業となり、繰出金から補助費等に性質が変更となったためである。</a:t>
          </a:r>
        </a:p>
        <a:p>
          <a:r>
            <a:rPr kumimoji="1" lang="ja-JP" altLang="en-US" sz="1200">
              <a:latin typeface="ＭＳ Ｐゴシック" panose="020B0600070205080204" pitchFamily="50" charset="-128"/>
              <a:ea typeface="ＭＳ Ｐゴシック" panose="020B0600070205080204" pitchFamily="50" charset="-128"/>
            </a:rPr>
            <a:t>　近年では介護保険事業特別会計や後期高齢者医療特別会計（後期高齢者医療広域連合への負担金含む）への繰出金が増加しており、繰出金に係る経常収支比率は、今後もこの水準が続くものと考えられる。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61</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79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年度以降、全国平均、大阪府平均、類似団体内平均値をいずれも上回る結果となっている。これは令和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年度から下水道事業会計が法適用事業となり、繰出金から補助費等に性質が変更となり大幅な増となったためである。</a:t>
          </a:r>
        </a:p>
        <a:p>
          <a:r>
            <a:rPr kumimoji="1" lang="ja-JP" altLang="en-US" sz="1300">
              <a:latin typeface="ＭＳ Ｐゴシック" panose="020B0600070205080204" pitchFamily="50" charset="-128"/>
              <a:ea typeface="ＭＳ Ｐゴシック" panose="020B0600070205080204" pitchFamily="50" charset="-128"/>
            </a:rPr>
            <a:t>　今後も各企業会計においても、経費削減等の経営健全化に努めていく。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168910</xdr:rowOff>
    </xdr:from>
    <xdr:to>
      <xdr:col>82</xdr:col>
      <xdr:colOff>107950</xdr:colOff>
      <xdr:row>40</xdr:row>
      <xdr:rowOff>20320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55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40</xdr:row>
      <xdr:rowOff>20320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2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138430</xdr:rowOff>
    </xdr:from>
    <xdr:to>
      <xdr:col>73</xdr:col>
      <xdr:colOff>180975</xdr:colOff>
      <xdr:row>39</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2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39</xdr:row>
      <xdr:rowOff>168910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8302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118110</xdr:rowOff>
    </xdr:from>
    <xdr:to>
      <xdr:col>82</xdr:col>
      <xdr:colOff>158750</xdr:colOff>
      <xdr:row>40</xdr:row>
      <xdr:rowOff>48260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90187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118110</xdr:rowOff>
    </xdr:from>
    <xdr:to>
      <xdr:col>69</xdr:col>
      <xdr:colOff>142875</xdr:colOff>
      <xdr:row>40</xdr:row>
      <xdr:rowOff>48260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33037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100347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要因としては、事業の平準化や地方債の発行抑制を行ってきたことと考えられる。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今後も厳しい財政状況が続くことが予想されることから、地方債の発行にあたっては、基準財政需要額算入の有無も検討したうえで、発行を可能な限り抑制していく。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77470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87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123189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56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123189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年度から、全国平均、大阪府平均、類似団体内平均値を上回る結果となった。本市の経常収支比率は、非常に硬直した状態である。</a:t>
          </a:r>
        </a:p>
        <a:p>
          <a:r>
            <a:rPr kumimoji="1" lang="ja-JP" altLang="en-US" sz="1300">
              <a:latin typeface="ＭＳ Ｐゴシック" panose="020B0600070205080204" pitchFamily="50" charset="-128"/>
              <a:ea typeface="ＭＳ Ｐゴシック" panose="020B0600070205080204" pitchFamily="50" charset="-128"/>
            </a:rPr>
            <a:t>　 扶助費の増加傾向は、今後も続くと見込んでおり、特別会計、企業会計の収支改善に伴う繰出金の減額を待たなければ、その改善は極めて厳しいと考える。当面の間は現状の水準から悪化しないように努めるものとす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52705</xdr:rowOff>
    </xdr:from>
    <xdr:to>
      <xdr:col>82</xdr:col>
      <xdr:colOff>107950</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435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77</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5433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24130</xdr:rowOff>
    </xdr:from>
    <xdr:to>
      <xdr:col>73</xdr:col>
      <xdr:colOff>180975</xdr:colOff>
      <xdr:row>76</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5433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43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xdr:rowOff>
    </xdr:from>
    <xdr:to>
      <xdr:col>78</xdr:col>
      <xdr:colOff>120650</xdr:colOff>
      <xdr:row>77</xdr:row>
      <xdr:rowOff>103505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88282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33672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25438</xdr:rowOff>
    </xdr:from>
    <xdr:to>
      <xdr:col>29</xdr:col>
      <xdr:colOff>127000</xdr:colOff>
      <xdr:row>17</xdr:row>
      <xdr:rowOff>57214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7713"/>
          <a:ext cx="6477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57214</xdr:rowOff>
    </xdr:from>
    <xdr:to>
      <xdr:col>26</xdr:col>
      <xdr:colOff>50800</xdr:colOff>
      <xdr:row>17</xdr:row>
      <xdr:rowOff>60490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9489"/>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60490</xdr:rowOff>
    </xdr:from>
    <xdr:to>
      <xdr:col>22</xdr:col>
      <xdr:colOff>114300</xdr:colOff>
      <xdr:row>17</xdr:row>
      <xdr:rowOff>124803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2765"/>
          <a:ext cx="698500" cy="6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124803</xdr:rowOff>
    </xdr:from>
    <xdr:to>
      <xdr:col>18</xdr:col>
      <xdr:colOff>177800</xdr:colOff>
      <xdr:row>17</xdr:row>
      <xdr:rowOff>169977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7078"/>
          <a:ext cx="698500" cy="4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146088</xdr:rowOff>
    </xdr:from>
    <xdr:to>
      <xdr:col>29</xdr:col>
      <xdr:colOff>177800</xdr:colOff>
      <xdr:row>17</xdr:row>
      <xdr:rowOff>76238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118165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6414</xdr:rowOff>
    </xdr:from>
    <xdr:to>
      <xdr:col>26</xdr:col>
      <xdr:colOff>101600</xdr:colOff>
      <xdr:row>17</xdr:row>
      <xdr:rowOff>108014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92791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9690</xdr:rowOff>
    </xdr:from>
    <xdr:to>
      <xdr:col>22</xdr:col>
      <xdr:colOff>165100</xdr:colOff>
      <xdr:row>17</xdr:row>
      <xdr:rowOff>111290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96067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74003</xdr:rowOff>
    </xdr:from>
    <xdr:to>
      <xdr:col>19</xdr:col>
      <xdr:colOff>38100</xdr:colOff>
      <xdr:row>18</xdr:row>
      <xdr:rowOff>4153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6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119177</xdr:rowOff>
    </xdr:from>
    <xdr:to>
      <xdr:col>15</xdr:col>
      <xdr:colOff>101600</xdr:colOff>
      <xdr:row>18</xdr:row>
      <xdr:rowOff>49327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30073</xdr:rowOff>
    </xdr:from>
    <xdr:to>
      <xdr:col>29</xdr:col>
      <xdr:colOff>127000</xdr:colOff>
      <xdr:row>35</xdr:row>
      <xdr:rowOff>143655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40423"/>
          <a:ext cx="647700" cy="113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17664</xdr:rowOff>
    </xdr:from>
    <xdr:to>
      <xdr:col>26</xdr:col>
      <xdr:colOff>50800</xdr:colOff>
      <xdr:row>35</xdr:row>
      <xdr:rowOff>30073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28014"/>
          <a:ext cx="6985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17664</xdr:rowOff>
    </xdr:from>
    <xdr:to>
      <xdr:col>22</xdr:col>
      <xdr:colOff>114300</xdr:colOff>
      <xdr:row>35</xdr:row>
      <xdr:rowOff>226375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28014"/>
          <a:ext cx="698500" cy="20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122036</xdr:rowOff>
    </xdr:from>
    <xdr:to>
      <xdr:col>18</xdr:col>
      <xdr:colOff>177800</xdr:colOff>
      <xdr:row>35</xdr:row>
      <xdr:rowOff>226375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32386"/>
          <a:ext cx="698500" cy="104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92855</xdr:rowOff>
    </xdr:from>
    <xdr:to>
      <xdr:col>29</xdr:col>
      <xdr:colOff>177800</xdr:colOff>
      <xdr:row>35</xdr:row>
      <xdr:rowOff>194455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280832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322173</xdr:rowOff>
    </xdr:from>
    <xdr:to>
      <xdr:col>26</xdr:col>
      <xdr:colOff>101600</xdr:colOff>
      <xdr:row>35</xdr:row>
      <xdr:rowOff>80873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8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91051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58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309764</xdr:rowOff>
    </xdr:from>
    <xdr:to>
      <xdr:col>22</xdr:col>
      <xdr:colOff>165100</xdr:colOff>
      <xdr:row>35</xdr:row>
      <xdr:rowOff>68464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7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78641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175575</xdr:rowOff>
    </xdr:from>
    <xdr:to>
      <xdr:col>19</xdr:col>
      <xdr:colOff>38100</xdr:colOff>
      <xdr:row>35</xdr:row>
      <xdr:rowOff>277175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287352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71236</xdr:rowOff>
    </xdr:from>
    <xdr:to>
      <xdr:col>15</xdr:col>
      <xdr:colOff>101600</xdr:colOff>
      <xdr:row>35</xdr:row>
      <xdr:rowOff>172836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183013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5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73,145
71,437
14.33
39,371,973
39,134,586
220,812
17,880,885
27,580,242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103219</xdr:rowOff>
    </xdr:from>
    <xdr:to>
      <xdr:col>24</xdr:col>
      <xdr:colOff>63500</xdr:colOff>
      <xdr:row>36</xdr:row>
      <xdr:rowOff>117316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541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105734</xdr:rowOff>
    </xdr:from>
    <xdr:to>
      <xdr:col>19</xdr:col>
      <xdr:colOff>177800</xdr:colOff>
      <xdr:row>36</xdr:row>
      <xdr:rowOff>117316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793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105734</xdr:rowOff>
    </xdr:from>
    <xdr:to>
      <xdr:col>15</xdr:col>
      <xdr:colOff>50800</xdr:colOff>
      <xdr:row>37</xdr:row>
      <xdr:rowOff>31458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7934"/>
          <a:ext cx="889000" cy="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31458</xdr:rowOff>
    </xdr:from>
    <xdr:to>
      <xdr:col>10</xdr:col>
      <xdr:colOff>114300</xdr:colOff>
      <xdr:row>37</xdr:row>
      <xdr:rowOff>109944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510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52419</xdr:rowOff>
    </xdr:from>
    <xdr:to>
      <xdr:col>24</xdr:col>
      <xdr:colOff>114300</xdr:colOff>
      <xdr:row>36</xdr:row>
      <xdr:rowOff>154019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30846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66516</xdr:rowOff>
    </xdr:from>
    <xdr:to>
      <xdr:col>20</xdr:col>
      <xdr:colOff>38100</xdr:colOff>
      <xdr:row>36</xdr:row>
      <xdr:rowOff>168116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159243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54934</xdr:rowOff>
    </xdr:from>
    <xdr:to>
      <xdr:col>15</xdr:col>
      <xdr:colOff>101600</xdr:colOff>
      <xdr:row>36</xdr:row>
      <xdr:rowOff>156534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147661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152108</xdr:rowOff>
    </xdr:from>
    <xdr:to>
      <xdr:col>10</xdr:col>
      <xdr:colOff>165100</xdr:colOff>
      <xdr:row>37</xdr:row>
      <xdr:rowOff>82258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73385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59144</xdr:rowOff>
    </xdr:from>
    <xdr:to>
      <xdr:col>6</xdr:col>
      <xdr:colOff>38100</xdr:colOff>
      <xdr:row>37</xdr:row>
      <xdr:rowOff>160744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151871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114656</xdr:rowOff>
    </xdr:from>
    <xdr:to>
      <xdr:col>24</xdr:col>
      <xdr:colOff>63500</xdr:colOff>
      <xdr:row>56</xdr:row>
      <xdr:rowOff>153276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5856"/>
          <a:ext cx="838200" cy="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114656</xdr:rowOff>
    </xdr:from>
    <xdr:to>
      <xdr:col>19</xdr:col>
      <xdr:colOff>177800</xdr:colOff>
      <xdr:row>57</xdr:row>
      <xdr:rowOff>50216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5856"/>
          <a:ext cx="889000" cy="1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50216</xdr:rowOff>
    </xdr:from>
    <xdr:to>
      <xdr:col>15</xdr:col>
      <xdr:colOff>50800</xdr:colOff>
      <xdr:row>57</xdr:row>
      <xdr:rowOff>122733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2866"/>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122733</xdr:rowOff>
    </xdr:from>
    <xdr:to>
      <xdr:col>10</xdr:col>
      <xdr:colOff>114300</xdr:colOff>
      <xdr:row>58</xdr:row>
      <xdr:rowOff>33033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5383"/>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102476</xdr:rowOff>
    </xdr:from>
    <xdr:to>
      <xdr:col>24</xdr:col>
      <xdr:colOff>114300</xdr:colOff>
      <xdr:row>57</xdr:row>
      <xdr:rowOff>32626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80903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63856</xdr:rowOff>
    </xdr:from>
    <xdr:to>
      <xdr:col>20</xdr:col>
      <xdr:colOff>38100</xdr:colOff>
      <xdr:row>56</xdr:row>
      <xdr:rowOff>165456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156583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170866</xdr:rowOff>
    </xdr:from>
    <xdr:to>
      <xdr:col>15</xdr:col>
      <xdr:colOff>101600</xdr:colOff>
      <xdr:row>57</xdr:row>
      <xdr:rowOff>101016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92143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71933</xdr:rowOff>
    </xdr:from>
    <xdr:to>
      <xdr:col>10</xdr:col>
      <xdr:colOff>165100</xdr:colOff>
      <xdr:row>58</xdr:row>
      <xdr:rowOff>2083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164660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153683</xdr:rowOff>
    </xdr:from>
    <xdr:to>
      <xdr:col>6</xdr:col>
      <xdr:colOff>38100</xdr:colOff>
      <xdr:row>58</xdr:row>
      <xdr:rowOff>83833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74960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116763</xdr:rowOff>
    </xdr:from>
    <xdr:to>
      <xdr:col>24</xdr:col>
      <xdr:colOff>63500</xdr:colOff>
      <xdr:row>78</xdr:row>
      <xdr:rowOff>131623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9863"/>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122937</xdr:rowOff>
    </xdr:from>
    <xdr:to>
      <xdr:col>19</xdr:col>
      <xdr:colOff>177800</xdr:colOff>
      <xdr:row>78</xdr:row>
      <xdr:rowOff>131623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96037"/>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122937</xdr:rowOff>
    </xdr:from>
    <xdr:to>
      <xdr:col>15</xdr:col>
      <xdr:colOff>50800</xdr:colOff>
      <xdr:row>78</xdr:row>
      <xdr:rowOff>131966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6037"/>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131966</xdr:rowOff>
    </xdr:from>
    <xdr:to>
      <xdr:col>10</xdr:col>
      <xdr:colOff>114300</xdr:colOff>
      <xdr:row>78</xdr:row>
      <xdr:rowOff>147473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5066"/>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65963</xdr:rowOff>
    </xdr:from>
    <xdr:to>
      <xdr:col>24</xdr:col>
      <xdr:colOff>114300</xdr:colOff>
      <xdr:row>78</xdr:row>
      <xdr:rowOff>167563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152340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80823</xdr:rowOff>
    </xdr:from>
    <xdr:to>
      <xdr:col>20</xdr:col>
      <xdr:colOff>38100</xdr:colOff>
      <xdr:row>79</xdr:row>
      <xdr:rowOff>10973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72137</xdr:rowOff>
    </xdr:from>
    <xdr:to>
      <xdr:col>15</xdr:col>
      <xdr:colOff>101600</xdr:colOff>
      <xdr:row>79</xdr:row>
      <xdr:rowOff>2287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164864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81166</xdr:rowOff>
    </xdr:from>
    <xdr:to>
      <xdr:col>10</xdr:col>
      <xdr:colOff>165100</xdr:colOff>
      <xdr:row>79</xdr:row>
      <xdr:rowOff>11316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96673</xdr:rowOff>
    </xdr:from>
    <xdr:to>
      <xdr:col>6</xdr:col>
      <xdr:colOff>38100</xdr:colOff>
      <xdr:row>79</xdr:row>
      <xdr:rowOff>26823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17950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162309</xdr:rowOff>
    </xdr:from>
    <xdr:to>
      <xdr:col>24</xdr:col>
      <xdr:colOff>63500</xdr:colOff>
      <xdr:row>95</xdr:row>
      <xdr:rowOff>6992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78609"/>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36308</xdr:rowOff>
    </xdr:from>
    <xdr:to>
      <xdr:col>19</xdr:col>
      <xdr:colOff>177800</xdr:colOff>
      <xdr:row>94</xdr:row>
      <xdr:rowOff>162309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52608"/>
          <a:ext cx="889000" cy="12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36308</xdr:rowOff>
    </xdr:from>
    <xdr:to>
      <xdr:col>15</xdr:col>
      <xdr:colOff>50800</xdr:colOff>
      <xdr:row>96</xdr:row>
      <xdr:rowOff>9060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52608"/>
          <a:ext cx="889000" cy="3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9060</xdr:rowOff>
    </xdr:from>
    <xdr:to>
      <xdr:col>10</xdr:col>
      <xdr:colOff>114300</xdr:colOff>
      <xdr:row>96</xdr:row>
      <xdr:rowOff>17911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8260"/>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127642</xdr:rowOff>
    </xdr:from>
    <xdr:to>
      <xdr:col>24</xdr:col>
      <xdr:colOff>114300</xdr:colOff>
      <xdr:row>95</xdr:row>
      <xdr:rowOff>57792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150519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111509</xdr:rowOff>
    </xdr:from>
    <xdr:to>
      <xdr:col>20</xdr:col>
      <xdr:colOff>38100</xdr:colOff>
      <xdr:row>95</xdr:row>
      <xdr:rowOff>41659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58186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0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156958</xdr:rowOff>
    </xdr:from>
    <xdr:to>
      <xdr:col>15</xdr:col>
      <xdr:colOff>101600</xdr:colOff>
      <xdr:row>94</xdr:row>
      <xdr:rowOff>87108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103635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7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129710</xdr:rowOff>
    </xdr:from>
    <xdr:to>
      <xdr:col>10</xdr:col>
      <xdr:colOff>165100</xdr:colOff>
      <xdr:row>96</xdr:row>
      <xdr:rowOff>59860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76387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138561</xdr:rowOff>
    </xdr:from>
    <xdr:to>
      <xdr:col>6</xdr:col>
      <xdr:colOff>38100</xdr:colOff>
      <xdr:row>96</xdr:row>
      <xdr:rowOff>68711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85238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0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64270</xdr:rowOff>
    </xdr:from>
    <xdr:to>
      <xdr:col>55</xdr:col>
      <xdr:colOff>0</xdr:colOff>
      <xdr:row>36</xdr:row>
      <xdr:rowOff>62746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65020"/>
          <a:ext cx="8382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62746</xdr:rowOff>
    </xdr:from>
    <xdr:to>
      <xdr:col>50</xdr:col>
      <xdr:colOff>114300</xdr:colOff>
      <xdr:row>36</xdr:row>
      <xdr:rowOff>71074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34946"/>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135098</xdr:rowOff>
    </xdr:from>
    <xdr:to>
      <xdr:col>45</xdr:col>
      <xdr:colOff>177800</xdr:colOff>
      <xdr:row>36</xdr:row>
      <xdr:rowOff>71074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50048"/>
          <a:ext cx="889000" cy="79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135098</xdr:rowOff>
    </xdr:from>
    <xdr:to>
      <xdr:col>41</xdr:col>
      <xdr:colOff>50800</xdr:colOff>
      <xdr:row>37</xdr:row>
      <xdr:rowOff>165798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50048"/>
          <a:ext cx="889000" cy="105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13470</xdr:rowOff>
    </xdr:from>
    <xdr:to>
      <xdr:col>55</xdr:col>
      <xdr:colOff>50800</xdr:colOff>
      <xdr:row>35</xdr:row>
      <xdr:rowOff>115070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36347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11946</xdr:rowOff>
    </xdr:from>
    <xdr:to>
      <xdr:col>50</xdr:col>
      <xdr:colOff>165100</xdr:colOff>
      <xdr:row>36</xdr:row>
      <xdr:rowOff>113546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130073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20274</xdr:rowOff>
    </xdr:from>
    <xdr:to>
      <xdr:col>46</xdr:col>
      <xdr:colOff>38100</xdr:colOff>
      <xdr:row>36</xdr:row>
      <xdr:rowOff>121874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138401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84298</xdr:rowOff>
    </xdr:from>
    <xdr:to>
      <xdr:col>41</xdr:col>
      <xdr:colOff>101600</xdr:colOff>
      <xdr:row>32</xdr:row>
      <xdr:rowOff>14448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30975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7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114998</xdr:rowOff>
    </xdr:from>
    <xdr:to>
      <xdr:col>36</xdr:col>
      <xdr:colOff>165100</xdr:colOff>
      <xdr:row>38</xdr:row>
      <xdr:rowOff>45148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36275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73444</xdr:rowOff>
    </xdr:from>
    <xdr:to>
      <xdr:col>55</xdr:col>
      <xdr:colOff>0</xdr:colOff>
      <xdr:row>56</xdr:row>
      <xdr:rowOff>54089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60294"/>
          <a:ext cx="838200" cy="49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25260</xdr:rowOff>
    </xdr:from>
    <xdr:to>
      <xdr:col>50</xdr:col>
      <xdr:colOff>114300</xdr:colOff>
      <xdr:row>56</xdr:row>
      <xdr:rowOff>54089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26460"/>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25260</xdr:rowOff>
    </xdr:from>
    <xdr:to>
      <xdr:col>45</xdr:col>
      <xdr:colOff>177800</xdr:colOff>
      <xdr:row>57</xdr:row>
      <xdr:rowOff>22733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26460"/>
          <a:ext cx="889000" cy="1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22733</xdr:rowOff>
    </xdr:from>
    <xdr:to>
      <xdr:col>41</xdr:col>
      <xdr:colOff>50800</xdr:colOff>
      <xdr:row>58</xdr:row>
      <xdr:rowOff>32055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95383"/>
          <a:ext cx="889000" cy="1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22644</xdr:rowOff>
    </xdr:from>
    <xdr:to>
      <xdr:col>55</xdr:col>
      <xdr:colOff>50800</xdr:colOff>
      <xdr:row>53</xdr:row>
      <xdr:rowOff>124244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45521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3289</xdr:rowOff>
    </xdr:from>
    <xdr:to>
      <xdr:col>50</xdr:col>
      <xdr:colOff>165100</xdr:colOff>
      <xdr:row>56</xdr:row>
      <xdr:rowOff>104889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96016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145910</xdr:rowOff>
    </xdr:from>
    <xdr:to>
      <xdr:col>46</xdr:col>
      <xdr:colOff>38100</xdr:colOff>
      <xdr:row>56</xdr:row>
      <xdr:rowOff>76060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67187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143383</xdr:rowOff>
    </xdr:from>
    <xdr:to>
      <xdr:col>41</xdr:col>
      <xdr:colOff>101600</xdr:colOff>
      <xdr:row>57</xdr:row>
      <xdr:rowOff>73533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152705</xdr:rowOff>
    </xdr:from>
    <xdr:to>
      <xdr:col>36</xdr:col>
      <xdr:colOff>165100</xdr:colOff>
      <xdr:row>58</xdr:row>
      <xdr:rowOff>82855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73982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31877</xdr:rowOff>
    </xdr:from>
    <xdr:to>
      <xdr:col>55</xdr:col>
      <xdr:colOff>0</xdr:colOff>
      <xdr:row>79</xdr:row>
      <xdr:rowOff>36221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04977"/>
          <a:ext cx="8382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72225</xdr:rowOff>
    </xdr:from>
    <xdr:to>
      <xdr:col>50</xdr:col>
      <xdr:colOff>114300</xdr:colOff>
      <xdr:row>79</xdr:row>
      <xdr:rowOff>36221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45325"/>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72225</xdr:rowOff>
    </xdr:from>
    <xdr:to>
      <xdr:col>45</xdr:col>
      <xdr:colOff>177800</xdr:colOff>
      <xdr:row>78</xdr:row>
      <xdr:rowOff>135223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45325"/>
          <a:ext cx="8890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135223</xdr:rowOff>
    </xdr:from>
    <xdr:to>
      <xdr:col>41</xdr:col>
      <xdr:colOff>50800</xdr:colOff>
      <xdr:row>79</xdr:row>
      <xdr:rowOff>37649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8323"/>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152527</xdr:rowOff>
    </xdr:from>
    <xdr:to>
      <xdr:col>55</xdr:col>
      <xdr:colOff>50800</xdr:colOff>
      <xdr:row>78</xdr:row>
      <xdr:rowOff>82677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130954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156871</xdr:rowOff>
    </xdr:from>
    <xdr:to>
      <xdr:col>50</xdr:col>
      <xdr:colOff>165100</xdr:colOff>
      <xdr:row>79</xdr:row>
      <xdr:rowOff>87021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78148</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21425</xdr:rowOff>
    </xdr:from>
    <xdr:to>
      <xdr:col>46</xdr:col>
      <xdr:colOff>38100</xdr:colOff>
      <xdr:row>78</xdr:row>
      <xdr:rowOff>123025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114152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84423</xdr:rowOff>
    </xdr:from>
    <xdr:to>
      <xdr:col>41</xdr:col>
      <xdr:colOff>101600</xdr:colOff>
      <xdr:row>79</xdr:row>
      <xdr:rowOff>14573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5700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158299</xdr:rowOff>
    </xdr:from>
    <xdr:to>
      <xdr:col>36</xdr:col>
      <xdr:colOff>165100</xdr:colOff>
      <xdr:row>79</xdr:row>
      <xdr:rowOff>88449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79576</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10737</xdr:rowOff>
    </xdr:from>
    <xdr:to>
      <xdr:col>55</xdr:col>
      <xdr:colOff>0</xdr:colOff>
      <xdr:row>96</xdr:row>
      <xdr:rowOff>100299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27037"/>
          <a:ext cx="838200" cy="4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100299</xdr:rowOff>
    </xdr:from>
    <xdr:to>
      <xdr:col>50</xdr:col>
      <xdr:colOff>114300</xdr:colOff>
      <xdr:row>97</xdr:row>
      <xdr:rowOff>56082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59499"/>
          <a:ext cx="8890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56082</xdr:rowOff>
    </xdr:from>
    <xdr:to>
      <xdr:col>45</xdr:col>
      <xdr:colOff>177800</xdr:colOff>
      <xdr:row>98</xdr:row>
      <xdr:rowOff>16027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86732"/>
          <a:ext cx="889000" cy="1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16027</xdr:rowOff>
    </xdr:from>
    <xdr:to>
      <xdr:col>41</xdr:col>
      <xdr:colOff>50800</xdr:colOff>
      <xdr:row>98</xdr:row>
      <xdr:rowOff>110375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18127"/>
          <a:ext cx="8890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131387</xdr:rowOff>
    </xdr:from>
    <xdr:to>
      <xdr:col>55</xdr:col>
      <xdr:colOff>50800</xdr:colOff>
      <xdr:row>94</xdr:row>
      <xdr:rowOff>61537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154264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2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49499</xdr:rowOff>
    </xdr:from>
    <xdr:to>
      <xdr:col>50</xdr:col>
      <xdr:colOff>165100</xdr:colOff>
      <xdr:row>96</xdr:row>
      <xdr:rowOff>151099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167626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5282</xdr:rowOff>
    </xdr:from>
    <xdr:to>
      <xdr:col>46</xdr:col>
      <xdr:colOff>38100</xdr:colOff>
      <xdr:row>97</xdr:row>
      <xdr:rowOff>106882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136677</xdr:rowOff>
    </xdr:from>
    <xdr:to>
      <xdr:col>41</xdr:col>
      <xdr:colOff>101600</xdr:colOff>
      <xdr:row>98</xdr:row>
      <xdr:rowOff>66827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57954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59575</xdr:rowOff>
    </xdr:from>
    <xdr:to>
      <xdr:col>36</xdr:col>
      <xdr:colOff>165100</xdr:colOff>
      <xdr:row>98</xdr:row>
      <xdr:rowOff>161175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152302</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38430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53530"/>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159080</xdr:rowOff>
    </xdr:from>
    <xdr:to>
      <xdr:col>67</xdr:col>
      <xdr:colOff>101600</xdr:colOff>
      <xdr:row>38</xdr:row>
      <xdr:rowOff>89230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105757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81014</xdr:rowOff>
    </xdr:from>
    <xdr:to>
      <xdr:col>85</xdr:col>
      <xdr:colOff>127000</xdr:colOff>
      <xdr:row>76</xdr:row>
      <xdr:rowOff>113627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11214"/>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81014</xdr:rowOff>
    </xdr:from>
    <xdr:to>
      <xdr:col>81</xdr:col>
      <xdr:colOff>50800</xdr:colOff>
      <xdr:row>76</xdr:row>
      <xdr:rowOff>85116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1121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85116</xdr:rowOff>
    </xdr:from>
    <xdr:to>
      <xdr:col>76</xdr:col>
      <xdr:colOff>114300</xdr:colOff>
      <xdr:row>76</xdr:row>
      <xdr:rowOff>88875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15316"/>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88875</xdr:rowOff>
    </xdr:from>
    <xdr:to>
      <xdr:col>71</xdr:col>
      <xdr:colOff>177800</xdr:colOff>
      <xdr:row>76</xdr:row>
      <xdr:rowOff>97510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19075"/>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62827</xdr:rowOff>
    </xdr:from>
    <xdr:to>
      <xdr:col>85</xdr:col>
      <xdr:colOff>177800</xdr:colOff>
      <xdr:row>76</xdr:row>
      <xdr:rowOff>164427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41254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30214</xdr:rowOff>
    </xdr:from>
    <xdr:to>
      <xdr:col>81</xdr:col>
      <xdr:colOff>101600</xdr:colOff>
      <xdr:row>76</xdr:row>
      <xdr:rowOff>131814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148341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34316</xdr:rowOff>
    </xdr:from>
    <xdr:to>
      <xdr:col>76</xdr:col>
      <xdr:colOff>165100</xdr:colOff>
      <xdr:row>76</xdr:row>
      <xdr:rowOff>135916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152443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38075</xdr:rowOff>
    </xdr:from>
    <xdr:to>
      <xdr:col>72</xdr:col>
      <xdr:colOff>38100</xdr:colOff>
      <xdr:row>76</xdr:row>
      <xdr:rowOff>139675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156201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46710</xdr:rowOff>
    </xdr:from>
    <xdr:to>
      <xdr:col>67</xdr:col>
      <xdr:colOff>101600</xdr:colOff>
      <xdr:row>76</xdr:row>
      <xdr:rowOff>148310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164837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33978</xdr:rowOff>
    </xdr:from>
    <xdr:to>
      <xdr:col>85</xdr:col>
      <xdr:colOff>127000</xdr:colOff>
      <xdr:row>97</xdr:row>
      <xdr:rowOff>149730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64628"/>
          <a:ext cx="838200" cy="1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121824</xdr:rowOff>
    </xdr:from>
    <xdr:to>
      <xdr:col>81</xdr:col>
      <xdr:colOff>50800</xdr:colOff>
      <xdr:row>97</xdr:row>
      <xdr:rowOff>149730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52474"/>
          <a:ext cx="889000" cy="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121824</xdr:rowOff>
    </xdr:from>
    <xdr:to>
      <xdr:col>76</xdr:col>
      <xdr:colOff>114300</xdr:colOff>
      <xdr:row>97</xdr:row>
      <xdr:rowOff>164288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2474"/>
          <a:ext cx="889000" cy="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144537</xdr:rowOff>
    </xdr:from>
    <xdr:to>
      <xdr:col>71</xdr:col>
      <xdr:colOff>177800</xdr:colOff>
      <xdr:row>97</xdr:row>
      <xdr:rowOff>164288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75187"/>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154628</xdr:rowOff>
    </xdr:from>
    <xdr:to>
      <xdr:col>85</xdr:col>
      <xdr:colOff>177800</xdr:colOff>
      <xdr:row>97</xdr:row>
      <xdr:rowOff>84778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6055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98930</xdr:rowOff>
    </xdr:from>
    <xdr:to>
      <xdr:col>81</xdr:col>
      <xdr:colOff>101600</xdr:colOff>
      <xdr:row>98</xdr:row>
      <xdr:rowOff>29080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20207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71024</xdr:rowOff>
    </xdr:from>
    <xdr:to>
      <xdr:col>76</xdr:col>
      <xdr:colOff>165100</xdr:colOff>
      <xdr:row>98</xdr:row>
      <xdr:rowOff>1174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163751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113488</xdr:rowOff>
    </xdr:from>
    <xdr:to>
      <xdr:col>72</xdr:col>
      <xdr:colOff>38100</xdr:colOff>
      <xdr:row>98</xdr:row>
      <xdr:rowOff>43638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60165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93737</xdr:rowOff>
    </xdr:from>
    <xdr:to>
      <xdr:col>67</xdr:col>
      <xdr:colOff>101600</xdr:colOff>
      <xdr:row>98</xdr:row>
      <xdr:rowOff>23887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40414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9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12076</xdr:rowOff>
    </xdr:from>
    <xdr:to>
      <xdr:col>116</xdr:col>
      <xdr:colOff>63500</xdr:colOff>
      <xdr:row>75</xdr:row>
      <xdr:rowOff>102373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70826"/>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102373</xdr:rowOff>
    </xdr:from>
    <xdr:to>
      <xdr:col>111</xdr:col>
      <xdr:colOff>177800</xdr:colOff>
      <xdr:row>75</xdr:row>
      <xdr:rowOff>165108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61123"/>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165108</xdr:rowOff>
    </xdr:from>
    <xdr:to>
      <xdr:col>107</xdr:col>
      <xdr:colOff>50800</xdr:colOff>
      <xdr:row>76</xdr:row>
      <xdr:rowOff>31834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2385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118440</xdr:rowOff>
    </xdr:from>
    <xdr:to>
      <xdr:col>102</xdr:col>
      <xdr:colOff>114300</xdr:colOff>
      <xdr:row>76</xdr:row>
      <xdr:rowOff>31834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62840"/>
          <a:ext cx="889000" cy="5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132726</xdr:rowOff>
    </xdr:from>
    <xdr:to>
      <xdr:col>116</xdr:col>
      <xdr:colOff>114300</xdr:colOff>
      <xdr:row>75</xdr:row>
      <xdr:rowOff>62876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155603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51573</xdr:rowOff>
    </xdr:from>
    <xdr:to>
      <xdr:col>112</xdr:col>
      <xdr:colOff>38100</xdr:colOff>
      <xdr:row>75</xdr:row>
      <xdr:rowOff>153172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10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169700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114307</xdr:rowOff>
    </xdr:from>
    <xdr:to>
      <xdr:col>107</xdr:col>
      <xdr:colOff>101600</xdr:colOff>
      <xdr:row>76</xdr:row>
      <xdr:rowOff>44456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73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60984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152484</xdr:rowOff>
    </xdr:from>
    <xdr:to>
      <xdr:col>102</xdr:col>
      <xdr:colOff>165100</xdr:colOff>
      <xdr:row>76</xdr:row>
      <xdr:rowOff>82634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99161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67640</xdr:rowOff>
    </xdr:from>
    <xdr:to>
      <xdr:col>98</xdr:col>
      <xdr:colOff>38100</xdr:colOff>
      <xdr:row>72</xdr:row>
      <xdr:rowOff>169240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63,915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円となっており、全国平均・大阪府平均・類似団体内平均値をいずれも下回っている。令和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年度に比べ増加している要因は、主に職員給の増などによるものである。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61,931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円となっており、産業振興対策事業や予防接種事業などの減により減少となった。なお、全国平均、類似団体内平均値を下回った。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131,441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住民税非課税世帯等臨時特別給付金支給事業などの減により減少となった。障がい者総合支援給付費等が増加していることも全国平均・類似団体内平均値を上回る要因であるが、大阪府平均が全国平均を上回っていることからも、大阪府内においては、全国的に見ても扶助費が高い傾向にある。今後も社会保障経費の増加が見込まれ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87,399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円となっており、全国平均・大阪府平均・類似団体内平均値をいずれも上回っている。令和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年度に比べ増加している要因は、主に物価高騰対策給付金の増によるものである。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78,717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円となっており、公園施設整備事業や小学校施設整備事業などの増により、増加した。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●公債費については、住民一人当たり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35,053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円となっており、収支状況を見込んだうえで、起債の発行を抑制したことなども奏功し、横ばいであるものの、類似団体内平均値を下回った。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●積立金については、住民一人当たり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30,312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円となっており、減債基金の増が主な要因となり、全体として増加となった。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●繰出金については、住民一人当たり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43,658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比べて増となっている。後期高齢者医療特別会計、介護保険事業特別会計や国民健康保険事業特別会計への繰出が増加していることにより、全国平均・類似団体内平均値のいずれよりも高くなっ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73,145
71,437
14.33
39,371,973
39,134,586
220,812
17,880,885
27,580,242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3912</xdr:rowOff>
    </xdr:from>
    <xdr:to>
      <xdr:col>24</xdr:col>
      <xdr:colOff>63500</xdr:colOff>
      <xdr:row>35</xdr:row>
      <xdr:rowOff>12598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466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162560</xdr:rowOff>
    </xdr:from>
    <xdr:to>
      <xdr:col>19</xdr:col>
      <xdr:colOff>177800</xdr:colOff>
      <xdr:row>35</xdr:row>
      <xdr:rowOff>3912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18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162560</xdr:rowOff>
    </xdr:from>
    <xdr:to>
      <xdr:col>15</xdr:col>
      <xdr:colOff>50800</xdr:colOff>
      <xdr:row>35</xdr:row>
      <xdr:rowOff>27686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91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154787</xdr:rowOff>
    </xdr:from>
    <xdr:to>
      <xdr:col>10</xdr:col>
      <xdr:colOff>114300</xdr:colOff>
      <xdr:row>35</xdr:row>
      <xdr:rowOff>27686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408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133248</xdr:rowOff>
    </xdr:from>
    <xdr:to>
      <xdr:col>24</xdr:col>
      <xdr:colOff>114300</xdr:colOff>
      <xdr:row>35</xdr:row>
      <xdr:rowOff>63398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156125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124562</xdr:rowOff>
    </xdr:from>
    <xdr:to>
      <xdr:col>20</xdr:col>
      <xdr:colOff>38100</xdr:colOff>
      <xdr:row>35</xdr:row>
      <xdr:rowOff>54712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71239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58437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103987</xdr:rowOff>
    </xdr:from>
    <xdr:to>
      <xdr:col>6</xdr:col>
      <xdr:colOff>38100</xdr:colOff>
      <xdr:row>35</xdr:row>
      <xdr:rowOff>34137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50664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81224</xdr:rowOff>
    </xdr:from>
    <xdr:to>
      <xdr:col>24</xdr:col>
      <xdr:colOff>63500</xdr:colOff>
      <xdr:row>57</xdr:row>
      <xdr:rowOff>18161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2424"/>
          <a:ext cx="838200" cy="1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17407</xdr:rowOff>
    </xdr:from>
    <xdr:to>
      <xdr:col>19</xdr:col>
      <xdr:colOff>177800</xdr:colOff>
      <xdr:row>57</xdr:row>
      <xdr:rowOff>18161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90057"/>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23518</xdr:rowOff>
    </xdr:from>
    <xdr:to>
      <xdr:col>15</xdr:col>
      <xdr:colOff>50800</xdr:colOff>
      <xdr:row>57</xdr:row>
      <xdr:rowOff>17407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10368"/>
          <a:ext cx="889000" cy="6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23518</xdr:rowOff>
    </xdr:from>
    <xdr:to>
      <xdr:col>10</xdr:col>
      <xdr:colOff>114300</xdr:colOff>
      <xdr:row>57</xdr:row>
      <xdr:rowOff>79578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10368"/>
          <a:ext cx="889000" cy="7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30424</xdr:rowOff>
    </xdr:from>
    <xdr:to>
      <xdr:col>24</xdr:col>
      <xdr:colOff>114300</xdr:colOff>
      <xdr:row>56</xdr:row>
      <xdr:rowOff>132024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138811</xdr:rowOff>
    </xdr:from>
    <xdr:to>
      <xdr:col>20</xdr:col>
      <xdr:colOff>38100</xdr:colOff>
      <xdr:row>57</xdr:row>
      <xdr:rowOff>68961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138057</xdr:rowOff>
    </xdr:from>
    <xdr:to>
      <xdr:col>15</xdr:col>
      <xdr:colOff>101600</xdr:colOff>
      <xdr:row>57</xdr:row>
      <xdr:rowOff>68207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59334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144168</xdr:rowOff>
    </xdr:from>
    <xdr:to>
      <xdr:col>10</xdr:col>
      <xdr:colOff>165100</xdr:colOff>
      <xdr:row>53</xdr:row>
      <xdr:rowOff>74318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65445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28778</xdr:rowOff>
    </xdr:from>
    <xdr:to>
      <xdr:col>6</xdr:col>
      <xdr:colOff>38100</xdr:colOff>
      <xdr:row>57</xdr:row>
      <xdr:rowOff>130378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121505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35858</xdr:rowOff>
    </xdr:from>
    <xdr:to>
      <xdr:col>24</xdr:col>
      <xdr:colOff>63500</xdr:colOff>
      <xdr:row>75</xdr:row>
      <xdr:rowOff>62233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23158"/>
          <a:ext cx="838200" cy="1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2054</xdr:rowOff>
    </xdr:from>
    <xdr:to>
      <xdr:col>19</xdr:col>
      <xdr:colOff>177800</xdr:colOff>
      <xdr:row>75</xdr:row>
      <xdr:rowOff>62233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60804"/>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2054</xdr:rowOff>
    </xdr:from>
    <xdr:to>
      <xdr:col>15</xdr:col>
      <xdr:colOff>50800</xdr:colOff>
      <xdr:row>76</xdr:row>
      <xdr:rowOff>114715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60804"/>
          <a:ext cx="889000" cy="2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114715</xdr:rowOff>
    </xdr:from>
    <xdr:to>
      <xdr:col>10</xdr:col>
      <xdr:colOff>114300</xdr:colOff>
      <xdr:row>77</xdr:row>
      <xdr:rowOff>1245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4915"/>
          <a:ext cx="889000" cy="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156508</xdr:rowOff>
    </xdr:from>
    <xdr:to>
      <xdr:col>24</xdr:col>
      <xdr:colOff>114300</xdr:colOff>
      <xdr:row>74</xdr:row>
      <xdr:rowOff>86658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7935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2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11433</xdr:rowOff>
    </xdr:from>
    <xdr:to>
      <xdr:col>20</xdr:col>
      <xdr:colOff>38100</xdr:colOff>
      <xdr:row>75</xdr:row>
      <xdr:rowOff>113033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129560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122704</xdr:rowOff>
    </xdr:from>
    <xdr:to>
      <xdr:col>15</xdr:col>
      <xdr:colOff>101600</xdr:colOff>
      <xdr:row>75</xdr:row>
      <xdr:rowOff>52854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69381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63915</xdr:rowOff>
    </xdr:from>
    <xdr:to>
      <xdr:col>10</xdr:col>
      <xdr:colOff>165100</xdr:colOff>
      <xdr:row>76</xdr:row>
      <xdr:rowOff>165515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6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121895</xdr:rowOff>
    </xdr:from>
    <xdr:to>
      <xdr:col>6</xdr:col>
      <xdr:colOff>38100</xdr:colOff>
      <xdr:row>77</xdr:row>
      <xdr:rowOff>52045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68572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133789</xdr:rowOff>
    </xdr:from>
    <xdr:to>
      <xdr:col>24</xdr:col>
      <xdr:colOff>63500</xdr:colOff>
      <xdr:row>98</xdr:row>
      <xdr:rowOff>8102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64439"/>
          <a:ext cx="838200" cy="4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153732</xdr:rowOff>
    </xdr:from>
    <xdr:to>
      <xdr:col>19</xdr:col>
      <xdr:colOff>177800</xdr:colOff>
      <xdr:row>98</xdr:row>
      <xdr:rowOff>8102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84382"/>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153732</xdr:rowOff>
    </xdr:from>
    <xdr:to>
      <xdr:col>15</xdr:col>
      <xdr:colOff>50800</xdr:colOff>
      <xdr:row>98</xdr:row>
      <xdr:rowOff>3890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84382"/>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3890</xdr:rowOff>
    </xdr:from>
    <xdr:to>
      <xdr:col>10</xdr:col>
      <xdr:colOff>114300</xdr:colOff>
      <xdr:row>99</xdr:row>
      <xdr:rowOff>19118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05990"/>
          <a:ext cx="889000" cy="1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82989</xdr:rowOff>
    </xdr:from>
    <xdr:to>
      <xdr:col>24</xdr:col>
      <xdr:colOff>114300</xdr:colOff>
      <xdr:row>98</xdr:row>
      <xdr:rowOff>13139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105866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128752</xdr:rowOff>
    </xdr:from>
    <xdr:to>
      <xdr:col>20</xdr:col>
      <xdr:colOff>38100</xdr:colOff>
      <xdr:row>98</xdr:row>
      <xdr:rowOff>58902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75429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102932</xdr:rowOff>
    </xdr:from>
    <xdr:to>
      <xdr:col>15</xdr:col>
      <xdr:colOff>101600</xdr:colOff>
      <xdr:row>98</xdr:row>
      <xdr:rowOff>33082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49609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124540</xdr:rowOff>
    </xdr:from>
    <xdr:to>
      <xdr:col>10</xdr:col>
      <xdr:colOff>165100</xdr:colOff>
      <xdr:row>98</xdr:row>
      <xdr:rowOff>54690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71217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139768</xdr:rowOff>
    </xdr:from>
    <xdr:to>
      <xdr:col>6</xdr:col>
      <xdr:colOff>38100</xdr:colOff>
      <xdr:row>99</xdr:row>
      <xdr:rowOff>69918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86445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114554</xdr:rowOff>
    </xdr:from>
    <xdr:to>
      <xdr:col>55</xdr:col>
      <xdr:colOff>0</xdr:colOff>
      <xdr:row>38</xdr:row>
      <xdr:rowOff>131209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29654"/>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114554</xdr:rowOff>
    </xdr:from>
    <xdr:to>
      <xdr:col>50</xdr:col>
      <xdr:colOff>114300</xdr:colOff>
      <xdr:row>38</xdr:row>
      <xdr:rowOff>130229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2965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130229</xdr:rowOff>
    </xdr:from>
    <xdr:to>
      <xdr:col>45</xdr:col>
      <xdr:colOff>177800</xdr:colOff>
      <xdr:row>38</xdr:row>
      <xdr:rowOff>130556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4532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126964</xdr:rowOff>
    </xdr:from>
    <xdr:to>
      <xdr:col>41</xdr:col>
      <xdr:colOff>50800</xdr:colOff>
      <xdr:row>38</xdr:row>
      <xdr:rowOff>130556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206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80409</xdr:rowOff>
    </xdr:from>
    <xdr:to>
      <xdr:col>55</xdr:col>
      <xdr:colOff>50800</xdr:colOff>
      <xdr:row>39</xdr:row>
      <xdr:rowOff>10559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58836</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7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63754</xdr:rowOff>
    </xdr:from>
    <xdr:to>
      <xdr:col>50</xdr:col>
      <xdr:colOff>165100</xdr:colOff>
      <xdr:row>38</xdr:row>
      <xdr:rowOff>165354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156481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79429</xdr:rowOff>
    </xdr:from>
    <xdr:to>
      <xdr:col>46</xdr:col>
      <xdr:colOff>38100</xdr:colOff>
      <xdr:row>39</xdr:row>
      <xdr:rowOff>9579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8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79756</xdr:rowOff>
    </xdr:from>
    <xdr:to>
      <xdr:col>41</xdr:col>
      <xdr:colOff>101600</xdr:colOff>
      <xdr:row>39</xdr:row>
      <xdr:rowOff>9906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1033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76164</xdr:rowOff>
    </xdr:from>
    <xdr:to>
      <xdr:col>36</xdr:col>
      <xdr:colOff>165100</xdr:colOff>
      <xdr:row>39</xdr:row>
      <xdr:rowOff>6314</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168891</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31991</xdr:rowOff>
    </xdr:from>
    <xdr:to>
      <xdr:col>55</xdr:col>
      <xdr:colOff>0</xdr:colOff>
      <xdr:row>59</xdr:row>
      <xdr:rowOff>35154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47541"/>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34658</xdr:rowOff>
    </xdr:from>
    <xdr:to>
      <xdr:col>50</xdr:col>
      <xdr:colOff>114300</xdr:colOff>
      <xdr:row>59</xdr:row>
      <xdr:rowOff>35154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50208"/>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31953</xdr:rowOff>
    </xdr:from>
    <xdr:to>
      <xdr:col>45</xdr:col>
      <xdr:colOff>177800</xdr:colOff>
      <xdr:row>59</xdr:row>
      <xdr:rowOff>34658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750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31953</xdr:rowOff>
    </xdr:from>
    <xdr:to>
      <xdr:col>41</xdr:col>
      <xdr:colOff>50800</xdr:colOff>
      <xdr:row>59</xdr:row>
      <xdr:rowOff>32677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750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152641</xdr:rowOff>
    </xdr:from>
    <xdr:to>
      <xdr:col>55</xdr:col>
      <xdr:colOff>50800</xdr:colOff>
      <xdr:row>59</xdr:row>
      <xdr:rowOff>82791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67568</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155804</xdr:rowOff>
    </xdr:from>
    <xdr:to>
      <xdr:col>50</xdr:col>
      <xdr:colOff>165100</xdr:colOff>
      <xdr:row>59</xdr:row>
      <xdr:rowOff>85954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77081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9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155308</xdr:rowOff>
    </xdr:from>
    <xdr:to>
      <xdr:col>46</xdr:col>
      <xdr:colOff>38100</xdr:colOff>
      <xdr:row>59</xdr:row>
      <xdr:rowOff>85458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76585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152603</xdr:rowOff>
    </xdr:from>
    <xdr:to>
      <xdr:col>41</xdr:col>
      <xdr:colOff>101600</xdr:colOff>
      <xdr:row>59</xdr:row>
      <xdr:rowOff>82753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73880</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153327</xdr:rowOff>
    </xdr:from>
    <xdr:to>
      <xdr:col>36</xdr:col>
      <xdr:colOff>165100</xdr:colOff>
      <xdr:row>59</xdr:row>
      <xdr:rowOff>83477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74604</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9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40194</xdr:rowOff>
    </xdr:from>
    <xdr:to>
      <xdr:col>55</xdr:col>
      <xdr:colOff>0</xdr:colOff>
      <xdr:row>78</xdr:row>
      <xdr:rowOff>150248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13294"/>
          <a:ext cx="8382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40194</xdr:rowOff>
    </xdr:from>
    <xdr:to>
      <xdr:col>50</xdr:col>
      <xdr:colOff>114300</xdr:colOff>
      <xdr:row>78</xdr:row>
      <xdr:rowOff>156519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13294"/>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103222</xdr:rowOff>
    </xdr:from>
    <xdr:to>
      <xdr:col>45</xdr:col>
      <xdr:colOff>177800</xdr:colOff>
      <xdr:row>78</xdr:row>
      <xdr:rowOff>156519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76322"/>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103222</xdr:rowOff>
    </xdr:from>
    <xdr:to>
      <xdr:col>41</xdr:col>
      <xdr:colOff>50800</xdr:colOff>
      <xdr:row>79</xdr:row>
      <xdr:rowOff>25988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76322"/>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99448</xdr:rowOff>
    </xdr:from>
    <xdr:to>
      <xdr:col>55</xdr:col>
      <xdr:colOff>50800</xdr:colOff>
      <xdr:row>79</xdr:row>
      <xdr:rowOff>29598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14375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8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160844</xdr:rowOff>
    </xdr:from>
    <xdr:to>
      <xdr:col>50</xdr:col>
      <xdr:colOff>165100</xdr:colOff>
      <xdr:row>78</xdr:row>
      <xdr:rowOff>90994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82121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5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105719</xdr:rowOff>
    </xdr:from>
    <xdr:to>
      <xdr:col>46</xdr:col>
      <xdr:colOff>38100</xdr:colOff>
      <xdr:row>79</xdr:row>
      <xdr:rowOff>35869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26996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7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52422</xdr:rowOff>
    </xdr:from>
    <xdr:to>
      <xdr:col>41</xdr:col>
      <xdr:colOff>101600</xdr:colOff>
      <xdr:row>78</xdr:row>
      <xdr:rowOff>154022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145149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1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146638</xdr:rowOff>
    </xdr:from>
    <xdr:to>
      <xdr:col>36</xdr:col>
      <xdr:colOff>165100</xdr:colOff>
      <xdr:row>79</xdr:row>
      <xdr:rowOff>76788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67915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1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68103</xdr:rowOff>
    </xdr:from>
    <xdr:to>
      <xdr:col>55</xdr:col>
      <xdr:colOff>0</xdr:colOff>
      <xdr:row>95</xdr:row>
      <xdr:rowOff>127219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184403"/>
          <a:ext cx="838200" cy="2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127219</xdr:rowOff>
    </xdr:from>
    <xdr:to>
      <xdr:col>50</xdr:col>
      <xdr:colOff>114300</xdr:colOff>
      <xdr:row>95</xdr:row>
      <xdr:rowOff>130488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14969"/>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130488</xdr:rowOff>
    </xdr:from>
    <xdr:to>
      <xdr:col>45</xdr:col>
      <xdr:colOff>177800</xdr:colOff>
      <xdr:row>95</xdr:row>
      <xdr:rowOff>138968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18238"/>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138968</xdr:rowOff>
    </xdr:from>
    <xdr:to>
      <xdr:col>41</xdr:col>
      <xdr:colOff>50800</xdr:colOff>
      <xdr:row>96</xdr:row>
      <xdr:rowOff>74023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26718"/>
          <a:ext cx="889000" cy="10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17303</xdr:rowOff>
    </xdr:from>
    <xdr:to>
      <xdr:col>55</xdr:col>
      <xdr:colOff>50800</xdr:colOff>
      <xdr:row>94</xdr:row>
      <xdr:rowOff>118903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40180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76419</xdr:rowOff>
    </xdr:from>
    <xdr:to>
      <xdr:col>50</xdr:col>
      <xdr:colOff>165100</xdr:colOff>
      <xdr:row>96</xdr:row>
      <xdr:rowOff>6569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23096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79688</xdr:rowOff>
    </xdr:from>
    <xdr:to>
      <xdr:col>46</xdr:col>
      <xdr:colOff>38100</xdr:colOff>
      <xdr:row>96</xdr:row>
      <xdr:rowOff>9838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26365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88168</xdr:rowOff>
    </xdr:from>
    <xdr:to>
      <xdr:col>41</xdr:col>
      <xdr:colOff>101600</xdr:colOff>
      <xdr:row>96</xdr:row>
      <xdr:rowOff>18318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34845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23223</xdr:rowOff>
    </xdr:from>
    <xdr:to>
      <xdr:col>36</xdr:col>
      <xdr:colOff>165100</xdr:colOff>
      <xdr:row>96</xdr:row>
      <xdr:rowOff>124823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115950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42049</xdr:rowOff>
    </xdr:from>
    <xdr:to>
      <xdr:col>85</xdr:col>
      <xdr:colOff>127000</xdr:colOff>
      <xdr:row>39</xdr:row>
      <xdr:rowOff>67614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728599"/>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62814</xdr:rowOff>
    </xdr:from>
    <xdr:to>
      <xdr:col>81</xdr:col>
      <xdr:colOff>50800</xdr:colOff>
      <xdr:row>39</xdr:row>
      <xdr:rowOff>67614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74936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60490</xdr:rowOff>
    </xdr:from>
    <xdr:to>
      <xdr:col>76</xdr:col>
      <xdr:colOff>114300</xdr:colOff>
      <xdr:row>39</xdr:row>
      <xdr:rowOff>62814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74704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60490</xdr:rowOff>
    </xdr:from>
    <xdr:to>
      <xdr:col>71</xdr:col>
      <xdr:colOff>177800</xdr:colOff>
      <xdr:row>39</xdr:row>
      <xdr:rowOff>72949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74704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162699</xdr:rowOff>
    </xdr:from>
    <xdr:to>
      <xdr:col>85</xdr:col>
      <xdr:colOff>177800</xdr:colOff>
      <xdr:row>39</xdr:row>
      <xdr:rowOff>92849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77626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16814</xdr:rowOff>
    </xdr:from>
    <xdr:to>
      <xdr:col>81</xdr:col>
      <xdr:colOff>101600</xdr:colOff>
      <xdr:row>39</xdr:row>
      <xdr:rowOff>118414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7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109541</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46428" y="679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12014</xdr:rowOff>
    </xdr:from>
    <xdr:to>
      <xdr:col>76</xdr:col>
      <xdr:colOff>165100</xdr:colOff>
      <xdr:row>39</xdr:row>
      <xdr:rowOff>113614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104741</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57428" y="67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9690</xdr:rowOff>
    </xdr:from>
    <xdr:to>
      <xdr:col>72</xdr:col>
      <xdr:colOff>38100</xdr:colOff>
      <xdr:row>39</xdr:row>
      <xdr:rowOff>111290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102417</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68428" y="678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22149</xdr:rowOff>
    </xdr:from>
    <xdr:to>
      <xdr:col>67</xdr:col>
      <xdr:colOff>101600</xdr:colOff>
      <xdr:row>39</xdr:row>
      <xdr:rowOff>123749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7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114876</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79428" y="68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32274</xdr:rowOff>
    </xdr:from>
    <xdr:to>
      <xdr:col>85</xdr:col>
      <xdr:colOff>127000</xdr:colOff>
      <xdr:row>55</xdr:row>
      <xdr:rowOff>125560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119124"/>
          <a:ext cx="838200" cy="4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107728</xdr:rowOff>
    </xdr:from>
    <xdr:to>
      <xdr:col>81</xdr:col>
      <xdr:colOff>50800</xdr:colOff>
      <xdr:row>55</xdr:row>
      <xdr:rowOff>125560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37478"/>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107728</xdr:rowOff>
    </xdr:from>
    <xdr:to>
      <xdr:col>76</xdr:col>
      <xdr:colOff>114300</xdr:colOff>
      <xdr:row>56</xdr:row>
      <xdr:rowOff>160944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37478"/>
          <a:ext cx="889000" cy="2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160944</xdr:rowOff>
    </xdr:from>
    <xdr:to>
      <xdr:col>71</xdr:col>
      <xdr:colOff>177800</xdr:colOff>
      <xdr:row>58</xdr:row>
      <xdr:rowOff>81864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62144"/>
          <a:ext cx="889000" cy="26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152924</xdr:rowOff>
    </xdr:from>
    <xdr:to>
      <xdr:col>85</xdr:col>
      <xdr:colOff>177800</xdr:colOff>
      <xdr:row>53</xdr:row>
      <xdr:rowOff>83074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0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4351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9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74760</xdr:rowOff>
    </xdr:from>
    <xdr:to>
      <xdr:col>81</xdr:col>
      <xdr:colOff>101600</xdr:colOff>
      <xdr:row>56</xdr:row>
      <xdr:rowOff>4910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21437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56928</xdr:rowOff>
    </xdr:from>
    <xdr:to>
      <xdr:col>76</xdr:col>
      <xdr:colOff>165100</xdr:colOff>
      <xdr:row>55</xdr:row>
      <xdr:rowOff>158528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4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3605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2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110144</xdr:rowOff>
    </xdr:from>
    <xdr:to>
      <xdr:col>72</xdr:col>
      <xdr:colOff>38100</xdr:colOff>
      <xdr:row>57</xdr:row>
      <xdr:rowOff>40294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31421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31064</xdr:rowOff>
    </xdr:from>
    <xdr:to>
      <xdr:col>67</xdr:col>
      <xdr:colOff>101600</xdr:colOff>
      <xdr:row>58</xdr:row>
      <xdr:rowOff>132664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123791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38430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11530"/>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159080</xdr:rowOff>
    </xdr:from>
    <xdr:to>
      <xdr:col>67</xdr:col>
      <xdr:colOff>101600</xdr:colOff>
      <xdr:row>78</xdr:row>
      <xdr:rowOff>89230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105757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13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81014</xdr:rowOff>
    </xdr:from>
    <xdr:to>
      <xdr:col>85</xdr:col>
      <xdr:colOff>127000</xdr:colOff>
      <xdr:row>96</xdr:row>
      <xdr:rowOff>113627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40214"/>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81014</xdr:rowOff>
    </xdr:from>
    <xdr:to>
      <xdr:col>81</xdr:col>
      <xdr:colOff>50800</xdr:colOff>
      <xdr:row>96</xdr:row>
      <xdr:rowOff>85116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4021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85116</xdr:rowOff>
    </xdr:from>
    <xdr:to>
      <xdr:col>76</xdr:col>
      <xdr:colOff>114300</xdr:colOff>
      <xdr:row>96</xdr:row>
      <xdr:rowOff>88875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44316"/>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88875</xdr:rowOff>
    </xdr:from>
    <xdr:to>
      <xdr:col>71</xdr:col>
      <xdr:colOff>177800</xdr:colOff>
      <xdr:row>96</xdr:row>
      <xdr:rowOff>97510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48075"/>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62827</xdr:rowOff>
    </xdr:from>
    <xdr:to>
      <xdr:col>85</xdr:col>
      <xdr:colOff>177800</xdr:colOff>
      <xdr:row>96</xdr:row>
      <xdr:rowOff>164427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41254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30214</xdr:rowOff>
    </xdr:from>
    <xdr:to>
      <xdr:col>81</xdr:col>
      <xdr:colOff>101600</xdr:colOff>
      <xdr:row>96</xdr:row>
      <xdr:rowOff>131814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148341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34316</xdr:rowOff>
    </xdr:from>
    <xdr:to>
      <xdr:col>76</xdr:col>
      <xdr:colOff>165100</xdr:colOff>
      <xdr:row>96</xdr:row>
      <xdr:rowOff>135916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152443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38075</xdr:rowOff>
    </xdr:from>
    <xdr:to>
      <xdr:col>72</xdr:col>
      <xdr:colOff>38100</xdr:colOff>
      <xdr:row>96</xdr:row>
      <xdr:rowOff>139675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156202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46710</xdr:rowOff>
    </xdr:from>
    <xdr:to>
      <xdr:col>67</xdr:col>
      <xdr:colOff>101600</xdr:colOff>
      <xdr:row>96</xdr:row>
      <xdr:rowOff>148310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164837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●議会費は、住民一人当たり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3,403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円となっており、全国平均・大阪府平均・類似団体内平均値のいずれにおいても上回る結果となっている。　</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62,674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円となっており、全国平均・大阪府平均・類似団体内平均値のいずれにおいても下回る結果となっている。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220,902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円となっており物価高騰対策給付金支給事業が増となったことにより、増加した。なお、大阪府平均に比べると低い結果となっている。　</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58,293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円となっており、病院事業会計繰出金事業の増などにより、令和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年度と比べ増加した。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3,677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円となっており、産業振興対策事業などの影響により、令和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年度に比べ減少した。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53,132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円となっており、公園施設整備事業やプール施設整備事業などの増により、令和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年度に比べ増加した。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87,079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年度に比べ、増加した。これは小・中学校施設整備事業の増が主な要因である。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35,053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年度に比べ、減少した。これは長期債元金償還金の減が主な要因である。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本市は平成</a:t>
          </a:r>
          <a:r>
            <a:rPr kumimoji="1" lang="en-US" altLang="ja-JP" sz="1050">
              <a:solidFill>
                <a:sysClr val="windowText" lastClr="000000"/>
              </a:solidFill>
              <a:latin typeface="ＭＳ ゴシック" pitchFamily="49" charset="-128"/>
              <a:ea typeface="ＭＳ ゴシック" pitchFamily="49" charset="-128"/>
            </a:rPr>
            <a:t>10</a:t>
          </a:r>
          <a:r>
            <a:rPr kumimoji="1" lang="ja-JP" altLang="en-US" sz="1050">
              <a:solidFill>
                <a:sysClr val="windowText" lastClr="000000"/>
              </a:solidFill>
              <a:latin typeface="ＭＳ ゴシック" pitchFamily="49" charset="-128"/>
              <a:ea typeface="ＭＳ ゴシック" pitchFamily="49" charset="-128"/>
            </a:rPr>
            <a:t>年度普通会計決算で実質赤字を計上し、平成</a:t>
          </a:r>
          <a:r>
            <a:rPr kumimoji="1" lang="en-US" altLang="ja-JP" sz="1050">
              <a:solidFill>
                <a:sysClr val="windowText" lastClr="000000"/>
              </a:solidFill>
              <a:latin typeface="ＭＳ ゴシック" pitchFamily="49" charset="-128"/>
              <a:ea typeface="ＭＳ ゴシック" pitchFamily="49" charset="-128"/>
            </a:rPr>
            <a:t>14</a:t>
          </a:r>
          <a:r>
            <a:rPr kumimoji="1" lang="ja-JP" altLang="en-US" sz="1050">
              <a:solidFill>
                <a:sysClr val="windowText" lastClr="000000"/>
              </a:solidFill>
              <a:latin typeface="ＭＳ ゴシック" pitchFamily="49" charset="-128"/>
              <a:ea typeface="ＭＳ ゴシック" pitchFamily="49" charset="-128"/>
            </a:rPr>
            <a:t>年度決算で準用再建団体に転落寸前となった。その後、平成</a:t>
          </a:r>
          <a:r>
            <a:rPr kumimoji="1" lang="en-US" altLang="ja-JP" sz="1050">
              <a:solidFill>
                <a:sysClr val="windowText" lastClr="000000"/>
              </a:solidFill>
              <a:latin typeface="ＭＳ ゴシック" pitchFamily="49" charset="-128"/>
              <a:ea typeface="ＭＳ ゴシック" pitchFamily="49" charset="-128"/>
            </a:rPr>
            <a:t>16</a:t>
          </a:r>
          <a:r>
            <a:rPr kumimoji="1" lang="ja-JP" altLang="en-US" sz="1050">
              <a:solidFill>
                <a:sysClr val="windowText" lastClr="000000"/>
              </a:solidFill>
              <a:latin typeface="ＭＳ ゴシック" pitchFamily="49" charset="-128"/>
              <a:ea typeface="ＭＳ ゴシック" pitchFamily="49" charset="-128"/>
            </a:rPr>
            <a:t>年度では黒字に転換し、以後</a:t>
          </a:r>
          <a:r>
            <a:rPr kumimoji="1" lang="en-US" altLang="ja-JP" sz="1050">
              <a:solidFill>
                <a:sysClr val="windowText" lastClr="000000"/>
              </a:solidFill>
              <a:latin typeface="ＭＳ ゴシック" pitchFamily="49" charset="-128"/>
              <a:ea typeface="ＭＳ ゴシック" pitchFamily="49" charset="-128"/>
            </a:rPr>
            <a:t>20</a:t>
          </a:r>
          <a:r>
            <a:rPr kumimoji="1" lang="ja-JP" altLang="en-US" sz="1050">
              <a:solidFill>
                <a:sysClr val="windowText" lastClr="000000"/>
              </a:solidFill>
              <a:latin typeface="ＭＳ ゴシック" pitchFamily="49" charset="-128"/>
              <a:ea typeface="ＭＳ ゴシック" pitchFamily="49" charset="-128"/>
            </a:rPr>
            <a:t>年連続黒字を堅持している。一方、平成</a:t>
          </a:r>
          <a:r>
            <a:rPr kumimoji="1" lang="en-US" altLang="ja-JP" sz="1050">
              <a:solidFill>
                <a:sysClr val="windowText" lastClr="000000"/>
              </a:solidFill>
              <a:latin typeface="ＭＳ ゴシック" pitchFamily="49" charset="-128"/>
              <a:ea typeface="ＭＳ ゴシック" pitchFamily="49" charset="-128"/>
            </a:rPr>
            <a:t>21</a:t>
          </a:r>
          <a:r>
            <a:rPr kumimoji="1" lang="ja-JP" altLang="en-US" sz="1050">
              <a:solidFill>
                <a:sysClr val="windowText" lastClr="000000"/>
              </a:solidFill>
              <a:latin typeface="ＭＳ ゴシック" pitchFamily="49" charset="-128"/>
              <a:ea typeface="ＭＳ ゴシック" pitchFamily="49" charset="-128"/>
            </a:rPr>
            <a:t>年</a:t>
          </a:r>
          <a:r>
            <a:rPr kumimoji="1" lang="en-US" altLang="ja-JP" sz="1050">
              <a:solidFill>
                <a:sysClr val="windowText" lastClr="000000"/>
              </a:solidFill>
              <a:latin typeface="ＭＳ ゴシック" pitchFamily="49" charset="-128"/>
              <a:ea typeface="ＭＳ ゴシック" pitchFamily="49" charset="-128"/>
            </a:rPr>
            <a:t>4</a:t>
          </a:r>
          <a:r>
            <a:rPr kumimoji="1" lang="ja-JP" altLang="en-US" sz="1050">
              <a:solidFill>
                <a:sysClr val="windowText" lastClr="000000"/>
              </a:solidFill>
              <a:latin typeface="ＭＳ ゴシック" pitchFamily="49" charset="-128"/>
              <a:ea typeface="ＭＳ ゴシック" pitchFamily="49" charset="-128"/>
            </a:rPr>
            <a:t>月に「地方公共団体の財政の健全化に関する法律」が全面施行され、一般会計だけでなく、特別会計・企業会計を含めた市全体の収支で、財政の健全度合いをはかることとなった。これにより、特別会計・企業会計で実質赤字（資金不足）を抱える会計について、実質赤字（資金不足）を縮小させつつ、一般会計等が赤字とならないような財政運営を行っているところである。令和</a:t>
          </a:r>
          <a:r>
            <a:rPr kumimoji="1" lang="en-US" altLang="ja-JP" sz="1050">
              <a:solidFill>
                <a:sysClr val="windowText" lastClr="000000"/>
              </a:solidFill>
              <a:latin typeface="ＭＳ ゴシック" pitchFamily="49" charset="-128"/>
              <a:ea typeface="ＭＳ ゴシック" pitchFamily="49" charset="-128"/>
            </a:rPr>
            <a:t>5</a:t>
          </a:r>
          <a:r>
            <a:rPr kumimoji="1" lang="ja-JP" altLang="en-US" sz="1050">
              <a:solidFill>
                <a:sysClr val="windowText" lastClr="000000"/>
              </a:solidFill>
              <a:latin typeface="ＭＳ ゴシック" pitchFamily="49" charset="-128"/>
              <a:ea typeface="ＭＳ ゴシック" pitchFamily="49" charset="-128"/>
            </a:rPr>
            <a:t>年度は、実質収支額（標準財政規模比）が</a:t>
          </a:r>
          <a:r>
            <a:rPr kumimoji="1" lang="en-US" altLang="ja-JP" sz="1050">
              <a:solidFill>
                <a:sysClr val="windowText" lastClr="000000"/>
              </a:solidFill>
              <a:latin typeface="ＭＳ ゴシック" pitchFamily="49" charset="-128"/>
              <a:ea typeface="ＭＳ ゴシック" pitchFamily="49" charset="-128"/>
            </a:rPr>
            <a:t>1.23</a:t>
          </a:r>
          <a:r>
            <a:rPr kumimoji="1" lang="ja-JP" altLang="en-US" sz="1050">
              <a:solidFill>
                <a:sysClr val="windowText" lastClr="000000"/>
              </a:solidFill>
              <a:latin typeface="ＭＳ ゴシック" pitchFamily="49" charset="-128"/>
              <a:ea typeface="ＭＳ ゴシック" pitchFamily="49" charset="-128"/>
            </a:rPr>
            <a:t>％の黒字を計上しており、今後も引き続き黒字を堅持するよう財政運営に努めるものである。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連結実質赤字については、平成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年度決算において赤字の解消を果たしたところであるが、これは一般会計等の黒字や水道事業会計の資金剰余によるところが大きい。平成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年度までは駐車場事業特別会計において、赤字（資金不足）を計上していたところであるが、平成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年度に赤字を解消させたうえで特別会計を廃止し、一般会計へ編入した。　</a:t>
          </a:r>
        </a:p>
        <a:p>
          <a:r>
            <a:rPr kumimoji="1" lang="ja-JP" altLang="en-US" sz="1400">
              <a:solidFill>
                <a:sysClr val="windowText" lastClr="000000"/>
              </a:solidFill>
              <a:latin typeface="ＭＳ ゴシック" pitchFamily="49" charset="-128"/>
              <a:ea typeface="ＭＳ ゴシック" pitchFamily="49" charset="-128"/>
            </a:rPr>
            <a:t>　また、病院事業会計の令和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年度決算は、令和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年度決算に続き、資金不足は生じていない。</a:t>
          </a:r>
        </a:p>
        <a:p>
          <a:r>
            <a:rPr kumimoji="1" lang="ja-JP" altLang="en-US" sz="1400">
              <a:solidFill>
                <a:sysClr val="windowText" lastClr="000000"/>
              </a:solidFill>
              <a:latin typeface="ＭＳ ゴシック" pitchFamily="49" charset="-128"/>
              <a:ea typeface="ＭＳ ゴシック" pitchFamily="49" charset="-128"/>
            </a:rPr>
            <a:t>　引き続き全会計で経営の効率化など、健全化の取組を行う。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年度に起債許可基準である</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％を超過したが、起債発行抑制等により、平成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年度には基準を下回り、令和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8.9</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分子を項目別に見ると、元利償還金が高い水準となっているほか、令和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年度と比べ、公営企業債の元利償還金に対する繰入金や債務負担行為に基づく支出額、算入公債費等が減少した。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健全化法上、減債基金における満期一括償還型地方債については償還年数が</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年を上限とするため、毎年発行額の</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分の</a:t>
          </a:r>
          <a:r>
            <a:rPr kumimoji="1" lang="en-US" altLang="ja-JP" sz="800">
              <a:solidFill>
                <a:sysClr val="windowText" lastClr="000000"/>
              </a:solidFill>
              <a:latin typeface="ＭＳ ゴシック" pitchFamily="49" charset="-128"/>
              <a:ea typeface="ＭＳ ゴシック" pitchFamily="49" charset="-128"/>
            </a:rPr>
            <a:t>1</a:t>
          </a:r>
          <a:r>
            <a:rPr kumimoji="1" lang="ja-JP" altLang="en-US" sz="800">
              <a:solidFill>
                <a:sysClr val="windowText" lastClr="000000"/>
              </a:solidFill>
              <a:latin typeface="ＭＳ ゴシック" pitchFamily="49" charset="-128"/>
              <a:ea typeface="ＭＳ ゴシック" pitchFamily="49" charset="-128"/>
            </a:rPr>
            <a:t>を積み立てるものと設定されているが、本市においては当該元金の１０年分は既に返済が済んでいることから、なお残る</a:t>
          </a:r>
          <a:r>
            <a:rPr kumimoji="1" lang="en-US" altLang="ja-JP" sz="800">
              <a:solidFill>
                <a:sysClr val="windowText" lastClr="000000"/>
              </a:solidFill>
              <a:latin typeface="ＭＳ ゴシック" pitchFamily="49" charset="-128"/>
              <a:ea typeface="ＭＳ ゴシック" pitchFamily="49" charset="-128"/>
            </a:rPr>
            <a:t>20</a:t>
          </a:r>
          <a:r>
            <a:rPr kumimoji="1" lang="ja-JP" altLang="en-US" sz="800">
              <a:solidFill>
                <a:sysClr val="windowText" lastClr="000000"/>
              </a:solidFill>
              <a:latin typeface="ＭＳ ゴシック" pitchFamily="49" charset="-128"/>
              <a:ea typeface="ＭＳ ゴシック" pitchFamily="49" charset="-128"/>
            </a:rPr>
            <a:t>年を償還年数とし、毎年度積立相当額を</a:t>
          </a:r>
          <a:r>
            <a:rPr kumimoji="1" lang="en-US" altLang="ja-JP" sz="800">
              <a:solidFill>
                <a:sysClr val="windowText" lastClr="000000"/>
              </a:solidFill>
              <a:latin typeface="ＭＳ ゴシック" pitchFamily="49" charset="-128"/>
              <a:ea typeface="ＭＳ ゴシック" pitchFamily="49" charset="-128"/>
            </a:rPr>
            <a:t>20</a:t>
          </a:r>
          <a:r>
            <a:rPr kumimoji="1" lang="ja-JP" altLang="en-US" sz="800">
              <a:solidFill>
                <a:sysClr val="windowText" lastClr="000000"/>
              </a:solidFill>
              <a:latin typeface="ＭＳ ゴシック" pitchFamily="49" charset="-128"/>
              <a:ea typeface="ＭＳ ゴシック" pitchFamily="49" charset="-128"/>
            </a:rPr>
            <a:t>分の</a:t>
          </a:r>
          <a:r>
            <a:rPr kumimoji="1" lang="en-US" altLang="ja-JP" sz="800">
              <a:solidFill>
                <a:sysClr val="windowText" lastClr="000000"/>
              </a:solidFill>
              <a:latin typeface="ＭＳ ゴシック" pitchFamily="49" charset="-128"/>
              <a:ea typeface="ＭＳ ゴシック" pitchFamily="49" charset="-128"/>
            </a:rPr>
            <a:t>1</a:t>
          </a:r>
          <a:r>
            <a:rPr kumimoji="1" lang="ja-JP" altLang="en-US" sz="800">
              <a:solidFill>
                <a:sysClr val="windowText" lastClr="000000"/>
              </a:solidFill>
              <a:latin typeface="ＭＳ ゴシック" pitchFamily="49" charset="-128"/>
              <a:ea typeface="ＭＳ ゴシック" pitchFamily="49" charset="-128"/>
            </a:rPr>
            <a:t>として設定している。なお、満期一括償還地方債は令和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年度で償還しており、残高は</a:t>
          </a:r>
          <a:r>
            <a:rPr kumimoji="1" lang="en-US" altLang="ja-JP" sz="800">
              <a:solidFill>
                <a:sysClr val="windowText" lastClr="000000"/>
              </a:solidFill>
              <a:latin typeface="ＭＳ ゴシック" pitchFamily="49" charset="-128"/>
              <a:ea typeface="ＭＳ ゴシック" pitchFamily="49" charset="-128"/>
            </a:rPr>
            <a:t>0</a:t>
          </a:r>
          <a:r>
            <a:rPr kumimoji="1" lang="ja-JP" altLang="en-US" sz="800">
              <a:solidFill>
                <a:sysClr val="windowText" lastClr="000000"/>
              </a:solidFill>
              <a:latin typeface="ＭＳ ゴシック" pitchFamily="49" charset="-128"/>
              <a:ea typeface="ＭＳ ゴシック" pitchFamily="49" charset="-128"/>
            </a:rPr>
            <a:t>となっている。積立額に関しては、許可年数</a:t>
          </a:r>
          <a:r>
            <a:rPr kumimoji="1" lang="en-US" altLang="ja-JP" sz="800">
              <a:solidFill>
                <a:sysClr val="windowText" lastClr="000000"/>
              </a:solidFill>
              <a:latin typeface="ＭＳ ゴシック" pitchFamily="49" charset="-128"/>
              <a:ea typeface="ＭＳ ゴシック" pitchFamily="49" charset="-128"/>
            </a:rPr>
            <a:t>20</a:t>
          </a:r>
          <a:r>
            <a:rPr kumimoji="1" lang="ja-JP" altLang="en-US" sz="800">
              <a:solidFill>
                <a:sysClr val="windowText" lastClr="000000"/>
              </a:solidFill>
              <a:latin typeface="ＭＳ ゴシック" pitchFamily="49" charset="-128"/>
              <a:ea typeface="ＭＳ ゴシック" pitchFamily="49" charset="-128"/>
            </a:rPr>
            <a:t>年の残り</a:t>
          </a:r>
          <a:r>
            <a:rPr kumimoji="1" lang="en-US" altLang="ja-JP" sz="800">
              <a:solidFill>
                <a:sysClr val="windowText" lastClr="000000"/>
              </a:solidFill>
              <a:latin typeface="ＭＳ ゴシック" pitchFamily="49" charset="-128"/>
              <a:ea typeface="ＭＳ ゴシック" pitchFamily="49" charset="-128"/>
            </a:rPr>
            <a:t>10</a:t>
          </a:r>
          <a:r>
            <a:rPr kumimoji="1" lang="ja-JP" altLang="en-US" sz="800">
              <a:solidFill>
                <a:sysClr val="windowText" lastClr="000000"/>
              </a:solidFill>
              <a:latin typeface="ＭＳ ゴシック" pitchFamily="49" charset="-128"/>
              <a:ea typeface="ＭＳ ゴシック" pitchFamily="49" charset="-128"/>
            </a:rPr>
            <a:t>年を除した金額を積み立てており、そのため積立不足は生じていない状態。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将来負担比率は</a:t>
          </a:r>
          <a:r>
            <a:rPr kumimoji="1" lang="en-US" altLang="ja-JP" sz="1200">
              <a:solidFill>
                <a:sysClr val="windowText" lastClr="000000"/>
              </a:solidFill>
              <a:latin typeface="ＭＳ ゴシック" pitchFamily="49" charset="-128"/>
              <a:ea typeface="ＭＳ ゴシック" pitchFamily="49" charset="-128"/>
            </a:rPr>
            <a:t>9.5</a:t>
          </a:r>
          <a:r>
            <a:rPr kumimoji="1" lang="ja-JP" altLang="en-US" sz="1200">
              <a:solidFill>
                <a:sysClr val="windowText" lastClr="000000"/>
              </a:solidFill>
              <a:latin typeface="ＭＳ ゴシック" pitchFamily="49" charset="-128"/>
              <a:ea typeface="ＭＳ ゴシック" pitchFamily="49" charset="-128"/>
            </a:rPr>
            <a:t>％と前年度比</a:t>
          </a:r>
          <a:r>
            <a:rPr kumimoji="1" lang="en-US" altLang="ja-JP" sz="1200">
              <a:solidFill>
                <a:sysClr val="windowText" lastClr="000000"/>
              </a:solidFill>
              <a:latin typeface="ＭＳ ゴシック" pitchFamily="49" charset="-128"/>
              <a:ea typeface="ＭＳ ゴシック" pitchFamily="49" charset="-128"/>
            </a:rPr>
            <a:t>+3.5</a:t>
          </a:r>
          <a:r>
            <a:rPr kumimoji="1" lang="ja-JP" altLang="en-US" sz="1200">
              <a:solidFill>
                <a:sysClr val="windowText" lastClr="000000"/>
              </a:solidFill>
              <a:latin typeface="ＭＳ ゴシック" pitchFamily="49" charset="-128"/>
              <a:ea typeface="ＭＳ ゴシック" pitchFamily="49" charset="-128"/>
            </a:rPr>
            <a:t>ポイントとなっており、</a:t>
          </a:r>
          <a:r>
            <a:rPr kumimoji="1" lang="en-US" altLang="ja-JP" sz="1200">
              <a:solidFill>
                <a:sysClr val="windowText" lastClr="000000"/>
              </a:solidFill>
              <a:latin typeface="ＭＳ ゴシック" pitchFamily="49" charset="-128"/>
              <a:ea typeface="ＭＳ ゴシック" pitchFamily="49" charset="-128"/>
            </a:rPr>
            <a:t>14</a:t>
          </a:r>
          <a:r>
            <a:rPr kumimoji="1" lang="ja-JP" altLang="en-US" sz="1200">
              <a:solidFill>
                <a:sysClr val="windowText" lastClr="000000"/>
              </a:solidFill>
              <a:latin typeface="ＭＳ ゴシック" pitchFamily="49" charset="-128"/>
              <a:ea typeface="ＭＳ ゴシック" pitchFamily="49" charset="-128"/>
            </a:rPr>
            <a:t>年ぶりに増加している。これは地方債現在高や退職手当負担見込額、組合等負担等見込額などの増加によるものである。</a:t>
          </a:r>
          <a:endParaRPr kumimoji="1" lang="en-US" altLang="ja-JP" sz="1200">
            <a:solidFill>
              <a:sysClr val="windowText" lastClr="000000"/>
            </a:solidFill>
            <a:latin typeface="ＭＳ ゴシック" pitchFamily="49" charset="-128"/>
            <a:ea typeface="ＭＳ ゴシック" pitchFamily="49" charset="-128"/>
          </a:endParaRP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一般会計等に係る地方債の現在高が、将来負担比率の分子の構造に多くを占める要因については、過去に実施した普通建設事業の財源として地方債を発行したことによるものである。また、公営企業債等繰入見込額も大きな割合を示しており、将来負担比率の改善をはかるには、次世代に負担を先送りしない責任ある財政運営のもと、全会計及び一部事務組合を含めた起債の抑制や、将来に備えた充当可能基金への積み増しなどによる改善を引き続き目指す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こ３か年においては、積立では、決算剰余金の財政調整基金への積立、ふるさと応援寄附金のふるさと応援基金への積立及び土地売払収入による公共施設整備基金への積立などが増加している。取崩しとしては、都市施設整備基金の下水道事業会計繰出金事業への取崩しや、ふるさと応援基金活用事業への取り崩し、地域環境基金活用事業への取崩しなどが主な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財政調整基金やその他の特定目的基金について、今後も目的を推進していくために、積立や取崩しを適切に行っていく見込である。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・ふるさと応援基金：市制</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周年記念事業やあしゆびプロジェクト事業など、寄附者の意思を汲んだ各事業に要する費用に充てるため。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・テクスピア大阪産業振興整備基金：テクスピア大阪の施設の維持管理に係る資金並びに市内の繊維産業をはじめとする地場産業の育成及び支援に係る事業に要する資金に充てるため。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・公共施設整備基金：公共施設の整備及び大規模改修に備えた財源確保のため。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・福祉基金：社会福祉施設の整備その他社会福祉事業に要する費用に充てるため。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・泉大津市営住宅整備基金：市営住宅の整備事業の資金や借入金に係る償還金に充てるため。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・ふるさと応援基金：ふるさと応援基金活用事業への充当の増により、令和４年度に比べて減少している。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・テクスピア大阪産業振興整備基金：ここ３か年においては、テクスピア大阪の貸付収入から施設の維持管理の必要経費を差し引いた額を積立てたことにより増加している。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年度に設置した基金であり、市の保有している土地の売払収入により積立が増加している。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・福祉基金：ここ３か年においては、一般寄附金による積立による増、福祉基金事業への充当による取崩しのため減少している。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ふるさと応援基金をはじめとするその他の特定目的基金について、今後も目的を推進していくために、積立や取崩しを適切に行っていく見込である。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財源調整による積立の増、財源取崩の減などにより、前年度に比べて減少している。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近年増加している災害等、また経済事情の変動等により財源不足に陥った場合に備え、毎年の収支状況を踏まえながら、今後においても、市民サービスの水準を維持しつつ、積立を行っていく見込みである。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臨時財政対策債償還基金費の積立及び土地開発公社買い戻し土地の事業化に伴う繰上償還相当額の積立に伴う現在高の増により、前年度に比べて増加している。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39371973</v>
      </c>
      <c r="BO4" s="449"/>
      <c r="BP4" s="449"/>
      <c r="BQ4" s="449"/>
      <c r="BR4" s="449"/>
      <c r="BS4" s="449"/>
      <c r="BT4" s="449"/>
      <c r="BU4" s="450"/>
      <c r="BV4" s="448">
        <v>34547099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v>
      </c>
      <c r="CU4" s="589"/>
      <c r="CV4" s="589"/>
      <c r="CW4" s="589"/>
      <c r="CX4" s="589"/>
      <c r="CY4" s="589"/>
      <c r="CZ4" s="589"/>
      <c r="DA4" s="590"/>
      <c r="DB4" s="588">
        <v>1.8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39134586</v>
      </c>
      <c r="BO5" s="420"/>
      <c r="BP5" s="420"/>
      <c r="BQ5" s="420"/>
      <c r="BR5" s="420"/>
      <c r="BS5" s="420"/>
      <c r="BT5" s="420"/>
      <c r="BU5" s="421"/>
      <c r="BV5" s="419">
        <v>34024014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96.7</v>
      </c>
      <c r="CU5" s="417"/>
      <c r="CV5" s="417"/>
      <c r="CW5" s="417"/>
      <c r="CX5" s="417"/>
      <c r="CY5" s="417"/>
      <c r="CZ5" s="417"/>
      <c r="DA5" s="418"/>
      <c r="DB5" s="416">
        <v>94.8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237387</v>
      </c>
      <c r="BO6" s="420"/>
      <c r="BP6" s="420"/>
      <c r="BQ6" s="420"/>
      <c r="BR6" s="420"/>
      <c r="BS6" s="420"/>
      <c r="BT6" s="420"/>
      <c r="BU6" s="421"/>
      <c r="BV6" s="419">
        <v>523085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97.6</v>
      </c>
      <c r="CU6" s="563"/>
      <c r="CV6" s="563"/>
      <c r="CW6" s="563"/>
      <c r="CX6" s="563"/>
      <c r="CY6" s="563"/>
      <c r="CZ6" s="563"/>
      <c r="DA6" s="564"/>
      <c r="DB6" s="562">
        <v>96.9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16575</v>
      </c>
      <c r="BO7" s="420"/>
      <c r="BP7" s="420"/>
      <c r="BQ7" s="420"/>
      <c r="BR7" s="420"/>
      <c r="BS7" s="420"/>
      <c r="BT7" s="420"/>
      <c r="BU7" s="421"/>
      <c r="BV7" s="419">
        <v>203807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17880885</v>
      </c>
      <c r="CU7" s="420"/>
      <c r="CV7" s="420"/>
      <c r="CW7" s="420"/>
      <c r="CX7" s="420"/>
      <c r="CY7" s="420"/>
      <c r="CZ7" s="420"/>
      <c r="DA7" s="421"/>
      <c r="DB7" s="419">
        <v>17598552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220812</v>
      </c>
      <c r="BO8" s="420"/>
      <c r="BP8" s="420"/>
      <c r="BQ8" s="420"/>
      <c r="BR8" s="420"/>
      <c r="BS8" s="420"/>
      <c r="BT8" s="420"/>
      <c r="BU8" s="421"/>
      <c r="BV8" s="419">
        <v>319278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0.71</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74412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-98466</v>
      </c>
      <c r="BO9" s="420"/>
      <c r="BP9" s="420"/>
      <c r="BQ9" s="420"/>
      <c r="BR9" s="420"/>
      <c r="BS9" s="420"/>
      <c r="BT9" s="420"/>
      <c r="BU9" s="421"/>
      <c r="BV9" s="419">
        <v>-25262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10.9</v>
      </c>
      <c r="CU9" s="417"/>
      <c r="CV9" s="417"/>
      <c r="CW9" s="417"/>
      <c r="CX9" s="417"/>
      <c r="CY9" s="417"/>
      <c r="CZ9" s="417"/>
      <c r="DA9" s="418"/>
      <c r="DB9" s="416">
        <v>12.7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75897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619102</v>
      </c>
      <c r="BO10" s="420"/>
      <c r="BP10" s="420"/>
      <c r="BQ10" s="420"/>
      <c r="BR10" s="420"/>
      <c r="BS10" s="420"/>
      <c r="BT10" s="420"/>
      <c r="BU10" s="421"/>
      <c r="BV10" s="419">
        <v>794168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73145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700000</v>
      </c>
      <c r="BO12" s="420"/>
      <c r="BP12" s="420"/>
      <c r="BQ12" s="420"/>
      <c r="BR12" s="420"/>
      <c r="BS12" s="420"/>
      <c r="BT12" s="420"/>
      <c r="BU12" s="421"/>
      <c r="BV12" s="419">
        <v>300000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71437</v>
      </c>
      <c r="S13" s="507"/>
      <c r="T13" s="507"/>
      <c r="U13" s="507"/>
      <c r="V13" s="508"/>
      <c r="W13" s="509" t="s">
        <v>131</v>
      </c>
      <c r="X13" s="405"/>
      <c r="Y13" s="405"/>
      <c r="Z13" s="405"/>
      <c r="AA13" s="405"/>
      <c r="AB13" s="406"/>
      <c r="AC13" s="372">
        <v>84</v>
      </c>
      <c r="AD13" s="373"/>
      <c r="AE13" s="373"/>
      <c r="AF13" s="373"/>
      <c r="AG13" s="374"/>
      <c r="AH13" s="372">
        <v>94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-179364</v>
      </c>
      <c r="BO13" s="420"/>
      <c r="BP13" s="420"/>
      <c r="BQ13" s="420"/>
      <c r="BR13" s="420"/>
      <c r="BS13" s="420"/>
      <c r="BT13" s="420"/>
      <c r="BU13" s="421"/>
      <c r="BV13" s="419">
        <v>468906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73282</v>
      </c>
      <c r="S14" s="507"/>
      <c r="T14" s="507"/>
      <c r="U14" s="507"/>
      <c r="V14" s="508"/>
      <c r="W14" s="510"/>
      <c r="X14" s="408"/>
      <c r="Y14" s="408"/>
      <c r="Z14" s="408"/>
      <c r="AA14" s="408"/>
      <c r="AB14" s="409"/>
      <c r="AC14" s="499">
        <v>0.3</v>
      </c>
      <c r="AD14" s="500"/>
      <c r="AE14" s="500"/>
      <c r="AF14" s="500"/>
      <c r="AG14" s="501"/>
      <c r="AH14" s="499">
        <v>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9.5</v>
      </c>
      <c r="CU14" s="517"/>
      <c r="CV14" s="517"/>
      <c r="CW14" s="517"/>
      <c r="CX14" s="517"/>
      <c r="CY14" s="517"/>
      <c r="CZ14" s="517"/>
      <c r="DA14" s="518"/>
      <c r="DB14" s="516">
        <v>6.1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71765</v>
      </c>
      <c r="S15" s="507"/>
      <c r="T15" s="507"/>
      <c r="U15" s="507"/>
      <c r="V15" s="508"/>
      <c r="W15" s="509" t="s">
        <v>137</v>
      </c>
      <c r="X15" s="405"/>
      <c r="Y15" s="405"/>
      <c r="Z15" s="405"/>
      <c r="AA15" s="405"/>
      <c r="AB15" s="406"/>
      <c r="AC15" s="372">
        <v>7020</v>
      </c>
      <c r="AD15" s="373"/>
      <c r="AE15" s="373"/>
      <c r="AF15" s="373"/>
      <c r="AG15" s="374"/>
      <c r="AH15" s="372">
        <v>7744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10334287</v>
      </c>
      <c r="BO15" s="449"/>
      <c r="BP15" s="449"/>
      <c r="BQ15" s="449"/>
      <c r="BR15" s="449"/>
      <c r="BS15" s="449"/>
      <c r="BT15" s="449"/>
      <c r="BU15" s="450"/>
      <c r="BV15" s="448">
        <v>10053995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22.9</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14892598</v>
      </c>
      <c r="BO16" s="420"/>
      <c r="BP16" s="420"/>
      <c r="BQ16" s="420"/>
      <c r="BR16" s="420"/>
      <c r="BS16" s="420"/>
      <c r="BT16" s="420"/>
      <c r="BU16" s="421"/>
      <c r="BV16" s="419">
        <v>14458082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23524</v>
      </c>
      <c r="AD17" s="373"/>
      <c r="AE17" s="373"/>
      <c r="AF17" s="373"/>
      <c r="AG17" s="374"/>
      <c r="AH17" s="372">
        <v>22582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13142220</v>
      </c>
      <c r="BO17" s="420"/>
      <c r="BP17" s="420"/>
      <c r="BQ17" s="420"/>
      <c r="BR17" s="420"/>
      <c r="BS17" s="420"/>
      <c r="BT17" s="420"/>
      <c r="BU17" s="421"/>
      <c r="BV17" s="419">
        <v>12795903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14.33</v>
      </c>
      <c r="M18" s="472"/>
      <c r="N18" s="472"/>
      <c r="O18" s="472"/>
      <c r="P18" s="472"/>
      <c r="Q18" s="472"/>
      <c r="R18" s="473"/>
      <c r="S18" s="473"/>
      <c r="T18" s="473"/>
      <c r="U18" s="473"/>
      <c r="V18" s="474"/>
      <c r="W18" s="490"/>
      <c r="X18" s="491"/>
      <c r="Y18" s="491"/>
      <c r="Z18" s="491"/>
      <c r="AA18" s="491"/>
      <c r="AB18" s="515"/>
      <c r="AC18" s="389">
        <v>76.8</v>
      </c>
      <c r="AD18" s="390"/>
      <c r="AE18" s="390"/>
      <c r="AF18" s="390"/>
      <c r="AG18" s="475"/>
      <c r="AH18" s="389">
        <v>74.2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17706265</v>
      </c>
      <c r="BO18" s="420"/>
      <c r="BP18" s="420"/>
      <c r="BQ18" s="420"/>
      <c r="BR18" s="420"/>
      <c r="BS18" s="420"/>
      <c r="BT18" s="420"/>
      <c r="BU18" s="421"/>
      <c r="BV18" s="419">
        <v>17223774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5193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23501993</v>
      </c>
      <c r="BO19" s="420"/>
      <c r="BP19" s="420"/>
      <c r="BQ19" s="420"/>
      <c r="BR19" s="420"/>
      <c r="BS19" s="420"/>
      <c r="BT19" s="420"/>
      <c r="BU19" s="421"/>
      <c r="BV19" s="419">
        <v>21639395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32516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27580242</v>
      </c>
      <c r="BO22" s="449"/>
      <c r="BP22" s="449"/>
      <c r="BQ22" s="449"/>
      <c r="BR22" s="449"/>
      <c r="BS22" s="449"/>
      <c r="BT22" s="449"/>
      <c r="BU22" s="450"/>
      <c r="BV22" s="448">
        <v>26247712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22484451</v>
      </c>
      <c r="BO23" s="420"/>
      <c r="BP23" s="420"/>
      <c r="BQ23" s="420"/>
      <c r="BR23" s="420"/>
      <c r="BS23" s="420"/>
      <c r="BT23" s="420"/>
      <c r="BU23" s="421"/>
      <c r="BV23" s="419">
        <v>21513947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7120</v>
      </c>
      <c r="R24" s="373"/>
      <c r="S24" s="373"/>
      <c r="T24" s="373"/>
      <c r="U24" s="373"/>
      <c r="V24" s="374"/>
      <c r="W24" s="462"/>
      <c r="X24" s="399"/>
      <c r="Y24" s="400"/>
      <c r="Z24" s="375" t="s">
        <v>162</v>
      </c>
      <c r="AA24" s="376"/>
      <c r="AB24" s="376"/>
      <c r="AC24" s="376"/>
      <c r="AD24" s="376"/>
      <c r="AE24" s="376"/>
      <c r="AF24" s="376"/>
      <c r="AG24" s="377"/>
      <c r="AH24" s="372">
        <v>460</v>
      </c>
      <c r="AI24" s="373"/>
      <c r="AJ24" s="373"/>
      <c r="AK24" s="373"/>
      <c r="AL24" s="374"/>
      <c r="AM24" s="372">
        <v>1333080</v>
      </c>
      <c r="AN24" s="373"/>
      <c r="AO24" s="373"/>
      <c r="AP24" s="373"/>
      <c r="AQ24" s="373"/>
      <c r="AR24" s="374"/>
      <c r="AS24" s="372">
        <v>2898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15063630</v>
      </c>
      <c r="BO24" s="420"/>
      <c r="BP24" s="420"/>
      <c r="BQ24" s="420"/>
      <c r="BR24" s="420"/>
      <c r="BS24" s="420"/>
      <c r="BT24" s="420"/>
      <c r="BU24" s="421"/>
      <c r="BV24" s="419">
        <v>12715296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6320</v>
      </c>
      <c r="R25" s="373"/>
      <c r="S25" s="373"/>
      <c r="T25" s="373"/>
      <c r="U25" s="373"/>
      <c r="V25" s="374"/>
      <c r="W25" s="462"/>
      <c r="X25" s="399"/>
      <c r="Y25" s="400"/>
      <c r="Z25" s="375" t="s">
        <v>165</v>
      </c>
      <c r="AA25" s="376"/>
      <c r="AB25" s="376"/>
      <c r="AC25" s="376"/>
      <c r="AD25" s="376"/>
      <c r="AE25" s="376"/>
      <c r="AF25" s="376"/>
      <c r="AG25" s="377"/>
      <c r="AH25" s="372">
        <v>85</v>
      </c>
      <c r="AI25" s="373"/>
      <c r="AJ25" s="373"/>
      <c r="AK25" s="373"/>
      <c r="AL25" s="374"/>
      <c r="AM25" s="372">
        <v>234515</v>
      </c>
      <c r="AN25" s="373"/>
      <c r="AO25" s="373"/>
      <c r="AP25" s="373"/>
      <c r="AQ25" s="373"/>
      <c r="AR25" s="374"/>
      <c r="AS25" s="372">
        <v>2759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4015963</v>
      </c>
      <c r="BO25" s="449"/>
      <c r="BP25" s="449"/>
      <c r="BQ25" s="449"/>
      <c r="BR25" s="449"/>
      <c r="BS25" s="449"/>
      <c r="BT25" s="449"/>
      <c r="BU25" s="450"/>
      <c r="BV25" s="448">
        <v>6701091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6300</v>
      </c>
      <c r="R26" s="373"/>
      <c r="S26" s="373"/>
      <c r="T26" s="373"/>
      <c r="U26" s="373"/>
      <c r="V26" s="374"/>
      <c r="W26" s="462"/>
      <c r="X26" s="399"/>
      <c r="Y26" s="400"/>
      <c r="Z26" s="375" t="s">
        <v>168</v>
      </c>
      <c r="AA26" s="430"/>
      <c r="AB26" s="430"/>
      <c r="AC26" s="430"/>
      <c r="AD26" s="430"/>
      <c r="AE26" s="430"/>
      <c r="AF26" s="430"/>
      <c r="AG26" s="431"/>
      <c r="AH26" s="372">
        <v>13</v>
      </c>
      <c r="AI26" s="373"/>
      <c r="AJ26" s="373"/>
      <c r="AK26" s="373"/>
      <c r="AL26" s="374"/>
      <c r="AM26" s="372">
        <v>40235</v>
      </c>
      <c r="AN26" s="373"/>
      <c r="AO26" s="373"/>
      <c r="AP26" s="373"/>
      <c r="AQ26" s="373"/>
      <c r="AR26" s="374"/>
      <c r="AS26" s="372">
        <v>3095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376531</v>
      </c>
      <c r="BO26" s="420"/>
      <c r="BP26" s="420"/>
      <c r="BQ26" s="420"/>
      <c r="BR26" s="420"/>
      <c r="BS26" s="420"/>
      <c r="BT26" s="420"/>
      <c r="BU26" s="421"/>
      <c r="BV26" s="419">
        <v>313575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6100</v>
      </c>
      <c r="R27" s="373"/>
      <c r="S27" s="373"/>
      <c r="T27" s="373"/>
      <c r="U27" s="373"/>
      <c r="V27" s="374"/>
      <c r="W27" s="462"/>
      <c r="X27" s="399"/>
      <c r="Y27" s="400"/>
      <c r="Z27" s="375" t="s">
        <v>171</v>
      </c>
      <c r="AA27" s="376"/>
      <c r="AB27" s="376"/>
      <c r="AC27" s="376"/>
      <c r="AD27" s="376"/>
      <c r="AE27" s="376"/>
      <c r="AF27" s="376"/>
      <c r="AG27" s="377"/>
      <c r="AH27" s="372">
        <v>28</v>
      </c>
      <c r="AI27" s="373"/>
      <c r="AJ27" s="373"/>
      <c r="AK27" s="373"/>
      <c r="AL27" s="374"/>
      <c r="AM27" s="372">
        <v>92028</v>
      </c>
      <c r="AN27" s="373"/>
      <c r="AO27" s="373"/>
      <c r="AP27" s="373"/>
      <c r="AQ27" s="373"/>
      <c r="AR27" s="374"/>
      <c r="AS27" s="372">
        <v>3287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4753019</v>
      </c>
      <c r="BO28" s="449"/>
      <c r="BP28" s="449"/>
      <c r="BQ28" s="449"/>
      <c r="BR28" s="449"/>
      <c r="BS28" s="449"/>
      <c r="BT28" s="449"/>
      <c r="BU28" s="450"/>
      <c r="BV28" s="448">
        <v>4833917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5500</v>
      </c>
      <c r="R29" s="373"/>
      <c r="S29" s="373"/>
      <c r="T29" s="373"/>
      <c r="U29" s="373"/>
      <c r="V29" s="374"/>
      <c r="W29" s="463"/>
      <c r="X29" s="464"/>
      <c r="Y29" s="465"/>
      <c r="Z29" s="375" t="s">
        <v>177</v>
      </c>
      <c r="AA29" s="376"/>
      <c r="AB29" s="376"/>
      <c r="AC29" s="376"/>
      <c r="AD29" s="376"/>
      <c r="AE29" s="376"/>
      <c r="AF29" s="376"/>
      <c r="AG29" s="377"/>
      <c r="AH29" s="372">
        <v>488</v>
      </c>
      <c r="AI29" s="373"/>
      <c r="AJ29" s="373"/>
      <c r="AK29" s="373"/>
      <c r="AL29" s="374"/>
      <c r="AM29" s="372">
        <v>1425108</v>
      </c>
      <c r="AN29" s="373"/>
      <c r="AO29" s="373"/>
      <c r="AP29" s="373"/>
      <c r="AQ29" s="373"/>
      <c r="AR29" s="374"/>
      <c r="AS29" s="372">
        <v>2920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617491</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4506826</v>
      </c>
      <c r="BO30" s="454"/>
      <c r="BP30" s="454"/>
      <c r="BQ30" s="454"/>
      <c r="BR30" s="454"/>
      <c r="BS30" s="454"/>
      <c r="BT30" s="454"/>
      <c r="BU30" s="455"/>
      <c r="BV30" s="453">
        <v>4218943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泉大津市病院事業会計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泉大津市、和泉市墓地組合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泉大津マリン</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泉大津市水道事業会計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高石市泉大津市墓地組合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泉大津埠頭</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泉大津市下水道事業会計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泉北環境整備施設組合（一般会計）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大阪府都市ボートレース企業団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大阪府後期高齢者広域連合（後期高齢者医療特別会計）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大阪広域水道企業団（水道企業会計）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z2Bb24ugP0EFoQjqD8CRlUISK5tnVHsvDPQ+J4qjWJJap4rlrojFK77PUq6PYDPRAPu55zUJGa5+murhQNpHQ==" saltValue="ynzZ1jBW4+lexO7ouHst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12058165</v>
      </c>
      <c r="S5" s="677"/>
      <c r="T5" s="677"/>
      <c r="U5" s="677"/>
      <c r="V5" s="677"/>
      <c r="W5" s="677"/>
      <c r="X5" s="677"/>
      <c r="Y5" s="702"/>
      <c r="Z5" s="715">
        <v>30.6</v>
      </c>
      <c r="AA5" s="715"/>
      <c r="AB5" s="715"/>
      <c r="AC5" s="715"/>
      <c r="AD5" s="716">
        <v>11055089</v>
      </c>
      <c r="AE5" s="716"/>
      <c r="AF5" s="716"/>
      <c r="AG5" s="716"/>
      <c r="AH5" s="716"/>
      <c r="AI5" s="716"/>
      <c r="AJ5" s="716"/>
      <c r="AK5" s="716"/>
      <c r="AL5" s="703">
        <v>61</v>
      </c>
      <c r="AM5" s="685"/>
      <c r="AN5" s="685"/>
      <c r="AO5" s="704"/>
      <c r="AP5" s="679" t="s">
        <v>216</v>
      </c>
      <c r="AQ5" s="680"/>
      <c r="AR5" s="680"/>
      <c r="AS5" s="680"/>
      <c r="AT5" s="680"/>
      <c r="AU5" s="680"/>
      <c r="AV5" s="680"/>
      <c r="AW5" s="680"/>
      <c r="AX5" s="680"/>
      <c r="AY5" s="680"/>
      <c r="AZ5" s="680"/>
      <c r="BA5" s="680"/>
      <c r="BB5" s="680"/>
      <c r="BC5" s="680"/>
      <c r="BD5" s="680"/>
      <c r="BE5" s="680"/>
      <c r="BF5" s="681"/>
      <c r="BG5" s="621">
        <v>11055089</v>
      </c>
      <c r="BH5" s="622"/>
      <c r="BI5" s="622"/>
      <c r="BJ5" s="622"/>
      <c r="BK5" s="622"/>
      <c r="BL5" s="622"/>
      <c r="BM5" s="622"/>
      <c r="BN5" s="623"/>
      <c r="BO5" s="659">
        <v>91.7</v>
      </c>
      <c r="BP5" s="659"/>
      <c r="BQ5" s="659"/>
      <c r="BR5" s="659"/>
      <c r="BS5" s="660">
        <v>196379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184574</v>
      </c>
      <c r="S6" s="622"/>
      <c r="T6" s="622"/>
      <c r="U6" s="622"/>
      <c r="V6" s="622"/>
      <c r="W6" s="622"/>
      <c r="X6" s="622"/>
      <c r="Y6" s="623"/>
      <c r="Z6" s="659">
        <v>0.5</v>
      </c>
      <c r="AA6" s="659"/>
      <c r="AB6" s="659"/>
      <c r="AC6" s="659"/>
      <c r="AD6" s="660">
        <v>184574</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11055089</v>
      </c>
      <c r="BH6" s="622"/>
      <c r="BI6" s="622"/>
      <c r="BJ6" s="622"/>
      <c r="BK6" s="622"/>
      <c r="BL6" s="622"/>
      <c r="BM6" s="622"/>
      <c r="BN6" s="623"/>
      <c r="BO6" s="659">
        <v>91.7</v>
      </c>
      <c r="BP6" s="659"/>
      <c r="BQ6" s="659"/>
      <c r="BR6" s="659"/>
      <c r="BS6" s="660">
        <v>196379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248909</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248909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8911</v>
      </c>
      <c r="S7" s="622"/>
      <c r="T7" s="622"/>
      <c r="U7" s="622"/>
      <c r="V7" s="622"/>
      <c r="W7" s="622"/>
      <c r="X7" s="622"/>
      <c r="Y7" s="623"/>
      <c r="Z7" s="659">
        <v>0</v>
      </c>
      <c r="AA7" s="659"/>
      <c r="AB7" s="659"/>
      <c r="AC7" s="659"/>
      <c r="AD7" s="660">
        <v>8911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4842963</v>
      </c>
      <c r="BH7" s="622"/>
      <c r="BI7" s="622"/>
      <c r="BJ7" s="622"/>
      <c r="BK7" s="622"/>
      <c r="BL7" s="622"/>
      <c r="BM7" s="622"/>
      <c r="BN7" s="623"/>
      <c r="BO7" s="659">
        <v>40.200000000000003</v>
      </c>
      <c r="BP7" s="659"/>
      <c r="BQ7" s="659"/>
      <c r="BR7" s="659"/>
      <c r="BS7" s="660">
        <v>196379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4584256</v>
      </c>
      <c r="CS7" s="622"/>
      <c r="CT7" s="622"/>
      <c r="CU7" s="622"/>
      <c r="CV7" s="622"/>
      <c r="CW7" s="622"/>
      <c r="CX7" s="622"/>
      <c r="CY7" s="623"/>
      <c r="CZ7" s="659">
        <v>11.7</v>
      </c>
      <c r="DA7" s="659"/>
      <c r="DB7" s="659"/>
      <c r="DC7" s="659"/>
      <c r="DD7" s="627">
        <v>415203</v>
      </c>
      <c r="DE7" s="622"/>
      <c r="DF7" s="622"/>
      <c r="DG7" s="622"/>
      <c r="DH7" s="622"/>
      <c r="DI7" s="622"/>
      <c r="DJ7" s="622"/>
      <c r="DK7" s="622"/>
      <c r="DL7" s="622"/>
      <c r="DM7" s="622"/>
      <c r="DN7" s="622"/>
      <c r="DO7" s="622"/>
      <c r="DP7" s="623"/>
      <c r="DQ7" s="627">
        <v>3004485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89088</v>
      </c>
      <c r="S8" s="622"/>
      <c r="T8" s="622"/>
      <c r="U8" s="622"/>
      <c r="V8" s="622"/>
      <c r="W8" s="622"/>
      <c r="X8" s="622"/>
      <c r="Y8" s="623"/>
      <c r="Z8" s="659">
        <v>0.2</v>
      </c>
      <c r="AA8" s="659"/>
      <c r="AB8" s="659"/>
      <c r="AC8" s="659"/>
      <c r="AD8" s="660">
        <v>89088</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122891</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16157875</v>
      </c>
      <c r="CS8" s="622"/>
      <c r="CT8" s="622"/>
      <c r="CU8" s="622"/>
      <c r="CV8" s="622"/>
      <c r="CW8" s="622"/>
      <c r="CX8" s="622"/>
      <c r="CY8" s="623"/>
      <c r="CZ8" s="659">
        <v>41.3</v>
      </c>
      <c r="DA8" s="659"/>
      <c r="DB8" s="659"/>
      <c r="DC8" s="659"/>
      <c r="DD8" s="627">
        <v>347629</v>
      </c>
      <c r="DE8" s="622"/>
      <c r="DF8" s="622"/>
      <c r="DG8" s="622"/>
      <c r="DH8" s="622"/>
      <c r="DI8" s="622"/>
      <c r="DJ8" s="622"/>
      <c r="DK8" s="622"/>
      <c r="DL8" s="622"/>
      <c r="DM8" s="622"/>
      <c r="DN8" s="622"/>
      <c r="DO8" s="622"/>
      <c r="DP8" s="623"/>
      <c r="DQ8" s="627">
        <v>8112896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95839</v>
      </c>
      <c r="S9" s="622"/>
      <c r="T9" s="622"/>
      <c r="U9" s="622"/>
      <c r="V9" s="622"/>
      <c r="W9" s="622"/>
      <c r="X9" s="622"/>
      <c r="Y9" s="623"/>
      <c r="Z9" s="659">
        <v>0.2</v>
      </c>
      <c r="AA9" s="659"/>
      <c r="AB9" s="659"/>
      <c r="AC9" s="659"/>
      <c r="AD9" s="660">
        <v>95839</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3913133</v>
      </c>
      <c r="BH9" s="622"/>
      <c r="BI9" s="622"/>
      <c r="BJ9" s="622"/>
      <c r="BK9" s="622"/>
      <c r="BL9" s="622"/>
      <c r="BM9" s="622"/>
      <c r="BN9" s="623"/>
      <c r="BO9" s="659">
        <v>32.5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4263855</v>
      </c>
      <c r="CS9" s="622"/>
      <c r="CT9" s="622"/>
      <c r="CU9" s="622"/>
      <c r="CV9" s="622"/>
      <c r="CW9" s="622"/>
      <c r="CX9" s="622"/>
      <c r="CY9" s="623"/>
      <c r="CZ9" s="659">
        <v>10.9</v>
      </c>
      <c r="DA9" s="659"/>
      <c r="DB9" s="659"/>
      <c r="DC9" s="659"/>
      <c r="DD9" s="627">
        <v>35200</v>
      </c>
      <c r="DE9" s="622"/>
      <c r="DF9" s="622"/>
      <c r="DG9" s="622"/>
      <c r="DH9" s="622"/>
      <c r="DI9" s="622"/>
      <c r="DJ9" s="622"/>
      <c r="DK9" s="622"/>
      <c r="DL9" s="622"/>
      <c r="DM9" s="622"/>
      <c r="DN9" s="622"/>
      <c r="DO9" s="622"/>
      <c r="DP9" s="623"/>
      <c r="DQ9" s="627">
        <v>3004543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283561</v>
      </c>
      <c r="BH10" s="622"/>
      <c r="BI10" s="622"/>
      <c r="BJ10" s="622"/>
      <c r="BK10" s="622"/>
      <c r="BL10" s="622"/>
      <c r="BM10" s="622"/>
      <c r="BN10" s="623"/>
      <c r="BO10" s="659">
        <v>2.4</v>
      </c>
      <c r="BP10" s="659"/>
      <c r="BQ10" s="659"/>
      <c r="BR10" s="659"/>
      <c r="BS10" s="660">
        <v>47223</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31194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30306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1717405</v>
      </c>
      <c r="S11" s="622"/>
      <c r="T11" s="622"/>
      <c r="U11" s="622"/>
      <c r="V11" s="622"/>
      <c r="W11" s="622"/>
      <c r="X11" s="622"/>
      <c r="Y11" s="623"/>
      <c r="Z11" s="624">
        <v>4.4000000000000004</v>
      </c>
      <c r="AA11" s="625"/>
      <c r="AB11" s="625"/>
      <c r="AC11" s="626"/>
      <c r="AD11" s="627">
        <v>1717405</v>
      </c>
      <c r="AE11" s="622"/>
      <c r="AF11" s="622"/>
      <c r="AG11" s="622"/>
      <c r="AH11" s="622"/>
      <c r="AI11" s="622"/>
      <c r="AJ11" s="622"/>
      <c r="AK11" s="623"/>
      <c r="AL11" s="624">
        <v>9.5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523378</v>
      </c>
      <c r="BH11" s="622"/>
      <c r="BI11" s="622"/>
      <c r="BJ11" s="622"/>
      <c r="BK11" s="622"/>
      <c r="BL11" s="622"/>
      <c r="BM11" s="622"/>
      <c r="BN11" s="623"/>
      <c r="BO11" s="659">
        <v>4.3</v>
      </c>
      <c r="BP11" s="659"/>
      <c r="BQ11" s="659"/>
      <c r="BR11" s="659"/>
      <c r="BS11" s="660">
        <v>149156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23893</v>
      </c>
      <c r="CS11" s="622"/>
      <c r="CT11" s="622"/>
      <c r="CU11" s="622"/>
      <c r="CV11" s="622"/>
      <c r="CW11" s="622"/>
      <c r="CX11" s="622"/>
      <c r="CY11" s="623"/>
      <c r="CZ11" s="659">
        <v>0.1</v>
      </c>
      <c r="DA11" s="659"/>
      <c r="DB11" s="659"/>
      <c r="DC11" s="659"/>
      <c r="DD11" s="627" t="s">
        <v>122</v>
      </c>
      <c r="DE11" s="622"/>
      <c r="DF11" s="622"/>
      <c r="DG11" s="622"/>
      <c r="DH11" s="622"/>
      <c r="DI11" s="622"/>
      <c r="DJ11" s="622"/>
      <c r="DK11" s="622"/>
      <c r="DL11" s="622"/>
      <c r="DM11" s="622"/>
      <c r="DN11" s="622"/>
      <c r="DO11" s="622"/>
      <c r="DP11" s="623"/>
      <c r="DQ11" s="627">
        <v>22408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5412319</v>
      </c>
      <c r="BH12" s="622"/>
      <c r="BI12" s="622"/>
      <c r="BJ12" s="622"/>
      <c r="BK12" s="622"/>
      <c r="BL12" s="622"/>
      <c r="BM12" s="622"/>
      <c r="BN12" s="623"/>
      <c r="BO12" s="659">
        <v>44.9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268929</v>
      </c>
      <c r="CS12" s="622"/>
      <c r="CT12" s="622"/>
      <c r="CU12" s="622"/>
      <c r="CV12" s="622"/>
      <c r="CW12" s="622"/>
      <c r="CX12" s="622"/>
      <c r="CY12" s="623"/>
      <c r="CZ12" s="659">
        <v>0.7</v>
      </c>
      <c r="DA12" s="659"/>
      <c r="DB12" s="659"/>
      <c r="DC12" s="659"/>
      <c r="DD12" s="627" t="s">
        <v>122</v>
      </c>
      <c r="DE12" s="622"/>
      <c r="DF12" s="622"/>
      <c r="DG12" s="622"/>
      <c r="DH12" s="622"/>
      <c r="DI12" s="622"/>
      <c r="DJ12" s="622"/>
      <c r="DK12" s="622"/>
      <c r="DL12" s="622"/>
      <c r="DM12" s="622"/>
      <c r="DN12" s="622"/>
      <c r="DO12" s="622"/>
      <c r="DP12" s="623"/>
      <c r="DQ12" s="627">
        <v>219657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4850065</v>
      </c>
      <c r="BH13" s="622"/>
      <c r="BI13" s="622"/>
      <c r="BJ13" s="622"/>
      <c r="BK13" s="622"/>
      <c r="BL13" s="622"/>
      <c r="BM13" s="622"/>
      <c r="BN13" s="623"/>
      <c r="BO13" s="659">
        <v>40.200000000000003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3886309</v>
      </c>
      <c r="CS13" s="622"/>
      <c r="CT13" s="622"/>
      <c r="CU13" s="622"/>
      <c r="CV13" s="622"/>
      <c r="CW13" s="622"/>
      <c r="CX13" s="622"/>
      <c r="CY13" s="623"/>
      <c r="CZ13" s="659">
        <v>9.9</v>
      </c>
      <c r="DA13" s="659"/>
      <c r="DB13" s="659"/>
      <c r="DC13" s="659"/>
      <c r="DD13" s="627">
        <v>1837070</v>
      </c>
      <c r="DE13" s="622"/>
      <c r="DF13" s="622"/>
      <c r="DG13" s="622"/>
      <c r="DH13" s="622"/>
      <c r="DI13" s="622"/>
      <c r="DJ13" s="622"/>
      <c r="DK13" s="622"/>
      <c r="DL13" s="622"/>
      <c r="DM13" s="622"/>
      <c r="DN13" s="622"/>
      <c r="DO13" s="622"/>
      <c r="DP13" s="623"/>
      <c r="DQ13" s="627">
        <v>2451249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1618</v>
      </c>
      <c r="S14" s="622"/>
      <c r="T14" s="622"/>
      <c r="U14" s="622"/>
      <c r="V14" s="622"/>
      <c r="W14" s="622"/>
      <c r="X14" s="622"/>
      <c r="Y14" s="623"/>
      <c r="Z14" s="659">
        <v>0</v>
      </c>
      <c r="AA14" s="659"/>
      <c r="AB14" s="659"/>
      <c r="AC14" s="659"/>
      <c r="AD14" s="660">
        <v>1618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142083</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736083</v>
      </c>
      <c r="CS14" s="622"/>
      <c r="CT14" s="622"/>
      <c r="CU14" s="622"/>
      <c r="CV14" s="622"/>
      <c r="CW14" s="622"/>
      <c r="CX14" s="622"/>
      <c r="CY14" s="623"/>
      <c r="CZ14" s="659">
        <v>1.9</v>
      </c>
      <c r="DA14" s="659"/>
      <c r="DB14" s="659"/>
      <c r="DC14" s="659"/>
      <c r="DD14" s="627" t="s">
        <v>122</v>
      </c>
      <c r="DE14" s="622"/>
      <c r="DF14" s="622"/>
      <c r="DG14" s="622"/>
      <c r="DH14" s="622"/>
      <c r="DI14" s="622"/>
      <c r="DJ14" s="622"/>
      <c r="DK14" s="622"/>
      <c r="DL14" s="622"/>
      <c r="DM14" s="622"/>
      <c r="DN14" s="622"/>
      <c r="DO14" s="622"/>
      <c r="DP14" s="623"/>
      <c r="DQ14" s="627">
        <v>726658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657724</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6369367</v>
      </c>
      <c r="CS15" s="622"/>
      <c r="CT15" s="622"/>
      <c r="CU15" s="622"/>
      <c r="CV15" s="622"/>
      <c r="CW15" s="622"/>
      <c r="CX15" s="622"/>
      <c r="CY15" s="623"/>
      <c r="CZ15" s="659">
        <v>16.3</v>
      </c>
      <c r="DA15" s="659"/>
      <c r="DB15" s="659"/>
      <c r="DC15" s="659"/>
      <c r="DD15" s="627">
        <v>3122651</v>
      </c>
      <c r="DE15" s="622"/>
      <c r="DF15" s="622"/>
      <c r="DG15" s="622"/>
      <c r="DH15" s="622"/>
      <c r="DI15" s="622"/>
      <c r="DJ15" s="622"/>
      <c r="DK15" s="622"/>
      <c r="DL15" s="622"/>
      <c r="DM15" s="622"/>
      <c r="DN15" s="622"/>
      <c r="DO15" s="622"/>
      <c r="DP15" s="623"/>
      <c r="DQ15" s="627">
        <v>2890724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35560</v>
      </c>
      <c r="S16" s="622"/>
      <c r="T16" s="622"/>
      <c r="U16" s="622"/>
      <c r="V16" s="622"/>
      <c r="W16" s="622"/>
      <c r="X16" s="622"/>
      <c r="Y16" s="623"/>
      <c r="Z16" s="659">
        <v>0.1</v>
      </c>
      <c r="AA16" s="659"/>
      <c r="AB16" s="659"/>
      <c r="AC16" s="659"/>
      <c r="AD16" s="660">
        <v>35560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201939</v>
      </c>
      <c r="S17" s="622"/>
      <c r="T17" s="622"/>
      <c r="U17" s="622"/>
      <c r="V17" s="622"/>
      <c r="W17" s="622"/>
      <c r="X17" s="622"/>
      <c r="Y17" s="623"/>
      <c r="Z17" s="659">
        <v>0.5</v>
      </c>
      <c r="AA17" s="659"/>
      <c r="AB17" s="659"/>
      <c r="AC17" s="659"/>
      <c r="AD17" s="660">
        <v>201939</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2563916</v>
      </c>
      <c r="CS17" s="622"/>
      <c r="CT17" s="622"/>
      <c r="CU17" s="622"/>
      <c r="CV17" s="622"/>
      <c r="CW17" s="622"/>
      <c r="CX17" s="622"/>
      <c r="CY17" s="623"/>
      <c r="CZ17" s="659">
        <v>6.6</v>
      </c>
      <c r="DA17" s="659"/>
      <c r="DB17" s="659"/>
      <c r="DC17" s="659"/>
      <c r="DD17" s="627" t="s">
        <v>122</v>
      </c>
      <c r="DE17" s="622"/>
      <c r="DF17" s="622"/>
      <c r="DG17" s="622"/>
      <c r="DH17" s="622"/>
      <c r="DI17" s="622"/>
      <c r="DJ17" s="622"/>
      <c r="DK17" s="622"/>
      <c r="DL17" s="622"/>
      <c r="DM17" s="622"/>
      <c r="DN17" s="622"/>
      <c r="DO17" s="622"/>
      <c r="DP17" s="623"/>
      <c r="DQ17" s="627">
        <v>2552771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72954</v>
      </c>
      <c r="S18" s="622"/>
      <c r="T18" s="622"/>
      <c r="U18" s="622"/>
      <c r="V18" s="622"/>
      <c r="W18" s="622"/>
      <c r="X18" s="622"/>
      <c r="Y18" s="623"/>
      <c r="Z18" s="659">
        <v>0.2</v>
      </c>
      <c r="AA18" s="659"/>
      <c r="AB18" s="659"/>
      <c r="AC18" s="659"/>
      <c r="AD18" s="660">
        <v>72954</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71547</v>
      </c>
      <c r="S19" s="622"/>
      <c r="T19" s="622"/>
      <c r="U19" s="622"/>
      <c r="V19" s="622"/>
      <c r="W19" s="622"/>
      <c r="X19" s="622"/>
      <c r="Y19" s="623"/>
      <c r="Z19" s="659">
        <v>0.2</v>
      </c>
      <c r="AA19" s="659"/>
      <c r="AB19" s="659"/>
      <c r="AC19" s="659"/>
      <c r="AD19" s="660">
        <v>71547</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1003076</v>
      </c>
      <c r="BH19" s="622"/>
      <c r="BI19" s="622"/>
      <c r="BJ19" s="622"/>
      <c r="BK19" s="622"/>
      <c r="BL19" s="622"/>
      <c r="BM19" s="622"/>
      <c r="BN19" s="623"/>
      <c r="BO19" s="659">
        <v>8.3000000000000007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1407</v>
      </c>
      <c r="S20" s="622"/>
      <c r="T20" s="622"/>
      <c r="U20" s="622"/>
      <c r="V20" s="622"/>
      <c r="W20" s="622"/>
      <c r="X20" s="622"/>
      <c r="Y20" s="623"/>
      <c r="Z20" s="659">
        <v>0</v>
      </c>
      <c r="AA20" s="659"/>
      <c r="AB20" s="659"/>
      <c r="AC20" s="659"/>
      <c r="AD20" s="660">
        <v>1407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1003076</v>
      </c>
      <c r="BH20" s="622"/>
      <c r="BI20" s="622"/>
      <c r="BJ20" s="622"/>
      <c r="BK20" s="622"/>
      <c r="BL20" s="622"/>
      <c r="BM20" s="622"/>
      <c r="BN20" s="623"/>
      <c r="BO20" s="659">
        <v>8.3000000000000007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39134586</v>
      </c>
      <c r="CS20" s="622"/>
      <c r="CT20" s="622"/>
      <c r="CU20" s="622"/>
      <c r="CV20" s="622"/>
      <c r="CW20" s="622"/>
      <c r="CX20" s="622"/>
      <c r="CY20" s="623"/>
      <c r="CZ20" s="659">
        <v>100</v>
      </c>
      <c r="DA20" s="659"/>
      <c r="DB20" s="659"/>
      <c r="DC20" s="659"/>
      <c r="DD20" s="627">
        <v>5757753</v>
      </c>
      <c r="DE20" s="622"/>
      <c r="DF20" s="622"/>
      <c r="DG20" s="622"/>
      <c r="DH20" s="622"/>
      <c r="DI20" s="622"/>
      <c r="DJ20" s="622"/>
      <c r="DK20" s="622"/>
      <c r="DL20" s="622"/>
      <c r="DM20" s="622"/>
      <c r="DN20" s="622"/>
      <c r="DO20" s="622"/>
      <c r="DP20" s="623"/>
      <c r="DQ20" s="627">
        <v>23264606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4844237</v>
      </c>
      <c r="S21" s="622"/>
      <c r="T21" s="622"/>
      <c r="U21" s="622"/>
      <c r="V21" s="622"/>
      <c r="W21" s="622"/>
      <c r="X21" s="622"/>
      <c r="Y21" s="623"/>
      <c r="Z21" s="659">
        <v>12.3</v>
      </c>
      <c r="AA21" s="659"/>
      <c r="AB21" s="659"/>
      <c r="AC21" s="659"/>
      <c r="AD21" s="660">
        <v>4562662</v>
      </c>
      <c r="AE21" s="660"/>
      <c r="AF21" s="660"/>
      <c r="AG21" s="660"/>
      <c r="AH21" s="660"/>
      <c r="AI21" s="660"/>
      <c r="AJ21" s="660"/>
      <c r="AK21" s="660"/>
      <c r="AL21" s="624">
        <v>25.2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4562662</v>
      </c>
      <c r="S22" s="622"/>
      <c r="T22" s="622"/>
      <c r="U22" s="622"/>
      <c r="V22" s="622"/>
      <c r="W22" s="622"/>
      <c r="X22" s="622"/>
      <c r="Y22" s="623"/>
      <c r="Z22" s="659">
        <v>11.6</v>
      </c>
      <c r="AA22" s="659"/>
      <c r="AB22" s="659"/>
      <c r="AC22" s="659"/>
      <c r="AD22" s="660">
        <v>4562662</v>
      </c>
      <c r="AE22" s="660"/>
      <c r="AF22" s="660"/>
      <c r="AG22" s="660"/>
      <c r="AH22" s="660"/>
      <c r="AI22" s="660"/>
      <c r="AJ22" s="660"/>
      <c r="AK22" s="660"/>
      <c r="AL22" s="624">
        <v>25.2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281575</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1003076</v>
      </c>
      <c r="BH23" s="622"/>
      <c r="BI23" s="622"/>
      <c r="BJ23" s="622"/>
      <c r="BK23" s="622"/>
      <c r="BL23" s="622"/>
      <c r="BM23" s="622"/>
      <c r="BN23" s="623"/>
      <c r="BO23" s="659">
        <v>8.3000000000000007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16853211</v>
      </c>
      <c r="CS24" s="677"/>
      <c r="CT24" s="677"/>
      <c r="CU24" s="677"/>
      <c r="CV24" s="677"/>
      <c r="CW24" s="677"/>
      <c r="CX24" s="677"/>
      <c r="CY24" s="702"/>
      <c r="CZ24" s="703">
        <v>43.1</v>
      </c>
      <c r="DA24" s="685"/>
      <c r="DB24" s="685"/>
      <c r="DC24" s="705"/>
      <c r="DD24" s="701">
        <v>9528593</v>
      </c>
      <c r="DE24" s="677"/>
      <c r="DF24" s="677"/>
      <c r="DG24" s="677"/>
      <c r="DH24" s="677"/>
      <c r="DI24" s="677"/>
      <c r="DJ24" s="677"/>
      <c r="DK24" s="702"/>
      <c r="DL24" s="701">
        <v>9416807</v>
      </c>
      <c r="DM24" s="677"/>
      <c r="DN24" s="677"/>
      <c r="DO24" s="677"/>
      <c r="DP24" s="677"/>
      <c r="DQ24" s="677"/>
      <c r="DR24" s="677"/>
      <c r="DS24" s="677"/>
      <c r="DT24" s="677"/>
      <c r="DU24" s="677"/>
      <c r="DV24" s="702"/>
      <c r="DW24" s="703">
        <v>51.4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19310290</v>
      </c>
      <c r="S25" s="622"/>
      <c r="T25" s="622"/>
      <c r="U25" s="622"/>
      <c r="V25" s="622"/>
      <c r="W25" s="622"/>
      <c r="X25" s="622"/>
      <c r="Y25" s="623"/>
      <c r="Z25" s="659">
        <v>49</v>
      </c>
      <c r="AA25" s="659"/>
      <c r="AB25" s="659"/>
      <c r="AC25" s="659"/>
      <c r="AD25" s="660">
        <v>18025639</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4675042</v>
      </c>
      <c r="CS25" s="634"/>
      <c r="CT25" s="634"/>
      <c r="CU25" s="634"/>
      <c r="CV25" s="634"/>
      <c r="CW25" s="634"/>
      <c r="CX25" s="634"/>
      <c r="CY25" s="635"/>
      <c r="CZ25" s="624">
        <v>11.9</v>
      </c>
      <c r="DA25" s="636"/>
      <c r="DB25" s="636"/>
      <c r="DC25" s="637"/>
      <c r="DD25" s="627">
        <v>4174507</v>
      </c>
      <c r="DE25" s="634"/>
      <c r="DF25" s="634"/>
      <c r="DG25" s="634"/>
      <c r="DH25" s="634"/>
      <c r="DI25" s="634"/>
      <c r="DJ25" s="634"/>
      <c r="DK25" s="635"/>
      <c r="DL25" s="627">
        <v>4062721</v>
      </c>
      <c r="DM25" s="634"/>
      <c r="DN25" s="634"/>
      <c r="DO25" s="634"/>
      <c r="DP25" s="634"/>
      <c r="DQ25" s="634"/>
      <c r="DR25" s="634"/>
      <c r="DS25" s="634"/>
      <c r="DT25" s="634"/>
      <c r="DU25" s="634"/>
      <c r="DV25" s="635"/>
      <c r="DW25" s="624">
        <v>22.2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10838</v>
      </c>
      <c r="S26" s="622"/>
      <c r="T26" s="622"/>
      <c r="U26" s="622"/>
      <c r="V26" s="622"/>
      <c r="W26" s="622"/>
      <c r="X26" s="622"/>
      <c r="Y26" s="623"/>
      <c r="Z26" s="659">
        <v>0</v>
      </c>
      <c r="AA26" s="659"/>
      <c r="AB26" s="659"/>
      <c r="AC26" s="659"/>
      <c r="AD26" s="660">
        <v>10838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2813075</v>
      </c>
      <c r="CS26" s="622"/>
      <c r="CT26" s="622"/>
      <c r="CU26" s="622"/>
      <c r="CV26" s="622"/>
      <c r="CW26" s="622"/>
      <c r="CX26" s="622"/>
      <c r="CY26" s="623"/>
      <c r="CZ26" s="624">
        <v>7.2</v>
      </c>
      <c r="DA26" s="636"/>
      <c r="DB26" s="636"/>
      <c r="DC26" s="637"/>
      <c r="DD26" s="627">
        <v>2510883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24139</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12058165</v>
      </c>
      <c r="BH27" s="622"/>
      <c r="BI27" s="622"/>
      <c r="BJ27" s="622"/>
      <c r="BK27" s="622"/>
      <c r="BL27" s="622"/>
      <c r="BM27" s="622"/>
      <c r="BN27" s="623"/>
      <c r="BO27" s="659">
        <v>100</v>
      </c>
      <c r="BP27" s="659"/>
      <c r="BQ27" s="659"/>
      <c r="BR27" s="659"/>
      <c r="BS27" s="660">
        <v>196379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9614253</v>
      </c>
      <c r="CS27" s="634"/>
      <c r="CT27" s="634"/>
      <c r="CU27" s="634"/>
      <c r="CV27" s="634"/>
      <c r="CW27" s="634"/>
      <c r="CX27" s="634"/>
      <c r="CY27" s="635"/>
      <c r="CZ27" s="624">
        <v>24.6</v>
      </c>
      <c r="DA27" s="636"/>
      <c r="DB27" s="636"/>
      <c r="DC27" s="637"/>
      <c r="DD27" s="627">
        <v>2801315</v>
      </c>
      <c r="DE27" s="634"/>
      <c r="DF27" s="634"/>
      <c r="DG27" s="634"/>
      <c r="DH27" s="634"/>
      <c r="DI27" s="634"/>
      <c r="DJ27" s="634"/>
      <c r="DK27" s="635"/>
      <c r="DL27" s="627">
        <v>2801315</v>
      </c>
      <c r="DM27" s="634"/>
      <c r="DN27" s="634"/>
      <c r="DO27" s="634"/>
      <c r="DP27" s="634"/>
      <c r="DQ27" s="634"/>
      <c r="DR27" s="634"/>
      <c r="DS27" s="634"/>
      <c r="DT27" s="634"/>
      <c r="DU27" s="634"/>
      <c r="DV27" s="635"/>
      <c r="DW27" s="624">
        <v>15.3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242090</v>
      </c>
      <c r="S28" s="622"/>
      <c r="T28" s="622"/>
      <c r="U28" s="622"/>
      <c r="V28" s="622"/>
      <c r="W28" s="622"/>
      <c r="X28" s="622"/>
      <c r="Y28" s="623"/>
      <c r="Z28" s="659">
        <v>0.6</v>
      </c>
      <c r="AA28" s="659"/>
      <c r="AB28" s="659"/>
      <c r="AC28" s="659"/>
      <c r="AD28" s="660">
        <v>93356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2563916</v>
      </c>
      <c r="CS28" s="622"/>
      <c r="CT28" s="622"/>
      <c r="CU28" s="622"/>
      <c r="CV28" s="622"/>
      <c r="CW28" s="622"/>
      <c r="CX28" s="622"/>
      <c r="CY28" s="623"/>
      <c r="CZ28" s="624">
        <v>6.6</v>
      </c>
      <c r="DA28" s="636"/>
      <c r="DB28" s="636"/>
      <c r="DC28" s="637"/>
      <c r="DD28" s="627">
        <v>2552771</v>
      </c>
      <c r="DE28" s="622"/>
      <c r="DF28" s="622"/>
      <c r="DG28" s="622"/>
      <c r="DH28" s="622"/>
      <c r="DI28" s="622"/>
      <c r="DJ28" s="622"/>
      <c r="DK28" s="623"/>
      <c r="DL28" s="627">
        <v>2552771</v>
      </c>
      <c r="DM28" s="622"/>
      <c r="DN28" s="622"/>
      <c r="DO28" s="622"/>
      <c r="DP28" s="622"/>
      <c r="DQ28" s="622"/>
      <c r="DR28" s="622"/>
      <c r="DS28" s="622"/>
      <c r="DT28" s="622"/>
      <c r="DU28" s="622"/>
      <c r="DV28" s="623"/>
      <c r="DW28" s="624">
        <v>13.9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120691</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2563747</v>
      </c>
      <c r="CS29" s="634"/>
      <c r="CT29" s="634"/>
      <c r="CU29" s="634"/>
      <c r="CV29" s="634"/>
      <c r="CW29" s="634"/>
      <c r="CX29" s="634"/>
      <c r="CY29" s="635"/>
      <c r="CZ29" s="624">
        <v>6.6</v>
      </c>
      <c r="DA29" s="636"/>
      <c r="DB29" s="636"/>
      <c r="DC29" s="637"/>
      <c r="DD29" s="627">
        <v>2552602</v>
      </c>
      <c r="DE29" s="634"/>
      <c r="DF29" s="634"/>
      <c r="DG29" s="634"/>
      <c r="DH29" s="634"/>
      <c r="DI29" s="634"/>
      <c r="DJ29" s="634"/>
      <c r="DK29" s="635"/>
      <c r="DL29" s="627">
        <v>2552602</v>
      </c>
      <c r="DM29" s="634"/>
      <c r="DN29" s="634"/>
      <c r="DO29" s="634"/>
      <c r="DP29" s="634"/>
      <c r="DQ29" s="634"/>
      <c r="DR29" s="634"/>
      <c r="DS29" s="634"/>
      <c r="DT29" s="634"/>
      <c r="DU29" s="634"/>
      <c r="DV29" s="635"/>
      <c r="DW29" s="624">
        <v>13.9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9255065</v>
      </c>
      <c r="S30" s="622"/>
      <c r="T30" s="622"/>
      <c r="U30" s="622"/>
      <c r="V30" s="622"/>
      <c r="W30" s="622"/>
      <c r="X30" s="622"/>
      <c r="Y30" s="623"/>
      <c r="Z30" s="659">
        <v>23.5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2413373</v>
      </c>
      <c r="CS30" s="622"/>
      <c r="CT30" s="622"/>
      <c r="CU30" s="622"/>
      <c r="CV30" s="622"/>
      <c r="CW30" s="622"/>
      <c r="CX30" s="622"/>
      <c r="CY30" s="623"/>
      <c r="CZ30" s="624">
        <v>6.2</v>
      </c>
      <c r="DA30" s="636"/>
      <c r="DB30" s="636"/>
      <c r="DC30" s="637"/>
      <c r="DD30" s="627">
        <v>2409429</v>
      </c>
      <c r="DE30" s="622"/>
      <c r="DF30" s="622"/>
      <c r="DG30" s="622"/>
      <c r="DH30" s="622"/>
      <c r="DI30" s="622"/>
      <c r="DJ30" s="622"/>
      <c r="DK30" s="623"/>
      <c r="DL30" s="627">
        <v>2409429</v>
      </c>
      <c r="DM30" s="622"/>
      <c r="DN30" s="622"/>
      <c r="DO30" s="622"/>
      <c r="DP30" s="622"/>
      <c r="DQ30" s="622"/>
      <c r="DR30" s="622"/>
      <c r="DS30" s="622"/>
      <c r="DT30" s="622"/>
      <c r="DU30" s="622"/>
      <c r="DV30" s="623"/>
      <c r="DW30" s="624">
        <v>13.2</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97.9</v>
      </c>
      <c r="BN31" s="684"/>
      <c r="BO31" s="684"/>
      <c r="BP31" s="684"/>
      <c r="BQ31" s="686"/>
      <c r="BR31" s="683">
        <v>98.9</v>
      </c>
      <c r="BS31" s="684"/>
      <c r="BT31" s="684"/>
      <c r="BU31" s="684"/>
      <c r="BV31" s="684"/>
      <c r="BW31" s="684"/>
      <c r="BX31" s="685">
        <v>98.1</v>
      </c>
      <c r="BY31" s="684"/>
      <c r="BZ31" s="684"/>
      <c r="CA31" s="684"/>
      <c r="CB31" s="686"/>
      <c r="CD31" s="642"/>
      <c r="CE31" s="643"/>
      <c r="CF31" s="618" t="s">
        <v>300</v>
      </c>
      <c r="CG31" s="619"/>
      <c r="CH31" s="619"/>
      <c r="CI31" s="619"/>
      <c r="CJ31" s="619"/>
      <c r="CK31" s="619"/>
      <c r="CL31" s="619"/>
      <c r="CM31" s="619"/>
      <c r="CN31" s="619"/>
      <c r="CO31" s="619"/>
      <c r="CP31" s="619"/>
      <c r="CQ31" s="620"/>
      <c r="CR31" s="621">
        <v>150374</v>
      </c>
      <c r="CS31" s="634"/>
      <c r="CT31" s="634"/>
      <c r="CU31" s="634"/>
      <c r="CV31" s="634"/>
      <c r="CW31" s="634"/>
      <c r="CX31" s="634"/>
      <c r="CY31" s="635"/>
      <c r="CZ31" s="624">
        <v>0.4</v>
      </c>
      <c r="DA31" s="636"/>
      <c r="DB31" s="636"/>
      <c r="DC31" s="637"/>
      <c r="DD31" s="627">
        <v>143173</v>
      </c>
      <c r="DE31" s="634"/>
      <c r="DF31" s="634"/>
      <c r="DG31" s="634"/>
      <c r="DH31" s="634"/>
      <c r="DI31" s="634"/>
      <c r="DJ31" s="634"/>
      <c r="DK31" s="635"/>
      <c r="DL31" s="627">
        <v>143173</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2487890</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98.2</v>
      </c>
      <c r="BH32" s="634"/>
      <c r="BI32" s="634"/>
      <c r="BJ32" s="634"/>
      <c r="BK32" s="634"/>
      <c r="BL32" s="634"/>
      <c r="BM32" s="625">
        <v>96.3</v>
      </c>
      <c r="BN32" s="634"/>
      <c r="BO32" s="634"/>
      <c r="BP32" s="634"/>
      <c r="BQ32" s="657"/>
      <c r="BR32" s="687">
        <v>98</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v>169</v>
      </c>
      <c r="CS32" s="622"/>
      <c r="CT32" s="622"/>
      <c r="CU32" s="622"/>
      <c r="CV32" s="622"/>
      <c r="CW32" s="622"/>
      <c r="CX32" s="622"/>
      <c r="CY32" s="623"/>
      <c r="CZ32" s="624">
        <v>0</v>
      </c>
      <c r="DA32" s="636"/>
      <c r="DB32" s="636"/>
      <c r="DC32" s="637"/>
      <c r="DD32" s="627">
        <v>169</v>
      </c>
      <c r="DE32" s="622"/>
      <c r="DF32" s="622"/>
      <c r="DG32" s="622"/>
      <c r="DH32" s="622"/>
      <c r="DI32" s="622"/>
      <c r="DJ32" s="622"/>
      <c r="DK32" s="623"/>
      <c r="DL32" s="627">
        <v>169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486027</v>
      </c>
      <c r="S33" s="622"/>
      <c r="T33" s="622"/>
      <c r="U33" s="622"/>
      <c r="V33" s="622"/>
      <c r="W33" s="622"/>
      <c r="X33" s="622"/>
      <c r="Y33" s="623"/>
      <c r="Z33" s="659">
        <v>1.2</v>
      </c>
      <c r="AA33" s="659"/>
      <c r="AB33" s="659"/>
      <c r="AC33" s="659"/>
      <c r="AD33" s="660">
        <v>3603</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99.5</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16523622</v>
      </c>
      <c r="CS33" s="634"/>
      <c r="CT33" s="634"/>
      <c r="CU33" s="634"/>
      <c r="CV33" s="634"/>
      <c r="CW33" s="634"/>
      <c r="CX33" s="634"/>
      <c r="CY33" s="635"/>
      <c r="CZ33" s="624">
        <v>42.2</v>
      </c>
      <c r="DA33" s="636"/>
      <c r="DB33" s="636"/>
      <c r="DC33" s="637"/>
      <c r="DD33" s="627">
        <v>12387177</v>
      </c>
      <c r="DE33" s="634"/>
      <c r="DF33" s="634"/>
      <c r="DG33" s="634"/>
      <c r="DH33" s="634"/>
      <c r="DI33" s="634"/>
      <c r="DJ33" s="634"/>
      <c r="DK33" s="635"/>
      <c r="DL33" s="627">
        <v>8289458</v>
      </c>
      <c r="DM33" s="634"/>
      <c r="DN33" s="634"/>
      <c r="DO33" s="634"/>
      <c r="DP33" s="634"/>
      <c r="DQ33" s="634"/>
      <c r="DR33" s="634"/>
      <c r="DS33" s="634"/>
      <c r="DT33" s="634"/>
      <c r="DU33" s="634"/>
      <c r="DV33" s="635"/>
      <c r="DW33" s="624">
        <v>45.3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694611</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4529962</v>
      </c>
      <c r="CS34" s="622"/>
      <c r="CT34" s="622"/>
      <c r="CU34" s="622"/>
      <c r="CV34" s="622"/>
      <c r="CW34" s="622"/>
      <c r="CX34" s="622"/>
      <c r="CY34" s="623"/>
      <c r="CZ34" s="624">
        <v>11.6</v>
      </c>
      <c r="DA34" s="636"/>
      <c r="DB34" s="636"/>
      <c r="DC34" s="637"/>
      <c r="DD34" s="627">
        <v>3326699</v>
      </c>
      <c r="DE34" s="622"/>
      <c r="DF34" s="622"/>
      <c r="DG34" s="622"/>
      <c r="DH34" s="622"/>
      <c r="DI34" s="622"/>
      <c r="DJ34" s="622"/>
      <c r="DK34" s="623"/>
      <c r="DL34" s="627">
        <v>2953298</v>
      </c>
      <c r="DM34" s="622"/>
      <c r="DN34" s="622"/>
      <c r="DO34" s="622"/>
      <c r="DP34" s="622"/>
      <c r="DQ34" s="622"/>
      <c r="DR34" s="622"/>
      <c r="DS34" s="622"/>
      <c r="DT34" s="622"/>
      <c r="DU34" s="622"/>
      <c r="DV34" s="623"/>
      <c r="DW34" s="624">
        <v>16.100000000000001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1493290</v>
      </c>
      <c r="S35" s="622"/>
      <c r="T35" s="622"/>
      <c r="U35" s="622"/>
      <c r="V35" s="622"/>
      <c r="W35" s="622"/>
      <c r="X35" s="622"/>
      <c r="Y35" s="623"/>
      <c r="Z35" s="659">
        <v>3.8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190300</v>
      </c>
      <c r="CS35" s="634"/>
      <c r="CT35" s="634"/>
      <c r="CU35" s="634"/>
      <c r="CV35" s="634"/>
      <c r="CW35" s="634"/>
      <c r="CX35" s="634"/>
      <c r="CY35" s="635"/>
      <c r="CZ35" s="624">
        <v>0.5</v>
      </c>
      <c r="DA35" s="636"/>
      <c r="DB35" s="636"/>
      <c r="DC35" s="637"/>
      <c r="DD35" s="627">
        <v>168197</v>
      </c>
      <c r="DE35" s="634"/>
      <c r="DF35" s="634"/>
      <c r="DG35" s="634"/>
      <c r="DH35" s="634"/>
      <c r="DI35" s="634"/>
      <c r="DJ35" s="634"/>
      <c r="DK35" s="635"/>
      <c r="DL35" s="627">
        <v>149658</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523085</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6534132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57332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6392803</v>
      </c>
      <c r="CS36" s="622"/>
      <c r="CT36" s="622"/>
      <c r="CU36" s="622"/>
      <c r="CV36" s="622"/>
      <c r="CW36" s="622"/>
      <c r="CX36" s="622"/>
      <c r="CY36" s="623"/>
      <c r="CZ36" s="624">
        <v>16.3</v>
      </c>
      <c r="DA36" s="636"/>
      <c r="DB36" s="636"/>
      <c r="DC36" s="637"/>
      <c r="DD36" s="627">
        <v>5106060</v>
      </c>
      <c r="DE36" s="622"/>
      <c r="DF36" s="622"/>
      <c r="DG36" s="622"/>
      <c r="DH36" s="622"/>
      <c r="DI36" s="622"/>
      <c r="DJ36" s="622"/>
      <c r="DK36" s="623"/>
      <c r="DL36" s="627">
        <v>2899804</v>
      </c>
      <c r="DM36" s="622"/>
      <c r="DN36" s="622"/>
      <c r="DO36" s="622"/>
      <c r="DP36" s="622"/>
      <c r="DQ36" s="622"/>
      <c r="DR36" s="622"/>
      <c r="DS36" s="622"/>
      <c r="DT36" s="622"/>
      <c r="DU36" s="622"/>
      <c r="DV36" s="623"/>
      <c r="DW36" s="624">
        <v>15.8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978054</v>
      </c>
      <c r="S37" s="622"/>
      <c r="T37" s="622"/>
      <c r="U37" s="622"/>
      <c r="V37" s="622"/>
      <c r="W37" s="622"/>
      <c r="X37" s="622"/>
      <c r="Y37" s="623"/>
      <c r="Z37" s="659">
        <v>2.5</v>
      </c>
      <c r="AA37" s="659"/>
      <c r="AB37" s="659"/>
      <c r="AC37" s="659"/>
      <c r="AD37" s="660">
        <v>31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2063200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-78422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367839</v>
      </c>
      <c r="CS37" s="634"/>
      <c r="CT37" s="634"/>
      <c r="CU37" s="634"/>
      <c r="CV37" s="634"/>
      <c r="CW37" s="634"/>
      <c r="CX37" s="634"/>
      <c r="CY37" s="635"/>
      <c r="CZ37" s="624">
        <v>0.9</v>
      </c>
      <c r="DA37" s="636"/>
      <c r="DB37" s="636"/>
      <c r="DC37" s="637"/>
      <c r="DD37" s="627">
        <v>367839</v>
      </c>
      <c r="DE37" s="634"/>
      <c r="DF37" s="634"/>
      <c r="DG37" s="634"/>
      <c r="DH37" s="634"/>
      <c r="DI37" s="634"/>
      <c r="DJ37" s="634"/>
      <c r="DK37" s="635"/>
      <c r="DL37" s="627">
        <v>325580</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3745903</v>
      </c>
      <c r="S38" s="622"/>
      <c r="T38" s="622"/>
      <c r="U38" s="622"/>
      <c r="V38" s="622"/>
      <c r="W38" s="622"/>
      <c r="X38" s="622"/>
      <c r="Y38" s="623"/>
      <c r="Z38" s="659">
        <v>9.5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1298438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8753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3193390</v>
      </c>
      <c r="CS38" s="622"/>
      <c r="CT38" s="622"/>
      <c r="CU38" s="622"/>
      <c r="CV38" s="622"/>
      <c r="CW38" s="622"/>
      <c r="CX38" s="622"/>
      <c r="CY38" s="623"/>
      <c r="CZ38" s="624">
        <v>8.1999999999999993</v>
      </c>
      <c r="DA38" s="636"/>
      <c r="DB38" s="636"/>
      <c r="DC38" s="637"/>
      <c r="DD38" s="627">
        <v>2424186</v>
      </c>
      <c r="DE38" s="622"/>
      <c r="DF38" s="622"/>
      <c r="DG38" s="622"/>
      <c r="DH38" s="622"/>
      <c r="DI38" s="622"/>
      <c r="DJ38" s="622"/>
      <c r="DK38" s="623"/>
      <c r="DL38" s="627">
        <v>2286698</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44471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12883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2217167</v>
      </c>
      <c r="CS39" s="634"/>
      <c r="CT39" s="634"/>
      <c r="CU39" s="634"/>
      <c r="CV39" s="634"/>
      <c r="CW39" s="634"/>
      <c r="CX39" s="634"/>
      <c r="CY39" s="635"/>
      <c r="CZ39" s="624">
        <v>5.7</v>
      </c>
      <c r="DA39" s="636"/>
      <c r="DB39" s="636"/>
      <c r="DC39" s="637"/>
      <c r="DD39" s="627">
        <v>1362035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176003</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39371973</v>
      </c>
      <c r="S41" s="646"/>
      <c r="T41" s="646"/>
      <c r="U41" s="646"/>
      <c r="V41" s="646"/>
      <c r="W41" s="646"/>
      <c r="X41" s="646"/>
      <c r="Y41" s="649"/>
      <c r="Z41" s="650">
        <v>100</v>
      </c>
      <c r="AA41" s="650"/>
      <c r="AB41" s="650"/>
      <c r="AC41" s="650"/>
      <c r="AD41" s="651">
        <v>18133467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830358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2297665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5757753</v>
      </c>
      <c r="CS42" s="634"/>
      <c r="CT42" s="634"/>
      <c r="CU42" s="634"/>
      <c r="CV42" s="634"/>
      <c r="CW42" s="634"/>
      <c r="CX42" s="634"/>
      <c r="CY42" s="635"/>
      <c r="CZ42" s="624">
        <v>14.7</v>
      </c>
      <c r="DA42" s="636"/>
      <c r="DB42" s="636"/>
      <c r="DC42" s="637"/>
      <c r="DD42" s="627">
        <v>1348836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122197</v>
      </c>
      <c r="CS43" s="634"/>
      <c r="CT43" s="634"/>
      <c r="CU43" s="634"/>
      <c r="CV43" s="634"/>
      <c r="CW43" s="634"/>
      <c r="CX43" s="634"/>
      <c r="CY43" s="635"/>
      <c r="CZ43" s="624">
        <v>0.3</v>
      </c>
      <c r="DA43" s="636"/>
      <c r="DB43" s="636"/>
      <c r="DC43" s="637"/>
      <c r="DD43" s="627">
        <v>122197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5757753</v>
      </c>
      <c r="CS44" s="622"/>
      <c r="CT44" s="622"/>
      <c r="CU44" s="622"/>
      <c r="CV44" s="622"/>
      <c r="CW44" s="622"/>
      <c r="CX44" s="622"/>
      <c r="CY44" s="623"/>
      <c r="CZ44" s="624">
        <v>14.7</v>
      </c>
      <c r="DA44" s="625"/>
      <c r="DB44" s="625"/>
      <c r="DC44" s="626"/>
      <c r="DD44" s="627">
        <v>1348836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2368336</v>
      </c>
      <c r="CS45" s="634"/>
      <c r="CT45" s="634"/>
      <c r="CU45" s="634"/>
      <c r="CV45" s="634"/>
      <c r="CW45" s="634"/>
      <c r="CX45" s="634"/>
      <c r="CY45" s="635"/>
      <c r="CZ45" s="624">
        <v>6.1</v>
      </c>
      <c r="DA45" s="636"/>
      <c r="DB45" s="636"/>
      <c r="DC45" s="637"/>
      <c r="DD45" s="627">
        <v>127736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3389417</v>
      </c>
      <c r="CS46" s="622"/>
      <c r="CT46" s="622"/>
      <c r="CU46" s="622"/>
      <c r="CV46" s="622"/>
      <c r="CW46" s="622"/>
      <c r="CX46" s="622"/>
      <c r="CY46" s="623"/>
      <c r="CZ46" s="624">
        <v>8.6999999999999993</v>
      </c>
      <c r="DA46" s="625"/>
      <c r="DB46" s="625"/>
      <c r="DC46" s="626"/>
      <c r="DD46" s="627">
        <v>1221100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39134586</v>
      </c>
      <c r="CS49" s="606"/>
      <c r="CT49" s="606"/>
      <c r="CU49" s="606"/>
      <c r="CV49" s="606"/>
      <c r="CW49" s="606"/>
      <c r="CX49" s="606"/>
      <c r="CY49" s="607"/>
      <c r="CZ49" s="608">
        <v>100</v>
      </c>
      <c r="DA49" s="609"/>
      <c r="DB49" s="609"/>
      <c r="DC49" s="610"/>
      <c r="DD49" s="611">
        <v>23264606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EtxT9z/4eneMqQreY2vThSzn4PRIsKO7Sy7rVzumK82bBKzm4aWsBXYVBSuG6MpdmYwPNO9RAlmj0+ydm09rw==" saltValue="XajVJkh+GZ0YOZupKCtm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5" t="s">
        <v>352</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6" t="s">
        <v>353</v>
      </c>
      <c r="DK2" s="1107"/>
      <c r="DL2" s="1107"/>
      <c r="DM2" s="1107"/>
      <c r="DN2" s="1107"/>
      <c r="DO2" s="1108"/>
      <c r="DP2" s="228"/>
      <c r="DQ2" s="1106" t="s">
        <v>354</v>
      </c>
      <c r="DR2" s="1107"/>
      <c r="DS2" s="1107"/>
      <c r="DT2" s="1107"/>
      <c r="DU2" s="1107"/>
      <c r="DV2" s="1107"/>
      <c r="DW2" s="1107"/>
      <c r="DX2" s="1107"/>
      <c r="DY2" s="1107"/>
      <c r="DZ2" s="110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9"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9" t="s">
        <v>371</v>
      </c>
      <c r="DH5" s="1100"/>
      <c r="DI5" s="1100"/>
      <c r="DJ5" s="1100"/>
      <c r="DK5" s="1101"/>
      <c r="DL5" s="1099" t="s">
        <v>372</v>
      </c>
      <c r="DM5" s="1100"/>
      <c r="DN5" s="1100"/>
      <c r="DO5" s="1100"/>
      <c r="DP5" s="1101"/>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2"/>
      <c r="DH6" s="1103"/>
      <c r="DI6" s="1103"/>
      <c r="DJ6" s="1103"/>
      <c r="DK6" s="1104"/>
      <c r="DL6" s="1102"/>
      <c r="DM6" s="1103"/>
      <c r="DN6" s="1103"/>
      <c r="DO6" s="1103"/>
      <c r="DP6" s="1104"/>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087">
        <v>41546</v>
      </c>
      <c r="R7" s="1088"/>
      <c r="S7" s="1088"/>
      <c r="T7" s="1088"/>
      <c r="U7" s="1088"/>
      <c r="V7" s="1088">
        <v>41309</v>
      </c>
      <c r="W7" s="1088"/>
      <c r="X7" s="1088"/>
      <c r="Y7" s="1088"/>
      <c r="Z7" s="1088"/>
      <c r="AA7" s="1088">
        <v>237</v>
      </c>
      <c r="AB7" s="1088"/>
      <c r="AC7" s="1088"/>
      <c r="AD7" s="1088"/>
      <c r="AE7" s="1089"/>
      <c r="AF7" s="1090">
        <v>221</v>
      </c>
      <c r="AG7" s="1091"/>
      <c r="AH7" s="1091"/>
      <c r="AI7" s="1091"/>
      <c r="AJ7" s="1092"/>
      <c r="AK7" s="1042">
        <v>3629</v>
      </c>
      <c r="AL7" s="1043"/>
      <c r="AM7" s="1043"/>
      <c r="AN7" s="1043"/>
      <c r="AO7" s="1043"/>
      <c r="AP7" s="1093">
        <v>26576</v>
      </c>
      <c r="AQ7" s="1093"/>
      <c r="AR7" s="1093"/>
      <c r="AS7" s="1093"/>
      <c r="AT7" s="1093"/>
      <c r="AU7" s="1094"/>
      <c r="AV7" s="1094"/>
      <c r="AW7" s="1094"/>
      <c r="AX7" s="1094"/>
      <c r="AY7" s="1095"/>
      <c r="AZ7" s="232"/>
      <c r="BA7" s="232"/>
      <c r="BB7" s="232"/>
      <c r="BC7" s="232"/>
      <c r="BD7" s="232"/>
      <c r="BE7" s="233"/>
      <c r="BF7" s="233"/>
      <c r="BG7" s="233"/>
      <c r="BH7" s="233"/>
      <c r="BI7" s="233"/>
      <c r="BJ7" s="233"/>
      <c r="BK7" s="233"/>
      <c r="BL7" s="233"/>
      <c r="BM7" s="233"/>
      <c r="BN7" s="233"/>
      <c r="BO7" s="233"/>
      <c r="BP7" s="233"/>
      <c r="BQ7" s="236">
        <v>1</v>
      </c>
      <c r="BR7" s="237"/>
      <c r="BS7" s="1096" t="s">
        <v>564</v>
      </c>
      <c r="BT7" s="1097"/>
      <c r="BU7" s="1097"/>
      <c r="BV7" s="1097"/>
      <c r="BW7" s="1097"/>
      <c r="BX7" s="1097"/>
      <c r="BY7" s="1097"/>
      <c r="BZ7" s="1097"/>
      <c r="CA7" s="1097"/>
      <c r="CB7" s="1097"/>
      <c r="CC7" s="1097"/>
      <c r="CD7" s="1097"/>
      <c r="CE7" s="1097"/>
      <c r="CF7" s="1097"/>
      <c r="CG7" s="1098"/>
      <c r="CH7" s="1084">
        <v>-1</v>
      </c>
      <c r="CI7" s="1085"/>
      <c r="CJ7" s="1085"/>
      <c r="CK7" s="1085"/>
      <c r="CL7" s="1086"/>
      <c r="CM7" s="1084">
        <v>62</v>
      </c>
      <c r="CN7" s="1085"/>
      <c r="CO7" s="1085"/>
      <c r="CP7" s="1085"/>
      <c r="CQ7" s="1086"/>
      <c r="CR7" s="1084">
        <v>4</v>
      </c>
      <c r="CS7" s="1085"/>
      <c r="CT7" s="1085"/>
      <c r="CU7" s="1085"/>
      <c r="CV7" s="1086"/>
      <c r="CW7" s="1084" t="s">
        <v>488</v>
      </c>
      <c r="CX7" s="1085"/>
      <c r="CY7" s="1085"/>
      <c r="CZ7" s="1085"/>
      <c r="DA7" s="1086"/>
      <c r="DB7" s="1084" t="s">
        <v>488</v>
      </c>
      <c r="DC7" s="1085"/>
      <c r="DD7" s="1085"/>
      <c r="DE7" s="1085"/>
      <c r="DF7" s="1086"/>
      <c r="DG7" s="1084" t="s">
        <v>488</v>
      </c>
      <c r="DH7" s="1085"/>
      <c r="DI7" s="1085"/>
      <c r="DJ7" s="1085"/>
      <c r="DK7" s="1086"/>
      <c r="DL7" s="1084" t="s">
        <v>488</v>
      </c>
      <c r="DM7" s="1085"/>
      <c r="DN7" s="1085"/>
      <c r="DO7" s="1085"/>
      <c r="DP7" s="1086"/>
      <c r="DQ7" s="1084" t="s">
        <v>488</v>
      </c>
      <c r="DR7" s="1085"/>
      <c r="DS7" s="1085"/>
      <c r="DT7" s="1085"/>
      <c r="DU7" s="1086"/>
      <c r="DV7" s="1096"/>
      <c r="DW7" s="1097"/>
      <c r="DX7" s="1097"/>
      <c r="DY7" s="1097"/>
      <c r="DZ7" s="111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2662</v>
      </c>
      <c r="R8" s="1039"/>
      <c r="S8" s="1039"/>
      <c r="T8" s="1039"/>
      <c r="U8" s="1039"/>
      <c r="V8" s="1039">
        <v>2662</v>
      </c>
      <c r="W8" s="1039"/>
      <c r="X8" s="1039"/>
      <c r="Y8" s="1039"/>
      <c r="Z8" s="1039"/>
      <c r="AA8" s="1039" t="s">
        <v>558</v>
      </c>
      <c r="AB8" s="1039"/>
      <c r="AC8" s="1039"/>
      <c r="AD8" s="1039"/>
      <c r="AE8" s="1040"/>
      <c r="AF8" s="1035" t="s">
        <v>122</v>
      </c>
      <c r="AG8" s="1036"/>
      <c r="AH8" s="1036"/>
      <c r="AI8" s="1036"/>
      <c r="AJ8" s="1037"/>
      <c r="AK8" s="1082">
        <v>537</v>
      </c>
      <c r="AL8" s="1083"/>
      <c r="AM8" s="1083"/>
      <c r="AN8" s="1083"/>
      <c r="AO8" s="1083"/>
      <c r="AP8" s="1083">
        <v>1004</v>
      </c>
      <c r="AQ8" s="1083"/>
      <c r="AR8" s="1083"/>
      <c r="AS8" s="1083"/>
      <c r="AT8" s="1083"/>
      <c r="AU8" s="1073"/>
      <c r="AV8" s="1073"/>
      <c r="AW8" s="1073"/>
      <c r="AX8" s="1073"/>
      <c r="AY8" s="1074"/>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v>30</v>
      </c>
      <c r="CI8" s="990"/>
      <c r="CJ8" s="990"/>
      <c r="CK8" s="990"/>
      <c r="CL8" s="991"/>
      <c r="CM8" s="989">
        <v>432</v>
      </c>
      <c r="CN8" s="990"/>
      <c r="CO8" s="990"/>
      <c r="CP8" s="990"/>
      <c r="CQ8" s="991"/>
      <c r="CR8" s="989">
        <v>16</v>
      </c>
      <c r="CS8" s="990"/>
      <c r="CT8" s="990"/>
      <c r="CU8" s="990"/>
      <c r="CV8" s="991"/>
      <c r="CW8" s="989" t="s">
        <v>488</v>
      </c>
      <c r="CX8" s="990"/>
      <c r="CY8" s="990"/>
      <c r="CZ8" s="990"/>
      <c r="DA8" s="991"/>
      <c r="DB8" s="989" t="s">
        <v>488</v>
      </c>
      <c r="DC8" s="990"/>
      <c r="DD8" s="990"/>
      <c r="DE8" s="990"/>
      <c r="DF8" s="991"/>
      <c r="DG8" s="989" t="s">
        <v>488</v>
      </c>
      <c r="DH8" s="990"/>
      <c r="DI8" s="990"/>
      <c r="DJ8" s="990"/>
      <c r="DK8" s="991"/>
      <c r="DL8" s="989" t="s">
        <v>488</v>
      </c>
      <c r="DM8" s="990"/>
      <c r="DN8" s="990"/>
      <c r="DO8" s="990"/>
      <c r="DP8" s="991"/>
      <c r="DQ8" s="989" t="s">
        <v>488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2"/>
      <c r="AL9" s="1083"/>
      <c r="AM9" s="1083"/>
      <c r="AN9" s="1083"/>
      <c r="AO9" s="1083"/>
      <c r="AP9" s="1083"/>
      <c r="AQ9" s="1083"/>
      <c r="AR9" s="1083"/>
      <c r="AS9" s="1083"/>
      <c r="AT9" s="1083"/>
      <c r="AU9" s="1073"/>
      <c r="AV9" s="1073"/>
      <c r="AW9" s="1073"/>
      <c r="AX9" s="1073"/>
      <c r="AY9" s="1074"/>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2"/>
      <c r="AL10" s="1083"/>
      <c r="AM10" s="1083"/>
      <c r="AN10" s="1083"/>
      <c r="AO10" s="1083"/>
      <c r="AP10" s="1083"/>
      <c r="AQ10" s="1083"/>
      <c r="AR10" s="1083"/>
      <c r="AS10" s="1083"/>
      <c r="AT10" s="1083"/>
      <c r="AU10" s="1073"/>
      <c r="AV10" s="1073"/>
      <c r="AW10" s="1073"/>
      <c r="AX10" s="1073"/>
      <c r="AY10" s="107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2"/>
      <c r="AL11" s="1083"/>
      <c r="AM11" s="1083"/>
      <c r="AN11" s="1083"/>
      <c r="AO11" s="1083"/>
      <c r="AP11" s="1083"/>
      <c r="AQ11" s="1083"/>
      <c r="AR11" s="1083"/>
      <c r="AS11" s="1083"/>
      <c r="AT11" s="1083"/>
      <c r="AU11" s="1073"/>
      <c r="AV11" s="1073"/>
      <c r="AW11" s="1073"/>
      <c r="AX11" s="1073"/>
      <c r="AY11" s="107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2"/>
      <c r="AL12" s="1083"/>
      <c r="AM12" s="1083"/>
      <c r="AN12" s="1083"/>
      <c r="AO12" s="1083"/>
      <c r="AP12" s="1083"/>
      <c r="AQ12" s="1083"/>
      <c r="AR12" s="1083"/>
      <c r="AS12" s="1083"/>
      <c r="AT12" s="1083"/>
      <c r="AU12" s="1073"/>
      <c r="AV12" s="1073"/>
      <c r="AW12" s="1073"/>
      <c r="AX12" s="1073"/>
      <c r="AY12" s="107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2"/>
      <c r="AL13" s="1083"/>
      <c r="AM13" s="1083"/>
      <c r="AN13" s="1083"/>
      <c r="AO13" s="1083"/>
      <c r="AP13" s="1083"/>
      <c r="AQ13" s="1083"/>
      <c r="AR13" s="1083"/>
      <c r="AS13" s="1083"/>
      <c r="AT13" s="1083"/>
      <c r="AU13" s="1073"/>
      <c r="AV13" s="1073"/>
      <c r="AW13" s="1073"/>
      <c r="AX13" s="1073"/>
      <c r="AY13" s="107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2"/>
      <c r="AL14" s="1083"/>
      <c r="AM14" s="1083"/>
      <c r="AN14" s="1083"/>
      <c r="AO14" s="1083"/>
      <c r="AP14" s="1083"/>
      <c r="AQ14" s="1083"/>
      <c r="AR14" s="1083"/>
      <c r="AS14" s="1083"/>
      <c r="AT14" s="1083"/>
      <c r="AU14" s="1073"/>
      <c r="AV14" s="1073"/>
      <c r="AW14" s="1073"/>
      <c r="AX14" s="1073"/>
      <c r="AY14" s="107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2"/>
      <c r="AL15" s="1083"/>
      <c r="AM15" s="1083"/>
      <c r="AN15" s="1083"/>
      <c r="AO15" s="1083"/>
      <c r="AP15" s="1083"/>
      <c r="AQ15" s="1083"/>
      <c r="AR15" s="1083"/>
      <c r="AS15" s="1083"/>
      <c r="AT15" s="1083"/>
      <c r="AU15" s="1073"/>
      <c r="AV15" s="1073"/>
      <c r="AW15" s="1073"/>
      <c r="AX15" s="1073"/>
      <c r="AY15" s="107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2"/>
      <c r="AL16" s="1083"/>
      <c r="AM16" s="1083"/>
      <c r="AN16" s="1083"/>
      <c r="AO16" s="1083"/>
      <c r="AP16" s="1083"/>
      <c r="AQ16" s="1083"/>
      <c r="AR16" s="1083"/>
      <c r="AS16" s="1083"/>
      <c r="AT16" s="1083"/>
      <c r="AU16" s="1073"/>
      <c r="AV16" s="1073"/>
      <c r="AW16" s="1073"/>
      <c r="AX16" s="1073"/>
      <c r="AY16" s="107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2"/>
      <c r="AL17" s="1083"/>
      <c r="AM17" s="1083"/>
      <c r="AN17" s="1083"/>
      <c r="AO17" s="1083"/>
      <c r="AP17" s="1083"/>
      <c r="AQ17" s="1083"/>
      <c r="AR17" s="1083"/>
      <c r="AS17" s="1083"/>
      <c r="AT17" s="1083"/>
      <c r="AU17" s="1073"/>
      <c r="AV17" s="1073"/>
      <c r="AW17" s="1073"/>
      <c r="AX17" s="1073"/>
      <c r="AY17" s="107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2"/>
      <c r="AL18" s="1083"/>
      <c r="AM18" s="1083"/>
      <c r="AN18" s="1083"/>
      <c r="AO18" s="1083"/>
      <c r="AP18" s="1083"/>
      <c r="AQ18" s="1083"/>
      <c r="AR18" s="1083"/>
      <c r="AS18" s="1083"/>
      <c r="AT18" s="1083"/>
      <c r="AU18" s="1073"/>
      <c r="AV18" s="1073"/>
      <c r="AW18" s="1073"/>
      <c r="AX18" s="1073"/>
      <c r="AY18" s="107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2"/>
      <c r="AL19" s="1083"/>
      <c r="AM19" s="1083"/>
      <c r="AN19" s="1083"/>
      <c r="AO19" s="1083"/>
      <c r="AP19" s="1083"/>
      <c r="AQ19" s="1083"/>
      <c r="AR19" s="1083"/>
      <c r="AS19" s="1083"/>
      <c r="AT19" s="1083"/>
      <c r="AU19" s="1073"/>
      <c r="AV19" s="1073"/>
      <c r="AW19" s="1073"/>
      <c r="AX19" s="1073"/>
      <c r="AY19" s="107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2"/>
      <c r="AL20" s="1083"/>
      <c r="AM20" s="1083"/>
      <c r="AN20" s="1083"/>
      <c r="AO20" s="1083"/>
      <c r="AP20" s="1083"/>
      <c r="AQ20" s="1083"/>
      <c r="AR20" s="1083"/>
      <c r="AS20" s="1083"/>
      <c r="AT20" s="1083"/>
      <c r="AU20" s="1073"/>
      <c r="AV20" s="1073"/>
      <c r="AW20" s="1073"/>
      <c r="AX20" s="1073"/>
      <c r="AY20" s="107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2"/>
      <c r="AL21" s="1083"/>
      <c r="AM21" s="1083"/>
      <c r="AN21" s="1083"/>
      <c r="AO21" s="1083"/>
      <c r="AP21" s="1083"/>
      <c r="AQ21" s="1083"/>
      <c r="AR21" s="1083"/>
      <c r="AS21" s="1083"/>
      <c r="AT21" s="1083"/>
      <c r="AU21" s="1073"/>
      <c r="AV21" s="1073"/>
      <c r="AW21" s="1073"/>
      <c r="AX21" s="1073"/>
      <c r="AY21" s="107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81"/>
      <c r="R22" s="1060"/>
      <c r="S22" s="1060"/>
      <c r="T22" s="1060"/>
      <c r="U22" s="1060"/>
      <c r="V22" s="1060"/>
      <c r="W22" s="1060"/>
      <c r="X22" s="1060"/>
      <c r="Y22" s="1060"/>
      <c r="Z22" s="1060"/>
      <c r="AA22" s="1060"/>
      <c r="AB22" s="1060"/>
      <c r="AC22" s="1060"/>
      <c r="AD22" s="1060"/>
      <c r="AE22" s="1061"/>
      <c r="AF22" s="1035"/>
      <c r="AG22" s="1036"/>
      <c r="AH22" s="1036"/>
      <c r="AI22" s="1036"/>
      <c r="AJ22" s="1037"/>
      <c r="AK22" s="1062"/>
      <c r="AL22" s="1063"/>
      <c r="AM22" s="1063"/>
      <c r="AN22" s="1063"/>
      <c r="AO22" s="1063"/>
      <c r="AP22" s="1063"/>
      <c r="AQ22" s="1063"/>
      <c r="AR22" s="1063"/>
      <c r="AS22" s="1063"/>
      <c r="AT22" s="1063"/>
      <c r="AU22" s="1064"/>
      <c r="AV22" s="1064"/>
      <c r="AW22" s="1064"/>
      <c r="AX22" s="1064"/>
      <c r="AY22" s="1065"/>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75">
        <v>39421</v>
      </c>
      <c r="R23" s="1067"/>
      <c r="S23" s="1067"/>
      <c r="T23" s="1067"/>
      <c r="U23" s="1067"/>
      <c r="V23" s="1067">
        <v>39183</v>
      </c>
      <c r="W23" s="1067"/>
      <c r="X23" s="1067"/>
      <c r="Y23" s="1067"/>
      <c r="Z23" s="1067"/>
      <c r="AA23" s="1067">
        <v>237</v>
      </c>
      <c r="AB23" s="1067"/>
      <c r="AC23" s="1067"/>
      <c r="AD23" s="1067"/>
      <c r="AE23" s="1076"/>
      <c r="AF23" s="1077">
        <v>221</v>
      </c>
      <c r="AG23" s="1067"/>
      <c r="AH23" s="1067"/>
      <c r="AI23" s="1067"/>
      <c r="AJ23" s="1078"/>
      <c r="AK23" s="1079"/>
      <c r="AL23" s="1080"/>
      <c r="AM23" s="1080"/>
      <c r="AN23" s="1080"/>
      <c r="AO23" s="1080"/>
      <c r="AP23" s="1067">
        <v>27580</v>
      </c>
      <c r="AQ23" s="1067"/>
      <c r="AR23" s="1067"/>
      <c r="AS23" s="1067"/>
      <c r="AT23" s="1067"/>
      <c r="AU23" s="1068"/>
      <c r="AV23" s="1068"/>
      <c r="AW23" s="1068"/>
      <c r="AX23" s="1068"/>
      <c r="AY23" s="1069"/>
      <c r="AZ23" s="1070" t="s">
        <v>122</v>
      </c>
      <c r="BA23" s="1071"/>
      <c r="BB23" s="1071"/>
      <c r="BC23" s="1071"/>
      <c r="BD23" s="1072"/>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6" t="s">
        <v>379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7788</v>
      </c>
      <c r="R28" s="1051"/>
      <c r="S28" s="1051"/>
      <c r="T28" s="1051"/>
      <c r="U28" s="1051"/>
      <c r="V28" s="1051">
        <v>7730</v>
      </c>
      <c r="W28" s="1051"/>
      <c r="X28" s="1051"/>
      <c r="Y28" s="1051"/>
      <c r="Z28" s="1051"/>
      <c r="AA28" s="1051">
        <v>57</v>
      </c>
      <c r="AB28" s="1051"/>
      <c r="AC28" s="1051"/>
      <c r="AD28" s="1051"/>
      <c r="AE28" s="1052"/>
      <c r="AF28" s="1053">
        <v>57</v>
      </c>
      <c r="AG28" s="1051"/>
      <c r="AH28" s="1051"/>
      <c r="AI28" s="1051"/>
      <c r="AJ28" s="1054"/>
      <c r="AK28" s="980">
        <v>862</v>
      </c>
      <c r="AL28" s="971"/>
      <c r="AM28" s="971"/>
      <c r="AN28" s="971"/>
      <c r="AO28" s="971"/>
      <c r="AP28" s="1043" t="s">
        <v>558</v>
      </c>
      <c r="AQ28" s="1043"/>
      <c r="AR28" s="1043"/>
      <c r="AS28" s="1043"/>
      <c r="AT28" s="1043"/>
      <c r="AU28" s="1043" t="s">
        <v>558</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6991</v>
      </c>
      <c r="R29" s="1039"/>
      <c r="S29" s="1039"/>
      <c r="T29" s="1039"/>
      <c r="U29" s="1039"/>
      <c r="V29" s="1039">
        <v>6815</v>
      </c>
      <c r="W29" s="1039"/>
      <c r="X29" s="1039"/>
      <c r="Y29" s="1039"/>
      <c r="Z29" s="1039"/>
      <c r="AA29" s="1039">
        <v>176</v>
      </c>
      <c r="AB29" s="1039"/>
      <c r="AC29" s="1039"/>
      <c r="AD29" s="1039"/>
      <c r="AE29" s="1040"/>
      <c r="AF29" s="1035">
        <v>176</v>
      </c>
      <c r="AG29" s="1036"/>
      <c r="AH29" s="1036"/>
      <c r="AI29" s="1036"/>
      <c r="AJ29" s="1037"/>
      <c r="AK29" s="980">
        <v>1476</v>
      </c>
      <c r="AL29" s="971"/>
      <c r="AM29" s="971"/>
      <c r="AN29" s="971"/>
      <c r="AO29" s="971"/>
      <c r="AP29" s="971" t="s">
        <v>558</v>
      </c>
      <c r="AQ29" s="971"/>
      <c r="AR29" s="971"/>
      <c r="AS29" s="971"/>
      <c r="AT29" s="971"/>
      <c r="AU29" s="971" t="s">
        <v>558</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1150</v>
      </c>
      <c r="R30" s="1039"/>
      <c r="S30" s="1039"/>
      <c r="T30" s="1039"/>
      <c r="U30" s="1039"/>
      <c r="V30" s="1039">
        <v>1110</v>
      </c>
      <c r="W30" s="1039"/>
      <c r="X30" s="1039"/>
      <c r="Y30" s="1039"/>
      <c r="Z30" s="1039"/>
      <c r="AA30" s="1039">
        <v>40</v>
      </c>
      <c r="AB30" s="1039"/>
      <c r="AC30" s="1039"/>
      <c r="AD30" s="1039"/>
      <c r="AE30" s="1040"/>
      <c r="AF30" s="1035">
        <v>40</v>
      </c>
      <c r="AG30" s="1036"/>
      <c r="AH30" s="1036"/>
      <c r="AI30" s="1036"/>
      <c r="AJ30" s="1037"/>
      <c r="AK30" s="980">
        <v>274</v>
      </c>
      <c r="AL30" s="971"/>
      <c r="AM30" s="971"/>
      <c r="AN30" s="971"/>
      <c r="AO30" s="971"/>
      <c r="AP30" s="971" t="s">
        <v>558</v>
      </c>
      <c r="AQ30" s="971"/>
      <c r="AR30" s="971"/>
      <c r="AS30" s="971"/>
      <c r="AT30" s="971"/>
      <c r="AU30" s="971" t="s">
        <v>558</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4421</v>
      </c>
      <c r="R31" s="1039"/>
      <c r="S31" s="1039"/>
      <c r="T31" s="1039"/>
      <c r="U31" s="1039"/>
      <c r="V31" s="1039">
        <v>5321</v>
      </c>
      <c r="W31" s="1039"/>
      <c r="X31" s="1039"/>
      <c r="Y31" s="1039"/>
      <c r="Z31" s="1039"/>
      <c r="AA31" s="1039">
        <v>-900</v>
      </c>
      <c r="AB31" s="1039"/>
      <c r="AC31" s="1039"/>
      <c r="AD31" s="1039"/>
      <c r="AE31" s="1040"/>
      <c r="AF31" s="1035" t="s">
        <v>122</v>
      </c>
      <c r="AG31" s="1036"/>
      <c r="AH31" s="1036"/>
      <c r="AI31" s="1036"/>
      <c r="AJ31" s="1037"/>
      <c r="AK31" s="980">
        <v>1200</v>
      </c>
      <c r="AL31" s="971"/>
      <c r="AM31" s="971"/>
      <c r="AN31" s="971"/>
      <c r="AO31" s="971"/>
      <c r="AP31" s="971">
        <v>6430</v>
      </c>
      <c r="AQ31" s="971"/>
      <c r="AR31" s="971"/>
      <c r="AS31" s="971"/>
      <c r="AT31" s="971"/>
      <c r="AU31" s="971">
        <v>4488</v>
      </c>
      <c r="AV31" s="971"/>
      <c r="AW31" s="971"/>
      <c r="AX31" s="971"/>
      <c r="AY31" s="971"/>
      <c r="AZ31" s="1041" t="s">
        <v>549</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1654</v>
      </c>
      <c r="R32" s="1039"/>
      <c r="S32" s="1039"/>
      <c r="T32" s="1039"/>
      <c r="U32" s="1039"/>
      <c r="V32" s="1039">
        <v>1514</v>
      </c>
      <c r="W32" s="1039"/>
      <c r="X32" s="1039"/>
      <c r="Y32" s="1039"/>
      <c r="Z32" s="1039"/>
      <c r="AA32" s="1039">
        <v>140</v>
      </c>
      <c r="AB32" s="1039"/>
      <c r="AC32" s="1039"/>
      <c r="AD32" s="1039"/>
      <c r="AE32" s="1040"/>
      <c r="AF32" s="1035">
        <v>2728</v>
      </c>
      <c r="AG32" s="1036"/>
      <c r="AH32" s="1036"/>
      <c r="AI32" s="1036"/>
      <c r="AJ32" s="1037"/>
      <c r="AK32" s="980">
        <v>32</v>
      </c>
      <c r="AL32" s="971"/>
      <c r="AM32" s="971"/>
      <c r="AN32" s="971"/>
      <c r="AO32" s="971"/>
      <c r="AP32" s="971">
        <v>3508</v>
      </c>
      <c r="AQ32" s="971"/>
      <c r="AR32" s="971"/>
      <c r="AS32" s="971"/>
      <c r="AT32" s="971"/>
      <c r="AU32" s="971">
        <v>42</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2587</v>
      </c>
      <c r="R33" s="1039"/>
      <c r="S33" s="1039"/>
      <c r="T33" s="1039"/>
      <c r="U33" s="1039"/>
      <c r="V33" s="1039">
        <v>2435</v>
      </c>
      <c r="W33" s="1039"/>
      <c r="X33" s="1039"/>
      <c r="Y33" s="1039"/>
      <c r="Z33" s="1039"/>
      <c r="AA33" s="1039">
        <v>152</v>
      </c>
      <c r="AB33" s="1039"/>
      <c r="AC33" s="1039"/>
      <c r="AD33" s="1039"/>
      <c r="AE33" s="1040"/>
      <c r="AF33" s="1035">
        <v>419</v>
      </c>
      <c r="AG33" s="1036"/>
      <c r="AH33" s="1036"/>
      <c r="AI33" s="1036"/>
      <c r="AJ33" s="1037"/>
      <c r="AK33" s="980">
        <v>1233</v>
      </c>
      <c r="AL33" s="971"/>
      <c r="AM33" s="971"/>
      <c r="AN33" s="971"/>
      <c r="AO33" s="971"/>
      <c r="AP33" s="971">
        <v>17906</v>
      </c>
      <c r="AQ33" s="971"/>
      <c r="AR33" s="971"/>
      <c r="AS33" s="971"/>
      <c r="AT33" s="971"/>
      <c r="AU33" s="971">
        <v>11442</v>
      </c>
      <c r="AV33" s="971"/>
      <c r="AW33" s="971"/>
      <c r="AX33" s="971"/>
      <c r="AY33" s="971"/>
      <c r="AZ33" s="1041" t="s">
        <v>549</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3420</v>
      </c>
      <c r="AG63" s="959"/>
      <c r="AH63" s="959"/>
      <c r="AI63" s="959"/>
      <c r="AJ63" s="1022"/>
      <c r="AK63" s="1023"/>
      <c r="AL63" s="963"/>
      <c r="AM63" s="963"/>
      <c r="AN63" s="963"/>
      <c r="AO63" s="963"/>
      <c r="AP63" s="959">
        <v>27844</v>
      </c>
      <c r="AQ63" s="959"/>
      <c r="AR63" s="959"/>
      <c r="AS63" s="959"/>
      <c r="AT63" s="959"/>
      <c r="AU63" s="959">
        <v>15972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17</v>
      </c>
      <c r="R68" s="982"/>
      <c r="S68" s="982"/>
      <c r="T68" s="982"/>
      <c r="U68" s="982"/>
      <c r="V68" s="982">
        <v>12</v>
      </c>
      <c r="W68" s="982"/>
      <c r="X68" s="982"/>
      <c r="Y68" s="982"/>
      <c r="Z68" s="982"/>
      <c r="AA68" s="982">
        <v>5</v>
      </c>
      <c r="AB68" s="982"/>
      <c r="AC68" s="982"/>
      <c r="AD68" s="982"/>
      <c r="AE68" s="982"/>
      <c r="AF68" s="982">
        <v>5</v>
      </c>
      <c r="AG68" s="982"/>
      <c r="AH68" s="982"/>
      <c r="AI68" s="982"/>
      <c r="AJ68" s="982"/>
      <c r="AK68" s="982" t="s">
        <v>558</v>
      </c>
      <c r="AL68" s="982"/>
      <c r="AM68" s="982"/>
      <c r="AN68" s="982"/>
      <c r="AO68" s="982"/>
      <c r="AP68" s="982" t="s">
        <v>558</v>
      </c>
      <c r="AQ68" s="982"/>
      <c r="AR68" s="982"/>
      <c r="AS68" s="982"/>
      <c r="AT68" s="982"/>
      <c r="AU68" s="982" t="s">
        <v>558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83</v>
      </c>
      <c r="R69" s="971"/>
      <c r="S69" s="971"/>
      <c r="T69" s="971"/>
      <c r="U69" s="971"/>
      <c r="V69" s="971">
        <v>69</v>
      </c>
      <c r="W69" s="971"/>
      <c r="X69" s="971"/>
      <c r="Y69" s="971"/>
      <c r="Z69" s="971"/>
      <c r="AA69" s="971">
        <v>13</v>
      </c>
      <c r="AB69" s="971"/>
      <c r="AC69" s="971"/>
      <c r="AD69" s="971"/>
      <c r="AE69" s="971"/>
      <c r="AF69" s="971">
        <v>13</v>
      </c>
      <c r="AG69" s="971"/>
      <c r="AH69" s="971"/>
      <c r="AI69" s="971"/>
      <c r="AJ69" s="971"/>
      <c r="AK69" s="971" t="s">
        <v>558</v>
      </c>
      <c r="AL69" s="971"/>
      <c r="AM69" s="971"/>
      <c r="AN69" s="971"/>
      <c r="AO69" s="971"/>
      <c r="AP69" s="971">
        <v>49</v>
      </c>
      <c r="AQ69" s="971"/>
      <c r="AR69" s="971"/>
      <c r="AS69" s="971"/>
      <c r="AT69" s="971"/>
      <c r="AU69" s="971">
        <v>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4103</v>
      </c>
      <c r="R70" s="971"/>
      <c r="S70" s="971"/>
      <c r="T70" s="971"/>
      <c r="U70" s="971"/>
      <c r="V70" s="971">
        <v>3906</v>
      </c>
      <c r="W70" s="971"/>
      <c r="X70" s="971"/>
      <c r="Y70" s="971"/>
      <c r="Z70" s="971"/>
      <c r="AA70" s="971">
        <v>197</v>
      </c>
      <c r="AB70" s="971"/>
      <c r="AC70" s="971"/>
      <c r="AD70" s="971"/>
      <c r="AE70" s="971"/>
      <c r="AF70" s="971">
        <v>197</v>
      </c>
      <c r="AG70" s="971"/>
      <c r="AH70" s="971"/>
      <c r="AI70" s="971"/>
      <c r="AJ70" s="971"/>
      <c r="AK70" s="971" t="s">
        <v>558</v>
      </c>
      <c r="AL70" s="971"/>
      <c r="AM70" s="971"/>
      <c r="AN70" s="971"/>
      <c r="AO70" s="971"/>
      <c r="AP70" s="971">
        <v>5632</v>
      </c>
      <c r="AQ70" s="971"/>
      <c r="AR70" s="971"/>
      <c r="AS70" s="971"/>
      <c r="AT70" s="971"/>
      <c r="AU70" s="971">
        <v>1262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87370</v>
      </c>
      <c r="R71" s="971"/>
      <c r="S71" s="971"/>
      <c r="T71" s="971"/>
      <c r="U71" s="971"/>
      <c r="V71" s="971">
        <v>81204</v>
      </c>
      <c r="W71" s="971"/>
      <c r="X71" s="971"/>
      <c r="Y71" s="971"/>
      <c r="Z71" s="971"/>
      <c r="AA71" s="971">
        <v>6166</v>
      </c>
      <c r="AB71" s="971"/>
      <c r="AC71" s="971"/>
      <c r="AD71" s="971"/>
      <c r="AE71" s="971"/>
      <c r="AF71" s="971">
        <v>13225</v>
      </c>
      <c r="AG71" s="971"/>
      <c r="AH71" s="971"/>
      <c r="AI71" s="971"/>
      <c r="AJ71" s="971"/>
      <c r="AK71" s="971" t="s">
        <v>558</v>
      </c>
      <c r="AL71" s="971"/>
      <c r="AM71" s="971"/>
      <c r="AN71" s="971"/>
      <c r="AO71" s="971"/>
      <c r="AP71" s="971" t="s">
        <v>558</v>
      </c>
      <c r="AQ71" s="971"/>
      <c r="AR71" s="971"/>
      <c r="AS71" s="971"/>
      <c r="AT71" s="971"/>
      <c r="AU71" s="971" t="s">
        <v>558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230</v>
      </c>
      <c r="R72" s="971"/>
      <c r="S72" s="971"/>
      <c r="T72" s="971"/>
      <c r="U72" s="971"/>
      <c r="V72" s="971">
        <v>195</v>
      </c>
      <c r="W72" s="971"/>
      <c r="X72" s="971"/>
      <c r="Y72" s="971"/>
      <c r="Z72" s="971"/>
      <c r="AA72" s="971">
        <v>35</v>
      </c>
      <c r="AB72" s="971"/>
      <c r="AC72" s="971"/>
      <c r="AD72" s="971"/>
      <c r="AE72" s="971"/>
      <c r="AF72" s="971">
        <v>35</v>
      </c>
      <c r="AG72" s="971"/>
      <c r="AH72" s="971"/>
      <c r="AI72" s="971"/>
      <c r="AJ72" s="971"/>
      <c r="AK72" s="971" t="s">
        <v>558</v>
      </c>
      <c r="AL72" s="971"/>
      <c r="AM72" s="971"/>
      <c r="AN72" s="971"/>
      <c r="AO72" s="971"/>
      <c r="AP72" s="971" t="s">
        <v>558</v>
      </c>
      <c r="AQ72" s="971"/>
      <c r="AR72" s="971"/>
      <c r="AS72" s="971"/>
      <c r="AT72" s="971"/>
      <c r="AU72" s="971" t="s">
        <v>558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1359863</v>
      </c>
      <c r="R73" s="971"/>
      <c r="S73" s="971"/>
      <c r="T73" s="971"/>
      <c r="U73" s="971"/>
      <c r="V73" s="971">
        <v>1332205</v>
      </c>
      <c r="W73" s="971"/>
      <c r="X73" s="971"/>
      <c r="Y73" s="971"/>
      <c r="Z73" s="971"/>
      <c r="AA73" s="971">
        <v>27659</v>
      </c>
      <c r="AB73" s="971"/>
      <c r="AC73" s="971"/>
      <c r="AD73" s="971"/>
      <c r="AE73" s="971"/>
      <c r="AF73" s="971">
        <v>27659</v>
      </c>
      <c r="AG73" s="971"/>
      <c r="AH73" s="971"/>
      <c r="AI73" s="971"/>
      <c r="AJ73" s="971"/>
      <c r="AK73" s="971">
        <v>9500</v>
      </c>
      <c r="AL73" s="971"/>
      <c r="AM73" s="971"/>
      <c r="AN73" s="971"/>
      <c r="AO73" s="971"/>
      <c r="AP73" s="971" t="s">
        <v>558</v>
      </c>
      <c r="AQ73" s="971"/>
      <c r="AR73" s="971"/>
      <c r="AS73" s="971"/>
      <c r="AT73" s="971"/>
      <c r="AU73" s="971" t="s">
        <v>558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38885</v>
      </c>
      <c r="R74" s="971"/>
      <c r="S74" s="971"/>
      <c r="T74" s="971"/>
      <c r="U74" s="971"/>
      <c r="V74" s="971">
        <v>35641</v>
      </c>
      <c r="W74" s="971"/>
      <c r="X74" s="971"/>
      <c r="Y74" s="971"/>
      <c r="Z74" s="971"/>
      <c r="AA74" s="971">
        <v>3244</v>
      </c>
      <c r="AB74" s="971"/>
      <c r="AC74" s="971"/>
      <c r="AD74" s="971"/>
      <c r="AE74" s="971"/>
      <c r="AF74" s="971">
        <v>26209</v>
      </c>
      <c r="AG74" s="971"/>
      <c r="AH74" s="971"/>
      <c r="AI74" s="971"/>
      <c r="AJ74" s="971"/>
      <c r="AK74" s="971" t="s">
        <v>558</v>
      </c>
      <c r="AL74" s="971"/>
      <c r="AM74" s="971"/>
      <c r="AN74" s="971"/>
      <c r="AO74" s="971"/>
      <c r="AP74" s="971">
        <v>94795</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6635</v>
      </c>
      <c r="R75" s="979"/>
      <c r="S75" s="979"/>
      <c r="T75" s="979"/>
      <c r="U75" s="980"/>
      <c r="V75" s="981">
        <v>5820</v>
      </c>
      <c r="W75" s="979"/>
      <c r="X75" s="979"/>
      <c r="Y75" s="979"/>
      <c r="Z75" s="980"/>
      <c r="AA75" s="981">
        <v>815</v>
      </c>
      <c r="AB75" s="979"/>
      <c r="AC75" s="979"/>
      <c r="AD75" s="979"/>
      <c r="AE75" s="980"/>
      <c r="AF75" s="981">
        <v>19303</v>
      </c>
      <c r="AG75" s="979"/>
      <c r="AH75" s="979"/>
      <c r="AI75" s="979"/>
      <c r="AJ75" s="980"/>
      <c r="AK75" s="981" t="s">
        <v>558</v>
      </c>
      <c r="AL75" s="979"/>
      <c r="AM75" s="979"/>
      <c r="AN75" s="979"/>
      <c r="AO75" s="980"/>
      <c r="AP75" s="981">
        <v>22689</v>
      </c>
      <c r="AQ75" s="979"/>
      <c r="AR75" s="979"/>
      <c r="AS75" s="979"/>
      <c r="AT75" s="980"/>
      <c r="AU75" s="981" t="s">
        <v>558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86646</v>
      </c>
      <c r="AG88" s="959"/>
      <c r="AH88" s="959"/>
      <c r="AI88" s="959"/>
      <c r="AJ88" s="959"/>
      <c r="AK88" s="963"/>
      <c r="AL88" s="963"/>
      <c r="AM88" s="963"/>
      <c r="AN88" s="963"/>
      <c r="AO88" s="963"/>
      <c r="AP88" s="959">
        <v>123165</v>
      </c>
      <c r="AQ88" s="959"/>
      <c r="AR88" s="959"/>
      <c r="AS88" s="959"/>
      <c r="AT88" s="959"/>
      <c r="AU88" s="959">
        <v>1266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2752666</v>
      </c>
      <c r="AB110" s="889"/>
      <c r="AC110" s="889"/>
      <c r="AD110" s="889"/>
      <c r="AE110" s="890"/>
      <c r="AF110" s="891">
        <v>2756768</v>
      </c>
      <c r="AG110" s="889"/>
      <c r="AH110" s="889"/>
      <c r="AI110" s="889"/>
      <c r="AJ110" s="890"/>
      <c r="AK110" s="891">
        <v>2563747</v>
      </c>
      <c r="AL110" s="889"/>
      <c r="AM110" s="889"/>
      <c r="AN110" s="889"/>
      <c r="AO110" s="890"/>
      <c r="AP110" s="892">
        <v>16.5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27336134</v>
      </c>
      <c r="BR110" s="842"/>
      <c r="BS110" s="842"/>
      <c r="BT110" s="842"/>
      <c r="BU110" s="842"/>
      <c r="BV110" s="842">
        <v>26247712</v>
      </c>
      <c r="BW110" s="842"/>
      <c r="BX110" s="842"/>
      <c r="BY110" s="842"/>
      <c r="BZ110" s="842"/>
      <c r="CA110" s="842">
        <v>27580242</v>
      </c>
      <c r="CB110" s="842"/>
      <c r="CC110" s="842"/>
      <c r="CD110" s="842"/>
      <c r="CE110" s="842"/>
      <c r="CF110" s="866">
        <v>177.9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535301</v>
      </c>
      <c r="DH110" s="842"/>
      <c r="DI110" s="842"/>
      <c r="DJ110" s="842"/>
      <c r="DK110" s="842"/>
      <c r="DL110" s="842">
        <v>502303</v>
      </c>
      <c r="DM110" s="842"/>
      <c r="DN110" s="842"/>
      <c r="DO110" s="842"/>
      <c r="DP110" s="842"/>
      <c r="DQ110" s="842">
        <v>462910</v>
      </c>
      <c r="DR110" s="842"/>
      <c r="DS110" s="842"/>
      <c r="DT110" s="842"/>
      <c r="DU110" s="842"/>
      <c r="DV110" s="843">
        <v>3</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805789</v>
      </c>
      <c r="BR111" s="817"/>
      <c r="BS111" s="817"/>
      <c r="BT111" s="817"/>
      <c r="BU111" s="817"/>
      <c r="BV111" s="817">
        <v>502303</v>
      </c>
      <c r="BW111" s="817"/>
      <c r="BX111" s="817"/>
      <c r="BY111" s="817"/>
      <c r="BZ111" s="817"/>
      <c r="CA111" s="817">
        <v>462910</v>
      </c>
      <c r="CB111" s="817"/>
      <c r="CC111" s="817"/>
      <c r="CD111" s="817"/>
      <c r="CE111" s="817"/>
      <c r="CF111" s="875">
        <v>3</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14831816</v>
      </c>
      <c r="BR112" s="817"/>
      <c r="BS112" s="817"/>
      <c r="BT112" s="817"/>
      <c r="BU112" s="817"/>
      <c r="BV112" s="817">
        <v>14253213</v>
      </c>
      <c r="BW112" s="817"/>
      <c r="BX112" s="817"/>
      <c r="BY112" s="817"/>
      <c r="BZ112" s="817"/>
      <c r="CA112" s="817">
        <v>15971973</v>
      </c>
      <c r="CB112" s="817"/>
      <c r="CC112" s="817"/>
      <c r="CD112" s="817"/>
      <c r="CE112" s="817"/>
      <c r="CF112" s="875">
        <v>103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1431877</v>
      </c>
      <c r="AB113" s="919"/>
      <c r="AC113" s="919"/>
      <c r="AD113" s="919"/>
      <c r="AE113" s="920"/>
      <c r="AF113" s="921">
        <v>1409956</v>
      </c>
      <c r="AG113" s="919"/>
      <c r="AH113" s="919"/>
      <c r="AI113" s="919"/>
      <c r="AJ113" s="920"/>
      <c r="AK113" s="921">
        <v>1340884</v>
      </c>
      <c r="AL113" s="919"/>
      <c r="AM113" s="919"/>
      <c r="AN113" s="919"/>
      <c r="AO113" s="920"/>
      <c r="AP113" s="922">
        <v>8.6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1117672</v>
      </c>
      <c r="BR113" s="817"/>
      <c r="BS113" s="817"/>
      <c r="BT113" s="817"/>
      <c r="BU113" s="817"/>
      <c r="BV113" s="817">
        <v>1155542</v>
      </c>
      <c r="BW113" s="817"/>
      <c r="BX113" s="817"/>
      <c r="BY113" s="817"/>
      <c r="BZ113" s="817"/>
      <c r="CA113" s="817">
        <v>1265973</v>
      </c>
      <c r="CB113" s="817"/>
      <c r="CC113" s="817"/>
      <c r="CD113" s="817"/>
      <c r="CE113" s="817"/>
      <c r="CF113" s="875">
        <v>8.1999999999999993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116493</v>
      </c>
      <c r="AB114" s="780"/>
      <c r="AC114" s="780"/>
      <c r="AD114" s="780"/>
      <c r="AE114" s="781"/>
      <c r="AF114" s="782">
        <v>113080</v>
      </c>
      <c r="AG114" s="780"/>
      <c r="AH114" s="780"/>
      <c r="AI114" s="780"/>
      <c r="AJ114" s="781"/>
      <c r="AK114" s="782">
        <v>112373</v>
      </c>
      <c r="AL114" s="780"/>
      <c r="AM114" s="780"/>
      <c r="AN114" s="780"/>
      <c r="AO114" s="781"/>
      <c r="AP114" s="824">
        <v>0.7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2671674</v>
      </c>
      <c r="BR114" s="817"/>
      <c r="BS114" s="817"/>
      <c r="BT114" s="817"/>
      <c r="BU114" s="817"/>
      <c r="BV114" s="817">
        <v>2663462</v>
      </c>
      <c r="BW114" s="817"/>
      <c r="BX114" s="817"/>
      <c r="BY114" s="817"/>
      <c r="BZ114" s="817"/>
      <c r="CA114" s="817">
        <v>2884864</v>
      </c>
      <c r="CB114" s="817"/>
      <c r="CC114" s="817"/>
      <c r="CD114" s="817"/>
      <c r="CE114" s="817"/>
      <c r="CF114" s="875">
        <v>18.600000000000001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811742</v>
      </c>
      <c r="AB115" s="919"/>
      <c r="AC115" s="919"/>
      <c r="AD115" s="919"/>
      <c r="AE115" s="920"/>
      <c r="AF115" s="921">
        <v>445752</v>
      </c>
      <c r="AG115" s="919"/>
      <c r="AH115" s="919"/>
      <c r="AI115" s="919"/>
      <c r="AJ115" s="920"/>
      <c r="AK115" s="921">
        <v>365998</v>
      </c>
      <c r="AL115" s="919"/>
      <c r="AM115" s="919"/>
      <c r="AN115" s="919"/>
      <c r="AO115" s="920"/>
      <c r="AP115" s="922">
        <v>2.4</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433344</v>
      </c>
      <c r="BR115" s="817"/>
      <c r="BS115" s="817"/>
      <c r="BT115" s="817"/>
      <c r="BU115" s="817"/>
      <c r="BV115" s="817">
        <v>312287</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270488</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101</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5112879</v>
      </c>
      <c r="AB117" s="903"/>
      <c r="AC117" s="903"/>
      <c r="AD117" s="903"/>
      <c r="AE117" s="904"/>
      <c r="AF117" s="905">
        <v>4725556</v>
      </c>
      <c r="AG117" s="903"/>
      <c r="AH117" s="903"/>
      <c r="AI117" s="903"/>
      <c r="AJ117" s="904"/>
      <c r="AK117" s="905">
        <v>4383002</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41771</v>
      </c>
      <c r="AB119" s="889"/>
      <c r="AC119" s="889"/>
      <c r="AD119" s="889"/>
      <c r="AE119" s="890"/>
      <c r="AF119" s="891">
        <v>41792</v>
      </c>
      <c r="AG119" s="889"/>
      <c r="AH119" s="889"/>
      <c r="AI119" s="889"/>
      <c r="AJ119" s="890"/>
      <c r="AK119" s="891">
        <v>42015</v>
      </c>
      <c r="AL119" s="889"/>
      <c r="AM119" s="889"/>
      <c r="AN119" s="889"/>
      <c r="AO119" s="890"/>
      <c r="AP119" s="892">
        <v>0.3</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47196429</v>
      </c>
      <c r="BR119" s="845"/>
      <c r="BS119" s="845"/>
      <c r="BT119" s="845"/>
      <c r="BU119" s="845"/>
      <c r="BV119" s="845">
        <v>45134519</v>
      </c>
      <c r="BW119" s="845"/>
      <c r="BX119" s="845"/>
      <c r="BY119" s="845"/>
      <c r="BZ119" s="845"/>
      <c r="CA119" s="845">
        <v>48165962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8905316</v>
      </c>
      <c r="BR120" s="842"/>
      <c r="BS120" s="842"/>
      <c r="BT120" s="842"/>
      <c r="BU120" s="842"/>
      <c r="BV120" s="842">
        <v>9467936</v>
      </c>
      <c r="BW120" s="842"/>
      <c r="BX120" s="842"/>
      <c r="BY120" s="842"/>
      <c r="BZ120" s="842"/>
      <c r="CA120" s="842">
        <v>10157630</v>
      </c>
      <c r="CB120" s="842"/>
      <c r="CC120" s="842"/>
      <c r="CD120" s="842"/>
      <c r="CE120" s="842"/>
      <c r="CF120" s="866">
        <v>65.5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12870996</v>
      </c>
      <c r="DH120" s="842"/>
      <c r="DI120" s="842"/>
      <c r="DJ120" s="842"/>
      <c r="DK120" s="842"/>
      <c r="DL120" s="842">
        <v>12220586</v>
      </c>
      <c r="DM120" s="842"/>
      <c r="DN120" s="842"/>
      <c r="DO120" s="842"/>
      <c r="DP120" s="842"/>
      <c r="DQ120" s="842">
        <v>11442034</v>
      </c>
      <c r="DR120" s="842"/>
      <c r="DS120" s="842"/>
      <c r="DT120" s="842"/>
      <c r="DU120" s="842"/>
      <c r="DV120" s="843">
        <v>73.8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7880536</v>
      </c>
      <c r="BR121" s="817"/>
      <c r="BS121" s="817"/>
      <c r="BT121" s="817"/>
      <c r="BU121" s="817"/>
      <c r="BV121" s="817">
        <v>7443265</v>
      </c>
      <c r="BW121" s="817"/>
      <c r="BX121" s="817"/>
      <c r="BY121" s="817"/>
      <c r="BZ121" s="817"/>
      <c r="CA121" s="817">
        <v>7859077</v>
      </c>
      <c r="CB121" s="817"/>
      <c r="CC121" s="817"/>
      <c r="CD121" s="817"/>
      <c r="CE121" s="817"/>
      <c r="CF121" s="875">
        <v>50.7</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1923536</v>
      </c>
      <c r="DH121" s="817"/>
      <c r="DI121" s="817"/>
      <c r="DJ121" s="817"/>
      <c r="DK121" s="817"/>
      <c r="DL121" s="817">
        <v>1993959</v>
      </c>
      <c r="DM121" s="817"/>
      <c r="DN121" s="817"/>
      <c r="DO121" s="817"/>
      <c r="DP121" s="817"/>
      <c r="DQ121" s="817">
        <v>4487849</v>
      </c>
      <c r="DR121" s="817"/>
      <c r="DS121" s="817"/>
      <c r="DT121" s="817"/>
      <c r="DU121" s="817"/>
      <c r="DV121" s="794">
        <v>28.9</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28215699</v>
      </c>
      <c r="BR122" s="845"/>
      <c r="BS122" s="845"/>
      <c r="BT122" s="845"/>
      <c r="BU122" s="845"/>
      <c r="BV122" s="845">
        <v>27288712</v>
      </c>
      <c r="BW122" s="845"/>
      <c r="BX122" s="845"/>
      <c r="BY122" s="845"/>
      <c r="BZ122" s="845"/>
      <c r="CA122" s="845">
        <v>28669049</v>
      </c>
      <c r="CB122" s="845"/>
      <c r="CC122" s="845"/>
      <c r="CD122" s="845"/>
      <c r="CE122" s="845"/>
      <c r="CF122" s="846">
        <v>184.9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37284</v>
      </c>
      <c r="DH122" s="817"/>
      <c r="DI122" s="817"/>
      <c r="DJ122" s="817"/>
      <c r="DK122" s="817"/>
      <c r="DL122" s="817">
        <v>38668</v>
      </c>
      <c r="DM122" s="817"/>
      <c r="DN122" s="817"/>
      <c r="DO122" s="817"/>
      <c r="DP122" s="817"/>
      <c r="DQ122" s="817">
        <v>42090</v>
      </c>
      <c r="DR122" s="817"/>
      <c r="DS122" s="817"/>
      <c r="DT122" s="817"/>
      <c r="DU122" s="817"/>
      <c r="DV122" s="794">
        <v>0.3</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45001551</v>
      </c>
      <c r="BR123" s="833"/>
      <c r="BS123" s="833"/>
      <c r="BT123" s="833"/>
      <c r="BU123" s="833"/>
      <c r="BV123" s="833">
        <v>44199913</v>
      </c>
      <c r="BW123" s="833"/>
      <c r="BX123" s="833"/>
      <c r="BY123" s="833"/>
      <c r="BZ123" s="833"/>
      <c r="CA123" s="833">
        <v>46685756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14.2</v>
      </c>
      <c r="BR124" s="831"/>
      <c r="BS124" s="831"/>
      <c r="BT124" s="831"/>
      <c r="BU124" s="831"/>
      <c r="BV124" s="831">
        <v>6.1</v>
      </c>
      <c r="BW124" s="831"/>
      <c r="BX124" s="831"/>
      <c r="BY124" s="831"/>
      <c r="BZ124" s="831"/>
      <c r="CA124" s="831">
        <v>9.5</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769971</v>
      </c>
      <c r="AB125" s="780"/>
      <c r="AC125" s="780"/>
      <c r="AD125" s="780"/>
      <c r="AE125" s="781"/>
      <c r="AF125" s="782">
        <v>274729</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v>129231</v>
      </c>
      <c r="AG126" s="780"/>
      <c r="AH126" s="780"/>
      <c r="AI126" s="780"/>
      <c r="AJ126" s="781"/>
      <c r="AK126" s="782">
        <v>323983</v>
      </c>
      <c r="AL126" s="780"/>
      <c r="AM126" s="780"/>
      <c r="AN126" s="780"/>
      <c r="AO126" s="781"/>
      <c r="AP126" s="824">
        <v>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v>433344</v>
      </c>
      <c r="DH126" s="817"/>
      <c r="DI126" s="817"/>
      <c r="DJ126" s="817"/>
      <c r="DK126" s="817"/>
      <c r="DL126" s="817">
        <v>312287</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1079170</v>
      </c>
      <c r="AB128" s="801"/>
      <c r="AC128" s="801"/>
      <c r="AD128" s="801"/>
      <c r="AE128" s="802"/>
      <c r="AF128" s="803">
        <v>855535</v>
      </c>
      <c r="AG128" s="801"/>
      <c r="AH128" s="801"/>
      <c r="AI128" s="801"/>
      <c r="AJ128" s="802"/>
      <c r="AK128" s="803">
        <v>816815</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17908642</v>
      </c>
      <c r="AB129" s="780"/>
      <c r="AC129" s="780"/>
      <c r="AD129" s="780"/>
      <c r="AE129" s="781"/>
      <c r="AF129" s="782">
        <v>17598552</v>
      </c>
      <c r="AG129" s="780"/>
      <c r="AH129" s="780"/>
      <c r="AI129" s="780"/>
      <c r="AJ129" s="781"/>
      <c r="AK129" s="782">
        <v>17880885</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2550304</v>
      </c>
      <c r="AB130" s="780"/>
      <c r="AC130" s="780"/>
      <c r="AD130" s="780"/>
      <c r="AE130" s="781"/>
      <c r="AF130" s="782">
        <v>2425060</v>
      </c>
      <c r="AG130" s="780"/>
      <c r="AH130" s="780"/>
      <c r="AI130" s="780"/>
      <c r="AJ130" s="781"/>
      <c r="AK130" s="782">
        <v>2378345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15358338</v>
      </c>
      <c r="AB131" s="764"/>
      <c r="AC131" s="764"/>
      <c r="AD131" s="764"/>
      <c r="AE131" s="765"/>
      <c r="AF131" s="766">
        <v>15173492</v>
      </c>
      <c r="AG131" s="764"/>
      <c r="AH131" s="764"/>
      <c r="AI131" s="764"/>
      <c r="AJ131" s="765"/>
      <c r="AK131" s="766">
        <v>15502540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9.6586297289999994</v>
      </c>
      <c r="AB132" s="745"/>
      <c r="AC132" s="745"/>
      <c r="AD132" s="745"/>
      <c r="AE132" s="746"/>
      <c r="AF132" s="747">
        <v>9.5229298569999994</v>
      </c>
      <c r="AG132" s="745"/>
      <c r="AH132" s="745"/>
      <c r="AI132" s="745"/>
      <c r="AJ132" s="746"/>
      <c r="AK132" s="747">
        <v>7.6622411550000002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8.5</v>
      </c>
      <c r="AB133" s="724"/>
      <c r="AC133" s="724"/>
      <c r="AD133" s="724"/>
      <c r="AE133" s="725"/>
      <c r="AF133" s="723">
        <v>8.6999999999999993</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q2MKWSI+B2rEZqDHPMDw9Tb0YaUSpFeDlKJuz7JOT8ZYovCNgqyPPx4LDtWPBh+k1QsT+be3h4YyX5molP0Bw==" saltValue="yE6MSYbajRaGUPdFd/vvz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AK28:AO2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7:AO7"/>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6"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9UJ7r9wJgZPWXKnFRXwLpKU9BVC6W6PJKZMGxniv1cXOmLlzuxNdDrmvowvkFRRM4eTjnIMraMeuu6RcwwUyw==" saltValue="xpGDHq2vB9YLSS+JNp0q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WrpfqyPJqdY7YNADhvRwufuNY4E1w7P8KQmWk1rLBsR04OsUzHVttwtmfvBKoKQOewSwgRBf3GSV/PvG3LAhg==" saltValue="BHMWnpl8cuj5rNzWQUw2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484</v>
      </c>
      <c r="AL9" s="1130"/>
      <c r="AM9" s="1130"/>
      <c r="AN9" s="1131"/>
      <c r="AO9" s="281">
        <v>4675042</v>
      </c>
      <c r="AP9" s="281">
        <v>63915</v>
      </c>
      <c r="AQ9" s="282">
        <v>66486</v>
      </c>
      <c r="AR9" s="283">
        <v>-3.9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485</v>
      </c>
      <c r="AL10" s="1130"/>
      <c r="AM10" s="1130"/>
      <c r="AN10" s="1131"/>
      <c r="AO10" s="284">
        <v>79808</v>
      </c>
      <c r="AP10" s="284">
        <v>1091</v>
      </c>
      <c r="AQ10" s="285">
        <v>6147</v>
      </c>
      <c r="AR10" s="286">
        <v>-82.3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486</v>
      </c>
      <c r="AL11" s="1130"/>
      <c r="AM11" s="1130"/>
      <c r="AN11" s="1131"/>
      <c r="AO11" s="284">
        <v>485435</v>
      </c>
      <c r="AP11" s="284">
        <v>6637</v>
      </c>
      <c r="AQ11" s="285">
        <v>1219</v>
      </c>
      <c r="AR11" s="286">
        <v>444.5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487</v>
      </c>
      <c r="AL12" s="1130"/>
      <c r="AM12" s="1130"/>
      <c r="AN12" s="1131"/>
      <c r="AO12" s="284" t="s">
        <v>488</v>
      </c>
      <c r="AP12" s="284" t="s">
        <v>488</v>
      </c>
      <c r="AQ12" s="285">
        <v>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489</v>
      </c>
      <c r="AL13" s="1130"/>
      <c r="AM13" s="1130"/>
      <c r="AN13" s="1131"/>
      <c r="AO13" s="284">
        <v>170387</v>
      </c>
      <c r="AP13" s="284">
        <v>2329</v>
      </c>
      <c r="AQ13" s="285">
        <v>2955</v>
      </c>
      <c r="AR13" s="286">
        <v>-21.2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490</v>
      </c>
      <c r="AL14" s="1130"/>
      <c r="AM14" s="1130"/>
      <c r="AN14" s="1131"/>
      <c r="AO14" s="284">
        <v>122197</v>
      </c>
      <c r="AP14" s="284">
        <v>1671</v>
      </c>
      <c r="AQ14" s="285">
        <v>1434</v>
      </c>
      <c r="AR14" s="286">
        <v>16.5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491</v>
      </c>
      <c r="AL15" s="1133"/>
      <c r="AM15" s="1133"/>
      <c r="AN15" s="1134"/>
      <c r="AO15" s="284">
        <v>-65481</v>
      </c>
      <c r="AP15" s="284">
        <v>-895</v>
      </c>
      <c r="AQ15" s="285">
        <v>-3102</v>
      </c>
      <c r="AR15" s="286">
        <v>-71.099999999999994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5467388</v>
      </c>
      <c r="AP16" s="284">
        <v>74747</v>
      </c>
      <c r="AQ16" s="285">
        <v>75147</v>
      </c>
      <c r="AR16" s="286">
        <v>-0.5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496</v>
      </c>
      <c r="AL21" s="1136"/>
      <c r="AM21" s="1136"/>
      <c r="AN21" s="1137"/>
      <c r="AO21" s="297">
        <v>6.67</v>
      </c>
      <c r="AP21" s="298">
        <v>6.62</v>
      </c>
      <c r="AQ21" s="299">
        <v>0.05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497</v>
      </c>
      <c r="AL22" s="1136"/>
      <c r="AM22" s="1136"/>
      <c r="AN22" s="1137"/>
      <c r="AO22" s="302">
        <v>95.8</v>
      </c>
      <c r="AP22" s="303">
        <v>98.3</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8" t="s">
        <v>498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501</v>
      </c>
      <c r="AL32" s="1120"/>
      <c r="AM32" s="1120"/>
      <c r="AN32" s="1121"/>
      <c r="AO32" s="312">
        <v>2563747</v>
      </c>
      <c r="AP32" s="312">
        <v>35050</v>
      </c>
      <c r="AQ32" s="313">
        <v>34847</v>
      </c>
      <c r="AR32" s="314">
        <v>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502</v>
      </c>
      <c r="AL33" s="1120"/>
      <c r="AM33" s="1120"/>
      <c r="AN33" s="1121"/>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503</v>
      </c>
      <c r="AL34" s="1120"/>
      <c r="AM34" s="1120"/>
      <c r="AN34" s="1121"/>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504</v>
      </c>
      <c r="AL35" s="1120"/>
      <c r="AM35" s="1120"/>
      <c r="AN35" s="1121"/>
      <c r="AO35" s="312">
        <v>1340884</v>
      </c>
      <c r="AP35" s="312">
        <v>18332</v>
      </c>
      <c r="AQ35" s="313">
        <v>8260</v>
      </c>
      <c r="AR35" s="314">
        <v>121.9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505</v>
      </c>
      <c r="AL36" s="1120"/>
      <c r="AM36" s="1120"/>
      <c r="AN36" s="1121"/>
      <c r="AO36" s="312">
        <v>112373</v>
      </c>
      <c r="AP36" s="312">
        <v>1536</v>
      </c>
      <c r="AQ36" s="313">
        <v>1689</v>
      </c>
      <c r="AR36" s="314">
        <v>-9.1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506</v>
      </c>
      <c r="AL37" s="1120"/>
      <c r="AM37" s="1120"/>
      <c r="AN37" s="1121"/>
      <c r="AO37" s="312">
        <v>365998</v>
      </c>
      <c r="AP37" s="312">
        <v>5004</v>
      </c>
      <c r="AQ37" s="313">
        <v>748</v>
      </c>
      <c r="AR37" s="314">
        <v>569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507</v>
      </c>
      <c r="AL38" s="1123"/>
      <c r="AM38" s="1123"/>
      <c r="AN38" s="1124"/>
      <c r="AO38" s="315" t="s">
        <v>488</v>
      </c>
      <c r="AP38" s="315" t="s">
        <v>488</v>
      </c>
      <c r="AQ38" s="316">
        <v>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508</v>
      </c>
      <c r="AL39" s="1123"/>
      <c r="AM39" s="1123"/>
      <c r="AN39" s="1124"/>
      <c r="AO39" s="312">
        <v>-816815</v>
      </c>
      <c r="AP39" s="312">
        <v>-11167</v>
      </c>
      <c r="AQ39" s="313">
        <v>-5762</v>
      </c>
      <c r="AR39" s="314">
        <v>93.8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509</v>
      </c>
      <c r="AL40" s="1120"/>
      <c r="AM40" s="1120"/>
      <c r="AN40" s="1121"/>
      <c r="AO40" s="312">
        <v>-2378345</v>
      </c>
      <c r="AP40" s="312">
        <v>-32515</v>
      </c>
      <c r="AQ40" s="313">
        <v>-27609</v>
      </c>
      <c r="AR40" s="314">
        <v>17.8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1187842</v>
      </c>
      <c r="AP41" s="312">
        <v>16240</v>
      </c>
      <c r="AQ41" s="313">
        <v>12179</v>
      </c>
      <c r="AR41" s="314">
        <v>33.299999999999997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479</v>
      </c>
      <c r="AN49" s="1114" t="s">
        <v>512</v>
      </c>
      <c r="AO49" s="1115"/>
      <c r="AP49" s="1115"/>
      <c r="AQ49" s="1115"/>
      <c r="AR49" s="111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1079971</v>
      </c>
      <c r="AN51" s="334">
        <v>14476</v>
      </c>
      <c r="AO51" s="335">
        <v>18.600000000000001</v>
      </c>
      <c r="AP51" s="336">
        <v>45588</v>
      </c>
      <c r="AQ51" s="337">
        <v>8.6999999999999993</v>
      </c>
      <c r="AR51" s="338">
        <v>9.9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834902</v>
      </c>
      <c r="AN52" s="342">
        <v>11191</v>
      </c>
      <c r="AO52" s="343">
        <v>29.8</v>
      </c>
      <c r="AP52" s="344">
        <v>24150</v>
      </c>
      <c r="AQ52" s="345">
        <v>3.4</v>
      </c>
      <c r="AR52" s="346">
        <v>26.4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2134596</v>
      </c>
      <c r="AN53" s="334">
        <v>28710</v>
      </c>
      <c r="AO53" s="335">
        <v>98.3</v>
      </c>
      <c r="AP53" s="336">
        <v>45483</v>
      </c>
      <c r="AQ53" s="337">
        <v>-0.2</v>
      </c>
      <c r="AR53" s="338">
        <v>98.5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998578</v>
      </c>
      <c r="AN54" s="342">
        <v>13431</v>
      </c>
      <c r="AO54" s="343">
        <v>20</v>
      </c>
      <c r="AP54" s="344">
        <v>24241</v>
      </c>
      <c r="AQ54" s="345">
        <v>0.4</v>
      </c>
      <c r="AR54" s="346">
        <v>19.600000000000001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3100730</v>
      </c>
      <c r="AN55" s="334">
        <v>42011</v>
      </c>
      <c r="AO55" s="335">
        <v>46.3</v>
      </c>
      <c r="AP55" s="336">
        <v>45945</v>
      </c>
      <c r="AQ55" s="337">
        <v>1</v>
      </c>
      <c r="AR55" s="338">
        <v>45.3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1692869</v>
      </c>
      <c r="AN56" s="342">
        <v>22936</v>
      </c>
      <c r="AO56" s="343">
        <v>70.8</v>
      </c>
      <c r="AP56" s="344">
        <v>25180</v>
      </c>
      <c r="AQ56" s="345">
        <v>3.9</v>
      </c>
      <c r="AR56" s="346">
        <v>66.900000000000006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2912283</v>
      </c>
      <c r="AN57" s="334">
        <v>39741</v>
      </c>
      <c r="AO57" s="335">
        <v>-5.4</v>
      </c>
      <c r="AP57" s="336">
        <v>44475</v>
      </c>
      <c r="AQ57" s="337">
        <v>-3.2</v>
      </c>
      <c r="AR57" s="338">
        <v>-2.2000000000000002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1576053</v>
      </c>
      <c r="AN58" s="342">
        <v>21507</v>
      </c>
      <c r="AO58" s="343">
        <v>-6.2</v>
      </c>
      <c r="AP58" s="344">
        <v>24780</v>
      </c>
      <c r="AQ58" s="345">
        <v>-1.6</v>
      </c>
      <c r="AR58" s="346">
        <v>-4.5999999999999996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5757753</v>
      </c>
      <c r="AN59" s="334">
        <v>78717</v>
      </c>
      <c r="AO59" s="335">
        <v>98.1</v>
      </c>
      <c r="AP59" s="336">
        <v>45982</v>
      </c>
      <c r="AQ59" s="337">
        <v>3.4</v>
      </c>
      <c r="AR59" s="338">
        <v>94.7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3389417</v>
      </c>
      <c r="AN60" s="342">
        <v>46338</v>
      </c>
      <c r="AO60" s="343">
        <v>115.5</v>
      </c>
      <c r="AP60" s="344">
        <v>25583</v>
      </c>
      <c r="AQ60" s="345">
        <v>3.2</v>
      </c>
      <c r="AR60" s="346">
        <v>112.3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2997067</v>
      </c>
      <c r="AN61" s="349">
        <v>40731</v>
      </c>
      <c r="AO61" s="350">
        <v>51.2</v>
      </c>
      <c r="AP61" s="351">
        <v>45495</v>
      </c>
      <c r="AQ61" s="352">
        <v>1.9</v>
      </c>
      <c r="AR61" s="338">
        <v>49.3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1698364</v>
      </c>
      <c r="AN62" s="342">
        <v>23081</v>
      </c>
      <c r="AO62" s="343">
        <v>46</v>
      </c>
      <c r="AP62" s="344">
        <v>24787</v>
      </c>
      <c r="AQ62" s="345">
        <v>1.9</v>
      </c>
      <c r="AR62" s="346">
        <v>44.1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PwWa7Onphk1gCarPnN+7SAzpfW4dcFx6dYzkROp1mno0HL0aAFMDCDab6KuBsRti/0PWuKSX9FSgNb3uZ1J8Q==" saltValue="b7C+/UJiFh37Dz0Strw1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3n3CCEVrUVFsETmUc2rUBe6ria5fThH7ZZHYSpn9tipkVy4WYGg+KT8bYwCox5nT+ptrKHBCHZ5tL7arLGwTWw==" saltValue="AjFTXwT3gA59sg39Ba3M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IFbgtOWIxG2FS7MO5jThj1xK7EP06rY9D1wyNNN22hPaci7c2JCtlI4KV7UDkgjLFvoHBQ2qZ88eeQ7tvmSRow==" saltValue="om8STs7R0j5Yh9pDBNcu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8" t="s">
        <v>3</v>
      </c>
      <c r="D47" s="1138"/>
      <c r="E47" s="1139"/>
      <c r="F47" s="11">
        <v>17.71</v>
      </c>
      <c r="G47" s="12">
        <v>19.489999999999998</v>
      </c>
      <c r="H47" s="12">
        <v>24.23</v>
      </c>
      <c r="I47" s="12">
        <v>27.47</v>
      </c>
      <c r="J47" s="13">
        <v>26.58</v>
      </c>
    </row>
    <row r="48" spans="2:10" ht="57.75" customHeight="1" x14ac:dyDescent="0.2">
      <c r="B48" s="14"/>
      <c r="C48" s="1140" t="s">
        <v>4</v>
      </c>
      <c r="D48" s="1140"/>
      <c r="E48" s="1141"/>
      <c r="F48" s="15">
        <v>2.7</v>
      </c>
      <c r="G48" s="16">
        <v>2.02</v>
      </c>
      <c r="H48" s="16">
        <v>1.92</v>
      </c>
      <c r="I48" s="16">
        <v>1.81</v>
      </c>
      <c r="J48" s="17">
        <v>1.23</v>
      </c>
    </row>
    <row r="49" spans="2:10" ht="57.75" customHeight="1" thickBot="1" x14ac:dyDescent="0.25">
      <c r="B49" s="18"/>
      <c r="C49" s="1142" t="s">
        <v>5</v>
      </c>
      <c r="D49" s="1142"/>
      <c r="E49" s="1143"/>
      <c r="F49" s="19">
        <v>5.03</v>
      </c>
      <c r="G49" s="20">
        <v>1.77</v>
      </c>
      <c r="H49" s="20">
        <v>5.42</v>
      </c>
      <c r="I49" s="20">
        <v>2.66</v>
      </c>
      <c r="J49" s="21" t="s">
        <v>531</v>
      </c>
    </row>
    <row r="50" spans="2:10" ht="13" x14ac:dyDescent="0.2"/>
  </sheetData>
  <sheetProtection algorithmName="SHA-512" hashValue="QqErqTZ4tqMK7WcS8L0s6kf+s9ZYNNFtCrU0VJiCjzK8485wHyJUE+Y5aqKa3hMNQ89lrH3YSNd7yDEu2XCWGQ==" saltValue="KmSGIP+SftLAir1a47CP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0" t="s">
        <v>532</v>
      </c>
      <c r="D34" s="1150"/>
      <c r="E34" s="1151"/>
      <c r="F34" s="32">
        <v>15.35</v>
      </c>
      <c r="G34" s="33">
        <v>16.57</v>
      </c>
      <c r="H34" s="33">
        <v>15.85</v>
      </c>
      <c r="I34" s="33">
        <v>15.66</v>
      </c>
      <c r="J34" s="34">
        <v>15.25</v>
      </c>
      <c r="K34" s="22"/>
      <c r="L34" s="22"/>
      <c r="M34" s="22"/>
      <c r="N34" s="22"/>
      <c r="O34" s="22"/>
      <c r="P34" s="22"/>
    </row>
    <row r="35" spans="1:16" ht="39" customHeight="1" x14ac:dyDescent="0.2">
      <c r="A35" s="22"/>
      <c r="B35" s="35"/>
      <c r="C35" s="1144" t="s">
        <v>533</v>
      </c>
      <c r="D35" s="1145"/>
      <c r="E35" s="1146"/>
      <c r="F35" s="36" t="s">
        <v>488</v>
      </c>
      <c r="G35" s="37">
        <v>0.8</v>
      </c>
      <c r="H35" s="37">
        <v>1.59</v>
      </c>
      <c r="I35" s="37">
        <v>2.4</v>
      </c>
      <c r="J35" s="38">
        <v>2.34</v>
      </c>
      <c r="K35" s="22"/>
      <c r="L35" s="22"/>
      <c r="M35" s="22"/>
      <c r="N35" s="22"/>
      <c r="O35" s="22"/>
      <c r="P35" s="22"/>
    </row>
    <row r="36" spans="1:16" ht="39" customHeight="1" x14ac:dyDescent="0.2">
      <c r="A36" s="22"/>
      <c r="B36" s="35"/>
      <c r="C36" s="1144" t="s">
        <v>534</v>
      </c>
      <c r="D36" s="1145"/>
      <c r="E36" s="1146"/>
      <c r="F36" s="36">
        <v>2.69</v>
      </c>
      <c r="G36" s="37">
        <v>2.0099999999999998</v>
      </c>
      <c r="H36" s="37">
        <v>1.92</v>
      </c>
      <c r="I36" s="37">
        <v>1.81</v>
      </c>
      <c r="J36" s="38">
        <v>1.23</v>
      </c>
      <c r="K36" s="22"/>
      <c r="L36" s="22"/>
      <c r="M36" s="22"/>
      <c r="N36" s="22"/>
      <c r="O36" s="22"/>
      <c r="P36" s="22"/>
    </row>
    <row r="37" spans="1:16" ht="39" customHeight="1" x14ac:dyDescent="0.2">
      <c r="A37" s="22"/>
      <c r="B37" s="35"/>
      <c r="C37" s="1144" t="s">
        <v>535</v>
      </c>
      <c r="D37" s="1145"/>
      <c r="E37" s="1146"/>
      <c r="F37" s="36">
        <v>0.25</v>
      </c>
      <c r="G37" s="37">
        <v>1.32</v>
      </c>
      <c r="H37" s="37">
        <v>0.83</v>
      </c>
      <c r="I37" s="37">
        <v>1.31</v>
      </c>
      <c r="J37" s="38">
        <v>0.98</v>
      </c>
      <c r="K37" s="22"/>
      <c r="L37" s="22"/>
      <c r="M37" s="22"/>
      <c r="N37" s="22"/>
      <c r="O37" s="22"/>
      <c r="P37" s="22"/>
    </row>
    <row r="38" spans="1:16" ht="39" customHeight="1" x14ac:dyDescent="0.2">
      <c r="A38" s="22"/>
      <c r="B38" s="35"/>
      <c r="C38" s="1144" t="s">
        <v>536</v>
      </c>
      <c r="D38" s="1145"/>
      <c r="E38" s="1146"/>
      <c r="F38" s="36">
        <v>0.44</v>
      </c>
      <c r="G38" s="37">
        <v>0.51</v>
      </c>
      <c r="H38" s="37">
        <v>0.36</v>
      </c>
      <c r="I38" s="37">
        <v>0.52</v>
      </c>
      <c r="J38" s="38">
        <v>0.32</v>
      </c>
      <c r="K38" s="22"/>
      <c r="L38" s="22"/>
      <c r="M38" s="22"/>
      <c r="N38" s="22"/>
      <c r="O38" s="22"/>
      <c r="P38" s="22"/>
    </row>
    <row r="39" spans="1:16" ht="39" customHeight="1" x14ac:dyDescent="0.2">
      <c r="A39" s="22"/>
      <c r="B39" s="35"/>
      <c r="C39" s="1144" t="s">
        <v>537</v>
      </c>
      <c r="D39" s="1145"/>
      <c r="E39" s="1146"/>
      <c r="F39" s="36">
        <v>0.15</v>
      </c>
      <c r="G39" s="37">
        <v>0.16</v>
      </c>
      <c r="H39" s="37">
        <v>0.18</v>
      </c>
      <c r="I39" s="37">
        <v>0.23</v>
      </c>
      <c r="J39" s="38">
        <v>0.22</v>
      </c>
      <c r="K39" s="22"/>
      <c r="L39" s="22"/>
      <c r="M39" s="22"/>
      <c r="N39" s="22"/>
      <c r="O39" s="22"/>
      <c r="P39" s="22"/>
    </row>
    <row r="40" spans="1:16" ht="39" customHeight="1" x14ac:dyDescent="0.2">
      <c r="A40" s="22"/>
      <c r="B40" s="35"/>
      <c r="C40" s="1144" t="s">
        <v>538</v>
      </c>
      <c r="D40" s="1145"/>
      <c r="E40" s="1146"/>
      <c r="F40" s="36">
        <v>0</v>
      </c>
      <c r="G40" s="37">
        <v>0</v>
      </c>
      <c r="H40" s="37">
        <v>0</v>
      </c>
      <c r="I40" s="37">
        <v>0</v>
      </c>
      <c r="J40" s="38">
        <v>0</v>
      </c>
      <c r="K40" s="22"/>
      <c r="L40" s="22"/>
      <c r="M40" s="22"/>
      <c r="N40" s="22"/>
      <c r="O40" s="22"/>
      <c r="P40" s="22"/>
    </row>
    <row r="41" spans="1:16" ht="39" customHeight="1" x14ac:dyDescent="0.2">
      <c r="A41" s="22"/>
      <c r="B41" s="35"/>
      <c r="C41" s="1144" t="s">
        <v>539</v>
      </c>
      <c r="D41" s="1145"/>
      <c r="E41" s="1146"/>
      <c r="F41" s="36" t="s">
        <v>540</v>
      </c>
      <c r="G41" s="37" t="s">
        <v>541</v>
      </c>
      <c r="H41" s="37">
        <v>0</v>
      </c>
      <c r="I41" s="37">
        <v>1.81</v>
      </c>
      <c r="J41" s="38">
        <v>0</v>
      </c>
      <c r="K41" s="22"/>
      <c r="L41" s="22"/>
      <c r="M41" s="22"/>
      <c r="N41" s="22"/>
      <c r="O41" s="22"/>
      <c r="P41" s="22"/>
    </row>
    <row r="42" spans="1:16" ht="39" customHeight="1" x14ac:dyDescent="0.2">
      <c r="A42" s="22"/>
      <c r="B42" s="39"/>
      <c r="C42" s="1144" t="s">
        <v>542</v>
      </c>
      <c r="D42" s="1145"/>
      <c r="E42" s="1146"/>
      <c r="F42" s="36" t="s">
        <v>488</v>
      </c>
      <c r="G42" s="37" t="s">
        <v>488</v>
      </c>
      <c r="H42" s="37" t="s">
        <v>488</v>
      </c>
      <c r="I42" s="37" t="s">
        <v>488</v>
      </c>
      <c r="J42" s="38" t="s">
        <v>488</v>
      </c>
      <c r="K42" s="22"/>
      <c r="L42" s="22"/>
      <c r="M42" s="22"/>
      <c r="N42" s="22"/>
      <c r="O42" s="22"/>
      <c r="P42" s="22"/>
    </row>
    <row r="43" spans="1:16" ht="39" customHeight="1" thickBot="1" x14ac:dyDescent="0.25">
      <c r="A43" s="22"/>
      <c r="B43" s="40"/>
      <c r="C43" s="1147" t="s">
        <v>543</v>
      </c>
      <c r="D43" s="1148"/>
      <c r="E43" s="1149"/>
      <c r="F43" s="41">
        <v>1.03</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7RrzPf0Kzo6MJveYak9QJCiN+s++DcunDdD5a7NJZwuskZILp005xaVlZZQX32fU4ZZL0CdthhcvyE4rWFmcvg==" saltValue="gJbjzhy2CvPp7RTsmtrI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sqref="A1:XFD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5" t="s">
        <v>9</v>
      </c>
      <c r="C45" s="1176"/>
      <c r="D45" s="58"/>
      <c r="E45" s="1181" t="s">
        <v>10</v>
      </c>
      <c r="F45" s="1181"/>
      <c r="G45" s="1181"/>
      <c r="H45" s="1181"/>
      <c r="I45" s="1181"/>
      <c r="J45" s="1182"/>
      <c r="K45" s="59">
        <v>2666</v>
      </c>
      <c r="L45" s="60">
        <v>2707</v>
      </c>
      <c r="M45" s="60">
        <v>2753</v>
      </c>
      <c r="N45" s="60">
        <v>2757</v>
      </c>
      <c r="O45" s="61">
        <v>2564</v>
      </c>
      <c r="P45" s="48"/>
      <c r="Q45" s="48"/>
      <c r="R45" s="48"/>
      <c r="S45" s="48"/>
      <c r="T45" s="48"/>
      <c r="U45" s="48"/>
    </row>
    <row r="46" spans="1:21" ht="30.75" customHeight="1" x14ac:dyDescent="0.2">
      <c r="A46" s="48"/>
      <c r="B46" s="1177"/>
      <c r="C46" s="1178"/>
      <c r="D46" s="62"/>
      <c r="E46" s="1154" t="s">
        <v>11</v>
      </c>
      <c r="F46" s="1154"/>
      <c r="G46" s="1154"/>
      <c r="H46" s="1154"/>
      <c r="I46" s="1154"/>
      <c r="J46" s="1155"/>
      <c r="K46" s="63" t="s">
        <v>488</v>
      </c>
      <c r="L46" s="64" t="s">
        <v>488</v>
      </c>
      <c r="M46" s="64" t="s">
        <v>488</v>
      </c>
      <c r="N46" s="64" t="s">
        <v>488</v>
      </c>
      <c r="O46" s="65" t="s">
        <v>488</v>
      </c>
      <c r="P46" s="48"/>
      <c r="Q46" s="48"/>
      <c r="R46" s="48"/>
      <c r="S46" s="48"/>
      <c r="T46" s="48"/>
      <c r="U46" s="48"/>
    </row>
    <row r="47" spans="1:21" ht="30.75" customHeight="1" x14ac:dyDescent="0.2">
      <c r="A47" s="48"/>
      <c r="B47" s="1177"/>
      <c r="C47" s="1178"/>
      <c r="D47" s="62"/>
      <c r="E47" s="1154" t="s">
        <v>12</v>
      </c>
      <c r="F47" s="1154"/>
      <c r="G47" s="1154"/>
      <c r="H47" s="1154"/>
      <c r="I47" s="1154"/>
      <c r="J47" s="1155"/>
      <c r="K47" s="63">
        <v>21</v>
      </c>
      <c r="L47" s="64">
        <v>21</v>
      </c>
      <c r="M47" s="64" t="s">
        <v>488</v>
      </c>
      <c r="N47" s="64" t="s">
        <v>488</v>
      </c>
      <c r="O47" s="65" t="s">
        <v>488</v>
      </c>
      <c r="P47" s="48"/>
      <c r="Q47" s="48"/>
      <c r="R47" s="48"/>
      <c r="S47" s="48"/>
      <c r="T47" s="48"/>
      <c r="U47" s="48"/>
    </row>
    <row r="48" spans="1:21" ht="30.75" customHeight="1" x14ac:dyDescent="0.2">
      <c r="A48" s="48"/>
      <c r="B48" s="1177"/>
      <c r="C48" s="1178"/>
      <c r="D48" s="62"/>
      <c r="E48" s="1154" t="s">
        <v>13</v>
      </c>
      <c r="F48" s="1154"/>
      <c r="G48" s="1154"/>
      <c r="H48" s="1154"/>
      <c r="I48" s="1154"/>
      <c r="J48" s="1155"/>
      <c r="K48" s="63">
        <v>1560</v>
      </c>
      <c r="L48" s="64">
        <v>1533</v>
      </c>
      <c r="M48" s="64">
        <v>1432</v>
      </c>
      <c r="N48" s="64">
        <v>1410</v>
      </c>
      <c r="O48" s="65">
        <v>1341</v>
      </c>
      <c r="P48" s="48"/>
      <c r="Q48" s="48"/>
      <c r="R48" s="48"/>
      <c r="S48" s="48"/>
      <c r="T48" s="48"/>
      <c r="U48" s="48"/>
    </row>
    <row r="49" spans="1:21" ht="30.75" customHeight="1" x14ac:dyDescent="0.2">
      <c r="A49" s="48"/>
      <c r="B49" s="1177"/>
      <c r="C49" s="1178"/>
      <c r="D49" s="62"/>
      <c r="E49" s="1154" t="s">
        <v>14</v>
      </c>
      <c r="F49" s="1154"/>
      <c r="G49" s="1154"/>
      <c r="H49" s="1154"/>
      <c r="I49" s="1154"/>
      <c r="J49" s="1155"/>
      <c r="K49" s="63">
        <v>135</v>
      </c>
      <c r="L49" s="64">
        <v>126</v>
      </c>
      <c r="M49" s="64">
        <v>116</v>
      </c>
      <c r="N49" s="64">
        <v>113</v>
      </c>
      <c r="O49" s="65">
        <v>112</v>
      </c>
      <c r="P49" s="48"/>
      <c r="Q49" s="48"/>
      <c r="R49" s="48"/>
      <c r="S49" s="48"/>
      <c r="T49" s="48"/>
      <c r="U49" s="48"/>
    </row>
    <row r="50" spans="1:21" ht="30.75" customHeight="1" x14ac:dyDescent="0.2">
      <c r="A50" s="48"/>
      <c r="B50" s="1177"/>
      <c r="C50" s="1178"/>
      <c r="D50" s="62"/>
      <c r="E50" s="1154" t="s">
        <v>15</v>
      </c>
      <c r="F50" s="1154"/>
      <c r="G50" s="1154"/>
      <c r="H50" s="1154"/>
      <c r="I50" s="1154"/>
      <c r="J50" s="1155"/>
      <c r="K50" s="63">
        <v>335</v>
      </c>
      <c r="L50" s="64">
        <v>561</v>
      </c>
      <c r="M50" s="64">
        <v>812</v>
      </c>
      <c r="N50" s="64">
        <v>446</v>
      </c>
      <c r="O50" s="65">
        <v>366</v>
      </c>
      <c r="P50" s="48"/>
      <c r="Q50" s="48"/>
      <c r="R50" s="48"/>
      <c r="S50" s="48"/>
      <c r="T50" s="48"/>
      <c r="U50" s="48"/>
    </row>
    <row r="51" spans="1:21" ht="30.75" customHeight="1" x14ac:dyDescent="0.2">
      <c r="A51" s="48"/>
      <c r="B51" s="1179"/>
      <c r="C51" s="1180"/>
      <c r="D51" s="66"/>
      <c r="E51" s="1154" t="s">
        <v>16</v>
      </c>
      <c r="F51" s="1154"/>
      <c r="G51" s="1154"/>
      <c r="H51" s="1154"/>
      <c r="I51" s="1154"/>
      <c r="J51" s="1155"/>
      <c r="K51" s="63">
        <v>0</v>
      </c>
      <c r="L51" s="64">
        <v>0</v>
      </c>
      <c r="M51" s="64">
        <v>0</v>
      </c>
      <c r="N51" s="64" t="s">
        <v>488</v>
      </c>
      <c r="O51" s="65" t="s">
        <v>488</v>
      </c>
      <c r="P51" s="48"/>
      <c r="Q51" s="48"/>
      <c r="R51" s="48"/>
      <c r="S51" s="48"/>
      <c r="T51" s="48"/>
      <c r="U51" s="48"/>
    </row>
    <row r="52" spans="1:21" ht="30.75" customHeight="1" x14ac:dyDescent="0.2">
      <c r="A52" s="48"/>
      <c r="B52" s="1152" t="s">
        <v>17</v>
      </c>
      <c r="C52" s="1153"/>
      <c r="D52" s="66"/>
      <c r="E52" s="1154" t="s">
        <v>18</v>
      </c>
      <c r="F52" s="1154"/>
      <c r="G52" s="1154"/>
      <c r="H52" s="1154"/>
      <c r="I52" s="1154"/>
      <c r="J52" s="1155"/>
      <c r="K52" s="63">
        <v>3457</v>
      </c>
      <c r="L52" s="64">
        <v>3929</v>
      </c>
      <c r="M52" s="64">
        <v>3629</v>
      </c>
      <c r="N52" s="64">
        <v>3281</v>
      </c>
      <c r="O52" s="65">
        <v>3196</v>
      </c>
      <c r="P52" s="48"/>
      <c r="Q52" s="48"/>
      <c r="R52" s="48"/>
      <c r="S52" s="48"/>
      <c r="T52" s="48"/>
      <c r="U52" s="48"/>
    </row>
    <row r="53" spans="1:21" ht="30.75" customHeight="1" thickBot="1" x14ac:dyDescent="0.25">
      <c r="A53" s="48"/>
      <c r="B53" s="1156" t="s">
        <v>19</v>
      </c>
      <c r="C53" s="1157"/>
      <c r="D53" s="67"/>
      <c r="E53" s="1158" t="s">
        <v>20</v>
      </c>
      <c r="F53" s="1158"/>
      <c r="G53" s="1158"/>
      <c r="H53" s="1158"/>
      <c r="I53" s="1158"/>
      <c r="J53" s="1159"/>
      <c r="K53" s="68">
        <v>1260</v>
      </c>
      <c r="L53" s="69">
        <v>1019</v>
      </c>
      <c r="M53" s="69">
        <v>1484</v>
      </c>
      <c r="N53" s="69">
        <v>1445</v>
      </c>
      <c r="O53" s="70">
        <v>1187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0" t="s">
        <v>24</v>
      </c>
      <c r="C58" s="1161"/>
      <c r="D58" s="1166" t="s">
        <v>25</v>
      </c>
      <c r="E58" s="1167"/>
      <c r="F58" s="1167"/>
      <c r="G58" s="1167"/>
      <c r="H58" s="1167"/>
      <c r="I58" s="1167"/>
      <c r="J58" s="1168"/>
      <c r="K58" s="83">
        <v>21</v>
      </c>
      <c r="L58" s="84">
        <v>21</v>
      </c>
      <c r="M58" s="84">
        <v>0</v>
      </c>
      <c r="N58" s="84">
        <v>0</v>
      </c>
      <c r="O58" s="85">
        <v>0</v>
      </c>
    </row>
    <row r="59" spans="1:21" ht="31.5" customHeight="1" x14ac:dyDescent="0.2">
      <c r="B59" s="1162"/>
      <c r="C59" s="1163"/>
      <c r="D59" s="1169" t="s">
        <v>26</v>
      </c>
      <c r="E59" s="1170"/>
      <c r="F59" s="1170"/>
      <c r="G59" s="1170"/>
      <c r="H59" s="1170"/>
      <c r="I59" s="1170"/>
      <c r="J59" s="1171"/>
      <c r="K59" s="86">
        <v>342</v>
      </c>
      <c r="L59" s="87">
        <v>384</v>
      </c>
      <c r="M59" s="87">
        <v>0</v>
      </c>
      <c r="N59" s="87">
        <v>0</v>
      </c>
      <c r="O59" s="88">
        <v>0</v>
      </c>
    </row>
    <row r="60" spans="1:21" ht="31.5" customHeight="1" thickBot="1" x14ac:dyDescent="0.25">
      <c r="B60" s="1164"/>
      <c r="C60" s="1165"/>
      <c r="D60" s="1172" t="s">
        <v>27</v>
      </c>
      <c r="E60" s="1173"/>
      <c r="F60" s="1173"/>
      <c r="G60" s="1173"/>
      <c r="H60" s="1173"/>
      <c r="I60" s="1173"/>
      <c r="J60" s="1174"/>
      <c r="K60" s="89">
        <v>171</v>
      </c>
      <c r="L60" s="90">
        <v>193</v>
      </c>
      <c r="M60" s="90">
        <v>0</v>
      </c>
      <c r="N60" s="90">
        <v>0</v>
      </c>
      <c r="O60" s="91">
        <v>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5VYP2dvOuuvunZsQ0N82XfMiZcTfGmcM082HwrGW04rJvvzcVh1F4ksl4qxmW9CVwiEBf6oDMaYx+1HZ9v0Rg==" saltValue="BEGxbkEq46/VJjIDHpho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5" t="s">
        <v>30</v>
      </c>
      <c r="C41" s="1196"/>
      <c r="D41" s="105"/>
      <c r="E41" s="1197" t="s">
        <v>31</v>
      </c>
      <c r="F41" s="1197"/>
      <c r="G41" s="1197"/>
      <c r="H41" s="1198"/>
      <c r="I41" s="355">
        <v>28341</v>
      </c>
      <c r="J41" s="356">
        <v>27560</v>
      </c>
      <c r="K41" s="356">
        <v>27336</v>
      </c>
      <c r="L41" s="356">
        <v>26248</v>
      </c>
      <c r="M41" s="357">
        <v>27580</v>
      </c>
    </row>
    <row r="42" spans="2:13" ht="27.75" customHeight="1" x14ac:dyDescent="0.2">
      <c r="B42" s="1185"/>
      <c r="C42" s="1186"/>
      <c r="D42" s="106"/>
      <c r="E42" s="1189" t="s">
        <v>32</v>
      </c>
      <c r="F42" s="1189"/>
      <c r="G42" s="1189"/>
      <c r="H42" s="1190"/>
      <c r="I42" s="358">
        <v>2134</v>
      </c>
      <c r="J42" s="359">
        <v>1601</v>
      </c>
      <c r="K42" s="359">
        <v>806</v>
      </c>
      <c r="L42" s="359">
        <v>502</v>
      </c>
      <c r="M42" s="360">
        <v>463</v>
      </c>
    </row>
    <row r="43" spans="2:13" ht="27.75" customHeight="1" x14ac:dyDescent="0.2">
      <c r="B43" s="1185"/>
      <c r="C43" s="1186"/>
      <c r="D43" s="106"/>
      <c r="E43" s="1189" t="s">
        <v>33</v>
      </c>
      <c r="F43" s="1189"/>
      <c r="G43" s="1189"/>
      <c r="H43" s="1190"/>
      <c r="I43" s="358">
        <v>17490</v>
      </c>
      <c r="J43" s="359">
        <v>16297</v>
      </c>
      <c r="K43" s="359">
        <v>14832</v>
      </c>
      <c r="L43" s="359">
        <v>14253</v>
      </c>
      <c r="M43" s="360">
        <v>15972</v>
      </c>
    </row>
    <row r="44" spans="2:13" ht="27.75" customHeight="1" x14ac:dyDescent="0.2">
      <c r="B44" s="1185"/>
      <c r="C44" s="1186"/>
      <c r="D44" s="106"/>
      <c r="E44" s="1189" t="s">
        <v>34</v>
      </c>
      <c r="F44" s="1189"/>
      <c r="G44" s="1189"/>
      <c r="H44" s="1190"/>
      <c r="I44" s="358">
        <v>1076</v>
      </c>
      <c r="J44" s="359">
        <v>1082</v>
      </c>
      <c r="K44" s="359">
        <v>1118</v>
      </c>
      <c r="L44" s="359">
        <v>1156</v>
      </c>
      <c r="M44" s="360">
        <v>1266</v>
      </c>
    </row>
    <row r="45" spans="2:13" ht="27.75" customHeight="1" x14ac:dyDescent="0.2">
      <c r="B45" s="1185"/>
      <c r="C45" s="1186"/>
      <c r="D45" s="106"/>
      <c r="E45" s="1189" t="s">
        <v>35</v>
      </c>
      <c r="F45" s="1189"/>
      <c r="G45" s="1189"/>
      <c r="H45" s="1190"/>
      <c r="I45" s="358">
        <v>2665</v>
      </c>
      <c r="J45" s="359">
        <v>2673</v>
      </c>
      <c r="K45" s="359">
        <v>2672</v>
      </c>
      <c r="L45" s="359">
        <v>2663</v>
      </c>
      <c r="M45" s="360">
        <v>2885</v>
      </c>
    </row>
    <row r="46" spans="2:13" ht="27.75" customHeight="1" x14ac:dyDescent="0.2">
      <c r="B46" s="1185"/>
      <c r="C46" s="1186"/>
      <c r="D46" s="107"/>
      <c r="E46" s="1189" t="s">
        <v>36</v>
      </c>
      <c r="F46" s="1189"/>
      <c r="G46" s="1189"/>
      <c r="H46" s="1190"/>
      <c r="I46" s="358">
        <v>413</v>
      </c>
      <c r="J46" s="359">
        <v>424</v>
      </c>
      <c r="K46" s="359">
        <v>433</v>
      </c>
      <c r="L46" s="359">
        <v>312</v>
      </c>
      <c r="M46" s="360" t="s">
        <v>488</v>
      </c>
    </row>
    <row r="47" spans="2:13" ht="27.75" customHeight="1" x14ac:dyDescent="0.2">
      <c r="B47" s="1185"/>
      <c r="C47" s="1186"/>
      <c r="D47" s="108"/>
      <c r="E47" s="1199" t="s">
        <v>37</v>
      </c>
      <c r="F47" s="1200"/>
      <c r="G47" s="1200"/>
      <c r="H47" s="1201"/>
      <c r="I47" s="358" t="s">
        <v>488</v>
      </c>
      <c r="J47" s="359" t="s">
        <v>488</v>
      </c>
      <c r="K47" s="359" t="s">
        <v>488</v>
      </c>
      <c r="L47" s="359" t="s">
        <v>488</v>
      </c>
      <c r="M47" s="360" t="s">
        <v>488</v>
      </c>
    </row>
    <row r="48" spans="2:13" ht="27.75" customHeight="1" x14ac:dyDescent="0.2">
      <c r="B48" s="1185"/>
      <c r="C48" s="1186"/>
      <c r="D48" s="106"/>
      <c r="E48" s="1189" t="s">
        <v>38</v>
      </c>
      <c r="F48" s="1189"/>
      <c r="G48" s="1189"/>
      <c r="H48" s="1190"/>
      <c r="I48" s="358" t="s">
        <v>488</v>
      </c>
      <c r="J48" s="359" t="s">
        <v>488</v>
      </c>
      <c r="K48" s="359" t="s">
        <v>488</v>
      </c>
      <c r="L48" s="359" t="s">
        <v>488</v>
      </c>
      <c r="M48" s="360" t="s">
        <v>488</v>
      </c>
    </row>
    <row r="49" spans="2:13" ht="27.75" customHeight="1" x14ac:dyDescent="0.2">
      <c r="B49" s="1187"/>
      <c r="C49" s="1188"/>
      <c r="D49" s="106"/>
      <c r="E49" s="1189" t="s">
        <v>39</v>
      </c>
      <c r="F49" s="1189"/>
      <c r="G49" s="1189"/>
      <c r="H49" s="1190"/>
      <c r="I49" s="358" t="s">
        <v>488</v>
      </c>
      <c r="J49" s="359" t="s">
        <v>488</v>
      </c>
      <c r="K49" s="359" t="s">
        <v>488</v>
      </c>
      <c r="L49" s="359" t="s">
        <v>488</v>
      </c>
      <c r="M49" s="360" t="s">
        <v>488</v>
      </c>
    </row>
    <row r="50" spans="2:13" ht="27.75" customHeight="1" x14ac:dyDescent="0.2">
      <c r="B50" s="1183" t="s">
        <v>40</v>
      </c>
      <c r="C50" s="1184"/>
      <c r="D50" s="109"/>
      <c r="E50" s="1189" t="s">
        <v>41</v>
      </c>
      <c r="F50" s="1189"/>
      <c r="G50" s="1189"/>
      <c r="H50" s="1190"/>
      <c r="I50" s="358">
        <v>6973</v>
      </c>
      <c r="J50" s="359">
        <v>7579</v>
      </c>
      <c r="K50" s="359">
        <v>8905</v>
      </c>
      <c r="L50" s="359">
        <v>9468</v>
      </c>
      <c r="M50" s="360">
        <v>10158</v>
      </c>
    </row>
    <row r="51" spans="2:13" ht="27.75" customHeight="1" x14ac:dyDescent="0.2">
      <c r="B51" s="1185"/>
      <c r="C51" s="1186"/>
      <c r="D51" s="106"/>
      <c r="E51" s="1189" t="s">
        <v>42</v>
      </c>
      <c r="F51" s="1189"/>
      <c r="G51" s="1189"/>
      <c r="H51" s="1190"/>
      <c r="I51" s="358">
        <v>8806</v>
      </c>
      <c r="J51" s="359">
        <v>8778</v>
      </c>
      <c r="K51" s="359">
        <v>7881</v>
      </c>
      <c r="L51" s="359">
        <v>7443</v>
      </c>
      <c r="M51" s="360">
        <v>7859</v>
      </c>
    </row>
    <row r="52" spans="2:13" ht="27.75" customHeight="1" x14ac:dyDescent="0.2">
      <c r="B52" s="1187"/>
      <c r="C52" s="1188"/>
      <c r="D52" s="106"/>
      <c r="E52" s="1189" t="s">
        <v>43</v>
      </c>
      <c r="F52" s="1189"/>
      <c r="G52" s="1189"/>
      <c r="H52" s="1190"/>
      <c r="I52" s="358">
        <v>29560</v>
      </c>
      <c r="J52" s="359">
        <v>28961</v>
      </c>
      <c r="K52" s="359">
        <v>28216</v>
      </c>
      <c r="L52" s="359">
        <v>27289</v>
      </c>
      <c r="M52" s="360">
        <v>28669</v>
      </c>
    </row>
    <row r="53" spans="2:13" ht="27.75" customHeight="1" thickBot="1" x14ac:dyDescent="0.25">
      <c r="B53" s="1191" t="s">
        <v>19</v>
      </c>
      <c r="C53" s="1192"/>
      <c r="D53" s="110"/>
      <c r="E53" s="1193" t="s">
        <v>44</v>
      </c>
      <c r="F53" s="1193"/>
      <c r="G53" s="1193"/>
      <c r="H53" s="1194"/>
      <c r="I53" s="361">
        <v>6780</v>
      </c>
      <c r="J53" s="362">
        <v>4319</v>
      </c>
      <c r="K53" s="362">
        <v>2195</v>
      </c>
      <c r="L53" s="362">
        <v>935</v>
      </c>
      <c r="M53" s="363">
        <v>1480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AaxnguDX5vs7TCSmrAWkHPVKel262i+Mye3K2Er7PvePmPkUDwh5dlsUkilIu09G8SXFYrgS+rJdVMttAuILGg==" saltValue="Pmr88cCa9RSR2/JXzBRb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0" t="s">
        <v>46</v>
      </c>
      <c r="D55" s="1210"/>
      <c r="E55" s="1211"/>
      <c r="F55" s="122">
        <v>4340</v>
      </c>
      <c r="G55" s="122">
        <v>4834</v>
      </c>
      <c r="H55" s="123">
        <v>4753</v>
      </c>
    </row>
    <row r="56" spans="2:8" ht="52.5" customHeight="1" x14ac:dyDescent="0.2">
      <c r="B56" s="124"/>
      <c r="C56" s="1212" t="s">
        <v>47</v>
      </c>
      <c r="D56" s="1212"/>
      <c r="E56" s="1213"/>
      <c r="F56" s="125" t="s">
        <v>488</v>
      </c>
      <c r="G56" s="125" t="s">
        <v>488</v>
      </c>
      <c r="H56" s="126">
        <v>617</v>
      </c>
    </row>
    <row r="57" spans="2:8" ht="53.25" customHeight="1" x14ac:dyDescent="0.2">
      <c r="B57" s="124"/>
      <c r="C57" s="1214" t="s">
        <v>48</v>
      </c>
      <c r="D57" s="1214"/>
      <c r="E57" s="1215"/>
      <c r="F57" s="127">
        <v>4156</v>
      </c>
      <c r="G57" s="127">
        <v>4219</v>
      </c>
      <c r="H57" s="128">
        <v>4507</v>
      </c>
    </row>
    <row r="58" spans="2:8" ht="45.75" customHeight="1" x14ac:dyDescent="0.2">
      <c r="B58" s="129"/>
      <c r="C58" s="1202" t="s">
        <v>559</v>
      </c>
      <c r="D58" s="1203"/>
      <c r="E58" s="1204"/>
      <c r="F58" s="130">
        <v>1348</v>
      </c>
      <c r="G58" s="130">
        <v>1385</v>
      </c>
      <c r="H58" s="131">
        <v>1344</v>
      </c>
    </row>
    <row r="59" spans="2:8" ht="45.75" customHeight="1" x14ac:dyDescent="0.2">
      <c r="B59" s="129"/>
      <c r="C59" s="1202" t="s">
        <v>560</v>
      </c>
      <c r="D59" s="1203"/>
      <c r="E59" s="1204"/>
      <c r="F59" s="130">
        <v>485</v>
      </c>
      <c r="G59" s="130">
        <v>491</v>
      </c>
      <c r="H59" s="131">
        <v>803</v>
      </c>
    </row>
    <row r="60" spans="2:8" ht="45.75" customHeight="1" x14ac:dyDescent="0.2">
      <c r="B60" s="129"/>
      <c r="C60" s="1202" t="s">
        <v>561</v>
      </c>
      <c r="D60" s="1203"/>
      <c r="E60" s="1204"/>
      <c r="F60" s="130">
        <v>591</v>
      </c>
      <c r="G60" s="130">
        <v>657</v>
      </c>
      <c r="H60" s="131">
        <v>716</v>
      </c>
    </row>
    <row r="61" spans="2:8" ht="45.75" customHeight="1" x14ac:dyDescent="0.2">
      <c r="B61" s="129"/>
      <c r="C61" s="1202" t="s">
        <v>562</v>
      </c>
      <c r="D61" s="1203"/>
      <c r="E61" s="1204"/>
      <c r="F61" s="130">
        <v>423</v>
      </c>
      <c r="G61" s="130">
        <v>423</v>
      </c>
      <c r="H61" s="131">
        <v>423</v>
      </c>
    </row>
    <row r="62" spans="2:8" ht="45.75" customHeight="1" thickBot="1" x14ac:dyDescent="0.25">
      <c r="B62" s="132"/>
      <c r="C62" s="1205" t="s">
        <v>563</v>
      </c>
      <c r="D62" s="1206"/>
      <c r="E62" s="1207"/>
      <c r="F62" s="133">
        <v>360</v>
      </c>
      <c r="G62" s="133">
        <v>360</v>
      </c>
      <c r="H62" s="134">
        <v>360</v>
      </c>
    </row>
    <row r="63" spans="2:8" ht="52.5" customHeight="1" thickBot="1" x14ac:dyDescent="0.25">
      <c r="B63" s="135"/>
      <c r="C63" s="1208" t="s">
        <v>49</v>
      </c>
      <c r="D63" s="1208"/>
      <c r="E63" s="1209"/>
      <c r="F63" s="136">
        <v>8496</v>
      </c>
      <c r="G63" s="136">
        <v>9053</v>
      </c>
      <c r="H63" s="137">
        <v>9877</v>
      </c>
    </row>
    <row r="64" spans="2:8" ht="13" x14ac:dyDescent="0.2"/>
  </sheetData>
  <sheetProtection algorithmName="SHA-512" hashValue="rswL+7xgnTd80K7vGLDQeoJmoSPfmg8M+yNr6aCz71GG0QYLEYJBIwy18ta0z9Utpkn+Mllux4Mo14S2Pdmc0w==" saltValue="MfabTBiO8vbwRCyqTBuS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14476</v>
      </c>
      <c r="E3" s="156"/>
      <c r="F3" s="157">
        <v>45588</v>
      </c>
      <c r="G3" s="158"/>
      <c r="H3" s="159"/>
    </row>
    <row r="4" spans="1:8" x14ac:dyDescent="0.2">
      <c r="A4" s="160"/>
      <c r="B4" s="161"/>
      <c r="C4" s="162"/>
      <c r="D4" s="163">
        <v>11191</v>
      </c>
      <c r="E4" s="164"/>
      <c r="F4" s="165">
        <v>24150</v>
      </c>
      <c r="G4" s="166"/>
      <c r="H4" s="167"/>
    </row>
    <row r="5" spans="1:8" x14ac:dyDescent="0.2">
      <c r="A5" s="148" t="s">
        <v>520</v>
      </c>
      <c r="B5" s="153"/>
      <c r="C5" s="154"/>
      <c r="D5" s="155">
        <v>28710</v>
      </c>
      <c r="E5" s="156"/>
      <c r="F5" s="157">
        <v>45483</v>
      </c>
      <c r="G5" s="158"/>
      <c r="H5" s="159"/>
    </row>
    <row r="6" spans="1:8" x14ac:dyDescent="0.2">
      <c r="A6" s="160"/>
      <c r="B6" s="161"/>
      <c r="C6" s="162"/>
      <c r="D6" s="163">
        <v>13431</v>
      </c>
      <c r="E6" s="164"/>
      <c r="F6" s="165">
        <v>24241</v>
      </c>
      <c r="G6" s="166"/>
      <c r="H6" s="167"/>
    </row>
    <row r="7" spans="1:8" x14ac:dyDescent="0.2">
      <c r="A7" s="148" t="s">
        <v>521</v>
      </c>
      <c r="B7" s="153"/>
      <c r="C7" s="154"/>
      <c r="D7" s="155">
        <v>42011</v>
      </c>
      <c r="E7" s="156"/>
      <c r="F7" s="157">
        <v>45945</v>
      </c>
      <c r="G7" s="158"/>
      <c r="H7" s="159"/>
    </row>
    <row r="8" spans="1:8" x14ac:dyDescent="0.2">
      <c r="A8" s="160"/>
      <c r="B8" s="161"/>
      <c r="C8" s="162"/>
      <c r="D8" s="163">
        <v>22936</v>
      </c>
      <c r="E8" s="164"/>
      <c r="F8" s="165">
        <v>25180</v>
      </c>
      <c r="G8" s="166"/>
      <c r="H8" s="167"/>
    </row>
    <row r="9" spans="1:8" x14ac:dyDescent="0.2">
      <c r="A9" s="148" t="s">
        <v>522</v>
      </c>
      <c r="B9" s="153"/>
      <c r="C9" s="154"/>
      <c r="D9" s="155">
        <v>39741</v>
      </c>
      <c r="E9" s="156"/>
      <c r="F9" s="157">
        <v>44475</v>
      </c>
      <c r="G9" s="158"/>
      <c r="H9" s="159"/>
    </row>
    <row r="10" spans="1:8" x14ac:dyDescent="0.2">
      <c r="A10" s="160"/>
      <c r="B10" s="161"/>
      <c r="C10" s="162"/>
      <c r="D10" s="163">
        <v>21507</v>
      </c>
      <c r="E10" s="164"/>
      <c r="F10" s="165">
        <v>24780</v>
      </c>
      <c r="G10" s="166"/>
      <c r="H10" s="167"/>
    </row>
    <row r="11" spans="1:8" x14ac:dyDescent="0.2">
      <c r="A11" s="148" t="s">
        <v>523</v>
      </c>
      <c r="B11" s="153"/>
      <c r="C11" s="154"/>
      <c r="D11" s="155">
        <v>78717</v>
      </c>
      <c r="E11" s="156"/>
      <c r="F11" s="157">
        <v>45982</v>
      </c>
      <c r="G11" s="158"/>
      <c r="H11" s="159"/>
    </row>
    <row r="12" spans="1:8" x14ac:dyDescent="0.2">
      <c r="A12" s="160"/>
      <c r="B12" s="161"/>
      <c r="C12" s="168"/>
      <c r="D12" s="163">
        <v>46338</v>
      </c>
      <c r="E12" s="164"/>
      <c r="F12" s="165">
        <v>25583</v>
      </c>
      <c r="G12" s="166"/>
      <c r="H12" s="167"/>
    </row>
    <row r="13" spans="1:8" x14ac:dyDescent="0.2">
      <c r="A13" s="148"/>
      <c r="B13" s="153"/>
      <c r="C13" s="169"/>
      <c r="D13" s="170">
        <v>40731</v>
      </c>
      <c r="E13" s="171"/>
      <c r="F13" s="172">
        <v>45495</v>
      </c>
      <c r="G13" s="173"/>
      <c r="H13" s="159"/>
    </row>
    <row r="14" spans="1:8" x14ac:dyDescent="0.2">
      <c r="A14" s="160"/>
      <c r="B14" s="161"/>
      <c r="C14" s="162"/>
      <c r="D14" s="163">
        <v>23081</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2.7</v>
      </c>
      <c r="C19" s="174">
        <f>ROUND(VALUE(SUBSTITUTE(実質収支比率等に係る経年分析!G$48,"▲","-")),2)</f>
        <v>2.02</v>
      </c>
      <c r="D19" s="174">
        <f>ROUND(VALUE(SUBSTITUTE(実質収支比率等に係る経年分析!H$48,"▲","-")),2)</f>
        <v>1.92</v>
      </c>
      <c r="E19" s="174">
        <f>ROUND(VALUE(SUBSTITUTE(実質収支比率等に係る経年分析!I$48,"▲","-")),2)</f>
        <v>1.81</v>
      </c>
      <c r="F19" s="174">
        <f>ROUND(VALUE(SUBSTITUTE(実質収支比率等に係る経年分析!J$48,"▲","-")),2)</f>
        <v>1.23</v>
      </c>
    </row>
    <row r="20" spans="1:11" x14ac:dyDescent="0.2">
      <c r="A20" s="174" t="s">
        <v>53</v>
      </c>
      <c r="B20" s="174">
        <f>ROUND(VALUE(SUBSTITUTE(実質収支比率等に係る経年分析!F$47,"▲","-")),2)</f>
        <v>17.71</v>
      </c>
      <c r="C20" s="174">
        <f>ROUND(VALUE(SUBSTITUTE(実質収支比率等に係る経年分析!G$47,"▲","-")),2)</f>
        <v>19.489999999999998</v>
      </c>
      <c r="D20" s="174">
        <f>ROUND(VALUE(SUBSTITUTE(実質収支比率等に係る経年分析!H$47,"▲","-")),2)</f>
        <v>24.23</v>
      </c>
      <c r="E20" s="174">
        <f>ROUND(VALUE(SUBSTITUTE(実質収支比率等に係る経年分析!I$47,"▲","-")),2)</f>
        <v>27.47</v>
      </c>
      <c r="F20" s="174">
        <f>ROUND(VALUE(SUBSTITUTE(実質収支比率等に係る経年分析!J$47,"▲","-")),2)</f>
        <v>26.58</v>
      </c>
    </row>
    <row r="21" spans="1:11" x14ac:dyDescent="0.2">
      <c r="A21" s="174" t="s">
        <v>54</v>
      </c>
      <c r="B21" s="174">
        <f>IF(ISNUMBER(VALUE(SUBSTITUTE(実質収支比率等に係る経年分析!F$49,"▲","-"))),ROUND(VALUE(SUBSTITUTE(実質収支比率等に係る経年分析!F$49,"▲","-")),2),NA())</f>
        <v>5.03</v>
      </c>
      <c r="C21" s="174">
        <f>IF(ISNUMBER(VALUE(SUBSTITUTE(実質収支比率等に係る経年分析!G$49,"▲","-"))),ROUND(VALUE(SUBSTITUTE(実質収支比率等に係る経年分析!G$49,"▲","-")),2),NA())</f>
        <v>1.77</v>
      </c>
      <c r="D21" s="174">
        <f>IF(ISNUMBER(VALUE(SUBSTITUTE(実質収支比率等に係る経年分析!H$49,"▲","-"))),ROUND(VALUE(SUBSTITUTE(実質収支比率等に係る経年分析!H$49,"▲","-")),2),NA())</f>
        <v>5.42</v>
      </c>
      <c r="E21" s="174">
        <f>IF(ISNUMBER(VALUE(SUBSTITUTE(実質収支比率等に係る経年分析!I$49,"▲","-"))),ROUND(VALUE(SUBSTITUTE(実質収支比率等に係る経年分析!I$49,"▲","-")),2),NA())</f>
        <v>2.66</v>
      </c>
      <c r="F21" s="174">
        <f>IF(ISNUMBER(VALUE(SUBSTITUTE(実質収支比率等に係る経年分析!J$49,"▲","-"))),ROUND(VALUE(SUBSTITUTE(実質収支比率等に係る経年分析!J$49,"▲","-")),2),NA())</f>
        <v>-1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泉大津市病院事業会計</v>
      </c>
      <c r="B29" s="175">
        <f>IF(ROUND(VALUE(SUBSTITUTE(連結実質赤字比率に係る赤字・黒字の構成分析!F$41,"▲", "-")), 2) &lt; 0, ABS(ROUND(VALUE(SUBSTITUTE(連結実質赤字比率に係る赤字・黒字の構成分析!F$41,"▲", "-")), 2)), NA())</f>
        <v>4.8899999999999997</v>
      </c>
      <c r="C29" s="175" t="e">
        <f>IF(ROUND(VALUE(SUBSTITUTE(連結実質赤字比率に係る赤字・黒字の構成分析!F$41,"▲", "-")), 2) &gt;= 0, ABS(ROUND(VALUE(SUBSTITUTE(連結実質赤字比率に係る赤字・黒字の構成分析!F$41,"▲", "-")), 2)), NA())</f>
        <v>#N/A</v>
      </c>
      <c r="D29" s="175">
        <f>IF(ROUND(VALUE(SUBSTITUTE(連結実質赤字比率に係る赤字・黒字の構成分析!G$41,"▲", "-")), 2) &lt; 0, ABS(ROUND(VALUE(SUBSTITUTE(連結実質赤字比率に係る赤字・黒字の構成分析!G$41,"▲", "-")), 2)), NA())</f>
        <v>0.88</v>
      </c>
      <c r="E29" s="175" t="e">
        <f>IF(ROUND(VALUE(SUBSTITUTE(連結実質赤字比率に係る赤字・黒字の構成分析!G$41,"▲", "-")), 2) &gt;= 0, ABS(ROUND(VALUE(SUBSTITUTE(連結実質赤字比率に係る赤字・黒字の構成分析!G$41,"▲", "-")), 2)), NA())</f>
        <v>#N/A</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1.81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2.0099999999999998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2">
      <c r="A35" s="175" t="str">
        <f>IF(連結実質赤字比率に係る赤字・黒字の構成分析!C$35="",NA(),連結実質赤字比率に係る赤字・黒字の構成分析!C$35)</f>
        <v>泉大津市下水道事業会計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2.34</v>
      </c>
    </row>
    <row r="36" spans="1:16" x14ac:dyDescent="0.2">
      <c r="A36" s="175" t="str">
        <f>IF(連結実質赤字比率に係る赤字・黒字の構成分析!C$34="",NA(),連結実質赤字比率に係る赤字・黒字の構成分析!C$34)</f>
        <v>泉大津市水道事業会計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3457</v>
      </c>
      <c r="E42" s="176"/>
      <c r="F42" s="176"/>
      <c r="G42" s="176">
        <f>'実質公債費比率（分子）の構造'!L$52</f>
        <v>3929</v>
      </c>
      <c r="H42" s="176"/>
      <c r="I42" s="176"/>
      <c r="J42" s="176">
        <f>'実質公債費比率（分子）の構造'!M$52</f>
        <v>3629</v>
      </c>
      <c r="K42" s="176"/>
      <c r="L42" s="176"/>
      <c r="M42" s="176">
        <f>'実質公債費比率（分子）の構造'!N$52</f>
        <v>3281</v>
      </c>
      <c r="N42" s="176"/>
      <c r="O42" s="176"/>
      <c r="P42" s="176">
        <f>'実質公債費比率（分子）の構造'!O$52</f>
        <v>3196</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335</v>
      </c>
      <c r="C44" s="176"/>
      <c r="D44" s="176"/>
      <c r="E44" s="176">
        <f>'実質公債費比率（分子）の構造'!L$50</f>
        <v>561</v>
      </c>
      <c r="F44" s="176"/>
      <c r="G44" s="176"/>
      <c r="H44" s="176">
        <f>'実質公債費比率（分子）の構造'!M$50</f>
        <v>812</v>
      </c>
      <c r="I44" s="176"/>
      <c r="J44" s="176"/>
      <c r="K44" s="176">
        <f>'実質公債費比率（分子）の構造'!N$50</f>
        <v>446</v>
      </c>
      <c r="L44" s="176"/>
      <c r="M44" s="176"/>
      <c r="N44" s="176">
        <f>'実質公債費比率（分子）の構造'!O$50</f>
        <v>366</v>
      </c>
      <c r="O44" s="176"/>
      <c r="P44" s="176"/>
    </row>
    <row r="45" spans="1:16" x14ac:dyDescent="0.2">
      <c r="A45" s="176" t="s">
        <v>63</v>
      </c>
      <c r="B45" s="176">
        <f>'実質公債費比率（分子）の構造'!K$49</f>
        <v>135</v>
      </c>
      <c r="C45" s="176"/>
      <c r="D45" s="176"/>
      <c r="E45" s="176">
        <f>'実質公債費比率（分子）の構造'!L$49</f>
        <v>126</v>
      </c>
      <c r="F45" s="176"/>
      <c r="G45" s="176"/>
      <c r="H45" s="176">
        <f>'実質公債費比率（分子）の構造'!M$49</f>
        <v>116</v>
      </c>
      <c r="I45" s="176"/>
      <c r="J45" s="176"/>
      <c r="K45" s="176">
        <f>'実質公債費比率（分子）の構造'!N$49</f>
        <v>113</v>
      </c>
      <c r="L45" s="176"/>
      <c r="M45" s="176"/>
      <c r="N45" s="176">
        <f>'実質公債費比率（分子）の構造'!O$49</f>
        <v>112</v>
      </c>
      <c r="O45" s="176"/>
      <c r="P45" s="176"/>
    </row>
    <row r="46" spans="1:16" x14ac:dyDescent="0.2">
      <c r="A46" s="176" t="s">
        <v>64</v>
      </c>
      <c r="B46" s="176">
        <f>'実質公債費比率（分子）の構造'!K$48</f>
        <v>1560</v>
      </c>
      <c r="C46" s="176"/>
      <c r="D46" s="176"/>
      <c r="E46" s="176">
        <f>'実質公債費比率（分子）の構造'!L$48</f>
        <v>1533</v>
      </c>
      <c r="F46" s="176"/>
      <c r="G46" s="176"/>
      <c r="H46" s="176">
        <f>'実質公債費比率（分子）の構造'!M$48</f>
        <v>1432</v>
      </c>
      <c r="I46" s="176"/>
      <c r="J46" s="176"/>
      <c r="K46" s="176">
        <f>'実質公債費比率（分子）の構造'!N$48</f>
        <v>1410</v>
      </c>
      <c r="L46" s="176"/>
      <c r="M46" s="176"/>
      <c r="N46" s="176">
        <f>'実質公債費比率（分子）の構造'!O$48</f>
        <v>1341</v>
      </c>
      <c r="O46" s="176"/>
      <c r="P46" s="176"/>
    </row>
    <row r="47" spans="1:16" x14ac:dyDescent="0.2">
      <c r="A47" s="176" t="s">
        <v>12</v>
      </c>
      <c r="B47" s="176">
        <f>'実質公債費比率（分子）の構造'!K$47</f>
        <v>21</v>
      </c>
      <c r="C47" s="176"/>
      <c r="D47" s="176"/>
      <c r="E47" s="176">
        <f>'実質公債費比率（分子）の構造'!L$47</f>
        <v>21</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2666</v>
      </c>
      <c r="C49" s="176"/>
      <c r="D49" s="176"/>
      <c r="E49" s="176">
        <f>'実質公債費比率（分子）の構造'!L$45</f>
        <v>2707</v>
      </c>
      <c r="F49" s="176"/>
      <c r="G49" s="176"/>
      <c r="H49" s="176">
        <f>'実質公債費比率（分子）の構造'!M$45</f>
        <v>2753</v>
      </c>
      <c r="I49" s="176"/>
      <c r="J49" s="176"/>
      <c r="K49" s="176">
        <f>'実質公債費比率（分子）の構造'!N$45</f>
        <v>2757</v>
      </c>
      <c r="L49" s="176"/>
      <c r="M49" s="176"/>
      <c r="N49" s="176">
        <f>'実質公債費比率（分子）の構造'!O$45</f>
        <v>2564</v>
      </c>
      <c r="O49" s="176"/>
      <c r="P49" s="176"/>
    </row>
    <row r="50" spans="1:16" x14ac:dyDescent="0.2">
      <c r="A50" s="176" t="s">
        <v>67</v>
      </c>
      <c r="B50" s="176" t="e">
        <f>NA()</f>
        <v>#N/A</v>
      </c>
      <c r="C50" s="176">
        <f>IF(ISNUMBER('実質公債費比率（分子）の構造'!K$53),'実質公債費比率（分子）の構造'!K$53,NA())</f>
        <v>1260</v>
      </c>
      <c r="D50" s="176" t="e">
        <f>NA()</f>
        <v>#N/A</v>
      </c>
      <c r="E50" s="176" t="e">
        <f>NA()</f>
        <v>#N/A</v>
      </c>
      <c r="F50" s="176">
        <f>IF(ISNUMBER('実質公債費比率（分子）の構造'!L$53),'実質公債費比率（分子）の構造'!L$53,NA())</f>
        <v>1019</v>
      </c>
      <c r="G50" s="176" t="e">
        <f>NA()</f>
        <v>#N/A</v>
      </c>
      <c r="H50" s="176" t="e">
        <f>NA()</f>
        <v>#N/A</v>
      </c>
      <c r="I50" s="176">
        <f>IF(ISNUMBER('実質公債費比率（分子）の構造'!M$53),'実質公債費比率（分子）の構造'!M$53,NA())</f>
        <v>1484</v>
      </c>
      <c r="J50" s="176" t="e">
        <f>NA()</f>
        <v>#N/A</v>
      </c>
      <c r="K50" s="176" t="e">
        <f>NA()</f>
        <v>#N/A</v>
      </c>
      <c r="L50" s="176">
        <f>IF(ISNUMBER('実質公債費比率（分子）の構造'!N$53),'実質公債費比率（分子）の構造'!N$53,NA())</f>
        <v>1445</v>
      </c>
      <c r="M50" s="176" t="e">
        <f>NA()</f>
        <v>#N/A</v>
      </c>
      <c r="N50" s="176" t="e">
        <f>NA()</f>
        <v>#N/A</v>
      </c>
      <c r="O50" s="176">
        <f>IF(ISNUMBER('実質公債費比率（分子）の構造'!O$53),'実質公債費比率（分子）の構造'!O$53,NA())</f>
        <v>1187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29560</v>
      </c>
      <c r="E56" s="175"/>
      <c r="F56" s="175"/>
      <c r="G56" s="175">
        <f>'将来負担比率（分子）の構造'!J$52</f>
        <v>28961</v>
      </c>
      <c r="H56" s="175"/>
      <c r="I56" s="175"/>
      <c r="J56" s="175">
        <f>'将来負担比率（分子）の構造'!K$52</f>
        <v>28216</v>
      </c>
      <c r="K56" s="175"/>
      <c r="L56" s="175"/>
      <c r="M56" s="175">
        <f>'将来負担比率（分子）の構造'!L$52</f>
        <v>27289</v>
      </c>
      <c r="N56" s="175"/>
      <c r="O56" s="175"/>
      <c r="P56" s="175">
        <f>'将来負担比率（分子）の構造'!M$52</f>
        <v>28669</v>
      </c>
    </row>
    <row r="57" spans="1:16" x14ac:dyDescent="0.2">
      <c r="A57" s="175" t="s">
        <v>42</v>
      </c>
      <c r="B57" s="175"/>
      <c r="C57" s="175"/>
      <c r="D57" s="175">
        <f>'将来負担比率（分子）の構造'!I$51</f>
        <v>8806</v>
      </c>
      <c r="E57" s="175"/>
      <c r="F57" s="175"/>
      <c r="G57" s="175">
        <f>'将来負担比率（分子）の構造'!J$51</f>
        <v>8778</v>
      </c>
      <c r="H57" s="175"/>
      <c r="I57" s="175"/>
      <c r="J57" s="175">
        <f>'将来負担比率（分子）の構造'!K$51</f>
        <v>7881</v>
      </c>
      <c r="K57" s="175"/>
      <c r="L57" s="175"/>
      <c r="M57" s="175">
        <f>'将来負担比率（分子）の構造'!L$51</f>
        <v>7443</v>
      </c>
      <c r="N57" s="175"/>
      <c r="O57" s="175"/>
      <c r="P57" s="175">
        <f>'将来負担比率（分子）の構造'!M$51</f>
        <v>7859</v>
      </c>
    </row>
    <row r="58" spans="1:16" x14ac:dyDescent="0.2">
      <c r="A58" s="175" t="s">
        <v>41</v>
      </c>
      <c r="B58" s="175"/>
      <c r="C58" s="175"/>
      <c r="D58" s="175">
        <f>'将来負担比率（分子）の構造'!I$50</f>
        <v>6973</v>
      </c>
      <c r="E58" s="175"/>
      <c r="F58" s="175"/>
      <c r="G58" s="175">
        <f>'将来負担比率（分子）の構造'!J$50</f>
        <v>7579</v>
      </c>
      <c r="H58" s="175"/>
      <c r="I58" s="175"/>
      <c r="J58" s="175">
        <f>'将来負担比率（分子）の構造'!K$50</f>
        <v>8905</v>
      </c>
      <c r="K58" s="175"/>
      <c r="L58" s="175"/>
      <c r="M58" s="175">
        <f>'将来負担比率（分子）の構造'!L$50</f>
        <v>9468</v>
      </c>
      <c r="N58" s="175"/>
      <c r="O58" s="175"/>
      <c r="P58" s="175">
        <f>'将来負担比率（分子）の構造'!M$50</f>
        <v>10158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413</v>
      </c>
      <c r="C61" s="175"/>
      <c r="D61" s="175"/>
      <c r="E61" s="175">
        <f>'将来負担比率（分子）の構造'!J$46</f>
        <v>424</v>
      </c>
      <c r="F61" s="175"/>
      <c r="G61" s="175"/>
      <c r="H61" s="175">
        <f>'将来負担比率（分子）の構造'!K$46</f>
        <v>433</v>
      </c>
      <c r="I61" s="175"/>
      <c r="J61" s="175"/>
      <c r="K61" s="175">
        <f>'将来負担比率（分子）の構造'!L$46</f>
        <v>312</v>
      </c>
      <c r="L61" s="175"/>
      <c r="M61" s="175"/>
      <c r="N61" s="175" t="str">
        <f>'将来負担比率（分子）の構造'!M$46</f>
        <v>-</v>
      </c>
      <c r="O61" s="175"/>
      <c r="P61" s="175"/>
    </row>
    <row r="62" spans="1:16" x14ac:dyDescent="0.2">
      <c r="A62" s="175" t="s">
        <v>35</v>
      </c>
      <c r="B62" s="175">
        <f>'将来負担比率（分子）の構造'!I$45</f>
        <v>2665</v>
      </c>
      <c r="C62" s="175"/>
      <c r="D62" s="175"/>
      <c r="E62" s="175">
        <f>'将来負担比率（分子）の構造'!J$45</f>
        <v>2673</v>
      </c>
      <c r="F62" s="175"/>
      <c r="G62" s="175"/>
      <c r="H62" s="175">
        <f>'将来負担比率（分子）の構造'!K$45</f>
        <v>2672</v>
      </c>
      <c r="I62" s="175"/>
      <c r="J62" s="175"/>
      <c r="K62" s="175">
        <f>'将来負担比率（分子）の構造'!L$45</f>
        <v>2663</v>
      </c>
      <c r="L62" s="175"/>
      <c r="M62" s="175"/>
      <c r="N62" s="175">
        <f>'将来負担比率（分子）の構造'!M$45</f>
        <v>2885</v>
      </c>
      <c r="O62" s="175"/>
      <c r="P62" s="175"/>
    </row>
    <row r="63" spans="1:16" x14ac:dyDescent="0.2">
      <c r="A63" s="175" t="s">
        <v>34</v>
      </c>
      <c r="B63" s="175">
        <f>'将来負担比率（分子）の構造'!I$44</f>
        <v>1076</v>
      </c>
      <c r="C63" s="175"/>
      <c r="D63" s="175"/>
      <c r="E63" s="175">
        <f>'将来負担比率（分子）の構造'!J$44</f>
        <v>1082</v>
      </c>
      <c r="F63" s="175"/>
      <c r="G63" s="175"/>
      <c r="H63" s="175">
        <f>'将来負担比率（分子）の構造'!K$44</f>
        <v>1118</v>
      </c>
      <c r="I63" s="175"/>
      <c r="J63" s="175"/>
      <c r="K63" s="175">
        <f>'将来負担比率（分子）の構造'!L$44</f>
        <v>1156</v>
      </c>
      <c r="L63" s="175"/>
      <c r="M63" s="175"/>
      <c r="N63" s="175">
        <f>'将来負担比率（分子）の構造'!M$44</f>
        <v>1266</v>
      </c>
      <c r="O63" s="175"/>
      <c r="P63" s="175"/>
    </row>
    <row r="64" spans="1:16" x14ac:dyDescent="0.2">
      <c r="A64" s="175" t="s">
        <v>33</v>
      </c>
      <c r="B64" s="175">
        <f>'将来負担比率（分子）の構造'!I$43</f>
        <v>17490</v>
      </c>
      <c r="C64" s="175"/>
      <c r="D64" s="175"/>
      <c r="E64" s="175">
        <f>'将来負担比率（分子）の構造'!J$43</f>
        <v>16297</v>
      </c>
      <c r="F64" s="175"/>
      <c r="G64" s="175"/>
      <c r="H64" s="175">
        <f>'将来負担比率（分子）の構造'!K$43</f>
        <v>14832</v>
      </c>
      <c r="I64" s="175"/>
      <c r="J64" s="175"/>
      <c r="K64" s="175">
        <f>'将来負担比率（分子）の構造'!L$43</f>
        <v>14253</v>
      </c>
      <c r="L64" s="175"/>
      <c r="M64" s="175"/>
      <c r="N64" s="175">
        <f>'将来負担比率（分子）の構造'!M$43</f>
        <v>15972</v>
      </c>
      <c r="O64" s="175"/>
      <c r="P64" s="175"/>
    </row>
    <row r="65" spans="1:16" x14ac:dyDescent="0.2">
      <c r="A65" s="175" t="s">
        <v>32</v>
      </c>
      <c r="B65" s="175">
        <f>'将来負担比率（分子）の構造'!I$42</f>
        <v>2134</v>
      </c>
      <c r="C65" s="175"/>
      <c r="D65" s="175"/>
      <c r="E65" s="175">
        <f>'将来負担比率（分子）の構造'!J$42</f>
        <v>1601</v>
      </c>
      <c r="F65" s="175"/>
      <c r="G65" s="175"/>
      <c r="H65" s="175">
        <f>'将来負担比率（分子）の構造'!K$42</f>
        <v>806</v>
      </c>
      <c r="I65" s="175"/>
      <c r="J65" s="175"/>
      <c r="K65" s="175">
        <f>'将来負担比率（分子）の構造'!L$42</f>
        <v>502</v>
      </c>
      <c r="L65" s="175"/>
      <c r="M65" s="175"/>
      <c r="N65" s="175">
        <f>'将来負担比率（分子）の構造'!M$42</f>
        <v>463</v>
      </c>
      <c r="O65" s="175"/>
      <c r="P65" s="175"/>
    </row>
    <row r="66" spans="1:16" x14ac:dyDescent="0.2">
      <c r="A66" s="175" t="s">
        <v>31</v>
      </c>
      <c r="B66" s="175">
        <f>'将来負担比率（分子）の構造'!I$41</f>
        <v>28341</v>
      </c>
      <c r="C66" s="175"/>
      <c r="D66" s="175"/>
      <c r="E66" s="175">
        <f>'将来負担比率（分子）の構造'!J$41</f>
        <v>27560</v>
      </c>
      <c r="F66" s="175"/>
      <c r="G66" s="175"/>
      <c r="H66" s="175">
        <f>'将来負担比率（分子）の構造'!K$41</f>
        <v>27336</v>
      </c>
      <c r="I66" s="175"/>
      <c r="J66" s="175"/>
      <c r="K66" s="175">
        <f>'将来負担比率（分子）の構造'!L$41</f>
        <v>26248</v>
      </c>
      <c r="L66" s="175"/>
      <c r="M66" s="175"/>
      <c r="N66" s="175">
        <f>'将来負担比率（分子）の構造'!M$41</f>
        <v>27580</v>
      </c>
      <c r="O66" s="175"/>
      <c r="P66" s="175"/>
    </row>
    <row r="67" spans="1:16" x14ac:dyDescent="0.2">
      <c r="A67" s="175" t="s">
        <v>71</v>
      </c>
      <c r="B67" s="175" t="e">
        <f>NA()</f>
        <v>#N/A</v>
      </c>
      <c r="C67" s="175">
        <f>IF(ISNUMBER('将来負担比率（分子）の構造'!I$53), IF('将来負担比率（分子）の構造'!I$53 &lt; 0, 0, '将来負担比率（分子）の構造'!I$53), NA())</f>
        <v>6780</v>
      </c>
      <c r="D67" s="175" t="e">
        <f>NA()</f>
        <v>#N/A</v>
      </c>
      <c r="E67" s="175" t="e">
        <f>NA()</f>
        <v>#N/A</v>
      </c>
      <c r="F67" s="175">
        <f>IF(ISNUMBER('将来負担比率（分子）の構造'!J$53), IF('将来負担比率（分子）の構造'!J$53 &lt; 0, 0, '将来負担比率（分子）の構造'!J$53), NA())</f>
        <v>4319</v>
      </c>
      <c r="G67" s="175" t="e">
        <f>NA()</f>
        <v>#N/A</v>
      </c>
      <c r="H67" s="175" t="e">
        <f>NA()</f>
        <v>#N/A</v>
      </c>
      <c r="I67" s="175">
        <f>IF(ISNUMBER('将来負担比率（分子）の構造'!K$53), IF('将来負担比率（分子）の構造'!K$53 &lt; 0, 0, '将来負担比率（分子）の構造'!K$53), NA())</f>
        <v>2195</v>
      </c>
      <c r="J67" s="175" t="e">
        <f>NA()</f>
        <v>#N/A</v>
      </c>
      <c r="K67" s="175" t="e">
        <f>NA()</f>
        <v>#N/A</v>
      </c>
      <c r="L67" s="175">
        <f>IF(ISNUMBER('将来負担比率（分子）の構造'!L$53), IF('将来負担比率（分子）の構造'!L$53 &lt; 0, 0, '将来負担比率（分子）の構造'!L$53), NA())</f>
        <v>935</v>
      </c>
      <c r="M67" s="175" t="e">
        <f>NA()</f>
        <v>#N/A</v>
      </c>
      <c r="N67" s="175" t="e">
        <f>NA()</f>
        <v>#N/A</v>
      </c>
      <c r="O67" s="175">
        <f>IF(ISNUMBER('将来負担比率（分子）の構造'!M$53), IF('将来負担比率（分子）の構造'!M$53 &lt; 0, 0, '将来負担比率（分子）の構造'!M$53), NA())</f>
        <v>1480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4340</v>
      </c>
      <c r="C72" s="179">
        <f>基金残高に係る経年分析!G55</f>
        <v>4834</v>
      </c>
      <c r="D72" s="179">
        <f>基金残高に係る経年分析!H55</f>
        <v>4753</v>
      </c>
    </row>
    <row r="73" spans="1:16" x14ac:dyDescent="0.2">
      <c r="A73" s="178" t="s">
        <v>74</v>
      </c>
      <c r="B73" s="179" t="str">
        <f>基金残高に係る経年分析!F56</f>
        <v>-</v>
      </c>
      <c r="C73" s="179" t="str">
        <f>基金残高に係る経年分析!G56</f>
        <v>-</v>
      </c>
      <c r="D73" s="179">
        <f>基金残高に係る経年分析!H56</f>
        <v>617</v>
      </c>
    </row>
    <row r="74" spans="1:16" x14ac:dyDescent="0.2">
      <c r="A74" s="178" t="s">
        <v>75</v>
      </c>
      <c r="B74" s="179">
        <f>基金残高に係る経年分析!F57</f>
        <v>4156</v>
      </c>
      <c r="C74" s="179">
        <f>基金残高に係る経年分析!G57</f>
        <v>4219</v>
      </c>
      <c r="D74" s="179">
        <f>基金残高に係る経年分析!H57</f>
        <v>4507</v>
      </c>
    </row>
  </sheetData>
  <sheetProtection algorithmName="SHA-512" hashValue="zrp6LyPlqpEEsZFaFlzl9opvUwUURcEm8WblS/7RyUT31DvWz8/OvJ/5R5okPpcMGTKDT1O2gz9uVe+BWeZW+g==" saltValue="CbICyyqjx491INSZ0GM3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藤尾　司</cp:lastModifiedBy>
  <cp:lastPrinted>2025-03-13T04:40:18Z</cp:lastPrinted>
  <dcterms:created xsi:type="dcterms:W3CDTF">2025-02-19T03:26:13Z</dcterms:created>
  <dcterms:modified xsi:type="dcterms:W3CDTF">2025-03-19T07:46:30Z</dcterms:modified>
  <cp:category/>
</cp:coreProperties>
</file>