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0907B512-59E3-42FD-8CB7-CF2D07EF5EB4}" xr6:coauthVersionLast="47" xr6:coauthVersionMax="47" xr10:uidLastSave="{00000000-0000-0000-0000-000000000000}"/>
  <workbookProtection workbookAlgorithmName="SHA-512" workbookHashValue="YTeSYpkcAR0EABaJm8VJmliopq6bOrXhMq6OVz4F3zTuO+hGMnVBMxz7x/vHsMnNnRhC/jgUNOTYQez/srxOtA==" workbookSaltValue="6d+A7QHLxXhKay932r+U6w==" workbookSpinCount="100000" lockStructure="1"/>
  <bookViews>
    <workbookView xWindow="-108" yWindow="-108" windowWidth="23256" windowHeight="14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L10" i="4"/>
  <c r="I10" i="4"/>
  <c r="AL8" i="4"/>
  <c r="P8" i="4"/>
</calcChain>
</file>

<file path=xl/sharedStrings.xml><?xml version="1.0" encoding="utf-8"?>
<sst xmlns="http://schemas.openxmlformats.org/spreadsheetml/2006/main" count="241" uniqueCount="120">
  <si>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</si>
  <si>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</si>
  <si>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</si>
  <si>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</si>
  <si>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</si>
  <si>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</si>
  <si>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</si>
  <si>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</si>
  <si>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</si>
  <si>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</si>
  <si>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</si>
  <si>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</si>
  <si>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</si>
  <si>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</si>
  <si>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</si>
  <si>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</si>
  <si>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</si>
  <si>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</si>
  <si>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</si>
  <si>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</si>
  <si>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</si>
  <si>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</si>
  <si>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</si>
  <si>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</si>
  <si>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</si>
  <si>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</si>
  <si>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</si>
  <si>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</si>
  <si>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</si>
  <si>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</si>
  <si>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</si>
  <si>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</si>
  <si>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</si>
  <si>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</si>
  <si>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</si>
  <si>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</si>
  <si>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</si>
  <si>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</si>
  <si>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</si>
  <si>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</si>
  <si>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</si>
  <si>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</si>
  <si>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</si>
  <si>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</si>
  <si>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</si>
  <si>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</si>
  <si>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</si>
  <si>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</si>
  <si>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</si>
  <si>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</si>
  <si>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</si>
  <si>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</si>
  <si>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</si>
  <si>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</si>
  <si>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</si>
  <si>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</si>
  <si>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</si>
  <si>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</si>
  <si>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</si>
  <si>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</si>
  <si>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</si>
  <si>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</si>
  <si>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</si>
  <si>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</si>
  <si>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</si>
  <si>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</si>
  <si>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</si>
  <si>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</si>
  <si>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</si>
  <si>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</si>
  <si>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</si>
  <si>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</si>
  <si>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</si>
  <si>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</si>
  <si>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</si>
  <si>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</si>
  <si>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</si>
  <si>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</si>
  <si>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</si>
  <si>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</si>
  <si>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</si>
  <si>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</si>
  <si>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</si>
  <si>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</si>
  <si>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</si>
  <si>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</si>
  <si>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</si>
  <si>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</si>
  <si>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</si>
  <si>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</si>
  <si>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</si>
  <si>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</si>
  <si>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</si>
  <si>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</si>
  <si>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</si>
  <si>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</si>
  <si>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</si>
  <si>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千早赤阪村</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</si>
  <si>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</si>
  <si>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</si>
  <si>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</si>
  <si>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</si>
  <si>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</si>
  <si>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</si>
  <si>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</si>
  <si>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</si>
  <si>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</si>
  <si>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</si>
  <si>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</si>
  <si>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</si>
  <si>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</si>
  <si>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</si>
  <si>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</si>
  <si>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</si>
  <si>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</si>
  <si>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</si>
  <si>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</si>
  <si>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本村の下水道施設のほとんどは、整備後20年程度と比較的新しいが、開発団地から公共下水道へ引き継いだ施設については、40年以上経過している為、今後の改築更新に向けて、計画策定を実施しました。</t>
    <phoneticPr fontId="4"/>
  </si>
  <si>
    <t xml:space="preserve"> 下水道事業として、現在までに「事業費の抑制」「人件費の削減(特別会計に係る職員の削減)」などを行ってきましたが、人口減少に伴う使用料の減収、地方債償還金の増加などが要因となって、一般会計からの繰入金に依存する状態です。今後は施設の老朽化などの維持管理費も増大する事が予測される事から使用料の見直しも必要となります。
　使用料の見直しについては、令和6年度から地方公営企業会計の法適用化を行うことにより、損益情報・ストック情報の把握による適切な経営戦略の策定を令和7年度に実施し、その後適切な使用料の検討を行う予定です。
　老朽化した施設への対策として令和元年度に策定したストックマネジメント計画を基に、令和2年度より継続的に点検・調査行い、順次計画的に改築更新を実施していく予定です。
　各指標が類似団体平均値を下回っている状況について、平成29年度から引き続き使用料の徴収業務を大阪広域水道企業団に委託し、企業団と連携しながら滞納対策の強化など徴収率や住民サービスの向上を図り、今後も自主財源の確保に努めてまいります。また、継続的に未水洗化世帯への広報活動を行い下水道事業の経営安定化を図ります。</t>
    <phoneticPr fontId="4"/>
  </si>
  <si>
    <t>　本村の下水道事業は平成6年度から工事着手し、平成9年度から供用を開始しました。下水道整備について、近隣市町に比べて遅れた事もあり、事業開始直後から平成16年度までは、多額の事業費を投入し整備を進めました。その財源には企業債を充てている事から地方債に係る償還金も年々増加し下水道事業特別会計を圧迫しているため、企業債残高対事業規模比率については類似団体平均値を上回っている状況にあります。平成17年度から事業費を抑制し、緩やかな減少傾向にありましたが、令和5年度については令和6年度から地方公営企業会計の法適用化に伴う打切決算のため一時的に増加しています。
　人口減少の影響もあり、収益的収支比率は100%を下回っています。また水洗化率及び経費回収率は低下傾向にあります。経費回収率については、他市町とともに流域下水道処理場で汚水の処理を行う事から処理場を管理・運営している大阪府への負担金などの維持管理経費が増加傾向にある事も要因の一つであると考えられます。令和5年度については打切決算のため大幅に減少しています。
　また、汚水処理原価についても他項目と同様に、類似団体平均値を大きく上回っています。
　</t>
    <rPh sb="236" eb="238">
      <t>レイワ</t>
    </rPh>
    <rPh sb="239" eb="240">
      <t>ネン</t>
    </rPh>
    <rPh sb="240" eb="241">
      <t>ド</t>
    </rPh>
    <rPh sb="243" eb="245">
      <t>チホウ</t>
    </rPh>
    <rPh sb="245" eb="251">
      <t>コウエイキギョウカイケイ</t>
    </rPh>
    <rPh sb="252" eb="253">
      <t>ホウ</t>
    </rPh>
    <rPh sb="253" eb="256">
      <t>テキヨウカ</t>
    </rPh>
    <rPh sb="257" eb="258">
      <t>トモナ</t>
    </rPh>
    <rPh sb="266" eb="269">
      <t>イチジテキ</t>
    </rPh>
    <rPh sb="270" eb="272">
      <t>ゾウカ</t>
    </rPh>
    <rPh sb="430" eb="432">
      <t>レイワ</t>
    </rPh>
    <rPh sb="433" eb="434">
      <t>ネン</t>
    </rPh>
    <rPh sb="434" eb="435">
      <t>ド</t>
    </rPh>
    <rPh sb="440" eb="442">
      <t>ウチキ</t>
    </rPh>
    <rPh sb="442" eb="444">
      <t>ケッサン</t>
    </rPh>
    <rPh sb="447" eb="449">
      <t>オオハバ</t>
    </rPh>
    <rPh sb="450" eb="45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</si>
</sst>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C7-406E-8697-8A38FD9FB2A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DAC7-406E-8697-8A38FD9FB2A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8A-49BF-BC0E-12379DFD463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258A-49BF-BC0E-12379DFD463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85.81</c:v>
                </c:pt>
                <c:pt idx="1">
                  <c:v>85.63</c:v>
                </c:pt>
                <c:pt idx="2">
                  <c:v>87.27</c:v>
                </c:pt>
                <c:pt idx="3">
                  <c:v>87.35</c:v>
                </c:pt>
                <c:pt idx="4">
                  <c:v>87.39</c:v>
                </c:pt>
              </c:numCache>
            </c:numRef>
          </c:val>
          <c:extLst>
            <c:ext xmlns:c16="http://schemas.microsoft.com/office/drawing/2014/chart" uri="{C3380CC4-5D6E-409C-BE32-E72D297353CC}">
              <c16:uniqueId val="{00000000-BF5F-47D7-AF16-6E7A7F3AFFF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BF5F-47D7-AF16-6E7A7F3AFFF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47.73</c:v>
                </c:pt>
                <c:pt idx="1">
                  <c:v>54.6</c:v>
                </c:pt>
                <c:pt idx="2">
                  <c:v>56.31</c:v>
                </c:pt>
                <c:pt idx="3">
                  <c:v>49.72</c:v>
                </c:pt>
                <c:pt idx="4">
                  <c:v>40.35</c:v>
                </c:pt>
              </c:numCache>
            </c:numRef>
          </c:val>
          <c:extLst>
            <c:ext xmlns:c16="http://schemas.microsoft.com/office/drawing/2014/chart" uri="{C3380CC4-5D6E-409C-BE32-E72D297353CC}">
              <c16:uniqueId val="{00000000-7354-4B1C-B9DC-0AFEFEDAA25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54-4B1C-B9DC-0AFEFEDAA25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9D-40C2-A4EB-1EDC0AA9E8D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9D-40C2-A4EB-1EDC0AA9E8D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10-4E50-868E-E0494857DEB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10-4E50-868E-E0494857DEB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16-491C-9032-323097035A9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16-491C-9032-323097035A9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E1-49ED-9A22-33EE4BA7B6C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E1-49ED-9A22-33EE4BA7B6C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1930.34</c:v>
                </c:pt>
                <c:pt idx="1">
                  <c:v>1713.83</c:v>
                </c:pt>
                <c:pt idx="2">
                  <c:v>1679.05</c:v>
                </c:pt>
                <c:pt idx="3">
                  <c:v>1763.1</c:v>
                </c:pt>
                <c:pt idx="4">
                  <c:v>2218.3000000000002</c:v>
                </c:pt>
              </c:numCache>
            </c:numRef>
          </c:val>
          <c:extLst>
            <c:ext xmlns:c16="http://schemas.microsoft.com/office/drawing/2014/chart" uri="{C3380CC4-5D6E-409C-BE32-E72D297353CC}">
              <c16:uniqueId val="{00000000-B1EC-446F-A664-6FFDC858FA0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B1EC-446F-A664-6FFDC858FA0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35.1</c:v>
                </c:pt>
                <c:pt idx="1">
                  <c:v>29.13</c:v>
                </c:pt>
                <c:pt idx="2">
                  <c:v>31.8</c:v>
                </c:pt>
                <c:pt idx="3">
                  <c:v>32.75</c:v>
                </c:pt>
                <c:pt idx="4">
                  <c:v>22.36</c:v>
                </c:pt>
              </c:numCache>
            </c:numRef>
          </c:val>
          <c:extLst>
            <c:ext xmlns:c16="http://schemas.microsoft.com/office/drawing/2014/chart" uri="{C3380CC4-5D6E-409C-BE32-E72D297353CC}">
              <c16:uniqueId val="{00000000-44C0-4E9D-AE2E-A0D7A626F36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44C0-4E9D-AE2E-A0D7A626F36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387.27</c:v>
                </c:pt>
                <c:pt idx="1">
                  <c:v>483.4</c:v>
                </c:pt>
                <c:pt idx="2">
                  <c:v>437.81</c:v>
                </c:pt>
                <c:pt idx="3">
                  <c:v>428.34</c:v>
                </c:pt>
                <c:pt idx="4">
                  <c:v>481.21</c:v>
                </c:pt>
              </c:numCache>
            </c:numRef>
          </c:val>
          <c:extLst>
            <c:ext xmlns:c16="http://schemas.microsoft.com/office/drawing/2014/chart" uri="{C3380CC4-5D6E-409C-BE32-E72D297353CC}">
              <c16:uniqueId val="{00000000-681C-4D8F-BE99-2723D3D4B5F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681C-4D8F-BE99-2723D3D4B5F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大阪府　千早赤阪村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Cd2</v>
      </c>
      <c r="X8" s="39"/>
      <c r="Y8" s="39"/>
      <c r="Z8" s="39"/>
      <c r="AA8" s="39"/>
      <c r="AB8" s="39"/>
      <c r="AC8" s="39"/>
      <c r="AD8" s="40" t="str">
        <f>データ!$M$6</f>
        <v>非設置</v>
      </c>
      <c r="AE8" s="40"/>
      <c r="AF8" s="40"/>
      <c r="AG8" s="40"/>
      <c r="AH8" s="40"/>
      <c r="AI8" s="40"/>
      <c r="AJ8" s="40"/>
      <c r="AK8" s="3"/>
      <c r="AL8" s="41">
        <f>データ!S6</f>
        <v>4782</v>
      </c>
      <c r="AM8" s="41"/>
      <c r="AN8" s="41"/>
      <c r="AO8" s="41"/>
      <c r="AP8" s="41"/>
      <c r="AQ8" s="41"/>
      <c r="AR8" s="41"/>
      <c r="AS8" s="41"/>
      <c r="AT8" s="34">
        <f>データ!T6</f>
        <v>37.299999999999997</v>
      </c>
      <c r="AU8" s="34"/>
      <c r="AV8" s="34"/>
      <c r="AW8" s="34"/>
      <c r="AX8" s="34"/>
      <c r="AY8" s="34"/>
      <c r="AZ8" s="34"/>
      <c r="BA8" s="34"/>
      <c r="BB8" s="34">
        <f>データ!U6</f>
        <v>128.19999999999999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79.69</v>
      </c>
      <c r="Q10" s="34"/>
      <c r="R10" s="34"/>
      <c r="S10" s="34"/>
      <c r="T10" s="34"/>
      <c r="U10" s="34"/>
      <c r="V10" s="34"/>
      <c r="W10" s="34">
        <f>データ!Q6</f>
        <v>95.52</v>
      </c>
      <c r="X10" s="34"/>
      <c r="Y10" s="34"/>
      <c r="Z10" s="34"/>
      <c r="AA10" s="34"/>
      <c r="AB10" s="34"/>
      <c r="AC10" s="34"/>
      <c r="AD10" s="41">
        <f>データ!R6</f>
        <v>2442</v>
      </c>
      <c r="AE10" s="41"/>
      <c r="AF10" s="41"/>
      <c r="AG10" s="41"/>
      <c r="AH10" s="41"/>
      <c r="AI10" s="41"/>
      <c r="AJ10" s="41"/>
      <c r="AK10" s="2"/>
      <c r="AL10" s="41">
        <f>データ!V6</f>
        <v>3775</v>
      </c>
      <c r="AM10" s="41"/>
      <c r="AN10" s="41"/>
      <c r="AO10" s="41"/>
      <c r="AP10" s="41"/>
      <c r="AQ10" s="41"/>
      <c r="AR10" s="41"/>
      <c r="AS10" s="41"/>
      <c r="AT10" s="34">
        <f>データ!W6</f>
        <v>2.0099999999999998</v>
      </c>
      <c r="AU10" s="34"/>
      <c r="AV10" s="34"/>
      <c r="AW10" s="34"/>
      <c r="AX10" s="34"/>
      <c r="AY10" s="34"/>
      <c r="AZ10" s="34"/>
      <c r="BA10" s="34"/>
      <c r="BB10" s="34">
        <f>データ!X6</f>
        <v>1878.11</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119</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117</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118</v>
      </c>
      <c r="BM66" s="77"/>
      <c r="BN66" s="77"/>
      <c r="BO66" s="77"/>
      <c r="BP66" s="77"/>
      <c r="BQ66" s="77"/>
      <c r="BR66" s="77"/>
      <c r="BS66" s="77"/>
      <c r="BT66" s="77"/>
      <c r="BU66" s="77"/>
      <c r="BV66" s="77"/>
      <c r="BW66" s="77"/>
      <c r="BX66" s="77"/>
      <c r="BY66" s="77"/>
      <c r="BZ66" s="7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9"/>
      <c r="BM82" s="80"/>
      <c r="BN82" s="80"/>
      <c r="BO82" s="80"/>
      <c r="BP82" s="80"/>
      <c r="BQ82" s="80"/>
      <c r="BR82" s="80"/>
      <c r="BS82" s="80"/>
      <c r="BT82" s="80"/>
      <c r="BU82" s="80"/>
      <c r="BV82" s="80"/>
      <c r="BW82" s="80"/>
      <c r="BX82" s="80"/>
      <c r="BY82" s="80"/>
      <c r="BZ82" s="81"/>
    </row>
    <row r="83" spans="1:78" x14ac:dyDescent="0.2">
      <c r="C83" s="82" t="s">
        <v>30</v>
      </c>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yJYRPN9bv9yRldMnd54yVZAVYwkaEQL1j3wyygTte53cZVcBkeVsthYhlA5ElpUgOP0LWq+qJSoFCQcHfHIV5A==" saltValue="w6+nnCepxgiFSYu2HDYQF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84" t="s">
        <v>53</v>
      </c>
      <c r="I3" s="85"/>
      <c r="J3" s="85"/>
      <c r="K3" s="85"/>
      <c r="L3" s="85"/>
      <c r="M3" s="85"/>
      <c r="N3" s="85"/>
      <c r="O3" s="85"/>
      <c r="P3" s="85"/>
      <c r="Q3" s="85"/>
      <c r="R3" s="85"/>
      <c r="S3" s="85"/>
      <c r="T3" s="85"/>
      <c r="U3" s="85"/>
      <c r="V3" s="85"/>
      <c r="W3" s="85"/>
      <c r="X3" s="86"/>
      <c r="Y3" s="90" t="s">
        <v>54</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55</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2">
      <c r="A4" s="14" t="s">
        <v>56</v>
      </c>
      <c r="B4" s="16"/>
      <c r="C4" s="16"/>
      <c r="D4" s="16"/>
      <c r="E4" s="16"/>
      <c r="F4" s="16"/>
      <c r="G4" s="16"/>
      <c r="H4" s="87"/>
      <c r="I4" s="88"/>
      <c r="J4" s="88"/>
      <c r="K4" s="88"/>
      <c r="L4" s="88"/>
      <c r="M4" s="88"/>
      <c r="N4" s="88"/>
      <c r="O4" s="88"/>
      <c r="P4" s="88"/>
      <c r="Q4" s="88"/>
      <c r="R4" s="88"/>
      <c r="S4" s="88"/>
      <c r="T4" s="88"/>
      <c r="U4" s="88"/>
      <c r="V4" s="88"/>
      <c r="W4" s="88"/>
      <c r="X4" s="89"/>
      <c r="Y4" s="83" t="s">
        <v>57</v>
      </c>
      <c r="Z4" s="83"/>
      <c r="AA4" s="83"/>
      <c r="AB4" s="83"/>
      <c r="AC4" s="83"/>
      <c r="AD4" s="83"/>
      <c r="AE4" s="83"/>
      <c r="AF4" s="83"/>
      <c r="AG4" s="83"/>
      <c r="AH4" s="83"/>
      <c r="AI4" s="83"/>
      <c r="AJ4" s="83" t="s">
        <v>58</v>
      </c>
      <c r="AK4" s="83"/>
      <c r="AL4" s="83"/>
      <c r="AM4" s="83"/>
      <c r="AN4" s="83"/>
      <c r="AO4" s="83"/>
      <c r="AP4" s="83"/>
      <c r="AQ4" s="83"/>
      <c r="AR4" s="83"/>
      <c r="AS4" s="83"/>
      <c r="AT4" s="83"/>
      <c r="AU4" s="83" t="s">
        <v>59</v>
      </c>
      <c r="AV4" s="83"/>
      <c r="AW4" s="83"/>
      <c r="AX4" s="83"/>
      <c r="AY4" s="83"/>
      <c r="AZ4" s="83"/>
      <c r="BA4" s="83"/>
      <c r="BB4" s="83"/>
      <c r="BC4" s="83"/>
      <c r="BD4" s="83"/>
      <c r="BE4" s="83"/>
      <c r="BF4" s="83" t="s">
        <v>60</v>
      </c>
      <c r="BG4" s="83"/>
      <c r="BH4" s="83"/>
      <c r="BI4" s="83"/>
      <c r="BJ4" s="83"/>
      <c r="BK4" s="83"/>
      <c r="BL4" s="83"/>
      <c r="BM4" s="83"/>
      <c r="BN4" s="83"/>
      <c r="BO4" s="83"/>
      <c r="BP4" s="83"/>
      <c r="BQ4" s="83" t="s">
        <v>61</v>
      </c>
      <c r="BR4" s="83"/>
      <c r="BS4" s="83"/>
      <c r="BT4" s="83"/>
      <c r="BU4" s="83"/>
      <c r="BV4" s="83"/>
      <c r="BW4" s="83"/>
      <c r="BX4" s="83"/>
      <c r="BY4" s="83"/>
      <c r="BZ4" s="83"/>
      <c r="CA4" s="83"/>
      <c r="CB4" s="83" t="s">
        <v>62</v>
      </c>
      <c r="CC4" s="83"/>
      <c r="CD4" s="83"/>
      <c r="CE4" s="83"/>
      <c r="CF4" s="83"/>
      <c r="CG4" s="83"/>
      <c r="CH4" s="83"/>
      <c r="CI4" s="83"/>
      <c r="CJ4" s="83"/>
      <c r="CK4" s="83"/>
      <c r="CL4" s="83"/>
      <c r="CM4" s="83" t="s">
        <v>63</v>
      </c>
      <c r="CN4" s="83"/>
      <c r="CO4" s="83"/>
      <c r="CP4" s="83"/>
      <c r="CQ4" s="83"/>
      <c r="CR4" s="83"/>
      <c r="CS4" s="83"/>
      <c r="CT4" s="83"/>
      <c r="CU4" s="83"/>
      <c r="CV4" s="83"/>
      <c r="CW4" s="83"/>
      <c r="CX4" s="83" t="s">
        <v>64</v>
      </c>
      <c r="CY4" s="83"/>
      <c r="CZ4" s="83"/>
      <c r="DA4" s="83"/>
      <c r="DB4" s="83"/>
      <c r="DC4" s="83"/>
      <c r="DD4" s="83"/>
      <c r="DE4" s="83"/>
      <c r="DF4" s="83"/>
      <c r="DG4" s="83"/>
      <c r="DH4" s="83"/>
      <c r="DI4" s="83" t="s">
        <v>65</v>
      </c>
      <c r="DJ4" s="83"/>
      <c r="DK4" s="83"/>
      <c r="DL4" s="83"/>
      <c r="DM4" s="83"/>
      <c r="DN4" s="83"/>
      <c r="DO4" s="83"/>
      <c r="DP4" s="83"/>
      <c r="DQ4" s="83"/>
      <c r="DR4" s="83"/>
      <c r="DS4" s="83"/>
      <c r="DT4" s="83" t="s">
        <v>66</v>
      </c>
      <c r="DU4" s="83"/>
      <c r="DV4" s="83"/>
      <c r="DW4" s="83"/>
      <c r="DX4" s="83"/>
      <c r="DY4" s="83"/>
      <c r="DZ4" s="83"/>
      <c r="EA4" s="83"/>
      <c r="EB4" s="83"/>
      <c r="EC4" s="83"/>
      <c r="ED4" s="83"/>
      <c r="EE4" s="83" t="s">
        <v>67</v>
      </c>
      <c r="EF4" s="83"/>
      <c r="EG4" s="83"/>
      <c r="EH4" s="83"/>
      <c r="EI4" s="83"/>
      <c r="EJ4" s="83"/>
      <c r="EK4" s="83"/>
      <c r="EL4" s="83"/>
      <c r="EM4" s="83"/>
      <c r="EN4" s="83"/>
      <c r="EO4" s="83"/>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273830</v>
      </c>
      <c r="D6" s="19">
        <f t="shared" si="3"/>
        <v>47</v>
      </c>
      <c r="E6" s="19">
        <f t="shared" si="3"/>
        <v>17</v>
      </c>
      <c r="F6" s="19">
        <f t="shared" si="3"/>
        <v>1</v>
      </c>
      <c r="G6" s="19">
        <f t="shared" si="3"/>
        <v>0</v>
      </c>
      <c r="H6" s="19" t="str">
        <f t="shared" si="3"/>
        <v>大阪府　千早赤阪村</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79.69</v>
      </c>
      <c r="Q6" s="20">
        <f t="shared" si="3"/>
        <v>95.52</v>
      </c>
      <c r="R6" s="20">
        <f t="shared" si="3"/>
        <v>2442</v>
      </c>
      <c r="S6" s="20">
        <f t="shared" si="3"/>
        <v>4782</v>
      </c>
      <c r="T6" s="20">
        <f t="shared" si="3"/>
        <v>37.299999999999997</v>
      </c>
      <c r="U6" s="20">
        <f t="shared" si="3"/>
        <v>128.19999999999999</v>
      </c>
      <c r="V6" s="20">
        <f t="shared" si="3"/>
        <v>3775</v>
      </c>
      <c r="W6" s="20">
        <f t="shared" si="3"/>
        <v>2.0099999999999998</v>
      </c>
      <c r="X6" s="20">
        <f t="shared" si="3"/>
        <v>1878.11</v>
      </c>
      <c r="Y6" s="21">
        <f>IF(Y7="",NA(),Y7)</f>
        <v>47.73</v>
      </c>
      <c r="Z6" s="21">
        <f t="shared" ref="Z6:AH6" si="4">IF(Z7="",NA(),Z7)</f>
        <v>54.6</v>
      </c>
      <c r="AA6" s="21">
        <f t="shared" si="4"/>
        <v>56.31</v>
      </c>
      <c r="AB6" s="21">
        <f t="shared" si="4"/>
        <v>49.72</v>
      </c>
      <c r="AC6" s="21">
        <f t="shared" si="4"/>
        <v>40.35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1930.34</v>
      </c>
      <c r="BG6" s="21">
        <f t="shared" ref="BG6:BO6" si="7">IF(BG7="",NA(),BG7)</f>
        <v>1713.83</v>
      </c>
      <c r="BH6" s="21">
        <f t="shared" si="7"/>
        <v>1679.05</v>
      </c>
      <c r="BI6" s="21">
        <f t="shared" si="7"/>
        <v>1763.1</v>
      </c>
      <c r="BJ6" s="21">
        <f t="shared" si="7"/>
        <v>2218.3000000000002</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35.1</v>
      </c>
      <c r="BR6" s="21">
        <f t="shared" ref="BR6:BZ6" si="8">IF(BR7="",NA(),BR7)</f>
        <v>29.13</v>
      </c>
      <c r="BS6" s="21">
        <f t="shared" si="8"/>
        <v>31.8</v>
      </c>
      <c r="BT6" s="21">
        <f t="shared" si="8"/>
        <v>32.75</v>
      </c>
      <c r="BU6" s="21">
        <f t="shared" si="8"/>
        <v>22.36</v>
      </c>
      <c r="BV6" s="21">
        <f t="shared" si="8"/>
        <v>74.17</v>
      </c>
      <c r="BW6" s="21">
        <f t="shared" si="8"/>
        <v>79.77</v>
      </c>
      <c r="BX6" s="21">
        <f t="shared" si="8"/>
        <v>79.63</v>
      </c>
      <c r="BY6" s="21">
        <f t="shared" si="8"/>
        <v>76.78</v>
      </c>
      <c r="BZ6" s="21">
        <f t="shared" si="8"/>
        <v>75.41</v>
      </c>
      <c r="CA6" s="20" t="str">
        <f>IF(CA7="","",IF(CA7="-","【-】","【"&amp;SUBSTITUTE(TEXT(CA7,"#,##0.00"),"-","△")&amp;"】"))</f>
        <v>【97.81】</v>
      </c>
      <c r="CB6" s="21">
        <f>IF(CB7="",NA(),CB7)</f>
        <v>387.27</v>
      </c>
      <c r="CC6" s="21">
        <f t="shared" ref="CC6:CK6" si="9">IF(CC7="",NA(),CC7)</f>
        <v>483.4</v>
      </c>
      <c r="CD6" s="21">
        <f t="shared" si="9"/>
        <v>437.81</v>
      </c>
      <c r="CE6" s="21">
        <f t="shared" si="9"/>
        <v>428.34</v>
      </c>
      <c r="CF6" s="21">
        <f t="shared" si="9"/>
        <v>481.21</v>
      </c>
      <c r="CG6" s="21">
        <f t="shared" si="9"/>
        <v>230.95</v>
      </c>
      <c r="CH6" s="21">
        <f t="shared" si="9"/>
        <v>214.56</v>
      </c>
      <c r="CI6" s="21">
        <f t="shared" si="9"/>
        <v>213.66</v>
      </c>
      <c r="CJ6" s="21">
        <f t="shared" si="9"/>
        <v>224.31</v>
      </c>
      <c r="CK6" s="21">
        <f t="shared" si="9"/>
        <v>223.48</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49.27</v>
      </c>
      <c r="CS6" s="21">
        <f t="shared" si="10"/>
        <v>49.47</v>
      </c>
      <c r="CT6" s="21">
        <f t="shared" si="10"/>
        <v>48.19</v>
      </c>
      <c r="CU6" s="21">
        <f t="shared" si="10"/>
        <v>47.32</v>
      </c>
      <c r="CV6" s="21">
        <f t="shared" si="10"/>
        <v>48.03</v>
      </c>
      <c r="CW6" s="20" t="str">
        <f>IF(CW7="","",IF(CW7="-","【-】","【"&amp;SUBSTITUTE(TEXT(CW7,"#,##0.00"),"-","△")&amp;"】"))</f>
        <v>【58.94】</v>
      </c>
      <c r="CX6" s="21">
        <f>IF(CX7="",NA(),CX7)</f>
        <v>85.81</v>
      </c>
      <c r="CY6" s="21">
        <f t="shared" ref="CY6:DG6" si="11">IF(CY7="",NA(),CY7)</f>
        <v>85.63</v>
      </c>
      <c r="CZ6" s="21">
        <f t="shared" si="11"/>
        <v>87.27</v>
      </c>
      <c r="DA6" s="21">
        <f t="shared" si="11"/>
        <v>87.35</v>
      </c>
      <c r="DB6" s="21">
        <f t="shared" si="11"/>
        <v>87.39</v>
      </c>
      <c r="DC6" s="21">
        <f t="shared" si="11"/>
        <v>83.16</v>
      </c>
      <c r="DD6" s="21">
        <f t="shared" si="11"/>
        <v>82.06</v>
      </c>
      <c r="DE6" s="21">
        <f t="shared" si="11"/>
        <v>82.26</v>
      </c>
      <c r="DF6" s="21">
        <f t="shared" si="11"/>
        <v>81.33</v>
      </c>
      <c r="DG6" s="21">
        <f t="shared" si="11"/>
        <v>80.95</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5" s="22" customFormat="1" x14ac:dyDescent="0.2">
      <c r="A7" s="14"/>
      <c r="B7" s="23">
        <v>2023</v>
      </c>
      <c r="C7" s="23">
        <v>273830</v>
      </c>
      <c r="D7" s="23">
        <v>47</v>
      </c>
      <c r="E7" s="23">
        <v>17</v>
      </c>
      <c r="F7" s="23">
        <v>1</v>
      </c>
      <c r="G7" s="23">
        <v>0</v>
      </c>
      <c r="H7" s="23" t="s">
        <v>97</v>
      </c>
      <c r="I7" s="23" t="s">
        <v>98</v>
      </c>
      <c r="J7" s="23" t="s">
        <v>99</v>
      </c>
      <c r="K7" s="23" t="s">
        <v>100</v>
      </c>
      <c r="L7" s="23" t="s">
        <v>101</v>
      </c>
      <c r="M7" s="23" t="s">
        <v>102</v>
      </c>
      <c r="N7" s="24" t="s">
        <v>103</v>
      </c>
      <c r="O7" s="24" t="s">
        <v>104</v>
      </c>
      <c r="P7" s="24">
        <v>79.69</v>
      </c>
      <c r="Q7" s="24">
        <v>95.52</v>
      </c>
      <c r="R7" s="24">
        <v>2442</v>
      </c>
      <c r="S7" s="24">
        <v>4782</v>
      </c>
      <c r="T7" s="24">
        <v>37.299999999999997</v>
      </c>
      <c r="U7" s="24">
        <v>128.19999999999999</v>
      </c>
      <c r="V7" s="24">
        <v>3775</v>
      </c>
      <c r="W7" s="24">
        <v>2.0099999999999998</v>
      </c>
      <c r="X7" s="24">
        <v>1878.11</v>
      </c>
      <c r="Y7" s="24">
        <v>47.73</v>
      </c>
      <c r="Z7" s="24">
        <v>54.6</v>
      </c>
      <c r="AA7" s="24">
        <v>56.31</v>
      </c>
      <c r="AB7" s="24">
        <v>49.72</v>
      </c>
      <c r="AC7" s="24">
        <v>40.35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1930.34</v>
      </c>
      <c r="BG7" s="24">
        <v>1713.83</v>
      </c>
      <c r="BH7" s="24">
        <v>1679.05</v>
      </c>
      <c r="BI7" s="24">
        <v>1763.1</v>
      </c>
      <c r="BJ7" s="24">
        <v>2218.3000000000002</v>
      </c>
      <c r="BK7" s="24">
        <v>1130.42</v>
      </c>
      <c r="BL7" s="24">
        <v>1245.0999999999999</v>
      </c>
      <c r="BM7" s="24">
        <v>1108.8</v>
      </c>
      <c r="BN7" s="24">
        <v>1194.56</v>
      </c>
      <c r="BO7" s="24">
        <v>1174.6099999999999</v>
      </c>
      <c r="BP7" s="24">
        <v>630.82000000000005</v>
      </c>
      <c r="BQ7" s="24">
        <v>35.1</v>
      </c>
      <c r="BR7" s="24">
        <v>29.13</v>
      </c>
      <c r="BS7" s="24">
        <v>31.8</v>
      </c>
      <c r="BT7" s="24">
        <v>32.75</v>
      </c>
      <c r="BU7" s="24">
        <v>22.36</v>
      </c>
      <c r="BV7" s="24">
        <v>74.17</v>
      </c>
      <c r="BW7" s="24">
        <v>79.77</v>
      </c>
      <c r="BX7" s="24">
        <v>79.63</v>
      </c>
      <c r="BY7" s="24">
        <v>76.78</v>
      </c>
      <c r="BZ7" s="24">
        <v>75.41</v>
      </c>
      <c r="CA7" s="24">
        <v>97.81</v>
      </c>
      <c r="CB7" s="24">
        <v>387.27</v>
      </c>
      <c r="CC7" s="24">
        <v>483.4</v>
      </c>
      <c r="CD7" s="24">
        <v>437.81</v>
      </c>
      <c r="CE7" s="24">
        <v>428.34</v>
      </c>
      <c r="CF7" s="24">
        <v>481.21</v>
      </c>
      <c r="CG7" s="24">
        <v>230.95</v>
      </c>
      <c r="CH7" s="24">
        <v>214.56</v>
      </c>
      <c r="CI7" s="24">
        <v>213.66</v>
      </c>
      <c r="CJ7" s="24">
        <v>224.31</v>
      </c>
      <c r="CK7" s="24">
        <v>223.48</v>
      </c>
      <c r="CL7" s="24">
        <v>138.75</v>
      </c>
      <c r="CM7" s="24" t="s">
        <v>103</v>
      </c>
      <c r="CN7" s="24" t="s">
        <v>103</v>
      </c>
      <c r="CO7" s="24" t="s">
        <v>103</v>
      </c>
      <c r="CP7" s="24" t="s">
        <v>103</v>
      </c>
      <c r="CQ7" s="24" t="s">
        <v>103</v>
      </c>
      <c r="CR7" s="24">
        <v>49.27</v>
      </c>
      <c r="CS7" s="24">
        <v>49.47</v>
      </c>
      <c r="CT7" s="24">
        <v>48.19</v>
      </c>
      <c r="CU7" s="24">
        <v>47.32</v>
      </c>
      <c r="CV7" s="24">
        <v>48.03</v>
      </c>
      <c r="CW7" s="24">
        <v>58.94</v>
      </c>
      <c r="CX7" s="24">
        <v>85.81</v>
      </c>
      <c r="CY7" s="24">
        <v>85.63</v>
      </c>
      <c r="CZ7" s="24">
        <v>87.27</v>
      </c>
      <c r="DA7" s="24">
        <v>87.35</v>
      </c>
      <c r="DB7" s="24">
        <v>87.39</v>
      </c>
      <c r="DC7" s="24">
        <v>83.16</v>
      </c>
      <c r="DD7" s="24">
        <v>82.06</v>
      </c>
      <c r="DE7" s="24">
        <v>82.26</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0.32</v>
      </c>
      <c r="EL7" s="24">
        <v>0.1</v>
      </c>
      <c r="EM7" s="24">
        <v>0.09</v>
      </c>
      <c r="EN7" s="24">
        <v>0.1</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114</v>
      </c>
      <c r="E13" t="s">
        <v>115</v>
      </c>
      <c r="F13" t="s">
        <v>113</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dcterms:created xsi:type="dcterms:W3CDTF">2025-01-24T07:28:53Z</dcterms:created>
  <dcterms:modified xsi:type="dcterms:W3CDTF">2025-03-05T00:10:52Z</dcterms:modified>
  <cp:category/>
</cp:coreProperties>
</file>