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42 河南町○【小池】◎\"/>
    </mc:Choice>
  </mc:AlternateContent>
  <xr:revisionPtr revIDLastSave="0" documentId="13_ncr:1_{CD84789E-433D-40A7-B1F6-FD6ECEFA4512}" xr6:coauthVersionLast="47" xr6:coauthVersionMax="47" xr10:uidLastSave="{00000000-0000-0000-0000-000000000000}"/>
  <workbookProtection workbookAlgorithmName="SHA-512" workbookHashValue="L9mI7vK1TVTQQ/shHp2g/RCmARmB2Shyh5UQH+MqYLiEBXz1C86a5WZ18SV9qtdP1NIbEq1wK9U86/z+6JXUqA==" workbookSaltValue="asFFaW3l+5rFLKzGk244Jg==" workbookSpinCount="100000" lockStructure="1"/>
  <bookViews>
    <workbookView xWindow="-108" yWindow="-108" windowWidth="22308" windowHeight="14616" xr2:uid="{00000000-000D-0000-FFFF-FFFF00000000}"/>
  </bookViews>
  <sheets>
    <sheet name="法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I10" i="4"/>
  <c r="AL8" i="4"/>
  <c r="P8" i="4"/>
  <c r="I8"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<sst xmlns="http://schemas.openxmlformats.org/spreadsheetml/2006/main" count="236" uniqueCount="115">
  <si>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</si>
  <si>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</si>
  <si>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</si>
  <si>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</si>
  <si>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</si>
  <si>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</si>
  <si>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</si>
  <si>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</si>
  <si>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</si>
  <si>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</si>
  <si>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</si>
  <si>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</si>
  <si>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</si>
  <si>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</si>
  <si>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</si>
  <si>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</si>
  <si>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</si>
  <si>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</si>
  <si>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</si>
  <si>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</si>
  <si>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</si>
  <si>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</si>
  <si>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</si>
  <si>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</si>
  <si>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</si>
  <si>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</si>
  <si>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</si>
  <si>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</si>
  <si>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</si>
  <si>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</si>
  <si>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</si>
  <si>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</si>
  <si>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</si>
  <si>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</si>
  <si>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</si>
  <si>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</si>
  <si>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</si>
  <si>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</si>
  <si>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</si>
  <si>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</si>
  <si>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</si>
  <si>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</si>
  <si>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</si>
  <si>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</si>
  <si>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</si>
  <si>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</si>
  <si>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</si>
  <si>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</si>
  <si>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</si>
  <si>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</si>
  <si>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</si>
  <si>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</si>
  <si>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</si>
  <si>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</si>
  <si>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</si>
  <si>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</si>
  <si>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</si>
  <si>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</si>
  <si>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</si>
  <si>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</si>
  <si>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</si>
  <si>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</si>
  <si>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</si>
  <si>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</si>
  <si>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</si>
  <si>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</si>
  <si>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</si>
  <si>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</si>
  <si>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</si>
  <si>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</si>
  <si>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</si>
  <si>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</si>
  <si>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</si>
  <si>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</si>
  <si>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</si>
  <si>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</si>
  <si>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</si>
  <si>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</si>
  <si>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</si>
  <si>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</si>
  <si>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</si>
  <si>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</si>
  <si>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</si>
  <si>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</si>
  <si>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</si>
  <si>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</si>
  <si>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</si>
  <si>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</si>
  <si>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</si>
  <si>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</si>
  <si>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</si>
  <si>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</si>
  <si>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</si>
  <si>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</si>
  <si>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</si>
  <si>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</si>
  <si>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</si>
  <si>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</si>
  <si>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</si>
  <si>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</si>
  <si>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</si>
  <si>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</si>
  <si>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</si>
  <si>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</si>
  <si>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</si>
  <si>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</si>
  <si>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</si>
  <si>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</si>
  <si>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</si>
  <si>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</si>
  <si>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</si>
  <si>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</si>
  <si>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有形固定資産減価償却率は、類似団体平均値と比べて低い数値となっている。これは平成31年度より公営企業会計を導入していることから、減価償却類計額を5年分のみ計上しているからであり、今後は下水道施設の老朽化に伴い、上昇する見込みである。
・管渠改善率は、長寿命化計画の終了に伴い、類似団体平均値より低い数値となっている。</t>
    <phoneticPr fontId="4"/>
  </si>
  <si>
    <t>・令和5年度の経常収支比率は100％に近い値であるが、収支不足を補うために一般会計からの繰入金を受け入れていることが主な要因である。
・累積欠損金比率は発生していない。
・流動比率について、過去に実施した下水道整備の投資に対する企業債の返還が大きいことが、類似団体平均値より低い要因である。令和5年度は過年度より増加しているが、未払金の増加による年度末現金の増加に伴うものである。
・企業債残高対事業規模比率は、グラフでは318.32%となっているが、令和7年1月末日精査の結果、本来の値は1471.06%である。理由としては、計上すべき数値の違算によるものである。類似団体平均値より高い数値であるが、新規下水道事業整備箇所の減少に伴い、企業債の新規発行が抑制されるので、今後は減少していく見通しである。
・経費回収率は類似団体平均値より低い数値である。
・汚水処理原価は、本町の下水道は独自の終末処理場を持たない流域関連公共下水道のため、類似団体平均値より低い数値となっている。
・施設利用率について、本町は単独の処理場を持たないため、対象はない。
・水洗化率は、供用開始地区の水洗化促進に伴い、類似団体平均値と比較して高い数値となっている。</t>
    <rPh sb="145" eb="147">
      <t>レイワ</t>
    </rPh>
    <rPh sb="148" eb="149">
      <t>ネン</t>
    </rPh>
    <rPh sb="149" eb="150">
      <t>ド</t>
    </rPh>
    <rPh sb="151" eb="154">
      <t>カネンド</t>
    </rPh>
    <rPh sb="156" eb="158">
      <t>ゾウカ</t>
    </rPh>
    <rPh sb="164" eb="166">
      <t>ミバラ</t>
    </rPh>
    <rPh sb="166" eb="167">
      <t>キン</t>
    </rPh>
    <rPh sb="168" eb="170">
      <t>ゾウカ</t>
    </rPh>
    <rPh sb="173" eb="174">
      <t>ネン</t>
    </rPh>
    <rPh sb="174" eb="175">
      <t>ド</t>
    </rPh>
    <rPh sb="175" eb="176">
      <t>マツ</t>
    </rPh>
    <rPh sb="176" eb="178">
      <t>ゲンキン</t>
    </rPh>
    <rPh sb="179" eb="181">
      <t>ゾウカ</t>
    </rPh>
    <rPh sb="182" eb="183">
      <t>トモナ</t>
    </rPh>
    <rPh sb="226" eb="228">
      <t>レイワ</t>
    </rPh>
    <rPh sb="229" eb="230">
      <t>ネン</t>
    </rPh>
    <rPh sb="231" eb="232">
      <t>ガツ</t>
    </rPh>
    <rPh sb="232" eb="234">
      <t>マツジツ</t>
    </rPh>
    <rPh sb="264" eb="266">
      <t>ケイジョウ</t>
    </rPh>
    <rPh sb="269" eb="271">
      <t>スウチ</t>
    </rPh>
    <rPh sb="272" eb="274">
      <t>イサン</t>
    </rPh>
    <phoneticPr fontId="4"/>
  </si>
  <si>
    <t>・経費回収率改善のため、使用料改定を考えていく必要がある。
・本町の下水道整備は概成に近付いており、既存の管渠施設については相当年数が経過している。老朽化する下水道施設については今後も、調査・点検・更新を行っていく。
・下水道事業経営は、流動比率が類似団体平均値を下回っていることから分かるように、令和5年度においても現金の確保に苦慮し、年度末には一時借入金で対応した。令和6年度についても同様の傾向となることが予想される。こうした状況においても、安定した経営を継続していくため、令和2年度に策定した下水道経営戦略を基に、経営の効率化を進めていく。
　</t>
    <rPh sb="1" eb="3">
      <t>ケイヒ</t>
    </rPh>
    <rPh sb="3" eb="6">
      <t>カイシュウリツ</t>
    </rPh>
    <rPh sb="6" eb="8">
      <t>カイゼン</t>
    </rPh>
    <rPh sb="12" eb="15">
      <t>シヨウリョウ</t>
    </rPh>
    <rPh sb="15" eb="17">
      <t>カイテイ</t>
    </rPh>
    <rPh sb="18" eb="19">
      <t>カンガ</t>
    </rPh>
    <rPh sb="23" eb="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</si>
</sst>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0.7</c:v>
                </c:pt>
                <c:pt idx="1">
                  <c:v>0.1</c:v>
                </c:pt>
                <c:pt idx="2">
                  <c:v>0.02</c:v>
                </c:pt>
                <c:pt idx="3">
                  <c:v>0.04</c:v>
                </c:pt>
                <c:pt idx="4" formatCode="#,##0.00;&quot;△&quot;#,##0.00">
                  <c:v>0</c:v>
                </c:pt>
              </c:numCache>
            </c:numRef>
          </c:val>
          <c:extLst>
            <c:ext xmlns:c16="http://schemas.microsoft.com/office/drawing/2014/chart" uri="{C3380CC4-5D6E-409C-BE32-E72D297353CC}">
              <c16:uniqueId val="{00000000-4DEB-47DB-8652-08B036BF19B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1.65</c:v>
                </c:pt>
                <c:pt idx="2">
                  <c:v>0.14000000000000001</c:v>
                </c:pt>
                <c:pt idx="3">
                  <c:v>0.08</c:v>
                </c:pt>
                <c:pt idx="4">
                  <c:v>0.09</c:v>
                </c:pt>
              </c:numCache>
            </c:numRef>
          </c:val>
          <c:smooth val="0"/>
          <c:extLst>
            <c:ext xmlns:c16="http://schemas.microsoft.com/office/drawing/2014/chart" uri="{C3380CC4-5D6E-409C-BE32-E72D297353CC}">
              <c16:uniqueId val="{00000001-4DEB-47DB-8652-08B036BF19B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595-4315-B41E-3B57462EAB5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50.94</c:v>
                </c:pt>
                <c:pt idx="1">
                  <c:v>50.53</c:v>
                </c:pt>
                <c:pt idx="2">
                  <c:v>51.42</c:v>
                </c:pt>
                <c:pt idx="3">
                  <c:v>48.95</c:v>
                </c:pt>
                <c:pt idx="4">
                  <c:v>56.51</c:v>
                </c:pt>
              </c:numCache>
            </c:numRef>
          </c:val>
          <c:smooth val="0"/>
          <c:extLst>
            <c:ext xmlns:c16="http://schemas.microsoft.com/office/drawing/2014/chart" uri="{C3380CC4-5D6E-409C-BE32-E72D297353CC}">
              <c16:uniqueId val="{00000001-4595-4315-B41E-3B57462EAB5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95.28</c:v>
                </c:pt>
                <c:pt idx="1">
                  <c:v>95.33</c:v>
                </c:pt>
                <c:pt idx="2">
                  <c:v>95.72</c:v>
                </c:pt>
                <c:pt idx="3">
                  <c:v>95.61</c:v>
                </c:pt>
                <c:pt idx="4">
                  <c:v>96.02</c:v>
                </c:pt>
              </c:numCache>
            </c:numRef>
          </c:val>
          <c:extLst>
            <c:ext xmlns:c16="http://schemas.microsoft.com/office/drawing/2014/chart" uri="{C3380CC4-5D6E-409C-BE32-E72D297353CC}">
              <c16:uniqueId val="{00000000-2C51-4828-B15E-1D9F352251C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82.55</c:v>
                </c:pt>
                <c:pt idx="1">
                  <c:v>82.08</c:v>
                </c:pt>
                <c:pt idx="2">
                  <c:v>81.34</c:v>
                </c:pt>
                <c:pt idx="3">
                  <c:v>81.14</c:v>
                </c:pt>
                <c:pt idx="4">
                  <c:v>90.62</c:v>
                </c:pt>
              </c:numCache>
            </c:numRef>
          </c:val>
          <c:smooth val="0"/>
          <c:extLst>
            <c:ext xmlns:c16="http://schemas.microsoft.com/office/drawing/2014/chart" uri="{C3380CC4-5D6E-409C-BE32-E72D297353CC}">
              <c16:uniqueId val="{00000001-2C51-4828-B15E-1D9F352251C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100.94</c:v>
                </c:pt>
                <c:pt idx="1">
                  <c:v>99.72</c:v>
                </c:pt>
                <c:pt idx="2">
                  <c:v>100.02</c:v>
                </c:pt>
                <c:pt idx="3">
                  <c:v>99.71</c:v>
                </c:pt>
                <c:pt idx="4">
                  <c:v>100.12</c:v>
                </c:pt>
              </c:numCache>
            </c:numRef>
          </c:val>
          <c:extLst>
            <c:ext xmlns:c16="http://schemas.microsoft.com/office/drawing/2014/chart" uri="{C3380CC4-5D6E-409C-BE32-E72D297353CC}">
              <c16:uniqueId val="{00000000-A49E-454D-A04A-2D8A35A6AA4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106.57</c:v>
                </c:pt>
                <c:pt idx="1">
                  <c:v>107.21</c:v>
                </c:pt>
                <c:pt idx="2">
                  <c:v>107.08</c:v>
                </c:pt>
                <c:pt idx="3">
                  <c:v>106.08</c:v>
                </c:pt>
                <c:pt idx="4">
                  <c:v>106.53</c:v>
                </c:pt>
              </c:numCache>
            </c:numRef>
          </c:val>
          <c:smooth val="0"/>
          <c:extLst>
            <c:ext xmlns:c16="http://schemas.microsoft.com/office/drawing/2014/chart" uri="{C3380CC4-5D6E-409C-BE32-E72D297353CC}">
              <c16:uniqueId val="{00000001-A49E-454D-A04A-2D8A35A6AA4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3.59</c:v>
                </c:pt>
                <c:pt idx="1">
                  <c:v>7.13</c:v>
                </c:pt>
                <c:pt idx="2">
                  <c:v>10.220000000000001</c:v>
                </c:pt>
                <c:pt idx="3">
                  <c:v>13.2</c:v>
                </c:pt>
                <c:pt idx="4">
                  <c:v>16.04</c:v>
                </c:pt>
              </c:numCache>
            </c:numRef>
          </c:val>
          <c:extLst>
            <c:ext xmlns:c16="http://schemas.microsoft.com/office/drawing/2014/chart" uri="{C3380CC4-5D6E-409C-BE32-E72D297353CC}">
              <c16:uniqueId val="{00000000-2046-4177-A93B-A1A36C1941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15.85</c:v>
                </c:pt>
                <c:pt idx="1">
                  <c:v>12.7</c:v>
                </c:pt>
                <c:pt idx="2">
                  <c:v>14.65</c:v>
                </c:pt>
                <c:pt idx="3">
                  <c:v>16.11</c:v>
                </c:pt>
                <c:pt idx="4">
                  <c:v>26.9</c:v>
                </c:pt>
              </c:numCache>
            </c:numRef>
          </c:val>
          <c:smooth val="0"/>
          <c:extLst>
            <c:ext xmlns:c16="http://schemas.microsoft.com/office/drawing/2014/chart" uri="{C3380CC4-5D6E-409C-BE32-E72D297353CC}">
              <c16:uniqueId val="{00000001-2046-4177-A93B-A1A36C1941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FF9-4F39-A4E9-CEABD9EDF91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0.1</c:v>
                </c:pt>
                <c:pt idx="3" formatCode="#,##0.00;&quot;△&quot;#,##0.00;&quot;-&quot;">
                  <c:v>0.17</c:v>
                </c:pt>
                <c:pt idx="4" formatCode="#,##0.00;&quot;△&quot;#,##0.00;&quot;-&quot;">
                  <c:v>2.08</c:v>
                </c:pt>
              </c:numCache>
            </c:numRef>
          </c:val>
          <c:smooth val="0"/>
          <c:extLst>
            <c:ext xmlns:c16="http://schemas.microsoft.com/office/drawing/2014/chart" uri="{C3380CC4-5D6E-409C-BE32-E72D297353CC}">
              <c16:uniqueId val="{00000001-BFF9-4F39-A4E9-CEABD9EDF91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A8-472D-A35F-98EF9F9BA6A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53.44</c:v>
                </c:pt>
                <c:pt idx="1">
                  <c:v>43.71</c:v>
                </c:pt>
                <c:pt idx="2">
                  <c:v>45.94</c:v>
                </c:pt>
                <c:pt idx="3">
                  <c:v>29.34</c:v>
                </c:pt>
                <c:pt idx="4">
                  <c:v>18.41</c:v>
                </c:pt>
              </c:numCache>
            </c:numRef>
          </c:val>
          <c:smooth val="0"/>
          <c:extLst>
            <c:ext xmlns:c16="http://schemas.microsoft.com/office/drawing/2014/chart" uri="{C3380CC4-5D6E-409C-BE32-E72D297353CC}">
              <c16:uniqueId val="{00000001-ADA8-472D-A35F-98EF9F9BA6A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16.55</c:v>
                </c:pt>
                <c:pt idx="1">
                  <c:v>22.5</c:v>
                </c:pt>
                <c:pt idx="2">
                  <c:v>26.14</c:v>
                </c:pt>
                <c:pt idx="3">
                  <c:v>18.920000000000002</c:v>
                </c:pt>
                <c:pt idx="4">
                  <c:v>41.6</c:v>
                </c:pt>
              </c:numCache>
            </c:numRef>
          </c:val>
          <c:extLst>
            <c:ext xmlns:c16="http://schemas.microsoft.com/office/drawing/2014/chart" uri="{C3380CC4-5D6E-409C-BE32-E72D297353CC}">
              <c16:uniqueId val="{00000000-2E6C-457E-B72B-00B436411F3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47.03</c:v>
                </c:pt>
                <c:pt idx="1">
                  <c:v>40.67</c:v>
                </c:pt>
                <c:pt idx="2">
                  <c:v>47.7</c:v>
                </c:pt>
                <c:pt idx="3">
                  <c:v>50.59</c:v>
                </c:pt>
                <c:pt idx="4">
                  <c:v>74.790000000000006</c:v>
                </c:pt>
              </c:numCache>
            </c:numRef>
          </c:val>
          <c:smooth val="0"/>
          <c:extLst>
            <c:ext xmlns:c16="http://schemas.microsoft.com/office/drawing/2014/chart" uri="{C3380CC4-5D6E-409C-BE32-E72D297353CC}">
              <c16:uniqueId val="{00000001-2E6C-457E-B72B-00B436411F3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1552.84</c:v>
                </c:pt>
                <c:pt idx="1">
                  <c:v>1775.68</c:v>
                </c:pt>
                <c:pt idx="2">
                  <c:v>1579.34</c:v>
                </c:pt>
                <c:pt idx="3">
                  <c:v>1536.79</c:v>
                </c:pt>
                <c:pt idx="4">
                  <c:v>318.32</c:v>
                </c:pt>
              </c:numCache>
            </c:numRef>
          </c:val>
          <c:extLst>
            <c:ext xmlns:c16="http://schemas.microsoft.com/office/drawing/2014/chart" uri="{C3380CC4-5D6E-409C-BE32-E72D297353CC}">
              <c16:uniqueId val="{00000000-0C6B-4D70-89C2-EE4BD27C5D6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1001.3</c:v>
                </c:pt>
                <c:pt idx="1">
                  <c:v>1050.51</c:v>
                </c:pt>
                <c:pt idx="2">
                  <c:v>1102.01</c:v>
                </c:pt>
                <c:pt idx="3">
                  <c:v>987.36</c:v>
                </c:pt>
                <c:pt idx="4">
                  <c:v>767.56</c:v>
                </c:pt>
              </c:numCache>
            </c:numRef>
          </c:val>
          <c:smooth val="0"/>
          <c:extLst>
            <c:ext xmlns:c16="http://schemas.microsoft.com/office/drawing/2014/chart" uri="{C3380CC4-5D6E-409C-BE32-E72D297353CC}">
              <c16:uniqueId val="{00000001-0C6B-4D70-89C2-EE4BD27C5D6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68.38</c:v>
                </c:pt>
                <c:pt idx="1">
                  <c:v>66.38</c:v>
                </c:pt>
                <c:pt idx="2">
                  <c:v>64.14</c:v>
                </c:pt>
                <c:pt idx="3">
                  <c:v>65.97</c:v>
                </c:pt>
                <c:pt idx="4">
                  <c:v>68.790000000000006</c:v>
                </c:pt>
              </c:numCache>
            </c:numRef>
          </c:val>
          <c:extLst>
            <c:ext xmlns:c16="http://schemas.microsoft.com/office/drawing/2014/chart" uri="{C3380CC4-5D6E-409C-BE32-E72D297353CC}">
              <c16:uniqueId val="{00000000-FC88-4800-B8FB-2DED0A96580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81.88</c:v>
                </c:pt>
                <c:pt idx="1">
                  <c:v>82.65</c:v>
                </c:pt>
                <c:pt idx="2">
                  <c:v>82.55</c:v>
                </c:pt>
                <c:pt idx="3">
                  <c:v>83.55</c:v>
                </c:pt>
                <c:pt idx="4">
                  <c:v>90.23</c:v>
                </c:pt>
              </c:numCache>
            </c:numRef>
          </c:val>
          <c:smooth val="0"/>
          <c:extLst>
            <c:ext xmlns:c16="http://schemas.microsoft.com/office/drawing/2014/chart" uri="{C3380CC4-5D6E-409C-BE32-E72D297353CC}">
              <c16:uniqueId val="{00000001-FC88-4800-B8FB-2DED0A96580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155.58000000000001</c:v>
                </c:pt>
                <c:pt idx="3">
                  <c:v>150.57</c:v>
                </c:pt>
                <c:pt idx="4">
                  <c:v>147.85</c:v>
                </c:pt>
              </c:numCache>
            </c:numRef>
          </c:val>
          <c:extLst>
            <c:ext xmlns:c16="http://schemas.microsoft.com/office/drawing/2014/chart" uri="{C3380CC4-5D6E-409C-BE32-E72D297353CC}">
              <c16:uniqueId val="{00000000-45C5-48D6-AC99-258A40A8AC6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187.55</c:v>
                </c:pt>
                <c:pt idx="1">
                  <c:v>186.3</c:v>
                </c:pt>
                <c:pt idx="2">
                  <c:v>188.38</c:v>
                </c:pt>
                <c:pt idx="3">
                  <c:v>185.98</c:v>
                </c:pt>
                <c:pt idx="4">
                  <c:v>170.2</c:v>
                </c:pt>
              </c:numCache>
            </c:numRef>
          </c:val>
          <c:smooth val="0"/>
          <c:extLst>
            <c:ext xmlns:c16="http://schemas.microsoft.com/office/drawing/2014/chart" uri="{C3380CC4-5D6E-409C-BE32-E72D297353CC}">
              <c16:uniqueId val="{00000001-45C5-48D6-AC99-258A40A8AC6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大阪府　河南町</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4">
        <f>データ!S6</f>
        <v>14815</v>
      </c>
      <c r="AM8" s="44"/>
      <c r="AN8" s="44"/>
      <c r="AO8" s="44"/>
      <c r="AP8" s="44"/>
      <c r="AQ8" s="44"/>
      <c r="AR8" s="44"/>
      <c r="AS8" s="44"/>
      <c r="AT8" s="45">
        <f>データ!T6</f>
        <v>25.26</v>
      </c>
      <c r="AU8" s="45"/>
      <c r="AV8" s="45"/>
      <c r="AW8" s="45"/>
      <c r="AX8" s="45"/>
      <c r="AY8" s="45"/>
      <c r="AZ8" s="45"/>
      <c r="BA8" s="45"/>
      <c r="BB8" s="45">
        <f>データ!U6</f>
        <v>586.5</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f>データ!O6</f>
        <v>62.68</v>
      </c>
      <c r="J10" s="45"/>
      <c r="K10" s="45"/>
      <c r="L10" s="45"/>
      <c r="M10" s="45"/>
      <c r="N10" s="45"/>
      <c r="O10" s="45"/>
      <c r="P10" s="45">
        <f>データ!P6</f>
        <v>82.09</v>
      </c>
      <c r="Q10" s="45"/>
      <c r="R10" s="45"/>
      <c r="S10" s="45"/>
      <c r="T10" s="45"/>
      <c r="U10" s="45"/>
      <c r="V10" s="45"/>
      <c r="W10" s="45">
        <f>データ!Q6</f>
        <v>95.87</v>
      </c>
      <c r="X10" s="45"/>
      <c r="Y10" s="45"/>
      <c r="Z10" s="45"/>
      <c r="AA10" s="45"/>
      <c r="AB10" s="45"/>
      <c r="AC10" s="45"/>
      <c r="AD10" s="44">
        <f>データ!R6</f>
        <v>1826</v>
      </c>
      <c r="AE10" s="44"/>
      <c r="AF10" s="44"/>
      <c r="AG10" s="44"/>
      <c r="AH10" s="44"/>
      <c r="AI10" s="44"/>
      <c r="AJ10" s="44"/>
      <c r="AK10" s="2"/>
      <c r="AL10" s="44">
        <f>データ!V6</f>
        <v>12067</v>
      </c>
      <c r="AM10" s="44"/>
      <c r="AN10" s="44"/>
      <c r="AO10" s="44"/>
      <c r="AP10" s="44"/>
      <c r="AQ10" s="44"/>
      <c r="AR10" s="44"/>
      <c r="AS10" s="44"/>
      <c r="AT10" s="45">
        <f>データ!W6</f>
        <v>3.37</v>
      </c>
      <c r="AU10" s="45"/>
      <c r="AV10" s="45"/>
      <c r="AW10" s="45"/>
      <c r="AX10" s="45"/>
      <c r="AY10" s="45"/>
      <c r="AZ10" s="45"/>
      <c r="BA10" s="45"/>
      <c r="BB10" s="45">
        <f>データ!X6</f>
        <v>3580.71</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blTJTwPUZ61QoDd/sGG1UgqD8tA6ZFYeEuqZdgDhK17YaNPuEFYaE96vq9yUtxhbbj4HvVMfXu9bwC+6GyyUYA==" saltValue="GwEJK0sG13snffYqmW3S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273821</v>
      </c>
      <c r="D6" s="19">
        <f t="shared" si="3"/>
        <v>46</v>
      </c>
      <c r="E6" s="19">
        <f t="shared" si="3"/>
        <v>17</v>
      </c>
      <c r="F6" s="19">
        <f t="shared" si="3"/>
        <v>1</v>
      </c>
      <c r="G6" s="19">
        <f t="shared" si="3"/>
        <v>0</v>
      </c>
      <c r="H6" s="19" t="str">
        <f t="shared" si="3"/>
        <v>大阪府　河南町</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62.68</v>
      </c>
      <c r="P6" s="20">
        <f t="shared" si="3"/>
        <v>82.09</v>
      </c>
      <c r="Q6" s="20">
        <f t="shared" si="3"/>
        <v>95.87</v>
      </c>
      <c r="R6" s="20">
        <f t="shared" si="3"/>
        <v>1826</v>
      </c>
      <c r="S6" s="20">
        <f t="shared" si="3"/>
        <v>14815</v>
      </c>
      <c r="T6" s="20">
        <f t="shared" si="3"/>
        <v>25.26</v>
      </c>
      <c r="U6" s="20">
        <f t="shared" si="3"/>
        <v>586.5</v>
      </c>
      <c r="V6" s="20">
        <f t="shared" si="3"/>
        <v>12067</v>
      </c>
      <c r="W6" s="20">
        <f t="shared" si="3"/>
        <v>3.37</v>
      </c>
      <c r="X6" s="20">
        <f t="shared" si="3"/>
        <v>3580.71</v>
      </c>
      <c r="Y6" s="21">
        <f>IF(Y7="",NA(),Y7)</f>
        <v>100.94</v>
      </c>
      <c r="Z6" s="21">
        <f t="shared" ref="Z6:AH6" si="4">IF(Z7="",NA(),Z7)</f>
        <v>99.72</v>
      </c>
      <c r="AA6" s="21">
        <f t="shared" si="4"/>
        <v>100.02</v>
      </c>
      <c r="AB6" s="21">
        <f t="shared" si="4"/>
        <v>99.71</v>
      </c>
      <c r="AC6" s="21">
        <f t="shared" si="4"/>
        <v>100.12</v>
      </c>
      <c r="AD6" s="21">
        <f t="shared" si="4"/>
        <v>106.57</v>
      </c>
      <c r="AE6" s="21">
        <f t="shared" si="4"/>
        <v>107.21</v>
      </c>
      <c r="AF6" s="21">
        <f t="shared" si="4"/>
        <v>107.08</v>
      </c>
      <c r="AG6" s="21">
        <f t="shared" si="4"/>
        <v>106.08</v>
      </c>
      <c r="AH6" s="21">
        <f t="shared" si="4"/>
        <v>106.53</v>
      </c>
      <c r="AI6" s="20" t="str">
        <f>IF(AI7="","",IF(AI7="-","【-】","【"&amp;SUBSTITUTE(TEXT(AI7,"#,##0.00"),"-","△")&amp;"】"))</f>
        <v>【105.91】</v>
      </c>
      <c r="AJ6" s="20">
        <f>IF(AJ7="",NA(),AJ7)</f>
        <v>0</v>
      </c>
      <c r="AK6" s="20">
        <f t="shared" ref="AK6:AS6" si="5">IF(AK7="",NA(),AK7)</f>
        <v>0</v>
      </c>
      <c r="AL6" s="20">
        <f t="shared" si="5"/>
        <v>0</v>
      </c>
      <c r="AM6" s="20">
        <f t="shared" si="5"/>
        <v>0</v>
      </c>
      <c r="AN6" s="20">
        <f t="shared" si="5"/>
        <v>0</v>
      </c>
      <c r="AO6" s="21">
        <f t="shared" si="5"/>
        <v>53.44</v>
      </c>
      <c r="AP6" s="21">
        <f t="shared" si="5"/>
        <v>43.71</v>
      </c>
      <c r="AQ6" s="21">
        <f t="shared" si="5"/>
        <v>45.94</v>
      </c>
      <c r="AR6" s="21">
        <f t="shared" si="5"/>
        <v>29.34</v>
      </c>
      <c r="AS6" s="21">
        <f t="shared" si="5"/>
        <v>18.41</v>
      </c>
      <c r="AT6" s="20" t="str">
        <f>IF(AT7="","",IF(AT7="-","【-】","【"&amp;SUBSTITUTE(TEXT(AT7,"#,##0.00"),"-","△")&amp;"】"))</f>
        <v>【3.03】</v>
      </c>
      <c r="AU6" s="21">
        <f>IF(AU7="",NA(),AU7)</f>
        <v>16.55</v>
      </c>
      <c r="AV6" s="21">
        <f t="shared" ref="AV6:BD6" si="6">IF(AV7="",NA(),AV7)</f>
        <v>22.5</v>
      </c>
      <c r="AW6" s="21">
        <f t="shared" si="6"/>
        <v>26.14</v>
      </c>
      <c r="AX6" s="21">
        <f t="shared" si="6"/>
        <v>18.920000000000002</v>
      </c>
      <c r="AY6" s="21">
        <f t="shared" si="6"/>
        <v>41.6</v>
      </c>
      <c r="AZ6" s="21">
        <f t="shared" si="6"/>
        <v>47.03</v>
      </c>
      <c r="BA6" s="21">
        <f t="shared" si="6"/>
        <v>40.67</v>
      </c>
      <c r="BB6" s="21">
        <f t="shared" si="6"/>
        <v>47.7</v>
      </c>
      <c r="BC6" s="21">
        <f t="shared" si="6"/>
        <v>50.59</v>
      </c>
      <c r="BD6" s="21">
        <f t="shared" si="6"/>
        <v>74.790000000000006</v>
      </c>
      <c r="BE6" s="20" t="str">
        <f>IF(BE7="","",IF(BE7="-","【-】","【"&amp;SUBSTITUTE(TEXT(BE7,"#,##0.00"),"-","△")&amp;"】"))</f>
        <v>【78.43】</v>
      </c>
      <c r="BF6" s="21">
        <f>IF(BF7="",NA(),BF7)</f>
        <v>1552.84</v>
      </c>
      <c r="BG6" s="21">
        <f t="shared" ref="BG6:BO6" si="7">IF(BG7="",NA(),BG7)</f>
        <v>1775.68</v>
      </c>
      <c r="BH6" s="21">
        <f t="shared" si="7"/>
        <v>1579.34</v>
      </c>
      <c r="BI6" s="21">
        <f t="shared" si="7"/>
        <v>1536.79</v>
      </c>
      <c r="BJ6" s="21">
        <f t="shared" si="7"/>
        <v>318.32</v>
      </c>
      <c r="BK6" s="21">
        <f t="shared" si="7"/>
        <v>1001.3</v>
      </c>
      <c r="BL6" s="21">
        <f t="shared" si="7"/>
        <v>1050.51</v>
      </c>
      <c r="BM6" s="21">
        <f t="shared" si="7"/>
        <v>1102.01</v>
      </c>
      <c r="BN6" s="21">
        <f t="shared" si="7"/>
        <v>987.36</v>
      </c>
      <c r="BO6" s="21">
        <f t="shared" si="7"/>
        <v>767.56</v>
      </c>
      <c r="BP6" s="20" t="str">
        <f>IF(BP7="","",IF(BP7="-","【-】","【"&amp;SUBSTITUTE(TEXT(BP7,"#,##0.00"),"-","△")&amp;"】"))</f>
        <v>【630.82】</v>
      </c>
      <c r="BQ6" s="21">
        <f>IF(BQ7="",NA(),BQ7)</f>
        <v>68.38</v>
      </c>
      <c r="BR6" s="21">
        <f t="shared" ref="BR6:BZ6" si="8">IF(BR7="",NA(),BR7)</f>
        <v>66.38</v>
      </c>
      <c r="BS6" s="21">
        <f t="shared" si="8"/>
        <v>64.14</v>
      </c>
      <c r="BT6" s="21">
        <f t="shared" si="8"/>
        <v>65.97</v>
      </c>
      <c r="BU6" s="21">
        <f t="shared" si="8"/>
        <v>68.790000000000006</v>
      </c>
      <c r="BV6" s="21">
        <f t="shared" si="8"/>
        <v>81.88</v>
      </c>
      <c r="BW6" s="21">
        <f t="shared" si="8"/>
        <v>82.65</v>
      </c>
      <c r="BX6" s="21">
        <f t="shared" si="8"/>
        <v>82.55</v>
      </c>
      <c r="BY6" s="21">
        <f t="shared" si="8"/>
        <v>83.55</v>
      </c>
      <c r="BZ6" s="21">
        <f t="shared" si="8"/>
        <v>90.23</v>
      </c>
      <c r="CA6" s="20" t="str">
        <f>IF(CA7="","",IF(CA7="-","【-】","【"&amp;SUBSTITUTE(TEXT(CA7,"#,##0.00"),"-","△")&amp;"】"))</f>
        <v>【97.81】</v>
      </c>
      <c r="CB6" s="21">
        <f>IF(CB7="",NA(),CB7)</f>
        <v>150</v>
      </c>
      <c r="CC6" s="21">
        <f t="shared" ref="CC6:CK6" si="9">IF(CC7="",NA(),CC7)</f>
        <v>150</v>
      </c>
      <c r="CD6" s="21">
        <f t="shared" si="9"/>
        <v>155.58000000000001</v>
      </c>
      <c r="CE6" s="21">
        <f t="shared" si="9"/>
        <v>150.57</v>
      </c>
      <c r="CF6" s="21">
        <f t="shared" si="9"/>
        <v>147.85</v>
      </c>
      <c r="CG6" s="21">
        <f t="shared" si="9"/>
        <v>187.55</v>
      </c>
      <c r="CH6" s="21">
        <f t="shared" si="9"/>
        <v>186.3</v>
      </c>
      <c r="CI6" s="21">
        <f t="shared" si="9"/>
        <v>188.38</v>
      </c>
      <c r="CJ6" s="21">
        <f t="shared" si="9"/>
        <v>185.98</v>
      </c>
      <c r="CK6" s="21">
        <f t="shared" si="9"/>
        <v>170.2</v>
      </c>
      <c r="CL6" s="20" t="str">
        <f>IF(CL7="","",IF(CL7="-","【-】","【"&amp;SUBSTITUTE(TEXT(CL7,"#,##0.00"),"-","△")&amp;"】"))</f>
        <v>【138.75】</v>
      </c>
      <c r="CM6" s="21" t="str">
        <f>IF(CM7="",NA(),CM7)</f>
        <v>-</v>
      </c>
      <c r="CN6" s="21" t="str">
        <f t="shared" ref="CN6:CV6" si="10">IF(CN7="",NA(),CN7)</f>
        <v>-</v>
      </c>
      <c r="CO6" s="21" t="str">
        <f t="shared" si="10"/>
        <v>-</v>
      </c>
      <c r="CP6" s="21" t="str">
        <f t="shared" si="10"/>
        <v>-</v>
      </c>
      <c r="CQ6" s="21" t="str">
        <f t="shared" si="10"/>
        <v>-</v>
      </c>
      <c r="CR6" s="21">
        <f t="shared" si="10"/>
        <v>50.94</v>
      </c>
      <c r="CS6" s="21">
        <f t="shared" si="10"/>
        <v>50.53</v>
      </c>
      <c r="CT6" s="21">
        <f t="shared" si="10"/>
        <v>51.42</v>
      </c>
      <c r="CU6" s="21">
        <f t="shared" si="10"/>
        <v>48.95</v>
      </c>
      <c r="CV6" s="21">
        <f t="shared" si="10"/>
        <v>56.51</v>
      </c>
      <c r="CW6" s="20" t="str">
        <f>IF(CW7="","",IF(CW7="-","【-】","【"&amp;SUBSTITUTE(TEXT(CW7,"#,##0.00"),"-","△")&amp;"】"))</f>
        <v>【58.94】</v>
      </c>
      <c r="CX6" s="21">
        <f>IF(CX7="",NA(),CX7)</f>
        <v>95.28</v>
      </c>
      <c r="CY6" s="21">
        <f t="shared" ref="CY6:DG6" si="11">IF(CY7="",NA(),CY7)</f>
        <v>95.33</v>
      </c>
      <c r="CZ6" s="21">
        <f t="shared" si="11"/>
        <v>95.72</v>
      </c>
      <c r="DA6" s="21">
        <f t="shared" si="11"/>
        <v>95.61</v>
      </c>
      <c r="DB6" s="21">
        <f t="shared" si="11"/>
        <v>96.02</v>
      </c>
      <c r="DC6" s="21">
        <f t="shared" si="11"/>
        <v>82.55</v>
      </c>
      <c r="DD6" s="21">
        <f t="shared" si="11"/>
        <v>82.08</v>
      </c>
      <c r="DE6" s="21">
        <f t="shared" si="11"/>
        <v>81.34</v>
      </c>
      <c r="DF6" s="21">
        <f t="shared" si="11"/>
        <v>81.14</v>
      </c>
      <c r="DG6" s="21">
        <f t="shared" si="11"/>
        <v>90.62</v>
      </c>
      <c r="DH6" s="20" t="str">
        <f>IF(DH7="","",IF(DH7="-","【-】","【"&amp;SUBSTITUTE(TEXT(DH7,"#,##0.00"),"-","△")&amp;"】"))</f>
        <v>【95.91】</v>
      </c>
      <c r="DI6" s="21">
        <f>IF(DI7="",NA(),DI7)</f>
        <v>3.59</v>
      </c>
      <c r="DJ6" s="21">
        <f t="shared" ref="DJ6:DR6" si="12">IF(DJ7="",NA(),DJ7)</f>
        <v>7.13</v>
      </c>
      <c r="DK6" s="21">
        <f t="shared" si="12"/>
        <v>10.220000000000001</v>
      </c>
      <c r="DL6" s="21">
        <f t="shared" si="12"/>
        <v>13.2</v>
      </c>
      <c r="DM6" s="21">
        <f t="shared" si="12"/>
        <v>16.04</v>
      </c>
      <c r="DN6" s="21">
        <f t="shared" si="12"/>
        <v>15.85</v>
      </c>
      <c r="DO6" s="21">
        <f t="shared" si="12"/>
        <v>12.7</v>
      </c>
      <c r="DP6" s="21">
        <f t="shared" si="12"/>
        <v>14.65</v>
      </c>
      <c r="DQ6" s="21">
        <f t="shared" si="12"/>
        <v>16.11</v>
      </c>
      <c r="DR6" s="21">
        <f t="shared" si="12"/>
        <v>26.9</v>
      </c>
      <c r="DS6" s="20" t="str">
        <f>IF(DS7="","",IF(DS7="-","【-】","【"&amp;SUBSTITUTE(TEXT(DS7,"#,##0.00"),"-","△")&amp;"】"))</f>
        <v>【41.09】</v>
      </c>
      <c r="DT6" s="20">
        <f>IF(DT7="",NA(),DT7)</f>
        <v>0</v>
      </c>
      <c r="DU6" s="20">
        <f t="shared" ref="DU6:EC6" si="13">IF(DU7="",NA(),DU7)</f>
        <v>0</v>
      </c>
      <c r="DV6" s="20">
        <f t="shared" si="13"/>
        <v>0</v>
      </c>
      <c r="DW6" s="20">
        <f t="shared" si="13"/>
        <v>0</v>
      </c>
      <c r="DX6" s="20">
        <f t="shared" si="13"/>
        <v>0</v>
      </c>
      <c r="DY6" s="20">
        <f t="shared" si="13"/>
        <v>0</v>
      </c>
      <c r="DZ6" s="20">
        <f t="shared" si="13"/>
        <v>0</v>
      </c>
      <c r="EA6" s="21">
        <f t="shared" si="13"/>
        <v>0.1</v>
      </c>
      <c r="EB6" s="21">
        <f t="shared" si="13"/>
        <v>0.17</v>
      </c>
      <c r="EC6" s="21">
        <f t="shared" si="13"/>
        <v>2.08</v>
      </c>
      <c r="ED6" s="20" t="str">
        <f>IF(ED7="","",IF(ED7="-","【-】","【"&amp;SUBSTITUTE(TEXT(ED7,"#,##0.00"),"-","△")&amp;"】"))</f>
        <v>【8.68】</v>
      </c>
      <c r="EE6" s="21">
        <f>IF(EE7="",NA(),EE7)</f>
        <v>0.7</v>
      </c>
      <c r="EF6" s="21">
        <f t="shared" ref="EF6:EN6" si="14">IF(EF7="",NA(),EF7)</f>
        <v>0.1</v>
      </c>
      <c r="EG6" s="21">
        <f t="shared" si="14"/>
        <v>0.02</v>
      </c>
      <c r="EH6" s="21">
        <f t="shared" si="14"/>
        <v>0.04</v>
      </c>
      <c r="EI6" s="20">
        <f t="shared" si="14"/>
        <v>0</v>
      </c>
      <c r="EJ6" s="21">
        <f t="shared" si="14"/>
        <v>0.15</v>
      </c>
      <c r="EK6" s="21">
        <f t="shared" si="14"/>
        <v>1.65</v>
      </c>
      <c r="EL6" s="21">
        <f t="shared" si="14"/>
        <v>0.14000000000000001</v>
      </c>
      <c r="EM6" s="21">
        <f t="shared" si="14"/>
        <v>0.08</v>
      </c>
      <c r="EN6" s="21">
        <f t="shared" si="14"/>
        <v>0.09</v>
      </c>
      <c r="EO6" s="20" t="str">
        <f>IF(EO7="","",IF(EO7="-","【-】","【"&amp;SUBSTITUTE(TEXT(EO7,"#,##0.00"),"-","△")&amp;"】"))</f>
        <v>【0.22】</v>
      </c>
    </row>
    <row r="7" spans="1:148" s="22" customFormat="1" x14ac:dyDescent="0.2">
      <c r="A7" s="14"/>
      <c r="B7" s="23">
        <v>2023</v>
      </c>
      <c r="C7" s="23">
        <v>273821</v>
      </c>
      <c r="D7" s="23">
        <v>46</v>
      </c>
      <c r="E7" s="23">
        <v>17</v>
      </c>
      <c r="F7" s="23">
        <v>1</v>
      </c>
      <c r="G7" s="23">
        <v>0</v>
      </c>
      <c r="H7" s="23" t="s">
        <v>95</v>
      </c>
      <c r="I7" s="23" t="s">
        <v>96</v>
      </c>
      <c r="J7" s="23" t="s">
        <v>97</v>
      </c>
      <c r="K7" s="23" t="s">
        <v>98</v>
      </c>
      <c r="L7" s="23" t="s">
        <v>99</v>
      </c>
      <c r="M7" s="23" t="s">
        <v>100</v>
      </c>
      <c r="N7" s="24" t="s">
        <v>101</v>
      </c>
      <c r="O7" s="24">
        <v>62.68</v>
      </c>
      <c r="P7" s="24">
        <v>82.09</v>
      </c>
      <c r="Q7" s="24">
        <v>95.87</v>
      </c>
      <c r="R7" s="24">
        <v>1826</v>
      </c>
      <c r="S7" s="24">
        <v>14815</v>
      </c>
      <c r="T7" s="24">
        <v>25.26</v>
      </c>
      <c r="U7" s="24">
        <v>586.5</v>
      </c>
      <c r="V7" s="24">
        <v>12067</v>
      </c>
      <c r="W7" s="24">
        <v>3.37</v>
      </c>
      <c r="X7" s="24">
        <v>3580.71</v>
      </c>
      <c r="Y7" s="24">
        <v>100.94</v>
      </c>
      <c r="Z7" s="24">
        <v>99.72</v>
      </c>
      <c r="AA7" s="24">
        <v>100.02</v>
      </c>
      <c r="AB7" s="24">
        <v>99.71</v>
      </c>
      <c r="AC7" s="24">
        <v>100.12</v>
      </c>
      <c r="AD7" s="24">
        <v>106.57</v>
      </c>
      <c r="AE7" s="24">
        <v>107.21</v>
      </c>
      <c r="AF7" s="24">
        <v>107.08</v>
      </c>
      <c r="AG7" s="24">
        <v>106.08</v>
      </c>
      <c r="AH7" s="24">
        <v>106.53</v>
      </c>
      <c r="AI7" s="24">
        <v>105.91</v>
      </c>
      <c r="AJ7" s="24">
        <v>0</v>
      </c>
      <c r="AK7" s="24">
        <v>0</v>
      </c>
      <c r="AL7" s="24">
        <v>0</v>
      </c>
      <c r="AM7" s="24">
        <v>0</v>
      </c>
      <c r="AN7" s="24">
        <v>0</v>
      </c>
      <c r="AO7" s="24">
        <v>53.44</v>
      </c>
      <c r="AP7" s="24">
        <v>43.71</v>
      </c>
      <c r="AQ7" s="24">
        <v>45.94</v>
      </c>
      <c r="AR7" s="24">
        <v>29.34</v>
      </c>
      <c r="AS7" s="24">
        <v>18.41</v>
      </c>
      <c r="AT7" s="24">
        <v>3.03</v>
      </c>
      <c r="AU7" s="24">
        <v>16.55</v>
      </c>
      <c r="AV7" s="24">
        <v>22.5</v>
      </c>
      <c r="AW7" s="24">
        <v>26.14</v>
      </c>
      <c r="AX7" s="24">
        <v>18.920000000000002</v>
      </c>
      <c r="AY7" s="24">
        <v>41.6</v>
      </c>
      <c r="AZ7" s="24">
        <v>47.03</v>
      </c>
      <c r="BA7" s="24">
        <v>40.67</v>
      </c>
      <c r="BB7" s="24">
        <v>47.7</v>
      </c>
      <c r="BC7" s="24">
        <v>50.59</v>
      </c>
      <c r="BD7" s="24">
        <v>74.790000000000006</v>
      </c>
      <c r="BE7" s="24">
        <v>78.430000000000007</v>
      </c>
      <c r="BF7" s="24">
        <v>1552.84</v>
      </c>
      <c r="BG7" s="24">
        <v>1775.68</v>
      </c>
      <c r="BH7" s="24">
        <v>1579.34</v>
      </c>
      <c r="BI7" s="24">
        <v>1536.79</v>
      </c>
      <c r="BJ7" s="24">
        <v>318.32</v>
      </c>
      <c r="BK7" s="24">
        <v>1001.3</v>
      </c>
      <c r="BL7" s="24">
        <v>1050.51</v>
      </c>
      <c r="BM7" s="24">
        <v>1102.01</v>
      </c>
      <c r="BN7" s="24">
        <v>987.36</v>
      </c>
      <c r="BO7" s="24">
        <v>767.56</v>
      </c>
      <c r="BP7" s="24">
        <v>630.82000000000005</v>
      </c>
      <c r="BQ7" s="24">
        <v>68.38</v>
      </c>
      <c r="BR7" s="24">
        <v>66.38</v>
      </c>
      <c r="BS7" s="24">
        <v>64.14</v>
      </c>
      <c r="BT7" s="24">
        <v>65.97</v>
      </c>
      <c r="BU7" s="24">
        <v>68.790000000000006</v>
      </c>
      <c r="BV7" s="24">
        <v>81.88</v>
      </c>
      <c r="BW7" s="24">
        <v>82.65</v>
      </c>
      <c r="BX7" s="24">
        <v>82.55</v>
      </c>
      <c r="BY7" s="24">
        <v>83.55</v>
      </c>
      <c r="BZ7" s="24">
        <v>90.23</v>
      </c>
      <c r="CA7" s="24">
        <v>97.81</v>
      </c>
      <c r="CB7" s="24">
        <v>150</v>
      </c>
      <c r="CC7" s="24">
        <v>150</v>
      </c>
      <c r="CD7" s="24">
        <v>155.58000000000001</v>
      </c>
      <c r="CE7" s="24">
        <v>150.57</v>
      </c>
      <c r="CF7" s="24">
        <v>147.85</v>
      </c>
      <c r="CG7" s="24">
        <v>187.55</v>
      </c>
      <c r="CH7" s="24">
        <v>186.3</v>
      </c>
      <c r="CI7" s="24">
        <v>188.38</v>
      </c>
      <c r="CJ7" s="24">
        <v>185.98</v>
      </c>
      <c r="CK7" s="24">
        <v>170.2</v>
      </c>
      <c r="CL7" s="24">
        <v>138.75</v>
      </c>
      <c r="CM7" s="24" t="s">
        <v>101</v>
      </c>
      <c r="CN7" s="24" t="s">
        <v>101</v>
      </c>
      <c r="CO7" s="24" t="s">
        <v>101</v>
      </c>
      <c r="CP7" s="24" t="s">
        <v>101</v>
      </c>
      <c r="CQ7" s="24" t="s">
        <v>101</v>
      </c>
      <c r="CR7" s="24">
        <v>50.94</v>
      </c>
      <c r="CS7" s="24">
        <v>50.53</v>
      </c>
      <c r="CT7" s="24">
        <v>51.42</v>
      </c>
      <c r="CU7" s="24">
        <v>48.95</v>
      </c>
      <c r="CV7" s="24">
        <v>56.51</v>
      </c>
      <c r="CW7" s="24">
        <v>58.94</v>
      </c>
      <c r="CX7" s="24">
        <v>95.28</v>
      </c>
      <c r="CY7" s="24">
        <v>95.33</v>
      </c>
      <c r="CZ7" s="24">
        <v>95.72</v>
      </c>
      <c r="DA7" s="24">
        <v>95.61</v>
      </c>
      <c r="DB7" s="24">
        <v>96.02</v>
      </c>
      <c r="DC7" s="24">
        <v>82.55</v>
      </c>
      <c r="DD7" s="24">
        <v>82.08</v>
      </c>
      <c r="DE7" s="24">
        <v>81.34</v>
      </c>
      <c r="DF7" s="24">
        <v>81.14</v>
      </c>
      <c r="DG7" s="24">
        <v>90.62</v>
      </c>
      <c r="DH7" s="24">
        <v>95.91</v>
      </c>
      <c r="DI7" s="24">
        <v>3.59</v>
      </c>
      <c r="DJ7" s="24">
        <v>7.13</v>
      </c>
      <c r="DK7" s="24">
        <v>10.220000000000001</v>
      </c>
      <c r="DL7" s="24">
        <v>13.2</v>
      </c>
      <c r="DM7" s="24">
        <v>16.04</v>
      </c>
      <c r="DN7" s="24">
        <v>15.85</v>
      </c>
      <c r="DO7" s="24">
        <v>12.7</v>
      </c>
      <c r="DP7" s="24">
        <v>14.65</v>
      </c>
      <c r="DQ7" s="24">
        <v>16.11</v>
      </c>
      <c r="DR7" s="24">
        <v>26.9</v>
      </c>
      <c r="DS7" s="24">
        <v>41.09</v>
      </c>
      <c r="DT7" s="24">
        <v>0</v>
      </c>
      <c r="DU7" s="24">
        <v>0</v>
      </c>
      <c r="DV7" s="24">
        <v>0</v>
      </c>
      <c r="DW7" s="24">
        <v>0</v>
      </c>
      <c r="DX7" s="24">
        <v>0</v>
      </c>
      <c r="DY7" s="24">
        <v>0</v>
      </c>
      <c r="DZ7" s="24">
        <v>0</v>
      </c>
      <c r="EA7" s="24">
        <v>0.1</v>
      </c>
      <c r="EB7" s="24">
        <v>0.17</v>
      </c>
      <c r="EC7" s="24">
        <v>2.08</v>
      </c>
      <c r="ED7" s="24">
        <v>8.68</v>
      </c>
      <c r="EE7" s="24">
        <v>0.7</v>
      </c>
      <c r="EF7" s="24">
        <v>0.1</v>
      </c>
      <c r="EG7" s="24">
        <v>0.02</v>
      </c>
      <c r="EH7" s="24">
        <v>0.04</v>
      </c>
      <c r="EI7" s="24">
        <v>0</v>
      </c>
      <c r="EJ7" s="24">
        <v>0.15</v>
      </c>
      <c r="EK7" s="24">
        <v>1.65</v>
      </c>
      <c r="EL7" s="24">
        <v>0.14000000000000001</v>
      </c>
      <c r="EM7" s="24">
        <v>0.08</v>
      </c>
      <c r="EN7" s="24">
        <v>0.09</v>
      </c>
      <c r="EO7" s="24">
        <v>0.22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110</v>
      </c>
      <c r="D13" t="s">
        <v>110</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小池　真由子</cp:lastModifiedBy>
  <cp:lastPrinted>2025-02-19T06:06:36Z</cp:lastPrinted>
  <dcterms:created xsi:type="dcterms:W3CDTF">2025-01-24T07:04:23Z</dcterms:created>
  <dcterms:modified xsi:type="dcterms:W3CDTF">2025-02-25T05:29:48Z</dcterms:modified>
  <cp:category/>
</cp:coreProperties>
</file>