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25761AF9-6222-4035-A945-51089F03F8EA}" xr6:coauthVersionLast="47" xr6:coauthVersionMax="47" xr10:uidLastSave="{00000000-0000-0000-0000-000000000000}"/>
  <workbookProtection workbookAlgorithmName="SHA-512" workbookHashValue="k8LEkfw81ZAyRnDUgAzh8bS1vWQHt11/xGA9ymOUf1ChyVeelCfuJf/3H373l6+9dGd4FDfkTX43aR/Zrn8oXQ==" workbookSaltValue="e8JoRwGYymsdd9E+XmiYag==" workbookSpinCount="100000" lockStructure="1"/>
  <bookViews>
    <workbookView xWindow="9276" yWindow="696" windowWidth="13764" windowHeight="13248"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O6" i="5"/>
  <c r="N6" i="5"/>
  <c r="M6" i="5"/>
  <c r="AD8" i="4" s="1"/>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BB10" i="4"/>
  <c r="W10" i="4"/>
  <c r="P10" i="4"/>
  <c r="I10" i="4"/>
  <c r="B10" i="4"/>
  <c r="BB8" i="4"/>
  <c r="P8" i="4"/>
  <c r="B8" i="4"/>
  <c r="B6" i="4"/>
</calcChain>
</file>

<file path=xl/sharedStrings.xml><?xml version="1.0" encoding="utf-8"?>
<sst xmlns="http://schemas.openxmlformats.org/spreadsheetml/2006/main" count="241" uniqueCount="116">
  <si>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</si>
  <si>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</si>
  <si>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</si>
  <si>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</si>
  <si>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⑤経費回収率(％)</t>
  </si>
  <si>
    <t>類似団体区分</t>
    <rPh sb="4" eb="6">
      <t>クブン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</si>
  <si>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</si>
  <si>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</si>
  <si>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</si>
  <si>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</si>
  <si>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</si>
  <si>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</si>
  <si>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</si>
  <si>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</si>
  <si>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</si>
  <si>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</si>
  <si>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</si>
  <si>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</si>
  <si>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</si>
  <si>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大阪府　岬町</t>
  </si>
  <si>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</si>
  <si>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</si>
  <si>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</si>
  <si>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</si>
  <si>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</si>
  <si>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</si>
  <si>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</si>
  <si>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</si>
  <si>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</si>
  <si>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</si>
  <si>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</si>
  <si>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</si>
  <si>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</si>
  <si>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</si>
  <si>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</si>
  <si>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</si>
  <si>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</si>
  <si>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</si>
  <si>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</si>
  <si>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</si>
  <si>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</si>
  <si>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</si>
  <si>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</si>
  <si>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</si>
  <si>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</si>
  <si>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</si>
  <si>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</si>
  <si>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</si>
  <si>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</si>
  <si>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</si>
  <si>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</si>
  <si>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</si>
  <si>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</si>
  <si>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</si>
  <si>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</si>
  <si>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</si>
  <si>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</si>
  <si>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</si>
  <si>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</si>
  <si>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</si>
  <si>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</si>
  <si>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</si>
  <si>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</si>
  <si>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</si>
  <si>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</si>
  <si>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</si>
  <si>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</si>
  <si>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</si>
  <si>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</si>
  <si>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</si>
  <si>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</si>
  <si>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</si>
  <si>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</si>
  <si>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</si>
  <si>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</si>
  <si>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</si>
  <si>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</si>
  <si>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</si>
  <si>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</si>
  <si>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</si>
  <si>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</si>
  <si>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</si>
  <si>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</si>
  <si>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</si>
  <si>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</si>
  <si>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</si>
  <si>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</si>
  <si>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</si>
  <si>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</si>
  <si>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</si>
  <si>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</si>
  <si>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</si>
  <si>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</si>
  <si>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</si>
  <si>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</si>
  <si>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</si>
  <si>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</si>
  <si>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</si>
  <si>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</si>
  <si>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</si>
  <si>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</si>
  <si>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</si>
  <si>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</si>
  <si>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</si>
  <si>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</si>
  <si>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</si>
  <si>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</si>
  <si>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</si>
  <si>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</si>
  <si>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</si>
  <si>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</si>
  <si>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</si>
  <si>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</si>
  <si>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xml:space="preserve"> 本町では平成元年から下水道事業に着手しており現在までに布設した管渠について、老朽化している箇所は特に見られない。
 また、本町はポンプ場等の施設は保有していない。ただし、一部の引取管渠については、管更生等の補修を行っている。</t>
  </si>
  <si>
    <t xml:space="preserve"> 経費回収率・水洗化率が低く、収支均衡を保つために現在、一般会計からの繰入金に頼る状況にある。
 今後は、水洗化率の向上（広報掲載や住民説明会）や維持管理費・建設改良費の削減を図ることで、引く続き経営健全化に努めていく。</t>
  </si>
  <si>
    <t xml:space="preserve"> 収益的収支比率については、公営企業会計移行に伴う打切り決算および分母となっている地方償還金の減少に伴い、今年度は2.15ポイント増加している。
　経費回収率については、公営企業会計移行に伴う打切り決算および普及率が低いことなどから、汚水処理費に見合う使用料収入を確保できておらず、微減傾向にあり、類似団体平均値を下回っている。
　汚水処理原価については、ポンプ場等の施設を保有していないことから、類似団体平均値を下回っている。
　水洗化については、類似団体平均値と同程度となっているが、高齢者世帯のうち多くの世帯で未接続の状況が見られる。
　なお、施設利用率については、単独処理場を設置していないため、当該値を計上していない。</t>
    <rPh sb="14" eb="16">
      <t>コウエイ</t>
    </rPh>
    <rPh sb="16" eb="18">
      <t>キギョウ</t>
    </rPh>
    <rPh sb="18" eb="20">
      <t>カイケイ</t>
    </rPh>
    <rPh sb="20" eb="22">
      <t>イコウ</t>
    </rPh>
    <rPh sb="23" eb="24">
      <t>トモナ</t>
    </rPh>
    <rPh sb="25" eb="27">
      <t>ウチキ</t>
    </rPh>
    <rPh sb="28" eb="30">
      <t>ケッサン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</si>
</sst>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39-4661-95EF-3F77FC5BC8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D839-4661-95EF-3F77FC5BC85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5B-4E3B-866C-706EA315989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085B-4E3B-866C-706EA315989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82.75</c:v>
                </c:pt>
                <c:pt idx="1">
                  <c:v>81.3</c:v>
                </c:pt>
                <c:pt idx="2">
                  <c:v>81.39</c:v>
                </c:pt>
                <c:pt idx="3">
                  <c:v>76.680000000000007</c:v>
                </c:pt>
                <c:pt idx="4">
                  <c:v>81.58</c:v>
                </c:pt>
              </c:numCache>
            </c:numRef>
          </c:val>
          <c:extLst>
            <c:ext xmlns:c16="http://schemas.microsoft.com/office/drawing/2014/chart" uri="{C3380CC4-5D6E-409C-BE32-E72D297353CC}">
              <c16:uniqueId val="{00000000-A3F0-46FE-82E5-8BBB85EEDB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A3F0-46FE-82E5-8BBB85EEDB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38.99</c:v>
                </c:pt>
                <c:pt idx="1">
                  <c:v>48.3</c:v>
                </c:pt>
                <c:pt idx="2">
                  <c:v>35.93</c:v>
                </c:pt>
                <c:pt idx="3">
                  <c:v>38.79</c:v>
                </c:pt>
                <c:pt idx="4">
                  <c:v>40.94</c:v>
                </c:pt>
              </c:numCache>
            </c:numRef>
          </c:val>
          <c:extLst>
            <c:ext xmlns:c16="http://schemas.microsoft.com/office/drawing/2014/chart" uri="{C3380CC4-5D6E-409C-BE32-E72D297353CC}">
              <c16:uniqueId val="{00000000-2A23-46C5-82E2-196544D5B18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23-46C5-82E2-196544D5B18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18-49CE-A833-2D4F9BC029A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18-49CE-A833-2D4F9BC029A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A1-4265-B3B5-2CDADDAFFD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A1-4265-B3B5-2CDADDAFFD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C9-40AE-9462-178BCC73C1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C9-40AE-9462-178BCC73C1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A2-4142-B4F7-7202BC9C3E5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A2-4142-B4F7-7202BC9C3E5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654.85</c:v>
                </c:pt>
                <c:pt idx="1">
                  <c:v>776.77</c:v>
                </c:pt>
                <c:pt idx="2">
                  <c:v>376.71</c:v>
                </c:pt>
                <c:pt idx="3">
                  <c:v>331.32</c:v>
                </c:pt>
                <c:pt idx="4">
                  <c:v>529.45000000000005</c:v>
                </c:pt>
              </c:numCache>
            </c:numRef>
          </c:val>
          <c:extLst>
            <c:ext xmlns:c16="http://schemas.microsoft.com/office/drawing/2014/chart" uri="{C3380CC4-5D6E-409C-BE32-E72D297353CC}">
              <c16:uniqueId val="{00000000-EECA-4105-9498-1C21096A4D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EECA-4105-9498-1C21096A4D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75.91</c:v>
                </c:pt>
                <c:pt idx="1">
                  <c:v>75.52</c:v>
                </c:pt>
                <c:pt idx="2">
                  <c:v>75.2</c:v>
                </c:pt>
                <c:pt idx="3">
                  <c:v>75.099999999999994</c:v>
                </c:pt>
                <c:pt idx="4">
                  <c:v>65.58</c:v>
                </c:pt>
              </c:numCache>
            </c:numRef>
          </c:val>
          <c:extLst>
            <c:ext xmlns:c16="http://schemas.microsoft.com/office/drawing/2014/chart" uri="{C3380CC4-5D6E-409C-BE32-E72D297353CC}">
              <c16:uniqueId val="{00000000-CA48-43F7-BE19-A0C768D902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CA48-43F7-BE19-A0C768D902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099C-4267-926A-002503297D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099C-4267-926A-002503297D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115" zoomScaleNormal="115"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大阪府　岬町</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15</v>
      </c>
      <c r="J7" s="29"/>
      <c r="K7" s="29"/>
      <c r="L7" s="29"/>
      <c r="M7" s="29"/>
      <c r="N7" s="29"/>
      <c r="O7" s="29"/>
      <c r="P7" s="29" t="s">
        <v>9</v>
      </c>
      <c r="Q7" s="29"/>
      <c r="R7" s="29"/>
      <c r="S7" s="29"/>
      <c r="T7" s="29"/>
      <c r="U7" s="29"/>
      <c r="V7" s="29"/>
      <c r="W7" s="29" t="s">
        <v>5</v>
      </c>
      <c r="X7" s="29"/>
      <c r="Y7" s="29"/>
      <c r="Z7" s="29"/>
      <c r="AA7" s="29"/>
      <c r="AB7" s="29"/>
      <c r="AC7" s="29"/>
      <c r="AD7" s="29" t="s">
        <v>6</v>
      </c>
      <c r="AE7" s="29"/>
      <c r="AF7" s="29"/>
      <c r="AG7" s="29"/>
      <c r="AH7" s="29"/>
      <c r="AI7" s="29"/>
      <c r="AJ7" s="29"/>
      <c r="AK7" s="3"/>
      <c r="AL7" s="29" t="s">
        <v>17</v>
      </c>
      <c r="AM7" s="29"/>
      <c r="AN7" s="29"/>
      <c r="AO7" s="29"/>
      <c r="AP7" s="29"/>
      <c r="AQ7" s="29"/>
      <c r="AR7" s="29"/>
      <c r="AS7" s="29"/>
      <c r="AT7" s="29" t="s">
        <v>11</v>
      </c>
      <c r="AU7" s="29"/>
      <c r="AV7" s="29"/>
      <c r="AW7" s="29"/>
      <c r="AX7" s="29"/>
      <c r="AY7" s="29"/>
      <c r="AZ7" s="29"/>
      <c r="BA7" s="29"/>
      <c r="BB7" s="29" t="s">
        <v>18</v>
      </c>
      <c r="BC7" s="29"/>
      <c r="BD7" s="29"/>
      <c r="BE7" s="29"/>
      <c r="BF7" s="29"/>
      <c r="BG7" s="29"/>
      <c r="BH7" s="29"/>
      <c r="BI7" s="29"/>
      <c r="BJ7" s="3"/>
      <c r="BK7" s="3"/>
      <c r="BL7" s="30" t="s">
        <v>20</v>
      </c>
      <c r="BM7" s="31"/>
      <c r="BN7" s="31"/>
      <c r="BO7" s="31"/>
      <c r="BP7" s="31"/>
      <c r="BQ7" s="31"/>
      <c r="BR7" s="31"/>
      <c r="BS7" s="31"/>
      <c r="BT7" s="31"/>
      <c r="BU7" s="31"/>
      <c r="BV7" s="31"/>
      <c r="BW7" s="31"/>
      <c r="BX7" s="31"/>
      <c r="BY7" s="32"/>
    </row>
    <row r="8" spans="1:78" ht="18.75" customHeight="1" x14ac:dyDescent="0.2">
      <c r="A8" s="2"/>
      <c r="B8" s="33" t="str">
        <f>データ!I6</f>
        <v>法非適用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Cc2</v>
      </c>
      <c r="X8" s="33"/>
      <c r="Y8" s="33"/>
      <c r="Z8" s="33"/>
      <c r="AA8" s="33"/>
      <c r="AB8" s="33"/>
      <c r="AC8" s="33"/>
      <c r="AD8" s="34" t="str">
        <f>データ!$M$6</f>
        <v>非設置</v>
      </c>
      <c r="AE8" s="34"/>
      <c r="AF8" s="34"/>
      <c r="AG8" s="34"/>
      <c r="AH8" s="34"/>
      <c r="AI8" s="34"/>
      <c r="AJ8" s="34"/>
      <c r="AK8" s="3"/>
      <c r="AL8" s="35">
        <f>データ!S6</f>
        <v>14516</v>
      </c>
      <c r="AM8" s="35"/>
      <c r="AN8" s="35"/>
      <c r="AO8" s="35"/>
      <c r="AP8" s="35"/>
      <c r="AQ8" s="35"/>
      <c r="AR8" s="35"/>
      <c r="AS8" s="35"/>
      <c r="AT8" s="36">
        <f>データ!T6</f>
        <v>25.26</v>
      </c>
      <c r="AU8" s="36"/>
      <c r="AV8" s="36"/>
      <c r="AW8" s="36"/>
      <c r="AX8" s="36"/>
      <c r="AY8" s="36"/>
      <c r="AZ8" s="36"/>
      <c r="BA8" s="36"/>
      <c r="BB8" s="36">
        <f>データ!U6</f>
        <v>574.66</v>
      </c>
      <c r="BC8" s="36"/>
      <c r="BD8" s="36"/>
      <c r="BE8" s="36"/>
      <c r="BF8" s="36"/>
      <c r="BG8" s="36"/>
      <c r="BH8" s="36"/>
      <c r="BI8" s="36"/>
      <c r="BJ8" s="3"/>
      <c r="BK8" s="3"/>
      <c r="BL8" s="37" t="s">
        <v>16</v>
      </c>
      <c r="BM8" s="38"/>
      <c r="BN8" s="39" t="s">
        <v>22</v>
      </c>
      <c r="BO8" s="39"/>
      <c r="BP8" s="39"/>
      <c r="BQ8" s="39"/>
      <c r="BR8" s="39"/>
      <c r="BS8" s="39"/>
      <c r="BT8" s="39"/>
      <c r="BU8" s="39"/>
      <c r="BV8" s="39"/>
      <c r="BW8" s="39"/>
      <c r="BX8" s="39"/>
      <c r="BY8" s="40"/>
    </row>
    <row r="9" spans="1:78" ht="18.75" customHeight="1" x14ac:dyDescent="0.2">
      <c r="A9" s="2"/>
      <c r="B9" s="29" t="s">
        <v>23</v>
      </c>
      <c r="C9" s="29"/>
      <c r="D9" s="29"/>
      <c r="E9" s="29"/>
      <c r="F9" s="29"/>
      <c r="G9" s="29"/>
      <c r="H9" s="29"/>
      <c r="I9" s="29" t="s">
        <v>25</v>
      </c>
      <c r="J9" s="29"/>
      <c r="K9" s="29"/>
      <c r="L9" s="29"/>
      <c r="M9" s="29"/>
      <c r="N9" s="29"/>
      <c r="O9" s="29"/>
      <c r="P9" s="29" t="s">
        <v>27</v>
      </c>
      <c r="Q9" s="29"/>
      <c r="R9" s="29"/>
      <c r="S9" s="29"/>
      <c r="T9" s="29"/>
      <c r="U9" s="29"/>
      <c r="V9" s="29"/>
      <c r="W9" s="29" t="s">
        <v>30</v>
      </c>
      <c r="X9" s="29"/>
      <c r="Y9" s="29"/>
      <c r="Z9" s="29"/>
      <c r="AA9" s="29"/>
      <c r="AB9" s="29"/>
      <c r="AC9" s="29"/>
      <c r="AD9" s="29" t="s">
        <v>24</v>
      </c>
      <c r="AE9" s="29"/>
      <c r="AF9" s="29"/>
      <c r="AG9" s="29"/>
      <c r="AH9" s="29"/>
      <c r="AI9" s="29"/>
      <c r="AJ9" s="29"/>
      <c r="AK9" s="3"/>
      <c r="AL9" s="29" t="s">
        <v>32</v>
      </c>
      <c r="AM9" s="29"/>
      <c r="AN9" s="29"/>
      <c r="AO9" s="29"/>
      <c r="AP9" s="29"/>
      <c r="AQ9" s="29"/>
      <c r="AR9" s="29"/>
      <c r="AS9" s="29"/>
      <c r="AT9" s="29" t="s">
        <v>33</v>
      </c>
      <c r="AU9" s="29"/>
      <c r="AV9" s="29"/>
      <c r="AW9" s="29"/>
      <c r="AX9" s="29"/>
      <c r="AY9" s="29"/>
      <c r="AZ9" s="29"/>
      <c r="BA9" s="29"/>
      <c r="BB9" s="29" t="s">
        <v>3</v>
      </c>
      <c r="BC9" s="29"/>
      <c r="BD9" s="29"/>
      <c r="BE9" s="29"/>
      <c r="BF9" s="29"/>
      <c r="BG9" s="29"/>
      <c r="BH9" s="29"/>
      <c r="BI9" s="29"/>
      <c r="BJ9" s="3"/>
      <c r="BK9" s="3"/>
      <c r="BL9" s="41" t="s">
        <v>34</v>
      </c>
      <c r="BM9" s="42"/>
      <c r="BN9" s="43" t="s">
        <v>35</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79.81</v>
      </c>
      <c r="Q10" s="36"/>
      <c r="R10" s="36"/>
      <c r="S10" s="36"/>
      <c r="T10" s="36"/>
      <c r="U10" s="36"/>
      <c r="V10" s="36"/>
      <c r="W10" s="36">
        <f>データ!Q6</f>
        <v>82.79</v>
      </c>
      <c r="X10" s="36"/>
      <c r="Y10" s="36"/>
      <c r="Z10" s="36"/>
      <c r="AA10" s="36"/>
      <c r="AB10" s="36"/>
      <c r="AC10" s="36"/>
      <c r="AD10" s="35">
        <f>データ!R6</f>
        <v>1990</v>
      </c>
      <c r="AE10" s="35"/>
      <c r="AF10" s="35"/>
      <c r="AG10" s="35"/>
      <c r="AH10" s="35"/>
      <c r="AI10" s="35"/>
      <c r="AJ10" s="35"/>
      <c r="AK10" s="2"/>
      <c r="AL10" s="35">
        <f>データ!V6</f>
        <v>11542</v>
      </c>
      <c r="AM10" s="35"/>
      <c r="AN10" s="35"/>
      <c r="AO10" s="35"/>
      <c r="AP10" s="35"/>
      <c r="AQ10" s="35"/>
      <c r="AR10" s="35"/>
      <c r="AS10" s="35"/>
      <c r="AT10" s="36">
        <f>データ!W6</f>
        <v>4.29</v>
      </c>
      <c r="AU10" s="36"/>
      <c r="AV10" s="36"/>
      <c r="AW10" s="36"/>
      <c r="AX10" s="36"/>
      <c r="AY10" s="36"/>
      <c r="AZ10" s="36"/>
      <c r="BA10" s="36"/>
      <c r="BB10" s="36">
        <f>データ!X6</f>
        <v>2690.44</v>
      </c>
      <c r="BC10" s="36"/>
      <c r="BD10" s="36"/>
      <c r="BE10" s="36"/>
      <c r="BF10" s="36"/>
      <c r="BG10" s="36"/>
      <c r="BH10" s="36"/>
      <c r="BI10" s="36"/>
      <c r="BJ10" s="2"/>
      <c r="BK10" s="2"/>
      <c r="BL10" s="45" t="s">
        <v>37</v>
      </c>
      <c r="BM10" s="46"/>
      <c r="BN10" s="47" t="s">
        <v>38</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39</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41</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42</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2">
      <c r="A60" s="2"/>
      <c r="B60" s="56" t="s">
        <v>12</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13</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2">
      <c r="C83" s="49" t="s">
        <v>44</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x14ac:dyDescent="0.2">
      <c r="C84" s="2"/>
    </row>
    <row r="85" spans="1:78" hidden="1" x14ac:dyDescent="0.2">
      <c r="B85" s="6" t="s">
        <v>45</v>
      </c>
      <c r="C85" s="6"/>
      <c r="D85" s="6"/>
      <c r="E85" s="6" t="s">
        <v>46</v>
      </c>
      <c r="F85" s="6" t="s">
        <v>48</v>
      </c>
      <c r="G85" s="6" t="s">
        <v>49</v>
      </c>
      <c r="H85" s="6" t="s">
        <v>43</v>
      </c>
      <c r="I85" s="6" t="s">
        <v>14</v>
      </c>
      <c r="J85" s="6" t="s">
        <v>50</v>
      </c>
      <c r="K85" s="6" t="s">
        <v>51</v>
      </c>
      <c r="L85" s="6" t="s">
        <v>1</v>
      </c>
      <c r="M85" s="6" t="s">
        <v>36</v>
      </c>
      <c r="N85" s="6" t="s">
        <v>52</v>
      </c>
      <c r="O85" s="6" t="s">
        <v>53</v>
      </c>
    </row>
    <row r="86" spans="1:78" hidden="1" x14ac:dyDescent="0.2">
      <c r="B86" s="6"/>
      <c r="C86" s="6"/>
      <c r="D86" s="6"/>
      <c r="E86" s="6" t="str">
        <f>データ!AI6</f>
        <v/>
      </c>
      <c r="F86" s="6" t="s">
        <v>40</v>
      </c>
      <c r="G86" s="6" t="s">
        <v>40</v>
      </c>
      <c r="H86" s="6" t="str">
        <f>データ!BP6</f>
        <v>【630.82】</v>
      </c>
      <c r="I86" s="6" t="str">
        <f>データ!CA6</f>
        <v>【97.81】</v>
      </c>
      <c r="J86" s="6" t="str">
        <f>データ!CL6</f>
        <v>【138.75】</v>
      </c>
      <c r="K86" s="6" t="str">
        <f>データ!CW6</f>
        <v>【58.94】</v>
      </c>
      <c r="L86" s="6" t="str">
        <f>データ!DH6</f>
        <v>【95.91】</v>
      </c>
      <c r="M86" s="6" t="s">
        <v>40</v>
      </c>
      <c r="N86" s="6" t="s">
        <v>40</v>
      </c>
      <c r="O86" s="6" t="str">
        <f>データ!EO6</f>
        <v>【0.22】</v>
      </c>
    </row>
  </sheetData>
  <sheetProtection algorithmName="SHA-512" hashValue="KTsjpO9I/qhExC2t9wiOc66MjhOgJLzj1E0JB+S6pIwAmdRudlL6QJbaJgYSOxFhwvmEmhEOzFqtBCozUDKDpw==" saltValue="RCzyWMdH4l7Q99BoSXobG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55</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21</v>
      </c>
      <c r="B3" s="16" t="s">
        <v>0</v>
      </c>
      <c r="C3" s="16" t="s">
        <v>59</v>
      </c>
      <c r="D3" s="16" t="s">
        <v>60</v>
      </c>
      <c r="E3" s="16" t="s">
        <v>8</v>
      </c>
      <c r="F3" s="16" t="s">
        <v>7</v>
      </c>
      <c r="G3" s="16" t="s">
        <v>26</v>
      </c>
      <c r="H3" s="73" t="s">
        <v>56</v>
      </c>
      <c r="I3" s="74"/>
      <c r="J3" s="74"/>
      <c r="K3" s="74"/>
      <c r="L3" s="74"/>
      <c r="M3" s="74"/>
      <c r="N3" s="74"/>
      <c r="O3" s="74"/>
      <c r="P3" s="74"/>
      <c r="Q3" s="74"/>
      <c r="R3" s="74"/>
      <c r="S3" s="74"/>
      <c r="T3" s="74"/>
      <c r="U3" s="74"/>
      <c r="V3" s="74"/>
      <c r="W3" s="74"/>
      <c r="X3" s="75"/>
      <c r="Y3" s="71"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12</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61</v>
      </c>
      <c r="B4" s="17"/>
      <c r="C4" s="17"/>
      <c r="D4" s="17"/>
      <c r="E4" s="17"/>
      <c r="F4" s="17"/>
      <c r="G4" s="17"/>
      <c r="H4" s="76"/>
      <c r="I4" s="77"/>
      <c r="J4" s="77"/>
      <c r="K4" s="77"/>
      <c r="L4" s="77"/>
      <c r="M4" s="77"/>
      <c r="N4" s="77"/>
      <c r="O4" s="77"/>
      <c r="P4" s="77"/>
      <c r="Q4" s="77"/>
      <c r="R4" s="77"/>
      <c r="S4" s="77"/>
      <c r="T4" s="77"/>
      <c r="U4" s="77"/>
      <c r="V4" s="77"/>
      <c r="W4" s="77"/>
      <c r="X4" s="78"/>
      <c r="Y4" s="72" t="s">
        <v>28</v>
      </c>
      <c r="Z4" s="72"/>
      <c r="AA4" s="72"/>
      <c r="AB4" s="72"/>
      <c r="AC4" s="72"/>
      <c r="AD4" s="72"/>
      <c r="AE4" s="72"/>
      <c r="AF4" s="72"/>
      <c r="AG4" s="72"/>
      <c r="AH4" s="72"/>
      <c r="AI4" s="72"/>
      <c r="AJ4" s="72" t="s">
        <v>47</v>
      </c>
      <c r="AK4" s="72"/>
      <c r="AL4" s="72"/>
      <c r="AM4" s="72"/>
      <c r="AN4" s="72"/>
      <c r="AO4" s="72"/>
      <c r="AP4" s="72"/>
      <c r="AQ4" s="72"/>
      <c r="AR4" s="72"/>
      <c r="AS4" s="72"/>
      <c r="AT4" s="72"/>
      <c r="AU4" s="72" t="s">
        <v>31</v>
      </c>
      <c r="AV4" s="72"/>
      <c r="AW4" s="72"/>
      <c r="AX4" s="72"/>
      <c r="AY4" s="72"/>
      <c r="AZ4" s="72"/>
      <c r="BA4" s="72"/>
      <c r="BB4" s="72"/>
      <c r="BC4" s="72"/>
      <c r="BD4" s="72"/>
      <c r="BE4" s="72"/>
      <c r="BF4" s="72" t="s">
        <v>62</v>
      </c>
      <c r="BG4" s="72"/>
      <c r="BH4" s="72"/>
      <c r="BI4" s="72"/>
      <c r="BJ4" s="72"/>
      <c r="BK4" s="72"/>
      <c r="BL4" s="72"/>
      <c r="BM4" s="72"/>
      <c r="BN4" s="72"/>
      <c r="BO4" s="72"/>
      <c r="BP4" s="72"/>
      <c r="BQ4" s="72" t="s">
        <v>4</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8"/>
      <c r="C5" s="18"/>
      <c r="D5" s="18"/>
      <c r="E5" s="18"/>
      <c r="F5" s="18"/>
      <c r="G5" s="18"/>
      <c r="H5" s="22" t="s">
        <v>58</v>
      </c>
      <c r="I5" s="22" t="s">
        <v>71</v>
      </c>
      <c r="J5" s="22" t="s">
        <v>72</v>
      </c>
      <c r="K5" s="22" t="s">
        <v>73</v>
      </c>
      <c r="L5" s="22" t="s">
        <v>74</v>
      </c>
      <c r="M5" s="22" t="s">
        <v>6</v>
      </c>
      <c r="N5" s="22" t="s">
        <v>75</v>
      </c>
      <c r="O5" s="22" t="s">
        <v>76</v>
      </c>
      <c r="P5" s="22" t="s">
        <v>77</v>
      </c>
      <c r="Q5" s="22" t="s">
        <v>78</v>
      </c>
      <c r="R5" s="22" t="s">
        <v>79</v>
      </c>
      <c r="S5" s="22" t="s">
        <v>80</v>
      </c>
      <c r="T5" s="22" t="s">
        <v>81</v>
      </c>
      <c r="U5" s="22" t="s">
        <v>65</v>
      </c>
      <c r="V5" s="22" t="s">
        <v>82</v>
      </c>
      <c r="W5" s="22" t="s">
        <v>83</v>
      </c>
      <c r="X5" s="22" t="s">
        <v>84</v>
      </c>
      <c r="Y5" s="22" t="s">
        <v>85</v>
      </c>
      <c r="Z5" s="22" t="s">
        <v>86</v>
      </c>
      <c r="AA5" s="22" t="s">
        <v>87</v>
      </c>
      <c r="AB5" s="22" t="s">
        <v>88</v>
      </c>
      <c r="AC5" s="22" t="s">
        <v>89</v>
      </c>
      <c r="AD5" s="22" t="s">
        <v>90</v>
      </c>
      <c r="AE5" s="22" t="s">
        <v>92</v>
      </c>
      <c r="AF5" s="22" t="s">
        <v>93</v>
      </c>
      <c r="AG5" s="22" t="s">
        <v>94</v>
      </c>
      <c r="AH5" s="22" t="s">
        <v>95</v>
      </c>
      <c r="AI5" s="22" t="s">
        <v>45</v>
      </c>
      <c r="AJ5" s="22" t="s">
        <v>85</v>
      </c>
      <c r="AK5" s="22" t="s">
        <v>86</v>
      </c>
      <c r="AL5" s="22" t="s">
        <v>87</v>
      </c>
      <c r="AM5" s="22" t="s">
        <v>88</v>
      </c>
      <c r="AN5" s="22" t="s">
        <v>89</v>
      </c>
      <c r="AO5" s="22" t="s">
        <v>90</v>
      </c>
      <c r="AP5" s="22" t="s">
        <v>92</v>
      </c>
      <c r="AQ5" s="22" t="s">
        <v>93</v>
      </c>
      <c r="AR5" s="22" t="s">
        <v>94</v>
      </c>
      <c r="AS5" s="22" t="s">
        <v>95</v>
      </c>
      <c r="AT5" s="22" t="s">
        <v>91</v>
      </c>
      <c r="AU5" s="22" t="s">
        <v>85</v>
      </c>
      <c r="AV5" s="22" t="s">
        <v>86</v>
      </c>
      <c r="AW5" s="22" t="s">
        <v>87</v>
      </c>
      <c r="AX5" s="22" t="s">
        <v>88</v>
      </c>
      <c r="AY5" s="22" t="s">
        <v>89</v>
      </c>
      <c r="AZ5" s="22" t="s">
        <v>90</v>
      </c>
      <c r="BA5" s="22" t="s">
        <v>92</v>
      </c>
      <c r="BB5" s="22" t="s">
        <v>93</v>
      </c>
      <c r="BC5" s="22" t="s">
        <v>94</v>
      </c>
      <c r="BD5" s="22" t="s">
        <v>95</v>
      </c>
      <c r="BE5" s="22" t="s">
        <v>91</v>
      </c>
      <c r="BF5" s="22" t="s">
        <v>85</v>
      </c>
      <c r="BG5" s="22" t="s">
        <v>86</v>
      </c>
      <c r="BH5" s="22" t="s">
        <v>87</v>
      </c>
      <c r="BI5" s="22" t="s">
        <v>88</v>
      </c>
      <c r="BJ5" s="22" t="s">
        <v>89</v>
      </c>
      <c r="BK5" s="22" t="s">
        <v>90</v>
      </c>
      <c r="BL5" s="22" t="s">
        <v>92</v>
      </c>
      <c r="BM5" s="22" t="s">
        <v>93</v>
      </c>
      <c r="BN5" s="22" t="s">
        <v>94</v>
      </c>
      <c r="BO5" s="22" t="s">
        <v>95</v>
      </c>
      <c r="BP5" s="22" t="s">
        <v>91</v>
      </c>
      <c r="BQ5" s="22" t="s">
        <v>85</v>
      </c>
      <c r="BR5" s="22" t="s">
        <v>86</v>
      </c>
      <c r="BS5" s="22" t="s">
        <v>87</v>
      </c>
      <c r="BT5" s="22" t="s">
        <v>88</v>
      </c>
      <c r="BU5" s="22" t="s">
        <v>89</v>
      </c>
      <c r="BV5" s="22" t="s">
        <v>90</v>
      </c>
      <c r="BW5" s="22" t="s">
        <v>92</v>
      </c>
      <c r="BX5" s="22" t="s">
        <v>93</v>
      </c>
      <c r="BY5" s="22" t="s">
        <v>94</v>
      </c>
      <c r="BZ5" s="22" t="s">
        <v>95</v>
      </c>
      <c r="CA5" s="22" t="s">
        <v>91</v>
      </c>
      <c r="CB5" s="22" t="s">
        <v>85</v>
      </c>
      <c r="CC5" s="22" t="s">
        <v>86</v>
      </c>
      <c r="CD5" s="22" t="s">
        <v>87</v>
      </c>
      <c r="CE5" s="22" t="s">
        <v>88</v>
      </c>
      <c r="CF5" s="22" t="s">
        <v>89</v>
      </c>
      <c r="CG5" s="22" t="s">
        <v>90</v>
      </c>
      <c r="CH5" s="22" t="s">
        <v>92</v>
      </c>
      <c r="CI5" s="22" t="s">
        <v>93</v>
      </c>
      <c r="CJ5" s="22" t="s">
        <v>94</v>
      </c>
      <c r="CK5" s="22" t="s">
        <v>95</v>
      </c>
      <c r="CL5" s="22" t="s">
        <v>91</v>
      </c>
      <c r="CM5" s="22" t="s">
        <v>85</v>
      </c>
      <c r="CN5" s="22" t="s">
        <v>86</v>
      </c>
      <c r="CO5" s="22" t="s">
        <v>87</v>
      </c>
      <c r="CP5" s="22" t="s">
        <v>88</v>
      </c>
      <c r="CQ5" s="22" t="s">
        <v>89</v>
      </c>
      <c r="CR5" s="22" t="s">
        <v>90</v>
      </c>
      <c r="CS5" s="22" t="s">
        <v>92</v>
      </c>
      <c r="CT5" s="22" t="s">
        <v>93</v>
      </c>
      <c r="CU5" s="22" t="s">
        <v>94</v>
      </c>
      <c r="CV5" s="22" t="s">
        <v>95</v>
      </c>
      <c r="CW5" s="22" t="s">
        <v>91</v>
      </c>
      <c r="CX5" s="22" t="s">
        <v>85</v>
      </c>
      <c r="CY5" s="22" t="s">
        <v>86</v>
      </c>
      <c r="CZ5" s="22" t="s">
        <v>87</v>
      </c>
      <c r="DA5" s="22" t="s">
        <v>88</v>
      </c>
      <c r="DB5" s="22" t="s">
        <v>89</v>
      </c>
      <c r="DC5" s="22" t="s">
        <v>90</v>
      </c>
      <c r="DD5" s="22" t="s">
        <v>92</v>
      </c>
      <c r="DE5" s="22" t="s">
        <v>93</v>
      </c>
      <c r="DF5" s="22" t="s">
        <v>94</v>
      </c>
      <c r="DG5" s="22" t="s">
        <v>95</v>
      </c>
      <c r="DH5" s="22" t="s">
        <v>91</v>
      </c>
      <c r="DI5" s="22" t="s">
        <v>85</v>
      </c>
      <c r="DJ5" s="22" t="s">
        <v>86</v>
      </c>
      <c r="DK5" s="22" t="s">
        <v>87</v>
      </c>
      <c r="DL5" s="22" t="s">
        <v>88</v>
      </c>
      <c r="DM5" s="22" t="s">
        <v>89</v>
      </c>
      <c r="DN5" s="22" t="s">
        <v>90</v>
      </c>
      <c r="DO5" s="22" t="s">
        <v>92</v>
      </c>
      <c r="DP5" s="22" t="s">
        <v>93</v>
      </c>
      <c r="DQ5" s="22" t="s">
        <v>94</v>
      </c>
      <c r="DR5" s="22" t="s">
        <v>95</v>
      </c>
      <c r="DS5" s="22" t="s">
        <v>91</v>
      </c>
      <c r="DT5" s="22" t="s">
        <v>85</v>
      </c>
      <c r="DU5" s="22" t="s">
        <v>86</v>
      </c>
      <c r="DV5" s="22" t="s">
        <v>87</v>
      </c>
      <c r="DW5" s="22" t="s">
        <v>88</v>
      </c>
      <c r="DX5" s="22" t="s">
        <v>89</v>
      </c>
      <c r="DY5" s="22" t="s">
        <v>90</v>
      </c>
      <c r="DZ5" s="22" t="s">
        <v>92</v>
      </c>
      <c r="EA5" s="22" t="s">
        <v>93</v>
      </c>
      <c r="EB5" s="22" t="s">
        <v>94</v>
      </c>
      <c r="EC5" s="22" t="s">
        <v>95</v>
      </c>
      <c r="ED5" s="22" t="s">
        <v>91</v>
      </c>
      <c r="EE5" s="22" t="s">
        <v>85</v>
      </c>
      <c r="EF5" s="22" t="s">
        <v>86</v>
      </c>
      <c r="EG5" s="22" t="s">
        <v>87</v>
      </c>
      <c r="EH5" s="22" t="s">
        <v>88</v>
      </c>
      <c r="EI5" s="22" t="s">
        <v>89</v>
      </c>
      <c r="EJ5" s="22" t="s">
        <v>90</v>
      </c>
      <c r="EK5" s="22" t="s">
        <v>92</v>
      </c>
      <c r="EL5" s="22" t="s">
        <v>93</v>
      </c>
      <c r="EM5" s="22" t="s">
        <v>94</v>
      </c>
      <c r="EN5" s="22" t="s">
        <v>95</v>
      </c>
      <c r="EO5" s="22" t="s">
        <v>91</v>
      </c>
    </row>
    <row r="6" spans="1:145" s="13" customFormat="1" x14ac:dyDescent="0.2">
      <c r="A6" s="14" t="s">
        <v>96</v>
      </c>
      <c r="B6" s="19">
        <f t="shared" ref="B6:X6" si="1">B7</f>
        <v>2023</v>
      </c>
      <c r="C6" s="19">
        <f t="shared" si="1"/>
        <v>273660</v>
      </c>
      <c r="D6" s="19">
        <f t="shared" si="1"/>
        <v>47</v>
      </c>
      <c r="E6" s="19">
        <f t="shared" si="1"/>
        <v>17</v>
      </c>
      <c r="F6" s="19">
        <f t="shared" si="1"/>
        <v>1</v>
      </c>
      <c r="G6" s="19">
        <f t="shared" si="1"/>
        <v>0</v>
      </c>
      <c r="H6" s="19" t="str">
        <f t="shared" si="1"/>
        <v>大阪府　岬町</v>
      </c>
      <c r="I6" s="19" t="str">
        <f t="shared" si="1"/>
        <v>法非適用</v>
      </c>
      <c r="J6" s="19" t="str">
        <f t="shared" si="1"/>
        <v>下水道事業</v>
      </c>
      <c r="K6" s="19" t="str">
        <f t="shared" si="1"/>
        <v>公共下水道</v>
      </c>
      <c r="L6" s="19" t="str">
        <f t="shared" si="1"/>
        <v>Cc2</v>
      </c>
      <c r="M6" s="19" t="str">
        <f t="shared" si="1"/>
        <v>非設置</v>
      </c>
      <c r="N6" s="23" t="str">
        <f t="shared" si="1"/>
        <v>-</v>
      </c>
      <c r="O6" s="23" t="str">
        <f t="shared" si="1"/>
        <v>該当数値なし</v>
      </c>
      <c r="P6" s="23">
        <f t="shared" si="1"/>
        <v>79.81</v>
      </c>
      <c r="Q6" s="23">
        <f t="shared" si="1"/>
        <v>82.79</v>
      </c>
      <c r="R6" s="23">
        <f t="shared" si="1"/>
        <v>1990</v>
      </c>
      <c r="S6" s="23">
        <f t="shared" si="1"/>
        <v>14516</v>
      </c>
      <c r="T6" s="23">
        <f t="shared" si="1"/>
        <v>25.26</v>
      </c>
      <c r="U6" s="23">
        <f t="shared" si="1"/>
        <v>574.66</v>
      </c>
      <c r="V6" s="23">
        <f t="shared" si="1"/>
        <v>11542</v>
      </c>
      <c r="W6" s="23">
        <f t="shared" si="1"/>
        <v>4.29</v>
      </c>
      <c r="X6" s="23">
        <f t="shared" si="1"/>
        <v>2690.44</v>
      </c>
      <c r="Y6" s="27">
        <f t="shared" ref="Y6:AH6" si="2">IF(Y7="",NA(),Y7)</f>
        <v>38.99</v>
      </c>
      <c r="Z6" s="27">
        <f t="shared" si="2"/>
        <v>48.3</v>
      </c>
      <c r="AA6" s="27">
        <f t="shared" si="2"/>
        <v>35.93</v>
      </c>
      <c r="AB6" s="27">
        <f t="shared" si="2"/>
        <v>38.79</v>
      </c>
      <c r="AC6" s="27">
        <f t="shared" si="2"/>
        <v>40.94</v>
      </c>
      <c r="AD6" s="23" t="e">
        <f t="shared" si="2"/>
        <v>#N/A</v>
      </c>
      <c r="AE6" s="23" t="e">
        <f t="shared" si="2"/>
        <v>#N/A</v>
      </c>
      <c r="AF6" s="23" t="e">
        <f t="shared" si="2"/>
        <v>#N/A</v>
      </c>
      <c r="AG6" s="23" t="e">
        <f t="shared" si="2"/>
        <v>#N/A</v>
      </c>
      <c r="AH6" s="23" t="e">
        <f t="shared" si="2"/>
        <v>#N/A</v>
      </c>
      <c r="AI6" s="23" t="str">
        <f>IF(AI7="","",IF(AI7="-","【-】","【"&amp;SUBSTITUTE(TEXT(AI7,"#,##0.00"),"-","△")&amp;"】"))</f>
        <v/>
      </c>
      <c r="AJ6" s="23" t="e">
        <f t="shared" ref="AJ6:AS6" si="3">IF(AJ7="",NA(),AJ7)</f>
        <v>#N/A</v>
      </c>
      <c r="AK6" s="23" t="e">
        <f t="shared" si="3"/>
        <v>#N/A</v>
      </c>
      <c r="AL6" s="23" t="e">
        <f t="shared" si="3"/>
        <v>#N/A</v>
      </c>
      <c r="AM6" s="23" t="e">
        <f t="shared" si="3"/>
        <v>#N/A</v>
      </c>
      <c r="AN6" s="23" t="e">
        <f t="shared" si="3"/>
        <v>#N/A</v>
      </c>
      <c r="AO6" s="23" t="e">
        <f t="shared" si="3"/>
        <v>#N/A</v>
      </c>
      <c r="AP6" s="23" t="e">
        <f t="shared" si="3"/>
        <v>#N/A</v>
      </c>
      <c r="AQ6" s="23" t="e">
        <f t="shared" si="3"/>
        <v>#N/A</v>
      </c>
      <c r="AR6" s="23" t="e">
        <f t="shared" si="3"/>
        <v>#N/A</v>
      </c>
      <c r="AS6" s="23" t="e">
        <f t="shared" si="3"/>
        <v>#N/A</v>
      </c>
      <c r="AT6" s="23" t="str">
        <f>IF(AT7="","",IF(AT7="-","【-】","【"&amp;SUBSTITUTE(TEXT(AT7,"#,##0.00"),"-","△")&amp;"】"))</f>
        <v/>
      </c>
      <c r="AU6" s="23" t="e">
        <f t="shared" ref="AU6:BD6" si="4">IF(AU7="",NA(),AU7)</f>
        <v>#N/A</v>
      </c>
      <c r="AV6" s="23" t="e">
        <f t="shared" si="4"/>
        <v>#N/A</v>
      </c>
      <c r="AW6" s="23" t="e">
        <f t="shared" si="4"/>
        <v>#N/A</v>
      </c>
      <c r="AX6" s="23" t="e">
        <f t="shared" si="4"/>
        <v>#N/A</v>
      </c>
      <c r="AY6" s="23" t="e">
        <f t="shared" si="4"/>
        <v>#N/A</v>
      </c>
      <c r="AZ6" s="23" t="e">
        <f t="shared" si="4"/>
        <v>#N/A</v>
      </c>
      <c r="BA6" s="23" t="e">
        <f t="shared" si="4"/>
        <v>#N/A</v>
      </c>
      <c r="BB6" s="23" t="e">
        <f t="shared" si="4"/>
        <v>#N/A</v>
      </c>
      <c r="BC6" s="23" t="e">
        <f t="shared" si="4"/>
        <v>#N/A</v>
      </c>
      <c r="BD6" s="23" t="e">
        <f t="shared" si="4"/>
        <v>#N/A</v>
      </c>
      <c r="BE6" s="23" t="str">
        <f>IF(BE7="","",IF(BE7="-","【-】","【"&amp;SUBSTITUTE(TEXT(BE7,"#,##0.00"),"-","△")&amp;"】"))</f>
        <v/>
      </c>
      <c r="BF6" s="27">
        <f t="shared" ref="BF6:BO6" si="5">IF(BF7="",NA(),BF7)</f>
        <v>654.85</v>
      </c>
      <c r="BG6" s="27">
        <f t="shared" si="5"/>
        <v>776.77</v>
      </c>
      <c r="BH6" s="27">
        <f t="shared" si="5"/>
        <v>376.71</v>
      </c>
      <c r="BI6" s="27">
        <f t="shared" si="5"/>
        <v>331.32</v>
      </c>
      <c r="BJ6" s="27">
        <f t="shared" si="5"/>
        <v>529.45000000000005</v>
      </c>
      <c r="BK6" s="27">
        <f t="shared" si="5"/>
        <v>1001.3</v>
      </c>
      <c r="BL6" s="27">
        <f t="shared" si="5"/>
        <v>1050.51</v>
      </c>
      <c r="BM6" s="27">
        <f t="shared" si="5"/>
        <v>1102.01</v>
      </c>
      <c r="BN6" s="27">
        <f t="shared" si="5"/>
        <v>987.36</v>
      </c>
      <c r="BO6" s="27">
        <f t="shared" si="5"/>
        <v>1042.77</v>
      </c>
      <c r="BP6" s="23" t="str">
        <f>IF(BP7="","",IF(BP7="-","【-】","【"&amp;SUBSTITUTE(TEXT(BP7,"#,##0.00"),"-","△")&amp;"】"))</f>
        <v>【630.82】</v>
      </c>
      <c r="BQ6" s="27">
        <f t="shared" ref="BQ6:BZ6" si="6">IF(BQ7="",NA(),BQ7)</f>
        <v>75.91</v>
      </c>
      <c r="BR6" s="27">
        <f t="shared" si="6"/>
        <v>75.52</v>
      </c>
      <c r="BS6" s="27">
        <f t="shared" si="6"/>
        <v>75.2</v>
      </c>
      <c r="BT6" s="27">
        <f t="shared" si="6"/>
        <v>75.099999999999994</v>
      </c>
      <c r="BU6" s="27">
        <f t="shared" si="6"/>
        <v>65.58</v>
      </c>
      <c r="BV6" s="27">
        <f t="shared" si="6"/>
        <v>81.88</v>
      </c>
      <c r="BW6" s="27">
        <f t="shared" si="6"/>
        <v>82.65</v>
      </c>
      <c r="BX6" s="27">
        <f t="shared" si="6"/>
        <v>82.55</v>
      </c>
      <c r="BY6" s="27">
        <f t="shared" si="6"/>
        <v>83.55</v>
      </c>
      <c r="BZ6" s="27">
        <f t="shared" si="6"/>
        <v>84.48</v>
      </c>
      <c r="CA6" s="23" t="str">
        <f>IF(CA7="","",IF(CA7="-","【-】","【"&amp;SUBSTITUTE(TEXT(CA7,"#,##0.00"),"-","△")&amp;"】"))</f>
        <v>【97.81】</v>
      </c>
      <c r="CB6" s="27">
        <f t="shared" ref="CB6:CK6" si="7">IF(CB7="",NA(),CB7)</f>
        <v>150</v>
      </c>
      <c r="CC6" s="27">
        <f t="shared" si="7"/>
        <v>150</v>
      </c>
      <c r="CD6" s="27">
        <f t="shared" si="7"/>
        <v>150</v>
      </c>
      <c r="CE6" s="27">
        <f t="shared" si="7"/>
        <v>150</v>
      </c>
      <c r="CF6" s="27">
        <f t="shared" si="7"/>
        <v>150</v>
      </c>
      <c r="CG6" s="27">
        <f t="shared" si="7"/>
        <v>187.55</v>
      </c>
      <c r="CH6" s="27">
        <f t="shared" si="7"/>
        <v>186.3</v>
      </c>
      <c r="CI6" s="27">
        <f t="shared" si="7"/>
        <v>188.38</v>
      </c>
      <c r="CJ6" s="27">
        <f t="shared" si="7"/>
        <v>185.98</v>
      </c>
      <c r="CK6" s="27">
        <f t="shared" si="7"/>
        <v>187.11</v>
      </c>
      <c r="CL6" s="23" t="str">
        <f>IF(CL7="","",IF(CL7="-","【-】","【"&amp;SUBSTITUTE(TEXT(CL7,"#,##0.00"),"-","△")&amp;"】"))</f>
        <v>【138.75】</v>
      </c>
      <c r="CM6" s="27" t="str">
        <f t="shared" ref="CM6:CV6" si="8">IF(CM7="",NA(),CM7)</f>
        <v>-</v>
      </c>
      <c r="CN6" s="27" t="str">
        <f t="shared" si="8"/>
        <v>-</v>
      </c>
      <c r="CO6" s="27" t="str">
        <f t="shared" si="8"/>
        <v>-</v>
      </c>
      <c r="CP6" s="27" t="str">
        <f t="shared" si="8"/>
        <v>-</v>
      </c>
      <c r="CQ6" s="27" t="str">
        <f t="shared" si="8"/>
        <v>-</v>
      </c>
      <c r="CR6" s="27">
        <f t="shared" si="8"/>
        <v>50.94</v>
      </c>
      <c r="CS6" s="27">
        <f t="shared" si="8"/>
        <v>50.53</v>
      </c>
      <c r="CT6" s="27">
        <f t="shared" si="8"/>
        <v>51.42</v>
      </c>
      <c r="CU6" s="27">
        <f t="shared" si="8"/>
        <v>48.95</v>
      </c>
      <c r="CV6" s="27">
        <f t="shared" si="8"/>
        <v>49.28</v>
      </c>
      <c r="CW6" s="23" t="str">
        <f>IF(CW7="","",IF(CW7="-","【-】","【"&amp;SUBSTITUTE(TEXT(CW7,"#,##0.00"),"-","△")&amp;"】"))</f>
        <v>【58.94】</v>
      </c>
      <c r="CX6" s="27">
        <f t="shared" ref="CX6:DG6" si="9">IF(CX7="",NA(),CX7)</f>
        <v>82.75</v>
      </c>
      <c r="CY6" s="27">
        <f t="shared" si="9"/>
        <v>81.3</v>
      </c>
      <c r="CZ6" s="27">
        <f t="shared" si="9"/>
        <v>81.39</v>
      </c>
      <c r="DA6" s="27">
        <f t="shared" si="9"/>
        <v>76.680000000000007</v>
      </c>
      <c r="DB6" s="27">
        <f t="shared" si="9"/>
        <v>81.58</v>
      </c>
      <c r="DC6" s="27">
        <f t="shared" si="9"/>
        <v>82.55</v>
      </c>
      <c r="DD6" s="27">
        <f t="shared" si="9"/>
        <v>82.08</v>
      </c>
      <c r="DE6" s="27">
        <f t="shared" si="9"/>
        <v>81.34</v>
      </c>
      <c r="DF6" s="27">
        <f t="shared" si="9"/>
        <v>81.14</v>
      </c>
      <c r="DG6" s="27">
        <f t="shared" si="9"/>
        <v>79.7</v>
      </c>
      <c r="DH6" s="23" t="str">
        <f>IF(DH7="","",IF(DH7="-","【-】","【"&amp;SUBSTITUTE(TEXT(DH7,"#,##0.00"),"-","△")&amp;"】"))</f>
        <v>【95.91】</v>
      </c>
      <c r="DI6" s="23" t="e">
        <f t="shared" ref="DI6:DR6" si="10">IF(DI7="",NA(),DI7)</f>
        <v>#N/A</v>
      </c>
      <c r="DJ6" s="23" t="e">
        <f t="shared" si="10"/>
        <v>#N/A</v>
      </c>
      <c r="DK6" s="23" t="e">
        <f t="shared" si="10"/>
        <v>#N/A</v>
      </c>
      <c r="DL6" s="23" t="e">
        <f t="shared" si="10"/>
        <v>#N/A</v>
      </c>
      <c r="DM6" s="23" t="e">
        <f t="shared" si="10"/>
        <v>#N/A</v>
      </c>
      <c r="DN6" s="23" t="e">
        <f t="shared" si="10"/>
        <v>#N/A</v>
      </c>
      <c r="DO6" s="23" t="e">
        <f t="shared" si="10"/>
        <v>#N/A</v>
      </c>
      <c r="DP6" s="23" t="e">
        <f t="shared" si="10"/>
        <v>#N/A</v>
      </c>
      <c r="DQ6" s="23" t="e">
        <f t="shared" si="10"/>
        <v>#N/A</v>
      </c>
      <c r="DR6" s="23" t="e">
        <f t="shared" si="10"/>
        <v>#N/A</v>
      </c>
      <c r="DS6" s="23" t="str">
        <f>IF(DS7="","",IF(DS7="-","【-】","【"&amp;SUBSTITUTE(TEXT(DS7,"#,##0.00"),"-","△")&amp;"】"))</f>
        <v/>
      </c>
      <c r="DT6" s="23" t="e">
        <f t="shared" ref="DT6:EC6" si="11">IF(DT7="",NA(),DT7)</f>
        <v>#N/A</v>
      </c>
      <c r="DU6" s="23" t="e">
        <f t="shared" si="11"/>
        <v>#N/A</v>
      </c>
      <c r="DV6" s="23" t="e">
        <f t="shared" si="11"/>
        <v>#N/A</v>
      </c>
      <c r="DW6" s="23" t="e">
        <f t="shared" si="11"/>
        <v>#N/A</v>
      </c>
      <c r="DX6" s="23" t="e">
        <f t="shared" si="11"/>
        <v>#N/A</v>
      </c>
      <c r="DY6" s="23" t="e">
        <f t="shared" si="11"/>
        <v>#N/A</v>
      </c>
      <c r="DZ6" s="23" t="e">
        <f t="shared" si="11"/>
        <v>#N/A</v>
      </c>
      <c r="EA6" s="23" t="e">
        <f t="shared" si="11"/>
        <v>#N/A</v>
      </c>
      <c r="EB6" s="23" t="e">
        <f t="shared" si="11"/>
        <v>#N/A</v>
      </c>
      <c r="EC6" s="23" t="e">
        <f t="shared" si="11"/>
        <v>#N/A</v>
      </c>
      <c r="ED6" s="23" t="str">
        <f>IF(ED7="","",IF(ED7="-","【-】","【"&amp;SUBSTITUTE(TEXT(ED7,"#,##0.00"),"-","△")&amp;"】"))</f>
        <v/>
      </c>
      <c r="EE6" s="23">
        <f t="shared" ref="EE6:EN6" si="12">IF(EE7="",NA(),EE7)</f>
        <v>0</v>
      </c>
      <c r="EF6" s="23">
        <f t="shared" si="12"/>
        <v>0</v>
      </c>
      <c r="EG6" s="23">
        <f t="shared" si="12"/>
        <v>0</v>
      </c>
      <c r="EH6" s="23">
        <f t="shared" si="12"/>
        <v>0</v>
      </c>
      <c r="EI6" s="23">
        <f t="shared" si="12"/>
        <v>0</v>
      </c>
      <c r="EJ6" s="27">
        <f t="shared" si="12"/>
        <v>0.15</v>
      </c>
      <c r="EK6" s="27">
        <f t="shared" si="12"/>
        <v>1.65</v>
      </c>
      <c r="EL6" s="27">
        <f t="shared" si="12"/>
        <v>0.14000000000000001</v>
      </c>
      <c r="EM6" s="27">
        <f t="shared" si="12"/>
        <v>0.08</v>
      </c>
      <c r="EN6" s="27">
        <f t="shared" si="12"/>
        <v>0.57999999999999996</v>
      </c>
      <c r="EO6" s="23" t="str">
        <f>IF(EO7="","",IF(EO7="-","【-】","【"&amp;SUBSTITUTE(TEXT(EO7,"#,##0.00"),"-","△")&amp;"】"))</f>
        <v>【0.22】</v>
      </c>
    </row>
    <row r="7" spans="1:145" s="13" customFormat="1" x14ac:dyDescent="0.2">
      <c r="A7" s="14"/>
      <c r="B7" s="20">
        <v>2023</v>
      </c>
      <c r="C7" s="20">
        <v>273660</v>
      </c>
      <c r="D7" s="20">
        <v>47</v>
      </c>
      <c r="E7" s="20">
        <v>17</v>
      </c>
      <c r="F7" s="20">
        <v>1</v>
      </c>
      <c r="G7" s="20">
        <v>0</v>
      </c>
      <c r="H7" s="20" t="s">
        <v>19</v>
      </c>
      <c r="I7" s="20" t="s">
        <v>97</v>
      </c>
      <c r="J7" s="20" t="s">
        <v>98</v>
      </c>
      <c r="K7" s="20" t="s">
        <v>99</v>
      </c>
      <c r="L7" s="20" t="s">
        <v>100</v>
      </c>
      <c r="M7" s="20" t="s">
        <v>101</v>
      </c>
      <c r="N7" s="24" t="s">
        <v>40</v>
      </c>
      <c r="O7" s="24" t="s">
        <v>102</v>
      </c>
      <c r="P7" s="24">
        <v>79.81</v>
      </c>
      <c r="Q7" s="24">
        <v>82.79</v>
      </c>
      <c r="R7" s="24">
        <v>1990</v>
      </c>
      <c r="S7" s="24">
        <v>14516</v>
      </c>
      <c r="T7" s="24">
        <v>25.26</v>
      </c>
      <c r="U7" s="24">
        <v>574.66</v>
      </c>
      <c r="V7" s="24">
        <v>11542</v>
      </c>
      <c r="W7" s="24">
        <v>4.29</v>
      </c>
      <c r="X7" s="24">
        <v>2690.44</v>
      </c>
      <c r="Y7" s="24">
        <v>38.99</v>
      </c>
      <c r="Z7" s="24">
        <v>48.3</v>
      </c>
      <c r="AA7" s="24">
        <v>35.93</v>
      </c>
      <c r="AB7" s="24">
        <v>38.79</v>
      </c>
      <c r="AC7" s="24">
        <v>40.94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654.85</v>
      </c>
      <c r="BG7" s="24">
        <v>776.77</v>
      </c>
      <c r="BH7" s="24">
        <v>376.71</v>
      </c>
      <c r="BI7" s="24">
        <v>331.32</v>
      </c>
      <c r="BJ7" s="24">
        <v>529.45000000000005</v>
      </c>
      <c r="BK7" s="24">
        <v>1001.3</v>
      </c>
      <c r="BL7" s="24">
        <v>1050.51</v>
      </c>
      <c r="BM7" s="24">
        <v>1102.01</v>
      </c>
      <c r="BN7" s="24">
        <v>987.36</v>
      </c>
      <c r="BO7" s="24">
        <v>1042.77</v>
      </c>
      <c r="BP7" s="24">
        <v>630.82000000000005</v>
      </c>
      <c r="BQ7" s="24">
        <v>75.91</v>
      </c>
      <c r="BR7" s="24">
        <v>75.52</v>
      </c>
      <c r="BS7" s="24">
        <v>75.2</v>
      </c>
      <c r="BT7" s="24">
        <v>75.099999999999994</v>
      </c>
      <c r="BU7" s="24">
        <v>65.58</v>
      </c>
      <c r="BV7" s="24">
        <v>81.88</v>
      </c>
      <c r="BW7" s="24">
        <v>82.65</v>
      </c>
      <c r="BX7" s="24">
        <v>82.55</v>
      </c>
      <c r="BY7" s="24">
        <v>83.55</v>
      </c>
      <c r="BZ7" s="24">
        <v>84.48</v>
      </c>
      <c r="CA7" s="24">
        <v>97.81</v>
      </c>
      <c r="CB7" s="24">
        <v>150</v>
      </c>
      <c r="CC7" s="24">
        <v>150</v>
      </c>
      <c r="CD7" s="24">
        <v>150</v>
      </c>
      <c r="CE7" s="24">
        <v>150</v>
      </c>
      <c r="CF7" s="24">
        <v>150</v>
      </c>
      <c r="CG7" s="24">
        <v>187.55</v>
      </c>
      <c r="CH7" s="24">
        <v>186.3</v>
      </c>
      <c r="CI7" s="24">
        <v>188.38</v>
      </c>
      <c r="CJ7" s="24">
        <v>185.98</v>
      </c>
      <c r="CK7" s="24">
        <v>187.11</v>
      </c>
      <c r="CL7" s="24">
        <v>138.75</v>
      </c>
      <c r="CM7" s="24" t="s">
        <v>40</v>
      </c>
      <c r="CN7" s="24" t="s">
        <v>40</v>
      </c>
      <c r="CO7" s="24" t="s">
        <v>40</v>
      </c>
      <c r="CP7" s="24" t="s">
        <v>40</v>
      </c>
      <c r="CQ7" s="24" t="s">
        <v>40</v>
      </c>
      <c r="CR7" s="24">
        <v>50.94</v>
      </c>
      <c r="CS7" s="24">
        <v>50.53</v>
      </c>
      <c r="CT7" s="24">
        <v>51.42</v>
      </c>
      <c r="CU7" s="24">
        <v>48.95</v>
      </c>
      <c r="CV7" s="24">
        <v>49.28</v>
      </c>
      <c r="CW7" s="24">
        <v>58.94</v>
      </c>
      <c r="CX7" s="24">
        <v>82.75</v>
      </c>
      <c r="CY7" s="24">
        <v>81.3</v>
      </c>
      <c r="CZ7" s="24">
        <v>81.39</v>
      </c>
      <c r="DA7" s="24">
        <v>76.680000000000007</v>
      </c>
      <c r="DB7" s="24">
        <v>81.58</v>
      </c>
      <c r="DC7" s="24">
        <v>82.55</v>
      </c>
      <c r="DD7" s="24">
        <v>82.08</v>
      </c>
      <c r="DE7" s="24">
        <v>81.34</v>
      </c>
      <c r="DF7" s="24">
        <v>81.14</v>
      </c>
      <c r="DG7" s="24">
        <v>79.7</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1.65</v>
      </c>
      <c r="EL7" s="24">
        <v>0.14000000000000001</v>
      </c>
      <c r="EM7" s="24">
        <v>0.08</v>
      </c>
      <c r="EN7" s="24">
        <v>0.57999999999999996</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5" x14ac:dyDescent="0.2">
      <c r="B11">
        <v>22</v>
      </c>
      <c r="C11">
        <v>21</v>
      </c>
      <c r="D11">
        <v>20</v>
      </c>
      <c r="E11">
        <v>19</v>
      </c>
      <c r="F11">
        <v>18</v>
      </c>
      <c r="G11" t="s">
        <v>108</v>
      </c>
    </row>
    <row r="12" spans="1:145" x14ac:dyDescent="0.2">
      <c r="B12">
        <v>1</v>
      </c>
      <c r="C12">
        <v>1</v>
      </c>
      <c r="D12">
        <v>2</v>
      </c>
      <c r="E12">
        <v>3</v>
      </c>
      <c r="F12">
        <v>4</v>
      </c>
      <c r="G12" t="s">
        <v>109</v>
      </c>
    </row>
    <row r="13" spans="1:145" x14ac:dyDescent="0.2">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岸井夏希</cp:lastModifiedBy>
  <dcterms:created xsi:type="dcterms:W3CDTF">2024-12-19T01:38:45Z</dcterms:created>
  <dcterms:modified xsi:type="dcterms:W3CDTF">2025-03-05T00:10:07Z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2025-02-12T07:43:22Z</vt:filetime>
  </property>
</Properties>
</file>