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97FD516-4793-4DC7-8C62-5E0E1D76D69A}" xr6:coauthVersionLast="47" xr6:coauthVersionMax="47" xr10:uidLastSave="{00000000-0000-0000-0000-000000000000}"/>
  <workbookProtection workbookAlgorithmName="SHA-512" workbookHashValue="BH+Ycf15UdOnLLYBm2l2WNwNWYhynZf48qHOI4lModWz/NhuOkvcB0Bxdo8kxvfz/Kx0rZ5hSM+cLq8jawtYJQ==" workbookSaltValue="DzV9pHsPOXfzRar90sl5hQ==" workbookSpinCount="100000" lockStructure="1"/>
  <bookViews>
    <workbookView xWindow="9276" yWindow="696" windowWidth="13764" windowHeight="13248"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I10" i="4"/>
  <c r="AL8" i="4"/>
  <c r="P8" i="4"/>
</calcChain>
</file>

<file path=xl/sharedStrings.xml><?xml version="1.0" encoding="utf-8"?>
<sst xmlns="http://schemas.openxmlformats.org/spreadsheetml/2006/main" count="241" uniqueCount="119">
  <si>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</si>
  <si>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</si>
  <si>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</si>
  <si>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</si>
  <si>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</si>
  <si>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</si>
  <si>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</si>
  <si>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</si>
  <si>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</si>
  <si>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</si>
  <si>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</si>
  <si>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</si>
  <si>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</si>
  <si>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</si>
  <si>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</si>
  <si>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</si>
  <si>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</si>
  <si>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</si>
  <si>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</si>
  <si>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</si>
  <si>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</si>
  <si>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</si>
  <si>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</si>
  <si>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</si>
  <si>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</si>
  <si>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</si>
  <si>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</si>
  <si>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</si>
  <si>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</si>
  <si>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</si>
  <si>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</si>
  <si>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</si>
  <si>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</si>
  <si>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</si>
  <si>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</si>
  <si>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</si>
  <si>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</si>
  <si>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</si>
  <si>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</si>
  <si>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</si>
  <si>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</si>
  <si>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</si>
  <si>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</si>
  <si>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</si>
  <si>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</si>
  <si>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</si>
  <si>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</si>
  <si>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</si>
  <si>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</si>
  <si>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</si>
  <si>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</si>
  <si>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</si>
  <si>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</si>
  <si>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</si>
  <si>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</si>
  <si>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</si>
  <si>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</si>
  <si>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</si>
  <si>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</si>
  <si>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</si>
  <si>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</si>
  <si>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</si>
  <si>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</si>
  <si>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</si>
  <si>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</si>
  <si>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</si>
  <si>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</si>
  <si>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</si>
  <si>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</si>
  <si>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</si>
  <si>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</si>
  <si>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</si>
  <si>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</si>
  <si>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</si>
  <si>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</si>
  <si>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</si>
  <si>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</si>
  <si>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</si>
  <si>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</si>
  <si>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</si>
  <si>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</si>
  <si>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</si>
  <si>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</si>
  <si>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</si>
  <si>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</si>
  <si>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</si>
  <si>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</si>
  <si>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</si>
  <si>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</si>
  <si>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</si>
  <si>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</si>
  <si>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</si>
  <si>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</si>
  <si>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</si>
  <si>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</si>
  <si>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</si>
  <si>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</si>
  <si>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田尻町</t>
  </si>
  <si>
    <t>法非適用</t>
  </si>
  <si>
    <t>下水道事業</t>
  </si>
  <si>
    <t>公共下水道</t>
  </si>
  <si>
    <t>Cb1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</si>
  <si>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</si>
  <si>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</si>
  <si>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</si>
  <si>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</si>
  <si>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</si>
  <si>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</si>
  <si>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</si>
  <si>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</si>
  <si>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</si>
  <si>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</si>
  <si>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</si>
  <si>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</si>
  <si>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</si>
  <si>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</si>
  <si>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管渠は、供用を開始した1993年（平成5年）4月から31年が経過しているが、耐用年数未満であり、更新は行っていない。</t>
    <phoneticPr fontId="4"/>
  </si>
  <si>
    <t xml:space="preserve"> 本町では令和6年度に地方公営企業法を適用したため、令和5年度には出納整理期間がなかったことから、類似団体や前年度と比較した場合に経営状況が悪化したように見受けられます。経費回収率や収益的収支比率が100％を下回っているため、下水道使用料の改定など、経営改善に向けた検討を行い、持続可能な経営基盤の確立と一層の経営の効率化を図る必要があります。
 また、企業債残高は減少傾向にあるものの、管渠の老朽化対策や耐震化が今後の経営課題と考えられます。ストックマネジメント計画や経営戦略の策定においては、新たに管渠の更新についても検討し、将来的なリスクを軽減するための対策を講じていく必要があります。</t>
    <phoneticPr fontId="4"/>
  </si>
  <si>
    <t xml:space="preserve"> 本町では、関西国際空港の周辺整備に伴い、下水道施設の整備を急速かつ集中的に行った結果、多額の企業債を発行しました。その残債は毎年の償還により年々減少しており、企業債残高対事業規模比率は類似団体の平均値に比べて、昨年度と同様に低くなっています。
 下水道事業の法適化に伴う打切決算の影響で、令和5年度の下水道使用料の一部が令和6年度の収益に計上されたため、前年度と比較して収益的収支比率が4.27ポイント、経費回収率が28.05ポイント減少しました。
 汚水処理原価については、類似団体平均値と同水準となっています。また、下水道使用料は20㎥（立方メートル）あたり1,830円（消費税率10％）で、府内平均（2,338円）と比べて低額となっています。
 なお、施設利用率は単独処理場を設置していないため、当該値を計上していません。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</si>
</sst>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96-4A16-9BF1-6B981F285D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0.34</c:v>
                </c:pt>
                <c:pt idx="1">
                  <c:v>0.04</c:v>
                </c:pt>
                <c:pt idx="2">
                  <c:v>0.06</c:v>
                </c:pt>
                <c:pt idx="3">
                  <c:v>0.01</c:v>
                </c:pt>
                <c:pt idx="4">
                  <c:v>0.18</c:v>
                </c:pt>
              </c:numCache>
            </c:numRef>
          </c:val>
          <c:smooth val="0"/>
          <c:extLst>
            <c:ext xmlns:c16="http://schemas.microsoft.com/office/drawing/2014/chart" uri="{C3380CC4-5D6E-409C-BE32-E72D297353CC}">
              <c16:uniqueId val="{00000001-2896-4A16-9BF1-6B981F285D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B5-4776-A420-012954136F8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50.06</c:v>
                </c:pt>
                <c:pt idx="1">
                  <c:v>46.3</c:v>
                </c:pt>
                <c:pt idx="2">
                  <c:v>47.23</c:v>
                </c:pt>
                <c:pt idx="3">
                  <c:v>54.22</c:v>
                </c:pt>
                <c:pt idx="4">
                  <c:v>59.45</c:v>
                </c:pt>
              </c:numCache>
            </c:numRef>
          </c:val>
          <c:smooth val="0"/>
          <c:extLst>
            <c:ext xmlns:c16="http://schemas.microsoft.com/office/drawing/2014/chart" uri="{C3380CC4-5D6E-409C-BE32-E72D297353CC}">
              <c16:uniqueId val="{00000001-66B5-4776-A420-012954136F8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87.88</c:v>
                </c:pt>
                <c:pt idx="1">
                  <c:v>88.53</c:v>
                </c:pt>
                <c:pt idx="2">
                  <c:v>88.97</c:v>
                </c:pt>
                <c:pt idx="3">
                  <c:v>88.27</c:v>
                </c:pt>
                <c:pt idx="4">
                  <c:v>87.81</c:v>
                </c:pt>
              </c:numCache>
            </c:numRef>
          </c:val>
          <c:extLst>
            <c:ext xmlns:c16="http://schemas.microsoft.com/office/drawing/2014/chart" uri="{C3380CC4-5D6E-409C-BE32-E72D297353CC}">
              <c16:uniqueId val="{00000000-EE88-49F4-8FC2-EAC4164472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85.79</c:v>
                </c:pt>
                <c:pt idx="1">
                  <c:v>85.01</c:v>
                </c:pt>
                <c:pt idx="2">
                  <c:v>85.55</c:v>
                </c:pt>
                <c:pt idx="3">
                  <c:v>85.22</c:v>
                </c:pt>
                <c:pt idx="4">
                  <c:v>91.93</c:v>
                </c:pt>
              </c:numCache>
            </c:numRef>
          </c:val>
          <c:smooth val="0"/>
          <c:extLst>
            <c:ext xmlns:c16="http://schemas.microsoft.com/office/drawing/2014/chart" uri="{C3380CC4-5D6E-409C-BE32-E72D297353CC}">
              <c16:uniqueId val="{00000001-EE88-49F4-8FC2-EAC4164472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88.97</c:v>
                </c:pt>
                <c:pt idx="1">
                  <c:v>89.46</c:v>
                </c:pt>
                <c:pt idx="2">
                  <c:v>89.85</c:v>
                </c:pt>
                <c:pt idx="3">
                  <c:v>93.72</c:v>
                </c:pt>
                <c:pt idx="4">
                  <c:v>89.45</c:v>
                </c:pt>
              </c:numCache>
            </c:numRef>
          </c:val>
          <c:extLst>
            <c:ext xmlns:c16="http://schemas.microsoft.com/office/drawing/2014/chart" uri="{C3380CC4-5D6E-409C-BE32-E72D297353CC}">
              <c16:uniqueId val="{00000000-5D55-4637-9811-2BC75D72FBD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55-4637-9811-2BC75D72FBD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80-4552-B90B-117DAA35146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80-4552-B90B-117DAA35146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21-4093-A233-920BF438BF6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21-4093-A233-920BF438BF6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71-45DA-8A72-2282B30EB3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71-45DA-8A72-2282B30EB3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4E-4147-A7D6-CA601F2837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4E-4147-A7D6-CA601F2837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887.23</c:v>
                </c:pt>
                <c:pt idx="1">
                  <c:v>798.66</c:v>
                </c:pt>
                <c:pt idx="2">
                  <c:v>716.41</c:v>
                </c:pt>
                <c:pt idx="3">
                  <c:v>584.96</c:v>
                </c:pt>
                <c:pt idx="4">
                  <c:v>611.19000000000005</c:v>
                </c:pt>
              </c:numCache>
            </c:numRef>
          </c:val>
          <c:extLst>
            <c:ext xmlns:c16="http://schemas.microsoft.com/office/drawing/2014/chart" uri="{C3380CC4-5D6E-409C-BE32-E72D297353CC}">
              <c16:uniqueId val="{00000000-64DB-41B9-BE59-ACB82F44FAE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1105.9100000000001</c:v>
                </c:pt>
                <c:pt idx="1">
                  <c:v>1303.55</c:v>
                </c:pt>
                <c:pt idx="2">
                  <c:v>1172.21</c:v>
                </c:pt>
                <c:pt idx="3">
                  <c:v>1122.71</c:v>
                </c:pt>
                <c:pt idx="4">
                  <c:v>793.41</c:v>
                </c:pt>
              </c:numCache>
            </c:numRef>
          </c:val>
          <c:smooth val="0"/>
          <c:extLst>
            <c:ext xmlns:c16="http://schemas.microsoft.com/office/drawing/2014/chart" uri="{C3380CC4-5D6E-409C-BE32-E72D297353CC}">
              <c16:uniqueId val="{00000001-64DB-41B9-BE59-ACB82F44FAE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90.32</c:v>
                </c:pt>
                <c:pt idx="1">
                  <c:v>88.77</c:v>
                </c:pt>
                <c:pt idx="2">
                  <c:v>87.11</c:v>
                </c:pt>
                <c:pt idx="3">
                  <c:v>102.84</c:v>
                </c:pt>
                <c:pt idx="4">
                  <c:v>74.790000000000006</c:v>
                </c:pt>
              </c:numCache>
            </c:numRef>
          </c:val>
          <c:extLst>
            <c:ext xmlns:c16="http://schemas.microsoft.com/office/drawing/2014/chart" uri="{C3380CC4-5D6E-409C-BE32-E72D297353CC}">
              <c16:uniqueId val="{00000000-C96D-44F5-B0F8-B3BE097CBF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76.319999999999993</c:v>
                </c:pt>
                <c:pt idx="1">
                  <c:v>78.510000000000005</c:v>
                </c:pt>
                <c:pt idx="2">
                  <c:v>79.55</c:v>
                </c:pt>
                <c:pt idx="3">
                  <c:v>76.87</c:v>
                </c:pt>
                <c:pt idx="4">
                  <c:v>84.86</c:v>
                </c:pt>
              </c:numCache>
            </c:numRef>
          </c:val>
          <c:smooth val="0"/>
          <c:extLst>
            <c:ext xmlns:c16="http://schemas.microsoft.com/office/drawing/2014/chart" uri="{C3380CC4-5D6E-409C-BE32-E72D297353CC}">
              <c16:uniqueId val="{00000001-C96D-44F5-B0F8-B3BE097CBF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129.9</c:v>
                </c:pt>
                <c:pt idx="4">
                  <c:v>150</c:v>
                </c:pt>
              </c:numCache>
            </c:numRef>
          </c:val>
          <c:extLst>
            <c:ext xmlns:c16="http://schemas.microsoft.com/office/drawing/2014/chart" uri="{C3380CC4-5D6E-409C-BE32-E72D297353CC}">
              <c16:uniqueId val="{00000000-4EA3-4F60-B902-32379AF7716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171.08</c:v>
                </c:pt>
                <c:pt idx="1">
                  <c:v>160.44999999999999</c:v>
                </c:pt>
                <c:pt idx="2">
                  <c:v>161.13</c:v>
                </c:pt>
                <c:pt idx="3">
                  <c:v>161.19999999999999</c:v>
                </c:pt>
                <c:pt idx="4">
                  <c:v>147.69</c:v>
                </c:pt>
              </c:numCache>
            </c:numRef>
          </c:val>
          <c:smooth val="0"/>
          <c:extLst>
            <c:ext xmlns:c16="http://schemas.microsoft.com/office/drawing/2014/chart" uri="{C3380CC4-5D6E-409C-BE32-E72D297353CC}">
              <c16:uniqueId val="{00000001-4EA3-4F60-B902-32379AF7716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田尻町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Cb1</v>
      </c>
      <c r="X8" s="64"/>
      <c r="Y8" s="64"/>
      <c r="Z8" s="64"/>
      <c r="AA8" s="64"/>
      <c r="AB8" s="64"/>
      <c r="AC8" s="64"/>
      <c r="AD8" s="65" t="str">
        <f>データ!$M$6</f>
        <v>非設置</v>
      </c>
      <c r="AE8" s="65"/>
      <c r="AF8" s="65"/>
      <c r="AG8" s="65"/>
      <c r="AH8" s="65"/>
      <c r="AI8" s="65"/>
      <c r="AJ8" s="65"/>
      <c r="AK8" s="3"/>
      <c r="AL8" s="44">
        <f>データ!S6</f>
        <v>8493</v>
      </c>
      <c r="AM8" s="44"/>
      <c r="AN8" s="44"/>
      <c r="AO8" s="44"/>
      <c r="AP8" s="44"/>
      <c r="AQ8" s="44"/>
      <c r="AR8" s="44"/>
      <c r="AS8" s="44"/>
      <c r="AT8" s="45">
        <f>データ!T6</f>
        <v>5.62</v>
      </c>
      <c r="AU8" s="45"/>
      <c r="AV8" s="45"/>
      <c r="AW8" s="45"/>
      <c r="AX8" s="45"/>
      <c r="AY8" s="45"/>
      <c r="AZ8" s="45"/>
      <c r="BA8" s="45"/>
      <c r="BB8" s="45">
        <f>データ!U6</f>
        <v>1511.21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97.31</v>
      </c>
      <c r="Q10" s="45"/>
      <c r="R10" s="45"/>
      <c r="S10" s="45"/>
      <c r="T10" s="45"/>
      <c r="U10" s="45"/>
      <c r="V10" s="45"/>
      <c r="W10" s="45">
        <f>データ!Q6</f>
        <v>87.79</v>
      </c>
      <c r="X10" s="45"/>
      <c r="Y10" s="45"/>
      <c r="Z10" s="45"/>
      <c r="AA10" s="45"/>
      <c r="AB10" s="45"/>
      <c r="AC10" s="45"/>
      <c r="AD10" s="44">
        <f>データ!R6</f>
        <v>1830</v>
      </c>
      <c r="AE10" s="44"/>
      <c r="AF10" s="44"/>
      <c r="AG10" s="44"/>
      <c r="AH10" s="44"/>
      <c r="AI10" s="44"/>
      <c r="AJ10" s="44"/>
      <c r="AK10" s="2"/>
      <c r="AL10" s="44">
        <f>データ!V6</f>
        <v>7966</v>
      </c>
      <c r="AM10" s="44"/>
      <c r="AN10" s="44"/>
      <c r="AO10" s="44"/>
      <c r="AP10" s="44"/>
      <c r="AQ10" s="44"/>
      <c r="AR10" s="44"/>
      <c r="AS10" s="44"/>
      <c r="AT10" s="45">
        <f>データ!W6</f>
        <v>1.45</v>
      </c>
      <c r="AU10" s="45"/>
      <c r="AV10" s="45"/>
      <c r="AW10" s="45"/>
      <c r="AX10" s="45"/>
      <c r="AY10" s="45"/>
      <c r="AZ10" s="45"/>
      <c r="BA10" s="45"/>
      <c r="BB10" s="45">
        <f>データ!X6</f>
        <v>5493.79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6X7kbxwqJgeKp3qZ4ylvKCDQaCrMSVT4FWAedupXlt9zW/modGhJHDEdp3Pj10PQecRuZq4Vg69art+tPnTEOg==" saltValue="X8WRJGVQRa778wWgEmIl4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273627</v>
      </c>
      <c r="D6" s="19">
        <f t="shared" si="3"/>
        <v>47</v>
      </c>
      <c r="E6" s="19">
        <f t="shared" si="3"/>
        <v>17</v>
      </c>
      <c r="F6" s="19">
        <f t="shared" si="3"/>
        <v>1</v>
      </c>
      <c r="G6" s="19">
        <f t="shared" si="3"/>
        <v>0</v>
      </c>
      <c r="H6" s="19" t="str">
        <f t="shared" si="3"/>
        <v>大阪府　田尻町</v>
      </c>
      <c r="I6" s="19" t="str">
        <f t="shared" si="3"/>
        <v>法非適用</v>
      </c>
      <c r="J6" s="19" t="str">
        <f t="shared" si="3"/>
        <v>下水道事業</v>
      </c>
      <c r="K6" s="19" t="str">
        <f t="shared" si="3"/>
        <v>公共下水道</v>
      </c>
      <c r="L6" s="19" t="str">
        <f t="shared" si="3"/>
        <v>Cb1</v>
      </c>
      <c r="M6" s="19" t="str">
        <f t="shared" si="3"/>
        <v>非設置</v>
      </c>
      <c r="N6" s="20" t="str">
        <f t="shared" si="3"/>
        <v>-</v>
      </c>
      <c r="O6" s="20" t="str">
        <f t="shared" si="3"/>
        <v>該当数値なし</v>
      </c>
      <c r="P6" s="20">
        <f t="shared" si="3"/>
        <v>97.31</v>
      </c>
      <c r="Q6" s="20">
        <f t="shared" si="3"/>
        <v>87.79</v>
      </c>
      <c r="R6" s="20">
        <f t="shared" si="3"/>
        <v>1830</v>
      </c>
      <c r="S6" s="20">
        <f t="shared" si="3"/>
        <v>8493</v>
      </c>
      <c r="T6" s="20">
        <f t="shared" si="3"/>
        <v>5.62</v>
      </c>
      <c r="U6" s="20">
        <f t="shared" si="3"/>
        <v>1511.21</v>
      </c>
      <c r="V6" s="20">
        <f t="shared" si="3"/>
        <v>7966</v>
      </c>
      <c r="W6" s="20">
        <f t="shared" si="3"/>
        <v>1.45</v>
      </c>
      <c r="X6" s="20">
        <f t="shared" si="3"/>
        <v>5493.79</v>
      </c>
      <c r="Y6" s="21">
        <f>IF(Y7="",NA(),Y7)</f>
        <v>88.97</v>
      </c>
      <c r="Z6" s="21">
        <f t="shared" ref="Z6:AH6" si="4">IF(Z7="",NA(),Z7)</f>
        <v>89.46</v>
      </c>
      <c r="AA6" s="21">
        <f t="shared" si="4"/>
        <v>89.85</v>
      </c>
      <c r="AB6" s="21">
        <f t="shared" si="4"/>
        <v>93.72</v>
      </c>
      <c r="AC6" s="21">
        <f t="shared" si="4"/>
        <v>89.45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887.23</v>
      </c>
      <c r="BG6" s="21">
        <f t="shared" ref="BG6:BO6" si="7">IF(BG7="",NA(),BG7)</f>
        <v>798.66</v>
      </c>
      <c r="BH6" s="21">
        <f t="shared" si="7"/>
        <v>716.41</v>
      </c>
      <c r="BI6" s="21">
        <f t="shared" si="7"/>
        <v>584.96</v>
      </c>
      <c r="BJ6" s="21">
        <f t="shared" si="7"/>
        <v>611.19000000000005</v>
      </c>
      <c r="BK6" s="21">
        <f t="shared" si="7"/>
        <v>1105.9100000000001</v>
      </c>
      <c r="BL6" s="21">
        <f t="shared" si="7"/>
        <v>1303.55</v>
      </c>
      <c r="BM6" s="21">
        <f t="shared" si="7"/>
        <v>1172.21</v>
      </c>
      <c r="BN6" s="21">
        <f t="shared" si="7"/>
        <v>1122.71</v>
      </c>
      <c r="BO6" s="21">
        <f t="shared" si="7"/>
        <v>793.41</v>
      </c>
      <c r="BP6" s="20" t="str">
        <f>IF(BP7="","",IF(BP7="-","【-】","【"&amp;SUBSTITUTE(TEXT(BP7,"#,##0.00"),"-","△")&amp;"】"))</f>
        <v>【630.82】</v>
      </c>
      <c r="BQ6" s="21">
        <f>IF(BQ7="",NA(),BQ7)</f>
        <v>90.32</v>
      </c>
      <c r="BR6" s="21">
        <f t="shared" ref="BR6:BZ6" si="8">IF(BR7="",NA(),BR7)</f>
        <v>88.77</v>
      </c>
      <c r="BS6" s="21">
        <f t="shared" si="8"/>
        <v>87.11</v>
      </c>
      <c r="BT6" s="21">
        <f t="shared" si="8"/>
        <v>102.84</v>
      </c>
      <c r="BU6" s="21">
        <f t="shared" si="8"/>
        <v>74.790000000000006</v>
      </c>
      <c r="BV6" s="21">
        <f t="shared" si="8"/>
        <v>76.319999999999993</v>
      </c>
      <c r="BW6" s="21">
        <f t="shared" si="8"/>
        <v>78.510000000000005</v>
      </c>
      <c r="BX6" s="21">
        <f t="shared" si="8"/>
        <v>79.55</v>
      </c>
      <c r="BY6" s="21">
        <f t="shared" si="8"/>
        <v>76.87</v>
      </c>
      <c r="BZ6" s="21">
        <f t="shared" si="8"/>
        <v>84.86</v>
      </c>
      <c r="CA6" s="20" t="str">
        <f>IF(CA7="","",IF(CA7="-","【-】","【"&amp;SUBSTITUTE(TEXT(CA7,"#,##0.00"),"-","△")&amp;"】"))</f>
        <v>【97.81】</v>
      </c>
      <c r="CB6" s="21">
        <f>IF(CB7="",NA(),CB7)</f>
        <v>150</v>
      </c>
      <c r="CC6" s="21">
        <f t="shared" ref="CC6:CK6" si="9">IF(CC7="",NA(),CC7)</f>
        <v>150</v>
      </c>
      <c r="CD6" s="21">
        <f t="shared" si="9"/>
        <v>150</v>
      </c>
      <c r="CE6" s="21">
        <f t="shared" si="9"/>
        <v>129.9</v>
      </c>
      <c r="CF6" s="21">
        <f t="shared" si="9"/>
        <v>150</v>
      </c>
      <c r="CG6" s="21">
        <f t="shared" si="9"/>
        <v>171.08</v>
      </c>
      <c r="CH6" s="21">
        <f t="shared" si="9"/>
        <v>160.44999999999999</v>
      </c>
      <c r="CI6" s="21">
        <f t="shared" si="9"/>
        <v>161.13</v>
      </c>
      <c r="CJ6" s="21">
        <f t="shared" si="9"/>
        <v>161.19999999999999</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50.06</v>
      </c>
      <c r="CS6" s="21">
        <f t="shared" si="10"/>
        <v>46.3</v>
      </c>
      <c r="CT6" s="21">
        <f t="shared" si="10"/>
        <v>47.23</v>
      </c>
      <c r="CU6" s="21">
        <f t="shared" si="10"/>
        <v>54.22</v>
      </c>
      <c r="CV6" s="21">
        <f t="shared" si="10"/>
        <v>59.45</v>
      </c>
      <c r="CW6" s="20" t="str">
        <f>IF(CW7="","",IF(CW7="-","【-】","【"&amp;SUBSTITUTE(TEXT(CW7,"#,##0.00"),"-","△")&amp;"】"))</f>
        <v>【58.94】</v>
      </c>
      <c r="CX6" s="21">
        <f>IF(CX7="",NA(),CX7)</f>
        <v>87.88</v>
      </c>
      <c r="CY6" s="21">
        <f t="shared" ref="CY6:DG6" si="11">IF(CY7="",NA(),CY7)</f>
        <v>88.53</v>
      </c>
      <c r="CZ6" s="21">
        <f t="shared" si="11"/>
        <v>88.97</v>
      </c>
      <c r="DA6" s="21">
        <f t="shared" si="11"/>
        <v>88.27</v>
      </c>
      <c r="DB6" s="21">
        <f t="shared" si="11"/>
        <v>87.81</v>
      </c>
      <c r="DC6" s="21">
        <f t="shared" si="11"/>
        <v>85.79</v>
      </c>
      <c r="DD6" s="21">
        <f t="shared" si="11"/>
        <v>85.01</v>
      </c>
      <c r="DE6" s="21">
        <f t="shared" si="11"/>
        <v>85.55</v>
      </c>
      <c r="DF6" s="21">
        <f t="shared" si="11"/>
        <v>85.22</v>
      </c>
      <c r="DG6" s="21">
        <f t="shared" si="11"/>
        <v>91.93</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0.34</v>
      </c>
      <c r="EK6" s="21">
        <f t="shared" si="14"/>
        <v>0.04</v>
      </c>
      <c r="EL6" s="21">
        <f t="shared" si="14"/>
        <v>0.06</v>
      </c>
      <c r="EM6" s="21">
        <f t="shared" si="14"/>
        <v>0.01</v>
      </c>
      <c r="EN6" s="21">
        <f t="shared" si="14"/>
        <v>0.18</v>
      </c>
      <c r="EO6" s="20" t="str">
        <f>IF(EO7="","",IF(EO7="-","【-】","【"&amp;SUBSTITUTE(TEXT(EO7,"#,##0.00"),"-","△")&amp;"】"))</f>
        <v>【0.22】</v>
      </c>
    </row>
    <row r="7" spans="1:145" s="22" customFormat="1" x14ac:dyDescent="0.2">
      <c r="A7" s="14"/>
      <c r="B7" s="23">
        <v>2023</v>
      </c>
      <c r="C7" s="23">
        <v>273627</v>
      </c>
      <c r="D7" s="23">
        <v>47</v>
      </c>
      <c r="E7" s="23">
        <v>17</v>
      </c>
      <c r="F7" s="23">
        <v>1</v>
      </c>
      <c r="G7" s="23">
        <v>0</v>
      </c>
      <c r="H7" s="23" t="s">
        <v>97</v>
      </c>
      <c r="I7" s="23" t="s">
        <v>98</v>
      </c>
      <c r="J7" s="23" t="s">
        <v>99</v>
      </c>
      <c r="K7" s="23" t="s">
        <v>100</v>
      </c>
      <c r="L7" s="23" t="s">
        <v>101</v>
      </c>
      <c r="M7" s="23" t="s">
        <v>102</v>
      </c>
      <c r="N7" s="24" t="s">
        <v>103</v>
      </c>
      <c r="O7" s="24" t="s">
        <v>104</v>
      </c>
      <c r="P7" s="24">
        <v>97.31</v>
      </c>
      <c r="Q7" s="24">
        <v>87.79</v>
      </c>
      <c r="R7" s="24">
        <v>1830</v>
      </c>
      <c r="S7" s="24">
        <v>8493</v>
      </c>
      <c r="T7" s="24">
        <v>5.62</v>
      </c>
      <c r="U7" s="24">
        <v>1511.21</v>
      </c>
      <c r="V7" s="24">
        <v>7966</v>
      </c>
      <c r="W7" s="24">
        <v>1.45</v>
      </c>
      <c r="X7" s="24">
        <v>5493.79</v>
      </c>
      <c r="Y7" s="24">
        <v>88.97</v>
      </c>
      <c r="Z7" s="24">
        <v>89.46</v>
      </c>
      <c r="AA7" s="24">
        <v>89.85</v>
      </c>
      <c r="AB7" s="24">
        <v>93.72</v>
      </c>
      <c r="AC7" s="24">
        <v>89.45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887.23</v>
      </c>
      <c r="BG7" s="24">
        <v>798.66</v>
      </c>
      <c r="BH7" s="24">
        <v>716.41</v>
      </c>
      <c r="BI7" s="24">
        <v>584.96</v>
      </c>
      <c r="BJ7" s="24">
        <v>611.19000000000005</v>
      </c>
      <c r="BK7" s="24">
        <v>1105.9100000000001</v>
      </c>
      <c r="BL7" s="24">
        <v>1303.55</v>
      </c>
      <c r="BM7" s="24">
        <v>1172.21</v>
      </c>
      <c r="BN7" s="24">
        <v>1122.71</v>
      </c>
      <c r="BO7" s="24">
        <v>793.41</v>
      </c>
      <c r="BP7" s="24">
        <v>630.82000000000005</v>
      </c>
      <c r="BQ7" s="24">
        <v>90.32</v>
      </c>
      <c r="BR7" s="24">
        <v>88.77</v>
      </c>
      <c r="BS7" s="24">
        <v>87.11</v>
      </c>
      <c r="BT7" s="24">
        <v>102.84</v>
      </c>
      <c r="BU7" s="24">
        <v>74.790000000000006</v>
      </c>
      <c r="BV7" s="24">
        <v>76.319999999999993</v>
      </c>
      <c r="BW7" s="24">
        <v>78.510000000000005</v>
      </c>
      <c r="BX7" s="24">
        <v>79.55</v>
      </c>
      <c r="BY7" s="24">
        <v>76.87</v>
      </c>
      <c r="BZ7" s="24">
        <v>84.86</v>
      </c>
      <c r="CA7" s="24">
        <v>97.81</v>
      </c>
      <c r="CB7" s="24">
        <v>150</v>
      </c>
      <c r="CC7" s="24">
        <v>150</v>
      </c>
      <c r="CD7" s="24">
        <v>150</v>
      </c>
      <c r="CE7" s="24">
        <v>129.9</v>
      </c>
      <c r="CF7" s="24">
        <v>150</v>
      </c>
      <c r="CG7" s="24">
        <v>171.08</v>
      </c>
      <c r="CH7" s="24">
        <v>160.44999999999999</v>
      </c>
      <c r="CI7" s="24">
        <v>161.13</v>
      </c>
      <c r="CJ7" s="24">
        <v>161.19999999999999</v>
      </c>
      <c r="CK7" s="24">
        <v>147.69</v>
      </c>
      <c r="CL7" s="24">
        <v>138.75</v>
      </c>
      <c r="CM7" s="24" t="s">
        <v>103</v>
      </c>
      <c r="CN7" s="24" t="s">
        <v>103</v>
      </c>
      <c r="CO7" s="24" t="s">
        <v>103</v>
      </c>
      <c r="CP7" s="24" t="s">
        <v>103</v>
      </c>
      <c r="CQ7" s="24" t="s">
        <v>103</v>
      </c>
      <c r="CR7" s="24">
        <v>50.06</v>
      </c>
      <c r="CS7" s="24">
        <v>46.3</v>
      </c>
      <c r="CT7" s="24">
        <v>47.23</v>
      </c>
      <c r="CU7" s="24">
        <v>54.22</v>
      </c>
      <c r="CV7" s="24">
        <v>59.45</v>
      </c>
      <c r="CW7" s="24">
        <v>58.94</v>
      </c>
      <c r="CX7" s="24">
        <v>87.88</v>
      </c>
      <c r="CY7" s="24">
        <v>88.53</v>
      </c>
      <c r="CZ7" s="24">
        <v>88.97</v>
      </c>
      <c r="DA7" s="24">
        <v>88.27</v>
      </c>
      <c r="DB7" s="24">
        <v>87.81</v>
      </c>
      <c r="DC7" s="24">
        <v>85.79</v>
      </c>
      <c r="DD7" s="24">
        <v>85.01</v>
      </c>
      <c r="DE7" s="24">
        <v>85.55</v>
      </c>
      <c r="DF7" s="24">
        <v>85.22</v>
      </c>
      <c r="DG7" s="24">
        <v>91.93</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0.34</v>
      </c>
      <c r="EK7" s="24">
        <v>0.04</v>
      </c>
      <c r="EL7" s="24">
        <v>0.06</v>
      </c>
      <c r="EM7" s="24">
        <v>0.01</v>
      </c>
      <c r="EN7" s="24">
        <v>0.18</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2025-02-27T01:03:44Z</cp:lastPrinted>
  <dcterms:created xsi:type="dcterms:W3CDTF">2025-01-24T07:28:52Z</dcterms:created>
  <dcterms:modified xsi:type="dcterms:W3CDTF">2025-03-05T00:09:53Z</dcterms:modified>
  <cp:category/>
</cp:coreProperties>
</file>