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82772D52-18A2-4281-B69A-EB4C70683B5B}" xr6:coauthVersionLast="47" xr6:coauthVersionMax="47" xr10:uidLastSave="{00000000-0000-0000-0000-000000000000}"/>
  <workbookProtection workbookAlgorithmName="SHA-512" workbookHashValue="MtcenYtHjIKjSXPGM/IO0IUY0cCAkfgj31L/a3spnWX36vB43FxY29UClOkpxiuhxNfGkOprKnxLuTyRY3Kz+g==" workbookSaltValue="mx7gwORT0BHf3hI9YXXaU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E85" i="4"/>
  <c r="P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<sst xmlns="http://schemas.openxmlformats.org/spreadsheetml/2006/main" count="319" uniqueCount="115">
  <si>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</si>
  <si>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</si>
  <si>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</si>
  <si>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</si>
  <si>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</si>
  <si>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</si>
  <si>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</si>
  <si>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</si>
  <si>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</si>
  <si>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</si>
  <si>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</si>
  <si>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</si>
  <si>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</si>
  <si>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</si>
  <si>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</si>
  <si>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</si>
  <si>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</si>
  <si>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</si>
  <si>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</si>
  <si>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</si>
  <si>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</si>
  <si>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</si>
  <si>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</si>
  <si>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</si>
  <si>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</si>
  <si>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</si>
  <si>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</si>
  <si>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</si>
  <si>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</si>
  <si>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</si>
  <si>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</si>
  <si>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</si>
  <si>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</si>
  <si>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</si>
  <si>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</si>
  <si>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</si>
  <si>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</si>
  <si>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</si>
  <si>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</si>
  <si>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</si>
  <si>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</si>
  <si>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</si>
  <si>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</si>
  <si>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</si>
  <si>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</si>
  <si>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</si>
  <si>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</si>
  <si>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</si>
  <si>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</si>
  <si>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</si>
  <si>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</si>
  <si>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</si>
  <si>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</si>
  <si>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</si>
  <si>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</si>
  <si>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</si>
  <si>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</si>
  <si>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</si>
  <si>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</si>
  <si>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</si>
  <si>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</si>
  <si>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</si>
  <si>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</si>
  <si>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</si>
  <si>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</si>
  <si>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</si>
  <si>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</si>
  <si>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</si>
  <si>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</si>
  <si>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</si>
  <si>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</si>
  <si>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</si>
  <si>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</si>
  <si>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</si>
  <si>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</si>
  <si>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</si>
  <si>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</si>
  <si>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</si>
  <si>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</si>
  <si>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</si>
  <si>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</si>
  <si>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</si>
  <si>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</si>
  <si>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</si>
  <si>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</si>
  <si>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</si>
  <si>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</si>
  <si>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</si>
  <si>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</si>
  <si>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</si>
  <si>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</si>
  <si>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</si>
  <si>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</si>
  <si>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</si>
  <si>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</si>
  <si>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</si>
  <si>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</si>
  <si>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</si>
  <si>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</si>
  <si>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</si>
  <si>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</si>
  <si>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</si>
  <si>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</si>
  <si>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</si>
  <si>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</si>
  <si>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</si>
  <si>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</si>
  <si>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</si>
  <si>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</si>
  <si>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</si>
  <si>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</si>
  <si>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</si>
  <si>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現状、経費回収率や汚水処理原価の全国平均値との乖離が大きいことからも、施設の維持に係るコストに対して、料金収入が著しく低い状況であると判断されます。水洗化率は、大きな伸びが見込めないことから、委託費用の見直し等により維持管理費の低減に努めるとともに、接続促進や料金改定による収入の増加に取り組む必要があります。
　今後、人口減少等に伴い更なる収入減少が見込まれることから、現在、策定中の経営戦略に基づいて、料金改定の具体的な検討を進めるとともに、維持管理に係る委託料の低減に取り組み、経営改善を推進していきます。</t>
    <rPh sb="126" eb="128">
      <t>セツゾク</t>
    </rPh>
    <rPh sb="128" eb="130">
      <t>ソクシン</t>
    </rPh>
    <phoneticPr fontId="4"/>
  </si>
  <si>
    <t>①経常収支比率
　経常収支に占める減価償却費の割合が公共より小さく、また、一般会計繰入金の振分け割合の影響で、特環では124.47ポイントとなっている。
②累積欠損金比率
　一般会計繰入金の振分け割合の影響で、特環では累積欠損金比率は発生していない。
③流動比率
　一般会計繰入金の振分け割合の影響で、現金預金に偏りが生じ、特環は98.33ポイントとなっている。
④企業債残高対事業規模比率
　類似団体よりも高い値であり、今後も面整備が続くため、企業債の新規発行予定があることから、令和12年度までは増加する見通しとなっている。　　　　　　　
⑤経費回収率
　経費回収率は54.35ポイントと100％を大きく下回り、類似団体平均も下回っている。これは、人口密度の低い農村部での事業であり、汚水処理費用を料金収入で賄えていない状況となっている。
⑥汚水処理原価
　汚水処理原価は294.26ポイントと類似団体平均値を下回っており、有収水量に対し汚水処理に掛かる費用の割合が高くなっている。
⑧水洗化率
　面整備中のため、水洗化率は70.86ポイントと類似団体平均値を下回っている。</t>
    <rPh sb="26" eb="28">
      <t>コウキョウ</t>
    </rPh>
    <rPh sb="30" eb="31">
      <t>チイ</t>
    </rPh>
    <rPh sb="55" eb="57">
      <t>トッカン</t>
    </rPh>
    <rPh sb="105" eb="107">
      <t>トッカン</t>
    </rPh>
    <rPh sb="109" eb="111">
      <t>ルイセキ</t>
    </rPh>
    <rPh sb="111" eb="113">
      <t>ケッソン</t>
    </rPh>
    <rPh sb="113" eb="114">
      <t>キン</t>
    </rPh>
    <rPh sb="114" eb="116">
      <t>ヒリツ</t>
    </rPh>
    <rPh sb="117" eb="119">
      <t>ハッセイ</t>
    </rPh>
    <rPh sb="162" eb="164">
      <t>トッカン</t>
    </rPh>
    <rPh sb="211" eb="213">
      <t>コンゴ</t>
    </rPh>
    <rPh sb="218" eb="219">
      <t>ツヅ</t>
    </rPh>
    <rPh sb="241" eb="243">
      <t>レイワ</t>
    </rPh>
    <rPh sb="245" eb="247">
      <t>ネンド</t>
    </rPh>
    <rPh sb="250" eb="252">
      <t>ゾウカ</t>
    </rPh>
    <rPh sb="432" eb="434">
      <t>ワリアイ</t>
    </rPh>
    <rPh sb="435" eb="436">
      <t>タカ</t>
    </rPh>
    <rPh sb="451" eb="452">
      <t>メン</t>
    </rPh>
    <rPh sb="452" eb="454">
      <t>セイビ</t>
    </rPh>
    <rPh sb="454" eb="455">
      <t>チュウ</t>
    </rPh>
    <rPh sb="482" eb="483">
      <t>シタ</t>
    </rPh>
    <phoneticPr fontId="4"/>
  </si>
  <si>
    <t>①有形固定資産減価償却費率
　有形固定資産のうち償却対象資産の減価償却がどの程度進んでいるかについては、2.48ポイントと低い値を示しているが、これは、企業会計移行1年目であることが要因として考えられる為、今後の値の変化について注視する必要があります。
②管渠老朽化率
　法定耐用年数を超過した管渠延長の割合は0.00ポイントであり、管渠施設の老朽化については差し迫った心配はない状況です。</t>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61" eb="62">
      <t>ヒク</t>
    </rPh>
    <rPh sb="63" eb="64">
      <t>アタイ</t>
    </rPh>
    <rPh sb="65" eb="66">
      <t>シメ</t>
    </rPh>
    <rPh sb="76" eb="78">
      <t>キギョウ</t>
    </rPh>
    <rPh sb="78" eb="80">
      <t>カイケイ</t>
    </rPh>
    <rPh sb="80" eb="82">
      <t>イコウ</t>
    </rPh>
    <rPh sb="83" eb="84">
      <t>ネン</t>
    </rPh>
    <rPh sb="84" eb="85">
      <t>メ</t>
    </rPh>
    <rPh sb="91" eb="93">
      <t>ヨウイン</t>
    </rPh>
    <rPh sb="96" eb="97">
      <t>カンガ</t>
    </rPh>
    <rPh sb="136" eb="138">
      <t>ホウテイ</t>
    </rPh>
    <rPh sb="138" eb="140">
      <t>タイヨウ</t>
    </rPh>
    <rPh sb="140" eb="142">
      <t>ネンスウ</t>
    </rPh>
    <rPh sb="143" eb="145">
      <t>チョウカ</t>
    </rPh>
    <rPh sb="147" eb="149">
      <t>カンキョ</t>
    </rPh>
    <rPh sb="149" eb="151">
      <t>エンチョウ</t>
    </rPh>
    <rPh sb="152" eb="154">
      <t>ワリアイ</t>
    </rPh>
    <rPh sb="164" eb="166">
      <t>ケントウ</t>
    </rPh>
    <rPh sb="170" eb="172">
      <t>ホウテイ</t>
    </rPh>
    <rPh sb="172" eb="174">
      <t>タイヨウ</t>
    </rPh>
    <rPh sb="174" eb="176">
      <t>ネンスウ</t>
    </rPh>
    <rPh sb="177" eb="179">
      <t>ケイカ</t>
    </rPh>
    <rPh sb="181" eb="183">
      <t>カンキョ</t>
    </rPh>
    <rPh sb="186" eb="188">
      <t>ジョウキョウカンキョシセツロウキュウカサセマシンパイジョウキョウ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</si>
</sst>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87-4E12-B1FF-81A2E794CC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DC87-4E12-B1FF-81A2E794CC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36.67</c:v>
                </c:pt>
              </c:numCache>
            </c:numRef>
          </c:val>
          <c:extLst>
            <c:ext xmlns:c16="http://schemas.microsoft.com/office/drawing/2014/chart" uri="{C3380CC4-5D6E-409C-BE32-E72D297353CC}">
              <c16:uniqueId val="{00000000-351B-4533-99F5-3F22E625F9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351B-4533-99F5-3F22E625F9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70.86</c:v>
                </c:pt>
              </c:numCache>
            </c:numRef>
          </c:val>
          <c:extLst>
            <c:ext xmlns:c16="http://schemas.microsoft.com/office/drawing/2014/chart" uri="{C3380CC4-5D6E-409C-BE32-E72D297353CC}">
              <c16:uniqueId val="{00000000-47CE-418A-A31E-78245E9749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47CE-418A-A31E-78245E9749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124.47</c:v>
                </c:pt>
              </c:numCache>
            </c:numRef>
          </c:val>
          <c:extLst>
            <c:ext xmlns:c16="http://schemas.microsoft.com/office/drawing/2014/chart" uri="{C3380CC4-5D6E-409C-BE32-E72D297353CC}">
              <c16:uniqueId val="{00000000-5B43-4328-8422-8C27AEA20A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5B43-4328-8422-8C27AEA20A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2.48</c:v>
                </c:pt>
              </c:numCache>
            </c:numRef>
          </c:val>
          <c:extLst>
            <c:ext xmlns:c16="http://schemas.microsoft.com/office/drawing/2014/chart" uri="{C3380CC4-5D6E-409C-BE32-E72D297353CC}">
              <c16:uniqueId val="{00000000-A447-4437-85D0-2F97EB7362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A447-4437-85D0-2F97EB7362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F47-4DFB-BD17-D7D071BE7D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4F47-4DFB-BD17-D7D071BE7D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47-4C95-9DF0-3B4CBE1AD1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8D47-4C95-9DF0-3B4CBE1AD1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98.33</c:v>
                </c:pt>
              </c:numCache>
            </c:numRef>
          </c:val>
          <c:extLst>
            <c:ext xmlns:c16="http://schemas.microsoft.com/office/drawing/2014/chart" uri="{C3380CC4-5D6E-409C-BE32-E72D297353CC}">
              <c16:uniqueId val="{00000000-6549-40B9-9799-6D2C03C361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6549-40B9-9799-6D2C03C361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1627.17</c:v>
                </c:pt>
              </c:numCache>
            </c:numRef>
          </c:val>
          <c:extLst>
            <c:ext xmlns:c16="http://schemas.microsoft.com/office/drawing/2014/chart" uri="{C3380CC4-5D6E-409C-BE32-E72D297353CC}">
              <c16:uniqueId val="{00000000-D0B1-431D-B6EA-3BBABFFEB9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D0B1-431D-B6EA-3BBABFFEB9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54.35</c:v>
                </c:pt>
              </c:numCache>
            </c:numRef>
          </c:val>
          <c:extLst>
            <c:ext xmlns:c16="http://schemas.microsoft.com/office/drawing/2014/chart" uri="{C3380CC4-5D6E-409C-BE32-E72D297353CC}">
              <c16:uniqueId val="{00000000-B08D-4797-BD0A-4CE073DAA4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B08D-4797-BD0A-4CE073DAA4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294.26</c:v>
                </c:pt>
              </c:numCache>
            </c:numRef>
          </c:val>
          <c:extLst>
            <c:ext xmlns:c16="http://schemas.microsoft.com/office/drawing/2014/chart" uri="{C3380CC4-5D6E-409C-BE32-E72D297353CC}">
              <c16:uniqueId val="{00000000-AD1F-4521-8E5A-DC81AB1DA0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AD1F-4521-8E5A-DC81AB1DA0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能勢町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9125</v>
      </c>
      <c r="AM8" s="44"/>
      <c r="AN8" s="44"/>
      <c r="AO8" s="44"/>
      <c r="AP8" s="44"/>
      <c r="AQ8" s="44"/>
      <c r="AR8" s="44"/>
      <c r="AS8" s="44"/>
      <c r="AT8" s="45">
        <f>データ!T6</f>
        <v>98.75</v>
      </c>
      <c r="AU8" s="45"/>
      <c r="AV8" s="45"/>
      <c r="AW8" s="45"/>
      <c r="AX8" s="45"/>
      <c r="AY8" s="45"/>
      <c r="AZ8" s="45"/>
      <c r="BA8" s="45"/>
      <c r="BB8" s="45">
        <f>データ!U6</f>
        <v>92.41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47.16</v>
      </c>
      <c r="J10" s="45"/>
      <c r="K10" s="45"/>
      <c r="L10" s="45"/>
      <c r="M10" s="45"/>
      <c r="N10" s="45"/>
      <c r="O10" s="45"/>
      <c r="P10" s="45">
        <f>データ!P6</f>
        <v>13.39</v>
      </c>
      <c r="Q10" s="45"/>
      <c r="R10" s="45"/>
      <c r="S10" s="45"/>
      <c r="T10" s="45"/>
      <c r="U10" s="45"/>
      <c r="V10" s="45"/>
      <c r="W10" s="45">
        <f>データ!Q6</f>
        <v>82.32</v>
      </c>
      <c r="X10" s="45"/>
      <c r="Y10" s="45"/>
      <c r="Z10" s="45"/>
      <c r="AA10" s="45"/>
      <c r="AB10" s="45"/>
      <c r="AC10" s="45"/>
      <c r="AD10" s="44">
        <f>データ!R6</f>
        <v>2313</v>
      </c>
      <c r="AE10" s="44"/>
      <c r="AF10" s="44"/>
      <c r="AG10" s="44"/>
      <c r="AH10" s="44"/>
      <c r="AI10" s="44"/>
      <c r="AJ10" s="44"/>
      <c r="AK10" s="2"/>
      <c r="AL10" s="44">
        <f>データ!V6</f>
        <v>1215</v>
      </c>
      <c r="AM10" s="44"/>
      <c r="AN10" s="44"/>
      <c r="AO10" s="44"/>
      <c r="AP10" s="44"/>
      <c r="AQ10" s="44"/>
      <c r="AR10" s="44"/>
      <c r="AS10" s="44"/>
      <c r="AT10" s="45">
        <f>データ!W6</f>
        <v>0.83</v>
      </c>
      <c r="AU10" s="45"/>
      <c r="AV10" s="45"/>
      <c r="AW10" s="45"/>
      <c r="AX10" s="45"/>
      <c r="AY10" s="45"/>
      <c r="AZ10" s="45"/>
      <c r="BA10" s="45"/>
      <c r="BB10" s="45">
        <f>データ!X6</f>
        <v>1463.86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oqtjTKNBievefubNOTGI6aRgMxh6qdugOF6Nk42ByhHiPeVVXGAI/kCHiRxW5JGYSuiW95ubGgnn1FZj3ECWA==" saltValue="Zoj1j+11Xg79LqTgnUzx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273228</v>
      </c>
      <c r="D6" s="19">
        <f t="shared" si="3"/>
        <v>46</v>
      </c>
      <c r="E6" s="19">
        <f t="shared" si="3"/>
        <v>17</v>
      </c>
      <c r="F6" s="19">
        <f t="shared" si="3"/>
        <v>4</v>
      </c>
      <c r="G6" s="19">
        <f t="shared" si="3"/>
        <v>0</v>
      </c>
      <c r="H6" s="19" t="str">
        <f t="shared" si="3"/>
        <v>大阪府　能勢町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47.16</v>
      </c>
      <c r="P6" s="20">
        <f t="shared" si="3"/>
        <v>13.39</v>
      </c>
      <c r="Q6" s="20">
        <f t="shared" si="3"/>
        <v>82.32</v>
      </c>
      <c r="R6" s="20">
        <f t="shared" si="3"/>
        <v>2313</v>
      </c>
      <c r="S6" s="20">
        <f t="shared" si="3"/>
        <v>9125</v>
      </c>
      <c r="T6" s="20">
        <f t="shared" si="3"/>
        <v>98.75</v>
      </c>
      <c r="U6" s="20">
        <f t="shared" si="3"/>
        <v>92.41</v>
      </c>
      <c r="V6" s="20">
        <f t="shared" si="3"/>
        <v>1215</v>
      </c>
      <c r="W6" s="20">
        <f t="shared" si="3"/>
        <v>0.83</v>
      </c>
      <c r="X6" s="20">
        <f t="shared" si="3"/>
        <v>1463.86</v>
      </c>
      <c r="Y6" s="21" t="str">
        <f>IF(Y7="",NA(),Y7)</f>
        <v>-</v>
      </c>
      <c r="Z6" s="21" t="str">
        <f t="shared" ref="Z6:AH6" si="4">IF(Z7="",NA(),Z7)</f>
        <v>-</v>
      </c>
      <c r="AA6" s="21" t="str">
        <f t="shared" si="4"/>
        <v>-</v>
      </c>
      <c r="AB6" s="21" t="str">
        <f t="shared" si="4"/>
        <v>-</v>
      </c>
      <c r="AC6" s="21">
        <f t="shared" si="4"/>
        <v>124.47</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98.33</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1627.17</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54.35</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294.26</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36.67</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70.86</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2.48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273228</v>
      </c>
      <c r="D7" s="23">
        <v>46</v>
      </c>
      <c r="E7" s="23">
        <v>17</v>
      </c>
      <c r="F7" s="23">
        <v>4</v>
      </c>
      <c r="G7" s="23">
        <v>0</v>
      </c>
      <c r="H7" s="23" t="s">
        <v>96</v>
      </c>
      <c r="I7" s="23" t="s">
        <v>97</v>
      </c>
      <c r="J7" s="23" t="s">
        <v>98</v>
      </c>
      <c r="K7" s="23" t="s">
        <v>99</v>
      </c>
      <c r="L7" s="23" t="s">
        <v>100</v>
      </c>
      <c r="M7" s="23" t="s">
        <v>101</v>
      </c>
      <c r="N7" s="24" t="s">
        <v>102</v>
      </c>
      <c r="O7" s="24">
        <v>47.16</v>
      </c>
      <c r="P7" s="24">
        <v>13.39</v>
      </c>
      <c r="Q7" s="24">
        <v>82.32</v>
      </c>
      <c r="R7" s="24">
        <v>2313</v>
      </c>
      <c r="S7" s="24">
        <v>9125</v>
      </c>
      <c r="T7" s="24">
        <v>98.75</v>
      </c>
      <c r="U7" s="24">
        <v>92.41</v>
      </c>
      <c r="V7" s="24">
        <v>1215</v>
      </c>
      <c r="W7" s="24">
        <v>0.83</v>
      </c>
      <c r="X7" s="24">
        <v>1463.86</v>
      </c>
      <c r="Y7" s="24" t="s">
        <v>102</v>
      </c>
      <c r="Z7" s="24" t="s">
        <v>102</v>
      </c>
      <c r="AA7" s="24" t="s">
        <v>102</v>
      </c>
      <c r="AB7" s="24" t="s">
        <v>102</v>
      </c>
      <c r="AC7" s="24">
        <v>124.47</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98.33</v>
      </c>
      <c r="AZ7" s="24" t="s">
        <v>102</v>
      </c>
      <c r="BA7" s="24" t="s">
        <v>102</v>
      </c>
      <c r="BB7" s="24" t="s">
        <v>102</v>
      </c>
      <c r="BC7" s="24" t="s">
        <v>102</v>
      </c>
      <c r="BD7" s="24">
        <v>50.63</v>
      </c>
      <c r="BE7" s="24">
        <v>48.91</v>
      </c>
      <c r="BF7" s="24" t="s">
        <v>102</v>
      </c>
      <c r="BG7" s="24" t="s">
        <v>102</v>
      </c>
      <c r="BH7" s="24" t="s">
        <v>102</v>
      </c>
      <c r="BI7" s="24" t="s">
        <v>102</v>
      </c>
      <c r="BJ7" s="24">
        <v>1627.17</v>
      </c>
      <c r="BK7" s="24" t="s">
        <v>102</v>
      </c>
      <c r="BL7" s="24" t="s">
        <v>102</v>
      </c>
      <c r="BM7" s="24" t="s">
        <v>102</v>
      </c>
      <c r="BN7" s="24" t="s">
        <v>102</v>
      </c>
      <c r="BO7" s="24">
        <v>1168.69</v>
      </c>
      <c r="BP7" s="24">
        <v>1156.82</v>
      </c>
      <c r="BQ7" s="24" t="s">
        <v>102</v>
      </c>
      <c r="BR7" s="24" t="s">
        <v>102</v>
      </c>
      <c r="BS7" s="24" t="s">
        <v>102</v>
      </c>
      <c r="BT7" s="24" t="s">
        <v>102</v>
      </c>
      <c r="BU7" s="24">
        <v>54.35</v>
      </c>
      <c r="BV7" s="24" t="s">
        <v>102</v>
      </c>
      <c r="BW7" s="24" t="s">
        <v>102</v>
      </c>
      <c r="BX7" s="24" t="s">
        <v>102</v>
      </c>
      <c r="BY7" s="24" t="s">
        <v>102</v>
      </c>
      <c r="BZ7" s="24">
        <v>70.709999999999994</v>
      </c>
      <c r="CA7" s="24">
        <v>75.33</v>
      </c>
      <c r="CB7" s="24" t="s">
        <v>102</v>
      </c>
      <c r="CC7" s="24" t="s">
        <v>102</v>
      </c>
      <c r="CD7" s="24" t="s">
        <v>102</v>
      </c>
      <c r="CE7" s="24" t="s">
        <v>102</v>
      </c>
      <c r="CF7" s="24">
        <v>294.26</v>
      </c>
      <c r="CG7" s="24" t="s">
        <v>102</v>
      </c>
      <c r="CH7" s="24" t="s">
        <v>102</v>
      </c>
      <c r="CI7" s="24" t="s">
        <v>102</v>
      </c>
      <c r="CJ7" s="24" t="s">
        <v>102</v>
      </c>
      <c r="CK7" s="24">
        <v>233.15</v>
      </c>
      <c r="CL7" s="24">
        <v>215.73</v>
      </c>
      <c r="CM7" s="24" t="s">
        <v>102</v>
      </c>
      <c r="CN7" s="24" t="s">
        <v>102</v>
      </c>
      <c r="CO7" s="24" t="s">
        <v>102</v>
      </c>
      <c r="CP7" s="24" t="s">
        <v>102</v>
      </c>
      <c r="CQ7" s="24">
        <v>36.67</v>
      </c>
      <c r="CR7" s="24" t="s">
        <v>102</v>
      </c>
      <c r="CS7" s="24" t="s">
        <v>102</v>
      </c>
      <c r="CT7" s="24" t="s">
        <v>102</v>
      </c>
      <c r="CU7" s="24" t="s">
        <v>102</v>
      </c>
      <c r="CV7" s="24">
        <v>42.09</v>
      </c>
      <c r="CW7" s="24">
        <v>43.28</v>
      </c>
      <c r="CX7" s="24" t="s">
        <v>102</v>
      </c>
      <c r="CY7" s="24" t="s">
        <v>102</v>
      </c>
      <c r="CZ7" s="24" t="s">
        <v>102</v>
      </c>
      <c r="DA7" s="24" t="s">
        <v>102</v>
      </c>
      <c r="DB7" s="24">
        <v>70.86</v>
      </c>
      <c r="DC7" s="24" t="s">
        <v>102</v>
      </c>
      <c r="DD7" s="24" t="s">
        <v>102</v>
      </c>
      <c r="DE7" s="24" t="s">
        <v>102</v>
      </c>
      <c r="DF7" s="24" t="s">
        <v>102</v>
      </c>
      <c r="DG7" s="24">
        <v>84.73</v>
      </c>
      <c r="DH7" s="24">
        <v>86.21</v>
      </c>
      <c r="DI7" s="24" t="s">
        <v>102</v>
      </c>
      <c r="DJ7" s="24" t="s">
        <v>102</v>
      </c>
      <c r="DK7" s="24" t="s">
        <v>102</v>
      </c>
      <c r="DL7" s="24" t="s">
        <v>102</v>
      </c>
      <c r="DM7" s="24">
        <v>2.48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2025-02-27T01:01:10Z</cp:lastPrinted>
  <dcterms:created xsi:type="dcterms:W3CDTF">2025-01-24T07:12:38Z</dcterms:created>
  <dcterms:modified xsi:type="dcterms:W3CDTF">2025-02-27T06:42:16Z</dcterms:modified>
  <cp:category/>
</cp:coreProperties>
</file>