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1958E501-E608-4653-906E-34ADA843273D}" xr6:coauthVersionLast="47" xr6:coauthVersionMax="47" xr10:uidLastSave="{00000000-0000-0000-0000-000000000000}"/>
  <workbookProtection workbookAlgorithmName="SHA-512" workbookHashValue="emfXPf6UMf859m0Rj4iXwVOiny6MNEAQh6Lrl2xiKSO/BBMCIk02n09ZKm4GN3r9Ul0xsRIfuqiNszNn2xd9NA==" workbookSaltValue="IurRciTXpLNXkPxYTwRL4w=="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G85" i="4"/>
  <c r="BB10" i="4"/>
  <c r="AT10" i="4"/>
</calcChain>
</file>

<file path=xl/sharedStrings.xml><?xml version="1.0" encoding="utf-8"?>
<sst xmlns="http://schemas.openxmlformats.org/spreadsheetml/2006/main" count="319" uniqueCount="117">
  <si>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</si>
  <si>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</si>
  <si>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</si>
  <si>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</si>
  <si>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</si>
  <si>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</si>
  <si>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</si>
  <si>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</si>
  <si>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</si>
  <si>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</si>
  <si>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</si>
  <si>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</si>
  <si>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</si>
  <si>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</si>
  <si>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</si>
  <si>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</si>
  <si>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</si>
  <si>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</si>
  <si>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</si>
  <si>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</si>
  <si>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</si>
  <si>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</si>
  <si>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</si>
  <si>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</si>
  <si>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</si>
  <si>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</si>
  <si>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</si>
  <si>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</si>
  <si>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</si>
  <si>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</si>
  <si>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</si>
  <si>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</si>
  <si>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</si>
  <si>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</si>
  <si>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</si>
  <si>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</si>
  <si>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</si>
  <si>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</si>
  <si>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</si>
  <si>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</si>
  <si>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</si>
  <si>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</si>
  <si>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</si>
  <si>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</si>
  <si>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</si>
  <si>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</si>
  <si>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</si>
  <si>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</si>
  <si>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</si>
  <si>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</si>
  <si>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</si>
  <si>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</si>
  <si>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</si>
  <si>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</si>
  <si>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</si>
  <si>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</si>
  <si>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</si>
  <si>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</si>
  <si>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</si>
  <si>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</si>
  <si>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</si>
  <si>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</si>
  <si>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</si>
  <si>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</si>
  <si>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</si>
  <si>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</si>
  <si>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</si>
  <si>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</si>
  <si>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</si>
  <si>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</si>
  <si>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</si>
  <si>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</si>
  <si>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</si>
  <si>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</si>
  <si>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</si>
  <si>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</si>
  <si>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</si>
  <si>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</si>
  <si>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</si>
  <si>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</si>
  <si>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</si>
  <si>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</si>
  <si>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</si>
  <si>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</si>
  <si>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</si>
  <si>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</si>
  <si>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</si>
  <si>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</si>
  <si>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</si>
  <si>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</si>
  <si>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</si>
  <si>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</si>
  <si>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</si>
  <si>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</si>
  <si>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</si>
  <si>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</si>
  <si>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能勢町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</si>
  <si>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</si>
  <si>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</si>
  <si>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</si>
  <si>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</si>
  <si>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</si>
  <si>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</si>
  <si>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</si>
  <si>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</si>
  <si>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</si>
  <si>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</si>
  <si>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</si>
  <si>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</si>
  <si>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</si>
  <si>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</si>
  <si>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</si>
  <si>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</si>
  <si>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</si>
  <si>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現状、経費回収率や汚水処理原価の全国平均値との乖離が大きいことからも、施設の維持に係るコストに対して、料金収入が著しく低い状況であると判断されます。水洗化率は、大きな伸びが見込めないことから、委託費用の見直し等により維持管理費の低減に努めるとともに、接続促進や料金改定による収入の増加に取り組む必要があります。
　今後、人口減少等に伴い更なる収入減少が見込まれることから、現在、策定中の経営戦略に基づいて、料金改定の具体的な検討を進めるとともに、維持管理に係る委託料の低減に取り組み、経営改善を推進していきます。</t>
    <rPh sb="126" eb="128">
      <t>セツゾク</t>
    </rPh>
    <rPh sb="128" eb="130">
      <t>ソクシン</t>
    </rPh>
    <phoneticPr fontId="4"/>
  </si>
  <si>
    <t>①有形固定資産減価償却費率
　有形固定資産のうち償却対象資産の減価償却がどの程度進んでいるかについては、3.64ポイントと低い値を示しているが、これは、企業会計移行1年目であることが要因として考えられる為、今後の値の変化について注視する必要があります。また、能勢浄化センターは供用を開始して22年が経過することから、特に電気・機械設備の計画的な改築等を検討する時期が迫っています。
②管渠老朽化率
　法定耐用年数を超過した管渠延長の割合は0.00ポイントであり、管渠施設の老朽化については差し迫った心配はない状況です。</t>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61" eb="62">
      <t>ヒク</t>
    </rPh>
    <rPh sb="63" eb="64">
      <t>アタイ</t>
    </rPh>
    <rPh sb="65" eb="66">
      <t>シメ</t>
    </rPh>
    <rPh sb="76" eb="78">
      <t>キギョウ</t>
    </rPh>
    <rPh sb="78" eb="80">
      <t>カイケイ</t>
    </rPh>
    <rPh sb="80" eb="82">
      <t>イコウ</t>
    </rPh>
    <rPh sb="83" eb="84">
      <t>ネン</t>
    </rPh>
    <rPh sb="84" eb="85">
      <t>メ</t>
    </rPh>
    <rPh sb="91" eb="93">
      <t>ヨウイン</t>
    </rPh>
    <rPh sb="96" eb="97">
      <t>カンガ</t>
    </rPh>
    <rPh sb="131" eb="133">
      <t>ノセ</t>
    </rPh>
    <rPh sb="133" eb="135">
      <t>ジョウカ</t>
    </rPh>
    <rPh sb="161" eb="164">
      <t>ショリジョウ</t>
    </rPh>
    <rPh sb="164" eb="166">
      <t>シセツ</t>
    </rPh>
    <rPh sb="167" eb="169">
      <t>キョウヨウ</t>
    </rPh>
    <rPh sb="170" eb="172">
      <t>カイシ</t>
    </rPh>
    <rPh sb="176" eb="177">
      <t>ネン</t>
    </rPh>
    <rPh sb="178" eb="180">
      <t>ケイカ</t>
    </rPh>
    <rPh sb="187" eb="188">
      <t>トク</t>
    </rPh>
    <rPh sb="200" eb="202">
      <t>ホウテイ</t>
    </rPh>
    <rPh sb="202" eb="204">
      <t>タイヨウ</t>
    </rPh>
    <rPh sb="204" eb="206">
      <t>ネンスウ</t>
    </rPh>
    <rPh sb="207" eb="209">
      <t>チョウカ</t>
    </rPh>
    <rPh sb="211" eb="213">
      <t>カンキョ</t>
    </rPh>
    <rPh sb="213" eb="215">
      <t>エンチョウ</t>
    </rPh>
    <rPh sb="216" eb="218">
      <t>ワリアイ</t>
    </rPh>
    <rPh sb="228" eb="230">
      <t>ケントウ</t>
    </rPh>
    <rPh sb="234" eb="236">
      <t>ホウテイ</t>
    </rPh>
    <rPh sb="236" eb="238">
      <t>タイヨウ</t>
    </rPh>
    <rPh sb="238" eb="240">
      <t>ネンスウ</t>
    </rPh>
    <rPh sb="241" eb="243">
      <t>ケイカ</t>
    </rPh>
    <rPh sb="245" eb="247">
      <t>カンキョ</t>
    </rPh>
    <rPh sb="250" eb="252">
      <t>ジョウキョウカンキョシセツロウキュウカサセマシンパイジョウキョウ</t>
    </rPh>
    <phoneticPr fontId="4"/>
  </si>
  <si>
    <t>①経常収支比率
　経常収支に占める減価償却費の割合が大きく、経営の負担となっている。また、一般会計繰入金の振分け割合の影響で、公共では81.44ポイントとなっている。
②累積欠損金比率
　令和5年度は、企業会計移行に伴う打切り決算の影響と費用を収益で賄えていないことから、欠損金を計上している。また、一般会計繰入金の振分け割合の影響で、公共は217.84ポイントとなっている。
③流動比率
　一般会計繰入金の振分け割合の影響で、現金預金に偏りが生じ、公共は2.18ポイントとなっている。
④企業債残高対事業規模比率
　類似団体よりも高い値であるが、公共の面整備が完了しており、企業債の新規発行予定が当面ないため、今後は減少する見通しとなっている。
⑤経費回収率
　経費回収率は38.45ポイントと100％を大きく下回り、類似団体平均も下回っている。これは、人口密度の低い農村部での事業であり、汚水処理費用を料金収入で賄えていない状況となっている。
⑥汚水処理原価
　汚水処理原価は334.45ポイントと類似団体平均値を上回っており、有収水量に対し汚水処理に掛かる費用の割合が高くなっている。
⑧水洗化率
　水洗化率は94.26ポイントと類似団体平均値を上回っており、全国平均に近い数値となっている。</t>
    <rPh sb="1" eb="3">
      <t>ケイジョウ</t>
    </rPh>
    <rPh sb="3" eb="5">
      <t>シュウシ</t>
    </rPh>
    <rPh sb="5" eb="7">
      <t>ヒリツ</t>
    </rPh>
    <rPh sb="9" eb="11">
      <t>ケイジョウ</t>
    </rPh>
    <rPh sb="11" eb="13">
      <t>シュウシ</t>
    </rPh>
    <rPh sb="14" eb="15">
      <t>シ</t>
    </rPh>
    <rPh sb="17" eb="19">
      <t>ゲンカ</t>
    </rPh>
    <rPh sb="19" eb="21">
      <t>ショウキャク</t>
    </rPh>
    <rPh sb="21" eb="22">
      <t>ヒ</t>
    </rPh>
    <rPh sb="23" eb="25">
      <t>ワリアイ</t>
    </rPh>
    <rPh sb="26" eb="27">
      <t>オオ</t>
    </rPh>
    <rPh sb="30" eb="32">
      <t>ケイエイ</t>
    </rPh>
    <rPh sb="33" eb="35">
      <t>フタン</t>
    </rPh>
    <rPh sb="59" eb="61">
      <t>エイキョウ</t>
    </rPh>
    <rPh sb="63" eb="65">
      <t>コウキョウ</t>
    </rPh>
    <rPh sb="94" eb="96">
      <t>レイワ</t>
    </rPh>
    <rPh sb="97" eb="99">
      <t>ネンド</t>
    </rPh>
    <rPh sb="101" eb="103">
      <t>キギョウ</t>
    </rPh>
    <rPh sb="103" eb="105">
      <t>カイケイ</t>
    </rPh>
    <rPh sb="105" eb="107">
      <t>イコウ</t>
    </rPh>
    <rPh sb="108" eb="109">
      <t>トモナ</t>
    </rPh>
    <rPh sb="110" eb="112">
      <t>ウチキ</t>
    </rPh>
    <rPh sb="113" eb="115">
      <t>ケッサン</t>
    </rPh>
    <rPh sb="116" eb="118">
      <t>エイキョウ</t>
    </rPh>
    <rPh sb="119" eb="121">
      <t>ヒヨウ</t>
    </rPh>
    <rPh sb="122" eb="124">
      <t>シュウエキ</t>
    </rPh>
    <rPh sb="125" eb="126">
      <t>マカナ</t>
    </rPh>
    <rPh sb="136" eb="139">
      <t>ケッソンキン</t>
    </rPh>
    <rPh sb="140" eb="142">
      <t>ケイジョウ</t>
    </rPh>
    <rPh sb="164" eb="166">
      <t>エイキョウ</t>
    </rPh>
    <rPh sb="190" eb="192">
      <t>リュウドウ</t>
    </rPh>
    <rPh sb="192" eb="194">
      <t>ヒリツ</t>
    </rPh>
    <rPh sb="214" eb="216">
      <t>ゲンキン</t>
    </rPh>
    <rPh sb="216" eb="218">
      <t>ヨキン</t>
    </rPh>
    <rPh sb="219" eb="220">
      <t>カタヨ</t>
    </rPh>
    <rPh sb="222" eb="223">
      <t>ショウ</t>
    </rPh>
    <rPh sb="245" eb="247">
      <t>キギョウ</t>
    </rPh>
    <rPh sb="247" eb="248">
      <t>サイ</t>
    </rPh>
    <rPh sb="248" eb="250">
      <t>ザンダカ</t>
    </rPh>
    <rPh sb="250" eb="251">
      <t>タイ</t>
    </rPh>
    <rPh sb="251" eb="253">
      <t>ジギョウ</t>
    </rPh>
    <rPh sb="253" eb="255">
      <t>キボ</t>
    </rPh>
    <rPh sb="255" eb="257">
      <t>ヒリツ</t>
    </rPh>
    <rPh sb="259" eb="261">
      <t>ルイジ</t>
    </rPh>
    <rPh sb="261" eb="263">
      <t>ダンタイ</t>
    </rPh>
    <rPh sb="266" eb="267">
      <t>タカ</t>
    </rPh>
    <rPh sb="268" eb="269">
      <t>アタイ</t>
    </rPh>
    <rPh sb="274" eb="276">
      <t>コウキョウ</t>
    </rPh>
    <rPh sb="277" eb="278">
      <t>メン</t>
    </rPh>
    <rPh sb="278" eb="280">
      <t>セイビ</t>
    </rPh>
    <rPh sb="281" eb="283">
      <t>カンリョウ</t>
    </rPh>
    <rPh sb="288" eb="290">
      <t>キギョウ</t>
    </rPh>
    <rPh sb="290" eb="291">
      <t>サイ</t>
    </rPh>
    <rPh sb="292" eb="294">
      <t>シンキ</t>
    </rPh>
    <rPh sb="294" eb="296">
      <t>ハッコウ</t>
    </rPh>
    <rPh sb="296" eb="298">
      <t>ヨテイ</t>
    </rPh>
    <rPh sb="299" eb="301">
      <t>トウメン</t>
    </rPh>
    <rPh sb="306" eb="308">
      <t>コンゴ</t>
    </rPh>
    <rPh sb="309" eb="311">
      <t>ゲンショウ</t>
    </rPh>
    <rPh sb="313" eb="315">
      <t>ミトオ</t>
    </rPh>
    <rPh sb="325" eb="327">
      <t>ケイヒ</t>
    </rPh>
    <rPh sb="327" eb="329">
      <t>カイシュウ</t>
    </rPh>
    <rPh sb="329" eb="330">
      <t>リツ</t>
    </rPh>
    <rPh sb="332" eb="334">
      <t>ケイヒ</t>
    </rPh>
    <rPh sb="334" eb="336">
      <t>カイシュウ</t>
    </rPh>
    <rPh sb="336" eb="337">
      <t>リツ</t>
    </rPh>
    <rPh sb="353" eb="354">
      <t>オオ</t>
    </rPh>
    <rPh sb="356" eb="358">
      <t>シタマワ</t>
    </rPh>
    <rPh sb="370" eb="371">
      <t>オオ</t>
    </rPh>
    <rPh sb="378" eb="380">
      <t>ジンコウ</t>
    </rPh>
    <rPh sb="380" eb="382">
      <t>ミツド</t>
    </rPh>
    <rPh sb="383" eb="384">
      <t>ヒク</t>
    </rPh>
    <rPh sb="390" eb="392">
      <t>ジギョウ</t>
    </rPh>
    <rPh sb="396" eb="398">
      <t>オスイ</t>
    </rPh>
    <rPh sb="398" eb="400">
      <t>ショリ</t>
    </rPh>
    <rPh sb="400" eb="402">
      <t>ヒヨウ</t>
    </rPh>
    <rPh sb="403" eb="405">
      <t>リョウキン</t>
    </rPh>
    <rPh sb="405" eb="407">
      <t>シュウニュウ</t>
    </rPh>
    <rPh sb="408" eb="409">
      <t>マカナ</t>
    </rPh>
    <rPh sb="414" eb="416">
      <t>ジョウキョウ</t>
    </rPh>
    <rPh sb="425" eb="427">
      <t>オスイ</t>
    </rPh>
    <rPh sb="427" eb="429">
      <t>ショリ</t>
    </rPh>
    <rPh sb="429" eb="431">
      <t>ゲンカ</t>
    </rPh>
    <rPh sb="433" eb="435">
      <t>オスイ</t>
    </rPh>
    <rPh sb="435" eb="437">
      <t>ショリ</t>
    </rPh>
    <rPh sb="437" eb="439">
      <t>ゲンカ</t>
    </rPh>
    <rPh sb="451" eb="453">
      <t>ルイジ</t>
    </rPh>
    <rPh sb="453" eb="455">
      <t>ダンタイ</t>
    </rPh>
    <rPh sb="455" eb="458">
      <t>ヘイキンチ</t>
    </rPh>
    <rPh sb="497" eb="500">
      <t>スイセンカ</t>
    </rPh>
    <rPh sb="500" eb="501">
      <t>リツ</t>
    </rPh>
    <rPh sb="526" eb="527">
      <t>ウエ</t>
    </rPh>
    <rPh sb="533" eb="535">
      <t>ゼンコク</t>
    </rPh>
    <rPh sb="535" eb="537">
      <t>ヘイキン</t>
    </rPh>
    <rPh sb="538" eb="539">
      <t>チカ</t>
    </rPh>
    <rPh sb="540" eb="542">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</si>
</sst>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3DF-4B01-8130-3A2B05D435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c:ext xmlns:c16="http://schemas.microsoft.com/office/drawing/2014/chart" uri="{C3380CC4-5D6E-409C-BE32-E72D297353CC}">
              <c16:uniqueId val="{00000001-93DF-4B01-8130-3A2B05D435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36.67</c:v>
                </c:pt>
              </c:numCache>
            </c:numRef>
          </c:val>
          <c:extLst>
            <c:ext xmlns:c16="http://schemas.microsoft.com/office/drawing/2014/chart" uri="{C3380CC4-5D6E-409C-BE32-E72D297353CC}">
              <c16:uniqueId val="{00000000-FDEC-4283-9760-5F5AB567CB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48.03</c:v>
                </c:pt>
              </c:numCache>
            </c:numRef>
          </c:val>
          <c:smooth val="0"/>
          <c:extLst>
            <c:ext xmlns:c16="http://schemas.microsoft.com/office/drawing/2014/chart" uri="{C3380CC4-5D6E-409C-BE32-E72D297353CC}">
              <c16:uniqueId val="{00000001-FDEC-4283-9760-5F5AB567CB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94.26</c:v>
                </c:pt>
              </c:numCache>
            </c:numRef>
          </c:val>
          <c:extLst>
            <c:ext xmlns:c16="http://schemas.microsoft.com/office/drawing/2014/chart" uri="{C3380CC4-5D6E-409C-BE32-E72D297353CC}">
              <c16:uniqueId val="{00000000-293E-4F8E-99F1-E5EA9A01BB6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80.95</c:v>
                </c:pt>
              </c:numCache>
            </c:numRef>
          </c:val>
          <c:smooth val="0"/>
          <c:extLst>
            <c:ext xmlns:c16="http://schemas.microsoft.com/office/drawing/2014/chart" uri="{C3380CC4-5D6E-409C-BE32-E72D297353CC}">
              <c16:uniqueId val="{00000001-293E-4F8E-99F1-E5EA9A01BB6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81.44</c:v>
                </c:pt>
              </c:numCache>
            </c:numRef>
          </c:val>
          <c:extLst>
            <c:ext xmlns:c16="http://schemas.microsoft.com/office/drawing/2014/chart" uri="{C3380CC4-5D6E-409C-BE32-E72D297353CC}">
              <c16:uniqueId val="{00000000-E035-4C0E-8DD4-E7D43BF2CF9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107.04</c:v>
                </c:pt>
              </c:numCache>
            </c:numRef>
          </c:val>
          <c:smooth val="0"/>
          <c:extLst>
            <c:ext xmlns:c16="http://schemas.microsoft.com/office/drawing/2014/chart" uri="{C3380CC4-5D6E-409C-BE32-E72D297353CC}">
              <c16:uniqueId val="{00000001-E035-4C0E-8DD4-E7D43BF2CF9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3.64</c:v>
                </c:pt>
              </c:numCache>
            </c:numRef>
          </c:val>
          <c:extLst>
            <c:ext xmlns:c16="http://schemas.microsoft.com/office/drawing/2014/chart" uri="{C3380CC4-5D6E-409C-BE32-E72D297353CC}">
              <c16:uniqueId val="{00000000-0D28-4A48-978E-643C585564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23.37</c:v>
                </c:pt>
              </c:numCache>
            </c:numRef>
          </c:val>
          <c:smooth val="0"/>
          <c:extLst>
            <c:ext xmlns:c16="http://schemas.microsoft.com/office/drawing/2014/chart" uri="{C3380CC4-5D6E-409C-BE32-E72D297353CC}">
              <c16:uniqueId val="{00000001-0D28-4A48-978E-643C585564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337-4F0C-A247-9DD1CE7B76F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337-4F0C-A247-9DD1CE7B76F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217.84</c:v>
                </c:pt>
              </c:numCache>
            </c:numRef>
          </c:val>
          <c:extLst>
            <c:ext xmlns:c16="http://schemas.microsoft.com/office/drawing/2014/chart" uri="{C3380CC4-5D6E-409C-BE32-E72D297353CC}">
              <c16:uniqueId val="{00000000-CEF2-41EA-830F-DD065CBD7D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37.43</c:v>
                </c:pt>
              </c:numCache>
            </c:numRef>
          </c:val>
          <c:smooth val="0"/>
          <c:extLst>
            <c:ext xmlns:c16="http://schemas.microsoft.com/office/drawing/2014/chart" uri="{C3380CC4-5D6E-409C-BE32-E72D297353CC}">
              <c16:uniqueId val="{00000001-CEF2-41EA-830F-DD065CBD7D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2.1800000000000002</c:v>
                </c:pt>
              </c:numCache>
            </c:numRef>
          </c:val>
          <c:extLst>
            <c:ext xmlns:c16="http://schemas.microsoft.com/office/drawing/2014/chart" uri="{C3380CC4-5D6E-409C-BE32-E72D297353CC}">
              <c16:uniqueId val="{00000000-C49F-4CB6-A005-7062516E22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57.42</c:v>
                </c:pt>
              </c:numCache>
            </c:numRef>
          </c:val>
          <c:smooth val="0"/>
          <c:extLst>
            <c:ext xmlns:c16="http://schemas.microsoft.com/office/drawing/2014/chart" uri="{C3380CC4-5D6E-409C-BE32-E72D297353CC}">
              <c16:uniqueId val="{00000001-C49F-4CB6-A005-7062516E22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1862.56</c:v>
                </c:pt>
              </c:numCache>
            </c:numRef>
          </c:val>
          <c:extLst>
            <c:ext xmlns:c16="http://schemas.microsoft.com/office/drawing/2014/chart" uri="{C3380CC4-5D6E-409C-BE32-E72D297353CC}">
              <c16:uniqueId val="{00000000-71D0-46AF-8F6C-C5EC695EC5F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1174.6099999999999</c:v>
                </c:pt>
              </c:numCache>
            </c:numRef>
          </c:val>
          <c:smooth val="0"/>
          <c:extLst>
            <c:ext xmlns:c16="http://schemas.microsoft.com/office/drawing/2014/chart" uri="{C3380CC4-5D6E-409C-BE32-E72D297353CC}">
              <c16:uniqueId val="{00000001-71D0-46AF-8F6C-C5EC695EC5F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38.450000000000003</c:v>
                </c:pt>
              </c:numCache>
            </c:numRef>
          </c:val>
          <c:extLst>
            <c:ext xmlns:c16="http://schemas.microsoft.com/office/drawing/2014/chart" uri="{C3380CC4-5D6E-409C-BE32-E72D297353CC}">
              <c16:uniqueId val="{00000000-71DE-4067-BF6B-BB689695B17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75.41</c:v>
                </c:pt>
              </c:numCache>
            </c:numRef>
          </c:val>
          <c:smooth val="0"/>
          <c:extLst>
            <c:ext xmlns:c16="http://schemas.microsoft.com/office/drawing/2014/chart" uri="{C3380CC4-5D6E-409C-BE32-E72D297353CC}">
              <c16:uniqueId val="{00000001-71DE-4067-BF6B-BB689695B17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334.45</c:v>
                </c:pt>
              </c:numCache>
            </c:numRef>
          </c:val>
          <c:extLst>
            <c:ext xmlns:c16="http://schemas.microsoft.com/office/drawing/2014/chart" uri="{C3380CC4-5D6E-409C-BE32-E72D297353CC}">
              <c16:uniqueId val="{00000000-F298-497C-B9DE-CB4225CE4BE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223.48</c:v>
                </c:pt>
              </c:numCache>
            </c:numRef>
          </c:val>
          <c:smooth val="0"/>
          <c:extLst>
            <c:ext xmlns:c16="http://schemas.microsoft.com/office/drawing/2014/chart" uri="{C3380CC4-5D6E-409C-BE32-E72D297353CC}">
              <c16:uniqueId val="{00000001-F298-497C-B9DE-CB4225CE4BE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能勢町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9125</v>
      </c>
      <c r="AM8" s="41"/>
      <c r="AN8" s="41"/>
      <c r="AO8" s="41"/>
      <c r="AP8" s="41"/>
      <c r="AQ8" s="41"/>
      <c r="AR8" s="41"/>
      <c r="AS8" s="41"/>
      <c r="AT8" s="34">
        <f>データ!T6</f>
        <v>98.75</v>
      </c>
      <c r="AU8" s="34"/>
      <c r="AV8" s="34"/>
      <c r="AW8" s="34"/>
      <c r="AX8" s="34"/>
      <c r="AY8" s="34"/>
      <c r="AZ8" s="34"/>
      <c r="BA8" s="34"/>
      <c r="BB8" s="34">
        <f>データ!U6</f>
        <v>92.41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76.31</v>
      </c>
      <c r="J10" s="34"/>
      <c r="K10" s="34"/>
      <c r="L10" s="34"/>
      <c r="M10" s="34"/>
      <c r="N10" s="34"/>
      <c r="O10" s="34"/>
      <c r="P10" s="34">
        <f>データ!P6</f>
        <v>14.39</v>
      </c>
      <c r="Q10" s="34"/>
      <c r="R10" s="34"/>
      <c r="S10" s="34"/>
      <c r="T10" s="34"/>
      <c r="U10" s="34"/>
      <c r="V10" s="34"/>
      <c r="W10" s="34">
        <f>データ!Q6</f>
        <v>82.32</v>
      </c>
      <c r="X10" s="34"/>
      <c r="Y10" s="34"/>
      <c r="Z10" s="34"/>
      <c r="AA10" s="34"/>
      <c r="AB10" s="34"/>
      <c r="AC10" s="34"/>
      <c r="AD10" s="41">
        <f>データ!R6</f>
        <v>2313</v>
      </c>
      <c r="AE10" s="41"/>
      <c r="AF10" s="41"/>
      <c r="AG10" s="41"/>
      <c r="AH10" s="41"/>
      <c r="AI10" s="41"/>
      <c r="AJ10" s="41"/>
      <c r="AK10" s="2"/>
      <c r="AL10" s="41">
        <f>データ!V6</f>
        <v>1306</v>
      </c>
      <c r="AM10" s="41"/>
      <c r="AN10" s="41"/>
      <c r="AO10" s="41"/>
      <c r="AP10" s="41"/>
      <c r="AQ10" s="41"/>
      <c r="AR10" s="41"/>
      <c r="AS10" s="41"/>
      <c r="AT10" s="34">
        <f>データ!W6</f>
        <v>1.06</v>
      </c>
      <c r="AU10" s="34"/>
      <c r="AV10" s="34"/>
      <c r="AW10" s="34"/>
      <c r="AX10" s="34"/>
      <c r="AY10" s="34"/>
      <c r="AZ10" s="34"/>
      <c r="BA10" s="34"/>
      <c r="BB10" s="34">
        <f>データ!X6</f>
        <v>1232.08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116</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0Z9ngoJKhqpwUKc/YXJKcdF9S7gLeFXpDIR5/bXpVOWmgkW7eEV6bC9XocpVzdZrHm52WNLDos3lRreKwnHCJw==" saltValue="3KstM69c6GgwFKc8zl2jy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273228</v>
      </c>
      <c r="D6" s="19">
        <f t="shared" si="3"/>
        <v>46</v>
      </c>
      <c r="E6" s="19">
        <f t="shared" si="3"/>
        <v>17</v>
      </c>
      <c r="F6" s="19">
        <f t="shared" si="3"/>
        <v>1</v>
      </c>
      <c r="G6" s="19">
        <f t="shared" si="3"/>
        <v>0</v>
      </c>
      <c r="H6" s="19" t="str">
        <f t="shared" si="3"/>
        <v>大阪府　能勢町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76.31</v>
      </c>
      <c r="P6" s="20">
        <f t="shared" si="3"/>
        <v>14.39</v>
      </c>
      <c r="Q6" s="20">
        <f t="shared" si="3"/>
        <v>82.32</v>
      </c>
      <c r="R6" s="20">
        <f t="shared" si="3"/>
        <v>2313</v>
      </c>
      <c r="S6" s="20">
        <f t="shared" si="3"/>
        <v>9125</v>
      </c>
      <c r="T6" s="20">
        <f t="shared" si="3"/>
        <v>98.75</v>
      </c>
      <c r="U6" s="20">
        <f t="shared" si="3"/>
        <v>92.41</v>
      </c>
      <c r="V6" s="20">
        <f t="shared" si="3"/>
        <v>1306</v>
      </c>
      <c r="W6" s="20">
        <f t="shared" si="3"/>
        <v>1.06</v>
      </c>
      <c r="X6" s="20">
        <f t="shared" si="3"/>
        <v>1232.08</v>
      </c>
      <c r="Y6" s="21" t="str">
        <f>IF(Y7="",NA(),Y7)</f>
        <v>-</v>
      </c>
      <c r="Z6" s="21" t="str">
        <f t="shared" ref="Z6:AH6" si="4">IF(Z7="",NA(),Z7)</f>
        <v>-</v>
      </c>
      <c r="AA6" s="21" t="str">
        <f t="shared" si="4"/>
        <v>-</v>
      </c>
      <c r="AB6" s="21" t="str">
        <f t="shared" si="4"/>
        <v>-</v>
      </c>
      <c r="AC6" s="21">
        <f t="shared" si="4"/>
        <v>81.44</v>
      </c>
      <c r="AD6" s="21" t="str">
        <f t="shared" si="4"/>
        <v>-</v>
      </c>
      <c r="AE6" s="21" t="str">
        <f t="shared" si="4"/>
        <v>-</v>
      </c>
      <c r="AF6" s="21" t="str">
        <f t="shared" si="4"/>
        <v>-</v>
      </c>
      <c r="AG6" s="21" t="str">
        <f t="shared" si="4"/>
        <v>-</v>
      </c>
      <c r="AH6" s="21">
        <f t="shared" si="4"/>
        <v>107.04</v>
      </c>
      <c r="AI6" s="20" t="str">
        <f>IF(AI7="","",IF(AI7="-","【-】","【"&amp;SUBSTITUTE(TEXT(AI7,"#,##0.00"),"-","△")&amp;"】"))</f>
        <v>【105.91】</v>
      </c>
      <c r="AJ6" s="21" t="str">
        <f>IF(AJ7="",NA(),AJ7)</f>
        <v>-</v>
      </c>
      <c r="AK6" s="21" t="str">
        <f t="shared" ref="AK6:AS6" si="5">IF(AK7="",NA(),AK7)</f>
        <v>-</v>
      </c>
      <c r="AL6" s="21" t="str">
        <f t="shared" si="5"/>
        <v>-</v>
      </c>
      <c r="AM6" s="21" t="str">
        <f t="shared" si="5"/>
        <v>-</v>
      </c>
      <c r="AN6" s="21">
        <f t="shared" si="5"/>
        <v>217.84</v>
      </c>
      <c r="AO6" s="21" t="str">
        <f t="shared" si="5"/>
        <v>-</v>
      </c>
      <c r="AP6" s="21" t="str">
        <f t="shared" si="5"/>
        <v>-</v>
      </c>
      <c r="AQ6" s="21" t="str">
        <f t="shared" si="5"/>
        <v>-</v>
      </c>
      <c r="AR6" s="21" t="str">
        <f t="shared" si="5"/>
        <v>-</v>
      </c>
      <c r="AS6" s="21">
        <f t="shared" si="5"/>
        <v>37.43</v>
      </c>
      <c r="AT6" s="20" t="str">
        <f>IF(AT7="","",IF(AT7="-","【-】","【"&amp;SUBSTITUTE(TEXT(AT7,"#,##0.00"),"-","△")&amp;"】"))</f>
        <v>【3.03】</v>
      </c>
      <c r="AU6" s="21" t="str">
        <f>IF(AU7="",NA(),AU7)</f>
        <v>-</v>
      </c>
      <c r="AV6" s="21" t="str">
        <f t="shared" ref="AV6:BD6" si="6">IF(AV7="",NA(),AV7)</f>
        <v>-</v>
      </c>
      <c r="AW6" s="21" t="str">
        <f t="shared" si="6"/>
        <v>-</v>
      </c>
      <c r="AX6" s="21" t="str">
        <f t="shared" si="6"/>
        <v>-</v>
      </c>
      <c r="AY6" s="21">
        <f t="shared" si="6"/>
        <v>2.1800000000000002</v>
      </c>
      <c r="AZ6" s="21" t="str">
        <f t="shared" si="6"/>
        <v>-</v>
      </c>
      <c r="BA6" s="21" t="str">
        <f t="shared" si="6"/>
        <v>-</v>
      </c>
      <c r="BB6" s="21" t="str">
        <f t="shared" si="6"/>
        <v>-</v>
      </c>
      <c r="BC6" s="21" t="str">
        <f t="shared" si="6"/>
        <v>-</v>
      </c>
      <c r="BD6" s="21">
        <f t="shared" si="6"/>
        <v>57.42</v>
      </c>
      <c r="BE6" s="20" t="str">
        <f>IF(BE7="","",IF(BE7="-","【-】","【"&amp;SUBSTITUTE(TEXT(BE7,"#,##0.00"),"-","△")&amp;"】"))</f>
        <v>【78.43】</v>
      </c>
      <c r="BF6" s="21" t="str">
        <f>IF(BF7="",NA(),BF7)</f>
        <v>-</v>
      </c>
      <c r="BG6" s="21" t="str">
        <f t="shared" ref="BG6:BO6" si="7">IF(BG7="",NA(),BG7)</f>
        <v>-</v>
      </c>
      <c r="BH6" s="21" t="str">
        <f t="shared" si="7"/>
        <v>-</v>
      </c>
      <c r="BI6" s="21" t="str">
        <f t="shared" si="7"/>
        <v>-</v>
      </c>
      <c r="BJ6" s="21">
        <f t="shared" si="7"/>
        <v>1862.56</v>
      </c>
      <c r="BK6" s="21" t="str">
        <f t="shared" si="7"/>
        <v>-</v>
      </c>
      <c r="BL6" s="21" t="str">
        <f t="shared" si="7"/>
        <v>-</v>
      </c>
      <c r="BM6" s="21" t="str">
        <f t="shared" si="7"/>
        <v>-</v>
      </c>
      <c r="BN6" s="21" t="str">
        <f t="shared" si="7"/>
        <v>-</v>
      </c>
      <c r="BO6" s="21">
        <f t="shared" si="7"/>
        <v>1174.6099999999999</v>
      </c>
      <c r="BP6" s="20" t="str">
        <f>IF(BP7="","",IF(BP7="-","【-】","【"&amp;SUBSTITUTE(TEXT(BP7,"#,##0.00"),"-","△")&amp;"】"))</f>
        <v>【630.82】</v>
      </c>
      <c r="BQ6" s="21" t="str">
        <f>IF(BQ7="",NA(),BQ7)</f>
        <v>-</v>
      </c>
      <c r="BR6" s="21" t="str">
        <f t="shared" ref="BR6:BZ6" si="8">IF(BR7="",NA(),BR7)</f>
        <v>-</v>
      </c>
      <c r="BS6" s="21" t="str">
        <f t="shared" si="8"/>
        <v>-</v>
      </c>
      <c r="BT6" s="21" t="str">
        <f t="shared" si="8"/>
        <v>-</v>
      </c>
      <c r="BU6" s="21">
        <f t="shared" si="8"/>
        <v>38.450000000000003</v>
      </c>
      <c r="BV6" s="21" t="str">
        <f t="shared" si="8"/>
        <v>-</v>
      </c>
      <c r="BW6" s="21" t="str">
        <f t="shared" si="8"/>
        <v>-</v>
      </c>
      <c r="BX6" s="21" t="str">
        <f t="shared" si="8"/>
        <v>-</v>
      </c>
      <c r="BY6" s="21" t="str">
        <f t="shared" si="8"/>
        <v>-</v>
      </c>
      <c r="BZ6" s="21">
        <f t="shared" si="8"/>
        <v>75.41</v>
      </c>
      <c r="CA6" s="20" t="str">
        <f>IF(CA7="","",IF(CA7="-","【-】","【"&amp;SUBSTITUTE(TEXT(CA7,"#,##0.00"),"-","△")&amp;"】"))</f>
        <v>【97.81】</v>
      </c>
      <c r="CB6" s="21" t="str">
        <f>IF(CB7="",NA(),CB7)</f>
        <v>-</v>
      </c>
      <c r="CC6" s="21" t="str">
        <f t="shared" ref="CC6:CK6" si="9">IF(CC7="",NA(),CC7)</f>
        <v>-</v>
      </c>
      <c r="CD6" s="21" t="str">
        <f t="shared" si="9"/>
        <v>-</v>
      </c>
      <c r="CE6" s="21" t="str">
        <f t="shared" si="9"/>
        <v>-</v>
      </c>
      <c r="CF6" s="21">
        <f t="shared" si="9"/>
        <v>334.45</v>
      </c>
      <c r="CG6" s="21" t="str">
        <f t="shared" si="9"/>
        <v>-</v>
      </c>
      <c r="CH6" s="21" t="str">
        <f t="shared" si="9"/>
        <v>-</v>
      </c>
      <c r="CI6" s="21" t="str">
        <f t="shared" si="9"/>
        <v>-</v>
      </c>
      <c r="CJ6" s="21" t="str">
        <f t="shared" si="9"/>
        <v>-</v>
      </c>
      <c r="CK6" s="21">
        <f t="shared" si="9"/>
        <v>223.48</v>
      </c>
      <c r="CL6" s="20" t="str">
        <f>IF(CL7="","",IF(CL7="-","【-】","【"&amp;SUBSTITUTE(TEXT(CL7,"#,##0.00"),"-","△")&amp;"】"))</f>
        <v>【138.75】</v>
      </c>
      <c r="CM6" s="21" t="str">
        <f>IF(CM7="",NA(),CM7)</f>
        <v>-</v>
      </c>
      <c r="CN6" s="21" t="str">
        <f t="shared" ref="CN6:CV6" si="10">IF(CN7="",NA(),CN7)</f>
        <v>-</v>
      </c>
      <c r="CO6" s="21" t="str">
        <f t="shared" si="10"/>
        <v>-</v>
      </c>
      <c r="CP6" s="21" t="str">
        <f t="shared" si="10"/>
        <v>-</v>
      </c>
      <c r="CQ6" s="21">
        <f t="shared" si="10"/>
        <v>36.67</v>
      </c>
      <c r="CR6" s="21" t="str">
        <f t="shared" si="10"/>
        <v>-</v>
      </c>
      <c r="CS6" s="21" t="str">
        <f t="shared" si="10"/>
        <v>-</v>
      </c>
      <c r="CT6" s="21" t="str">
        <f t="shared" si="10"/>
        <v>-</v>
      </c>
      <c r="CU6" s="21" t="str">
        <f t="shared" si="10"/>
        <v>-</v>
      </c>
      <c r="CV6" s="21">
        <f t="shared" si="10"/>
        <v>48.03</v>
      </c>
      <c r="CW6" s="20" t="str">
        <f>IF(CW7="","",IF(CW7="-","【-】","【"&amp;SUBSTITUTE(TEXT(CW7,"#,##0.00"),"-","△")&amp;"】"))</f>
        <v>【58.94】</v>
      </c>
      <c r="CX6" s="21" t="str">
        <f>IF(CX7="",NA(),CX7)</f>
        <v>-</v>
      </c>
      <c r="CY6" s="21" t="str">
        <f t="shared" ref="CY6:DG6" si="11">IF(CY7="",NA(),CY7)</f>
        <v>-</v>
      </c>
      <c r="CZ6" s="21" t="str">
        <f t="shared" si="11"/>
        <v>-</v>
      </c>
      <c r="DA6" s="21" t="str">
        <f t="shared" si="11"/>
        <v>-</v>
      </c>
      <c r="DB6" s="21">
        <f t="shared" si="11"/>
        <v>94.26</v>
      </c>
      <c r="DC6" s="21" t="str">
        <f t="shared" si="11"/>
        <v>-</v>
      </c>
      <c r="DD6" s="21" t="str">
        <f t="shared" si="11"/>
        <v>-</v>
      </c>
      <c r="DE6" s="21" t="str">
        <f t="shared" si="11"/>
        <v>-</v>
      </c>
      <c r="DF6" s="21" t="str">
        <f t="shared" si="11"/>
        <v>-</v>
      </c>
      <c r="DG6" s="21">
        <f t="shared" si="11"/>
        <v>80.95</v>
      </c>
      <c r="DH6" s="20" t="str">
        <f>IF(DH7="","",IF(DH7="-","【-】","【"&amp;SUBSTITUTE(TEXT(DH7,"#,##0.00"),"-","△")&amp;"】"))</f>
        <v>【95.91】</v>
      </c>
      <c r="DI6" s="21" t="str">
        <f>IF(DI7="",NA(),DI7)</f>
        <v>-</v>
      </c>
      <c r="DJ6" s="21" t="str">
        <f t="shared" ref="DJ6:DR6" si="12">IF(DJ7="",NA(),DJ7)</f>
        <v>-</v>
      </c>
      <c r="DK6" s="21" t="str">
        <f t="shared" si="12"/>
        <v>-</v>
      </c>
      <c r="DL6" s="21" t="str">
        <f t="shared" si="12"/>
        <v>-</v>
      </c>
      <c r="DM6" s="21">
        <f t="shared" si="12"/>
        <v>3.64</v>
      </c>
      <c r="DN6" s="21" t="str">
        <f t="shared" si="12"/>
        <v>-</v>
      </c>
      <c r="DO6" s="21" t="str">
        <f t="shared" si="12"/>
        <v>-</v>
      </c>
      <c r="DP6" s="21" t="str">
        <f t="shared" si="12"/>
        <v>-</v>
      </c>
      <c r="DQ6" s="21" t="str">
        <f t="shared" si="12"/>
        <v>-</v>
      </c>
      <c r="DR6" s="21">
        <f t="shared" si="12"/>
        <v>23.37</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v>
      </c>
      <c r="EO6" s="20" t="str">
        <f>IF(EO7="","",IF(EO7="-","【-】","【"&amp;SUBSTITUTE(TEXT(EO7,"#,##0.00"),"-","△")&amp;"】"))</f>
        <v>【0.22】</v>
      </c>
    </row>
    <row r="7" spans="1:148" s="22" customFormat="1" x14ac:dyDescent="0.2">
      <c r="A7" s="14"/>
      <c r="B7" s="23">
        <v>2023</v>
      </c>
      <c r="C7" s="23">
        <v>273228</v>
      </c>
      <c r="D7" s="23">
        <v>46</v>
      </c>
      <c r="E7" s="23">
        <v>17</v>
      </c>
      <c r="F7" s="23">
        <v>1</v>
      </c>
      <c r="G7" s="23">
        <v>0</v>
      </c>
      <c r="H7" s="23" t="s">
        <v>96</v>
      </c>
      <c r="I7" s="23" t="s">
        <v>97</v>
      </c>
      <c r="J7" s="23" t="s">
        <v>98</v>
      </c>
      <c r="K7" s="23" t="s">
        <v>99</v>
      </c>
      <c r="L7" s="23" t="s">
        <v>100</v>
      </c>
      <c r="M7" s="23" t="s">
        <v>101</v>
      </c>
      <c r="N7" s="24" t="s">
        <v>102</v>
      </c>
      <c r="O7" s="24">
        <v>76.31</v>
      </c>
      <c r="P7" s="24">
        <v>14.39</v>
      </c>
      <c r="Q7" s="24">
        <v>82.32</v>
      </c>
      <c r="R7" s="24">
        <v>2313</v>
      </c>
      <c r="S7" s="24">
        <v>9125</v>
      </c>
      <c r="T7" s="24">
        <v>98.75</v>
      </c>
      <c r="U7" s="24">
        <v>92.41</v>
      </c>
      <c r="V7" s="24">
        <v>1306</v>
      </c>
      <c r="W7" s="24">
        <v>1.06</v>
      </c>
      <c r="X7" s="24">
        <v>1232.08</v>
      </c>
      <c r="Y7" s="24" t="s">
        <v>102</v>
      </c>
      <c r="Z7" s="24" t="s">
        <v>102</v>
      </c>
      <c r="AA7" s="24" t="s">
        <v>102</v>
      </c>
      <c r="AB7" s="24" t="s">
        <v>102</v>
      </c>
      <c r="AC7" s="24">
        <v>81.44</v>
      </c>
      <c r="AD7" s="24" t="s">
        <v>102</v>
      </c>
      <c r="AE7" s="24" t="s">
        <v>102</v>
      </c>
      <c r="AF7" s="24" t="s">
        <v>102</v>
      </c>
      <c r="AG7" s="24" t="s">
        <v>102</v>
      </c>
      <c r="AH7" s="24">
        <v>107.04</v>
      </c>
      <c r="AI7" s="24">
        <v>105.91</v>
      </c>
      <c r="AJ7" s="24" t="s">
        <v>102</v>
      </c>
      <c r="AK7" s="24" t="s">
        <v>102</v>
      </c>
      <c r="AL7" s="24" t="s">
        <v>102</v>
      </c>
      <c r="AM7" s="24" t="s">
        <v>102</v>
      </c>
      <c r="AN7" s="24">
        <v>217.84</v>
      </c>
      <c r="AO7" s="24" t="s">
        <v>102</v>
      </c>
      <c r="AP7" s="24" t="s">
        <v>102</v>
      </c>
      <c r="AQ7" s="24" t="s">
        <v>102</v>
      </c>
      <c r="AR7" s="24" t="s">
        <v>102</v>
      </c>
      <c r="AS7" s="24">
        <v>37.43</v>
      </c>
      <c r="AT7" s="24">
        <v>3.03</v>
      </c>
      <c r="AU7" s="24" t="s">
        <v>102</v>
      </c>
      <c r="AV7" s="24" t="s">
        <v>102</v>
      </c>
      <c r="AW7" s="24" t="s">
        <v>102</v>
      </c>
      <c r="AX7" s="24" t="s">
        <v>102</v>
      </c>
      <c r="AY7" s="24">
        <v>2.1800000000000002</v>
      </c>
      <c r="AZ7" s="24" t="s">
        <v>102</v>
      </c>
      <c r="BA7" s="24" t="s">
        <v>102</v>
      </c>
      <c r="BB7" s="24" t="s">
        <v>102</v>
      </c>
      <c r="BC7" s="24" t="s">
        <v>102</v>
      </c>
      <c r="BD7" s="24">
        <v>57.42</v>
      </c>
      <c r="BE7" s="24">
        <v>78.430000000000007</v>
      </c>
      <c r="BF7" s="24" t="s">
        <v>102</v>
      </c>
      <c r="BG7" s="24" t="s">
        <v>102</v>
      </c>
      <c r="BH7" s="24" t="s">
        <v>102</v>
      </c>
      <c r="BI7" s="24" t="s">
        <v>102</v>
      </c>
      <c r="BJ7" s="24">
        <v>1862.56</v>
      </c>
      <c r="BK7" s="24" t="s">
        <v>102</v>
      </c>
      <c r="BL7" s="24" t="s">
        <v>102</v>
      </c>
      <c r="BM7" s="24" t="s">
        <v>102</v>
      </c>
      <c r="BN7" s="24" t="s">
        <v>102</v>
      </c>
      <c r="BO7" s="24">
        <v>1174.6099999999999</v>
      </c>
      <c r="BP7" s="24">
        <v>630.82000000000005</v>
      </c>
      <c r="BQ7" s="24" t="s">
        <v>102</v>
      </c>
      <c r="BR7" s="24" t="s">
        <v>102</v>
      </c>
      <c r="BS7" s="24" t="s">
        <v>102</v>
      </c>
      <c r="BT7" s="24" t="s">
        <v>102</v>
      </c>
      <c r="BU7" s="24">
        <v>38.450000000000003</v>
      </c>
      <c r="BV7" s="24" t="s">
        <v>102</v>
      </c>
      <c r="BW7" s="24" t="s">
        <v>102</v>
      </c>
      <c r="BX7" s="24" t="s">
        <v>102</v>
      </c>
      <c r="BY7" s="24" t="s">
        <v>102</v>
      </c>
      <c r="BZ7" s="24">
        <v>75.41</v>
      </c>
      <c r="CA7" s="24">
        <v>97.81</v>
      </c>
      <c r="CB7" s="24" t="s">
        <v>102</v>
      </c>
      <c r="CC7" s="24" t="s">
        <v>102</v>
      </c>
      <c r="CD7" s="24" t="s">
        <v>102</v>
      </c>
      <c r="CE7" s="24" t="s">
        <v>102</v>
      </c>
      <c r="CF7" s="24">
        <v>334.45</v>
      </c>
      <c r="CG7" s="24" t="s">
        <v>102</v>
      </c>
      <c r="CH7" s="24" t="s">
        <v>102</v>
      </c>
      <c r="CI7" s="24" t="s">
        <v>102</v>
      </c>
      <c r="CJ7" s="24" t="s">
        <v>102</v>
      </c>
      <c r="CK7" s="24">
        <v>223.48</v>
      </c>
      <c r="CL7" s="24">
        <v>138.75</v>
      </c>
      <c r="CM7" s="24" t="s">
        <v>102</v>
      </c>
      <c r="CN7" s="24" t="s">
        <v>102</v>
      </c>
      <c r="CO7" s="24" t="s">
        <v>102</v>
      </c>
      <c r="CP7" s="24" t="s">
        <v>102</v>
      </c>
      <c r="CQ7" s="24">
        <v>36.67</v>
      </c>
      <c r="CR7" s="24" t="s">
        <v>102</v>
      </c>
      <c r="CS7" s="24" t="s">
        <v>102</v>
      </c>
      <c r="CT7" s="24" t="s">
        <v>102</v>
      </c>
      <c r="CU7" s="24" t="s">
        <v>102</v>
      </c>
      <c r="CV7" s="24">
        <v>48.03</v>
      </c>
      <c r="CW7" s="24">
        <v>58.94</v>
      </c>
      <c r="CX7" s="24" t="s">
        <v>102</v>
      </c>
      <c r="CY7" s="24" t="s">
        <v>102</v>
      </c>
      <c r="CZ7" s="24" t="s">
        <v>102</v>
      </c>
      <c r="DA7" s="24" t="s">
        <v>102</v>
      </c>
      <c r="DB7" s="24">
        <v>94.26</v>
      </c>
      <c r="DC7" s="24" t="s">
        <v>102</v>
      </c>
      <c r="DD7" s="24" t="s">
        <v>102</v>
      </c>
      <c r="DE7" s="24" t="s">
        <v>102</v>
      </c>
      <c r="DF7" s="24" t="s">
        <v>102</v>
      </c>
      <c r="DG7" s="24">
        <v>80.95</v>
      </c>
      <c r="DH7" s="24">
        <v>95.91</v>
      </c>
      <c r="DI7" s="24" t="s">
        <v>102</v>
      </c>
      <c r="DJ7" s="24" t="s">
        <v>102</v>
      </c>
      <c r="DK7" s="24" t="s">
        <v>102</v>
      </c>
      <c r="DL7" s="24" t="s">
        <v>102</v>
      </c>
      <c r="DM7" s="24">
        <v>3.64</v>
      </c>
      <c r="DN7" s="24" t="s">
        <v>102</v>
      </c>
      <c r="DO7" s="24" t="s">
        <v>102</v>
      </c>
      <c r="DP7" s="24" t="s">
        <v>102</v>
      </c>
      <c r="DQ7" s="24" t="s">
        <v>102</v>
      </c>
      <c r="DR7" s="24">
        <v>23.37</v>
      </c>
      <c r="DS7" s="24">
        <v>41.09</v>
      </c>
      <c r="DT7" s="24" t="s">
        <v>102</v>
      </c>
      <c r="DU7" s="24" t="s">
        <v>102</v>
      </c>
      <c r="DV7" s="24" t="s">
        <v>102</v>
      </c>
      <c r="DW7" s="24" t="s">
        <v>102</v>
      </c>
      <c r="DX7" s="24">
        <v>0</v>
      </c>
      <c r="DY7" s="24" t="s">
        <v>102</v>
      </c>
      <c r="DZ7" s="24" t="s">
        <v>102</v>
      </c>
      <c r="EA7" s="24" t="s">
        <v>102</v>
      </c>
      <c r="EB7" s="24" t="s">
        <v>102</v>
      </c>
      <c r="EC7" s="24">
        <v>0</v>
      </c>
      <c r="ED7" s="24">
        <v>8.68</v>
      </c>
      <c r="EE7" s="24" t="s">
        <v>102</v>
      </c>
      <c r="EF7" s="24" t="s">
        <v>102</v>
      </c>
      <c r="EG7" s="24" t="s">
        <v>102</v>
      </c>
      <c r="EH7" s="24" t="s">
        <v>102</v>
      </c>
      <c r="EI7" s="24">
        <v>0</v>
      </c>
      <c r="EJ7" s="24" t="s">
        <v>102</v>
      </c>
      <c r="EK7" s="24" t="s">
        <v>102</v>
      </c>
      <c r="EL7" s="24" t="s">
        <v>102</v>
      </c>
      <c r="EM7" s="24" t="s">
        <v>102</v>
      </c>
      <c r="EN7" s="24">
        <v>0.1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DATEVALUE($B7-C11&amp;"/1/"&amp;C12)</f>
        <v>37257</v>
      </c>
      <c r="D10" s="27">
        <f>DATEVALUE($B7-D11&amp;"/1/"&amp;D12)</f>
        <v>37623</v>
      </c>
      <c r="E10" s="27">
        <f>DATEVALUE($B7-E11&amp;"/1/"&amp;E12)</f>
        <v>37989</v>
      </c>
      <c r="F10" s="27">
        <f>DATEVALUE($B7-F11&amp;"/1/"&amp;F12)</f>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2025-02-27T01:00:41Z</cp:lastPrinted>
  <dcterms:created xsi:type="dcterms:W3CDTF">2025-01-24T07:04:20Z</dcterms:created>
  <dcterms:modified xsi:type="dcterms:W3CDTF">2025-02-27T06:41:43Z</dcterms:modified>
  <cp:category/>
</cp:coreProperties>
</file>