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1C8B3B9-4BF8-427A-ACA9-C0CDB47928B0}" xr6:coauthVersionLast="47" xr6:coauthVersionMax="47" xr10:uidLastSave="{00000000-0000-0000-0000-000000000000}"/>
  <workbookProtection workbookAlgorithmName="SHA-512" workbookHashValue="QFq9RHgQCTGez0ds7rGhQRzYZCs7Sbm0XENwtNVa+yNJiRfg/26wSlVBKxjz/QguYXOjyOReclytCeFuD1a5Vg==" workbookSaltValue="aoBk5uyPCp38RyRthJcgYw=="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W10" i="4" s="1"/>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F85" i="4"/>
  <c r="BB10" i="4"/>
  <c r="AL10" i="4"/>
  <c r="I10" i="4"/>
  <c r="AT8" i="4"/>
  <c r="AL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<sst xmlns="http://schemas.openxmlformats.org/spreadsheetml/2006/main" count="228" uniqueCount="112">
  <si>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</si>
  <si>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</si>
  <si>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</si>
  <si>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</si>
  <si>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</si>
  <si>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</si>
  <si>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</si>
  <si>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</si>
  <si>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</si>
  <si>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</si>
  <si>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</si>
  <si>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</si>
  <si>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</si>
  <si>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</si>
  <si>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</si>
  <si>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</si>
  <si>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</si>
  <si>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</si>
  <si>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</si>
  <si>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</si>
  <si>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</si>
  <si>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</si>
  <si>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</si>
  <si>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</si>
  <si>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</si>
  <si>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</si>
  <si>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</si>
  <si>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</si>
  <si>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</si>
  <si>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</si>
  <si>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</si>
  <si>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</si>
  <si>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</si>
  <si>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</si>
  <si>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</si>
  <si>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</si>
  <si>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</si>
  <si>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</si>
  <si>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</si>
  <si>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</si>
  <si>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</si>
  <si>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</si>
  <si>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</si>
  <si>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</si>
  <si>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</si>
  <si>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</si>
  <si>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</si>
  <si>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</si>
  <si>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</si>
  <si>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</si>
  <si>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</si>
  <si>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</si>
  <si>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</si>
  <si>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</si>
  <si>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</si>
  <si>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</si>
  <si>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</si>
  <si>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</si>
  <si>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</si>
  <si>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</si>
  <si>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</si>
  <si>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</si>
  <si>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</si>
  <si>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</si>
  <si>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</si>
  <si>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</si>
  <si>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</si>
  <si>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</si>
  <si>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</si>
  <si>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</si>
  <si>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</si>
  <si>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</si>
  <si>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</si>
  <si>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</si>
  <si>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</si>
  <si>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</si>
  <si>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</si>
  <si>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</si>
  <si>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</si>
  <si>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</si>
  <si>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</si>
  <si>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</si>
  <si>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</si>
  <si>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</si>
  <si>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</si>
  <si>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</si>
  <si>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</si>
  <si>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</si>
  <si>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</si>
  <si>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</si>
  <si>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</si>
  <si>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</si>
  <si>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</si>
  <si>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</si>
  <si>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</si>
  <si>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</si>
  <si>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</si>
  <si>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</si>
  <si>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</si>
  <si>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</si>
  <si>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</si>
  <si>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</si>
  <si>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</si>
  <si>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</si>
  <si>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</si>
  <si>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</si>
  <si>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</si>
  <si>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</si>
  <si>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</si>
  <si>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では、長年の懸案事項であった水量不足や水道未普及地区の解消を目的に町内に点在していた13箇所の簡易水道事業のうち、近接する10箇所の簡易水道事業を統合し、平成19年4月より大阪広域水道企業団水を新たな水源とする上水道事業として給水。　その後残る3箇所の簡易水道も統合し、平成29年度より町域一水道として現在に至る。
　経営の健全性をみると、平成13年度からの統合簡易水道施設整備事業に伴う減価償却費や企業債利子が増加している。また、地勢上の制約から数多くの水道施設が点在し、非効率な送配水を余儀なくされ、動力費等の維持管理費用がかさみ、給水原価が非常に高額となっている。なかでも企業債残高対給水収益比率の高さが示すように、大規模投資を行ったことによる資本費については、経常費用中の約4割を占める。過去には経営の改善策として公的補償金免除繰上償還の制度を利用し、企業債の利子負担軽減に努めたが、その効果は限定的なものにとどまった。
　令和5年度は、経常収支比率、料金回収率共に100％を下回った。経常収支比率は年度ごとのバラつきが見られるが、100％以上となった年度においても類似団体との比較ではその平均値を下回る。また、本町では、一般会計からの繰入基準内補助が経常収益の約3割を占め、給水収益以外の収益に依存する構造となっている。このため、経常収支比率が100％以上の年度であっても、料金回収率は100％を下回る状況である。令和5年度では、支出での施設修繕費、工事請負費等の増加、さらには、令和6年4月からの大阪広域水道企業団との統合に関連する退職給付引当金等の計上により、54,800千円の純損失で累積欠損金が112,236千円となった。
  施設利用率は、平成28年度の簡易水道統合の認可変更に合わせ、施設能力の見直しを行ったことにより、類似団体平均値、全国平均値を上回る。有収率は、前年度との比較において約1.9ポイント下回った。限られた財源の中での経年・老朽管路の更新が課題である。</t>
    <rPh sb="351" eb="353">
      <t>カコ</t>
    </rPh>
    <rPh sb="419" eb="421">
      <t>レイワ</t>
    </rPh>
    <rPh sb="422" eb="424">
      <t>ネンド</t>
    </rPh>
    <rPh sb="438" eb="439">
      <t>トモ</t>
    </rPh>
    <rPh sb="445" eb="447">
      <t>シタマワ</t>
    </rPh>
    <rPh sb="540" eb="541">
      <t>ワリ</t>
    </rPh>
    <rPh sb="633" eb="635">
      <t>コウジ</t>
    </rPh>
    <rPh sb="635" eb="637">
      <t>ウケオイ</t>
    </rPh>
    <rPh sb="637" eb="638">
      <t>ヒ</t>
    </rPh>
    <rPh sb="648" eb="650">
      <t>レイワ</t>
    </rPh>
    <rPh sb="651" eb="652">
      <t>ネン</t>
    </rPh>
    <rPh sb="653" eb="654">
      <t>ガツ</t>
    </rPh>
    <rPh sb="657" eb="659">
      <t>オオサカ</t>
    </rPh>
    <rPh sb="659" eb="661">
      <t>コウイキ</t>
    </rPh>
    <rPh sb="661" eb="663">
      <t>スイドウ</t>
    </rPh>
    <rPh sb="663" eb="665">
      <t>キギョウ</t>
    </rPh>
    <rPh sb="665" eb="666">
      <t>ダン</t>
    </rPh>
    <rPh sb="668" eb="670">
      <t>トウゴウ</t>
    </rPh>
    <rPh sb="671" eb="673">
      <t>カンレン</t>
    </rPh>
    <rPh sb="675" eb="677">
      <t>タイショク</t>
    </rPh>
    <rPh sb="677" eb="679">
      <t>キュウフ</t>
    </rPh>
    <rPh sb="679" eb="681">
      <t>ヒキアテ</t>
    </rPh>
    <rPh sb="681" eb="682">
      <t>キン</t>
    </rPh>
    <rPh sb="682" eb="683">
      <t>トウ</t>
    </rPh>
    <rPh sb="684" eb="686">
      <t>ケイジョウ</t>
    </rPh>
    <phoneticPr fontId="4"/>
  </si>
  <si>
    <t>　統合簡易水道施設整備事業から年数が経ち、老朽の度合いも徐々に進んでおり有形固定資産減価償却率は、全国平均値、類似団体平均値にほぼ近い数値となっている。管路経年化率は、管路更新率が低い中ではあるものの全国平均値、類似団体平均値との比較では、比較的健全な状態となっている。管路更新率については、令和3年度から令和4年度に落ち込み、令和5年度には上昇した。管路の実耐用年数での更新を考慮すると、さらにペースを上げる必要があることは当然のことながら認識はしているが、資金面、技術職不足により思うように率を上げることが出来なかったのが実情である。
　管路経年化率に関し、全国平均値や類似団体値を下回るものの有収率の低さを見てもわかるように、旧簡易水道時代の管路の経年化が進んでおり、これらの布設替えが急務となっている。</t>
    <rPh sb="15" eb="17">
      <t>ネンスウ</t>
    </rPh>
    <rPh sb="18" eb="19">
      <t>タ</t>
    </rPh>
    <rPh sb="21" eb="23">
      <t>ロウキュウ</t>
    </rPh>
    <rPh sb="24" eb="26">
      <t>ドア</t>
    </rPh>
    <rPh sb="28" eb="30">
      <t>ジョジョ</t>
    </rPh>
    <rPh sb="31" eb="32">
      <t>スス</t>
    </rPh>
    <rPh sb="65" eb="66">
      <t>チカ</t>
    </rPh>
    <rPh sb="84" eb="86">
      <t>カンロ</t>
    </rPh>
    <rPh sb="86" eb="88">
      <t>コウシン</t>
    </rPh>
    <rPh sb="88" eb="89">
      <t>リツ</t>
    </rPh>
    <rPh sb="90" eb="91">
      <t>ヒク</t>
    </rPh>
    <rPh sb="92" eb="93">
      <t>ナカ</t>
    </rPh>
    <rPh sb="100" eb="102">
      <t>ゼンコク</t>
    </rPh>
    <rPh sb="102" eb="105">
      <t>ヘイキンチ</t>
    </rPh>
    <rPh sb="106" eb="108">
      <t>ルイジ</t>
    </rPh>
    <rPh sb="108" eb="110">
      <t>ダンタイ</t>
    </rPh>
    <rPh sb="110" eb="112">
      <t>ヘイキン</t>
    </rPh>
    <rPh sb="112" eb="113">
      <t>チ</t>
    </rPh>
    <rPh sb="115" eb="117">
      <t>ヒカク</t>
    </rPh>
    <rPh sb="120" eb="123">
      <t>ヒカクテキ</t>
    </rPh>
    <rPh sb="123" eb="125">
      <t>ケンゼン</t>
    </rPh>
    <rPh sb="126" eb="128">
      <t>ジョウタイ</t>
    </rPh>
    <rPh sb="146" eb="148">
      <t>レイワ</t>
    </rPh>
    <rPh sb="149" eb="151">
      <t>ネンド</t>
    </rPh>
    <rPh sb="159" eb="160">
      <t>オ</t>
    </rPh>
    <rPh sb="161" eb="162">
      <t>コ</t>
    </rPh>
    <rPh sb="164" eb="166">
      <t>レイワ</t>
    </rPh>
    <rPh sb="167" eb="169">
      <t>ネンド</t>
    </rPh>
    <rPh sb="171" eb="173">
      <t>ジョウショウ</t>
    </rPh>
    <rPh sb="176" eb="178">
      <t>カンロ</t>
    </rPh>
    <rPh sb="179" eb="180">
      <t>ジツ</t>
    </rPh>
    <rPh sb="180" eb="182">
      <t>タイヨウ</t>
    </rPh>
    <rPh sb="182" eb="184">
      <t>ネンスウ</t>
    </rPh>
    <rPh sb="186" eb="188">
      <t>コウシン</t>
    </rPh>
    <rPh sb="189" eb="191">
      <t>コウリョ</t>
    </rPh>
    <rPh sb="202" eb="203">
      <t>ア</t>
    </rPh>
    <rPh sb="205" eb="207">
      <t>ヒツヨウ</t>
    </rPh>
    <rPh sb="213" eb="215">
      <t>トウゼン</t>
    </rPh>
    <rPh sb="221" eb="223">
      <t>ニンシキ</t>
    </rPh>
    <rPh sb="242" eb="243">
      <t>オモ</t>
    </rPh>
    <rPh sb="255" eb="257">
      <t>デキ</t>
    </rPh>
    <rPh sb="271" eb="273">
      <t>カンロ</t>
    </rPh>
    <rPh sb="273" eb="276">
      <t>ケイネンカ</t>
    </rPh>
    <rPh sb="276" eb="277">
      <t>リツ</t>
    </rPh>
    <rPh sb="278" eb="279">
      <t>カン</t>
    </rPh>
    <rPh sb="281" eb="283">
      <t>ゼンコク</t>
    </rPh>
    <rPh sb="283" eb="285">
      <t>ヘイキン</t>
    </rPh>
    <rPh sb="285" eb="286">
      <t>チ</t>
    </rPh>
    <rPh sb="287" eb="289">
      <t>ルイジ</t>
    </rPh>
    <rPh sb="289" eb="291">
      <t>ダンタイ</t>
    </rPh>
    <rPh sb="291" eb="292">
      <t>チ</t>
    </rPh>
    <rPh sb="293" eb="295">
      <t>シタマワ</t>
    </rPh>
    <rPh sb="331" eb="332">
      <t>スス</t>
    </rPh>
    <rPh sb="341" eb="344">
      <t>フセツガ</t>
    </rPh>
    <rPh sb="346" eb="348">
      <t>キュウム</t>
    </rPh>
    <phoneticPr fontId="4"/>
  </si>
  <si>
    <t>　経営の健全性・効率性について、統合簡易水道施設整備事業に伴う大規模投資での資本費や地勢上の制約に伴う給水効率の悪さが、高額な給水原価の主要因となっている。経常費用の中でも、特に減価償却費及び支払利子の占める割合が比較的大きいことから、水道施設の更新に関しては、給水人口や給水需要の減に直面している状況を踏まえ、施設のダウンサイジング等の検討を行うなど再投資額を抑制し、資本費の縮減に努める。老朽化の状況に関し、管路更新率について、資金・マンパワー面での課題も有り、好転はしているものの未だ低い水準である。特に、旧簡易水道時代の経年管延長が今後も増大し、管路経年化率は今後上昇していく見込み。計画的な老朽管の更新を行いながら、段階的な比率の向上に努める。
  なお、令和6年度には大阪広域水道企業団豊能地域水道事業と事業統合し、会計統合を実施。統合時には、料金改定(12.8％）を行う。</t>
    <rPh sb="87" eb="88">
      <t>トク</t>
    </rPh>
    <rPh sb="107" eb="110">
      <t>ヒカクテキ</t>
    </rPh>
    <rPh sb="172" eb="173">
      <t>オコナ</t>
    </rPh>
    <rPh sb="284" eb="286">
      <t>コンゴ</t>
    </rPh>
    <rPh sb="333" eb="335">
      <t>レイワ</t>
    </rPh>
    <rPh sb="336" eb="338">
      <t>ネンド</t>
    </rPh>
    <rPh sb="340" eb="342">
      <t>オオサカ</t>
    </rPh>
    <rPh sb="342" eb="344">
      <t>コウイキ</t>
    </rPh>
    <rPh sb="344" eb="346">
      <t>スイドウ</t>
    </rPh>
    <rPh sb="346" eb="348">
      <t>キギョウ</t>
    </rPh>
    <rPh sb="348" eb="349">
      <t>ダン</t>
    </rPh>
    <rPh sb="349" eb="351">
      <t>トヨノ</t>
    </rPh>
    <rPh sb="351" eb="353">
      <t>チイキ</t>
    </rPh>
    <rPh sb="353" eb="355">
      <t>スイドウ</t>
    </rPh>
    <rPh sb="355" eb="357">
      <t>ジギョウ</t>
    </rPh>
    <rPh sb="358" eb="360">
      <t>ジギョウ</t>
    </rPh>
    <rPh sb="360" eb="362">
      <t>トウゴウ</t>
    </rPh>
    <rPh sb="364" eb="366">
      <t>カイケイ</t>
    </rPh>
    <rPh sb="366" eb="368">
      <t>トウゴウ</t>
    </rPh>
    <rPh sb="369" eb="371">
      <t>ジッシ</t>
    </rPh>
    <rPh sb="372" eb="374">
      <t>トウゴウ</t>
    </rPh>
    <rPh sb="374" eb="375">
      <t>ジ</t>
    </rPh>
    <rPh sb="378" eb="380">
      <t>リョウキン</t>
    </rPh>
    <rPh sb="380" eb="382">
      <t>カイテイ</t>
    </rPh>
    <rPh sb="390" eb="3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</si>
</sst>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0.12</c:v>
                </c:pt>
                <c:pt idx="1">
                  <c:v>0.52</c:v>
                </c:pt>
                <c:pt idx="2">
                  <c:v>0.66</c:v>
                </c:pt>
                <c:pt idx="3">
                  <c:v>0.32</c:v>
                </c:pt>
                <c:pt idx="4">
                  <c:v>0.55000000000000004</c:v>
                </c:pt>
              </c:numCache>
            </c:numRef>
          </c:val>
          <c:extLst>
            <c:ext xmlns:c16="http://schemas.microsoft.com/office/drawing/2014/chart" uri="{C3380CC4-5D6E-409C-BE32-E72D297353CC}">
              <c16:uniqueId val="{00000000-95BD-4F97-B497-80F4C87F0C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5BD-4F97-B497-80F4C87F0C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74.06</c:v>
                </c:pt>
                <c:pt idx="1">
                  <c:v>73.62</c:v>
                </c:pt>
                <c:pt idx="2">
                  <c:v>72.56</c:v>
                </c:pt>
                <c:pt idx="3">
                  <c:v>74.290000000000006</c:v>
                </c:pt>
                <c:pt idx="4">
                  <c:v>74.25</c:v>
                </c:pt>
              </c:numCache>
            </c:numRef>
          </c:val>
          <c:extLst>
            <c:ext xmlns:c16="http://schemas.microsoft.com/office/drawing/2014/chart" uri="{C3380CC4-5D6E-409C-BE32-E72D297353CC}">
              <c16:uniqueId val="{00000000-5955-4606-8C07-2712C482D2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955-4606-8C07-2712C482D2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79.540000000000006</c:v>
                </c:pt>
                <c:pt idx="1">
                  <c:v>81.81</c:v>
                </c:pt>
                <c:pt idx="2">
                  <c:v>80.14</c:v>
                </c:pt>
                <c:pt idx="3">
                  <c:v>77.47</c:v>
                </c:pt>
                <c:pt idx="4">
                  <c:v>75.58</c:v>
                </c:pt>
              </c:numCache>
            </c:numRef>
          </c:val>
          <c:extLst>
            <c:ext xmlns:c16="http://schemas.microsoft.com/office/drawing/2014/chart" uri="{C3380CC4-5D6E-409C-BE32-E72D297353CC}">
              <c16:uniqueId val="{00000000-0834-4152-9688-159A34DBCC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0834-4152-9688-159A34DBCC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101.13</c:v>
                </c:pt>
                <c:pt idx="1">
                  <c:v>101.45</c:v>
                </c:pt>
                <c:pt idx="2">
                  <c:v>98.95</c:v>
                </c:pt>
                <c:pt idx="3">
                  <c:v>93.9</c:v>
                </c:pt>
                <c:pt idx="4">
                  <c:v>95.23</c:v>
                </c:pt>
              </c:numCache>
            </c:numRef>
          </c:val>
          <c:extLst>
            <c:ext xmlns:c16="http://schemas.microsoft.com/office/drawing/2014/chart" uri="{C3380CC4-5D6E-409C-BE32-E72D297353CC}">
              <c16:uniqueId val="{00000000-A94B-4911-BC44-5A8F8606C8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A94B-4911-BC44-5A8F8606C8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41.95</c:v>
                </c:pt>
                <c:pt idx="1">
                  <c:v>44.34</c:v>
                </c:pt>
                <c:pt idx="2">
                  <c:v>46.64</c:v>
                </c:pt>
                <c:pt idx="3">
                  <c:v>48.96</c:v>
                </c:pt>
                <c:pt idx="4">
                  <c:v>50.57</c:v>
                </c:pt>
              </c:numCache>
            </c:numRef>
          </c:val>
          <c:extLst>
            <c:ext xmlns:c16="http://schemas.microsoft.com/office/drawing/2014/chart" uri="{C3380CC4-5D6E-409C-BE32-E72D297353CC}">
              <c16:uniqueId val="{00000000-7732-41B9-B7AC-F762F810B5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732-41B9-B7AC-F762F810B5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8.64</c:v>
                </c:pt>
                <c:pt idx="1">
                  <c:v>8.57</c:v>
                </c:pt>
                <c:pt idx="2">
                  <c:v>10.94</c:v>
                </c:pt>
                <c:pt idx="3">
                  <c:v>11</c:v>
                </c:pt>
                <c:pt idx="4">
                  <c:v>10.75</c:v>
                </c:pt>
              </c:numCache>
            </c:numRef>
          </c:val>
          <c:extLst>
            <c:ext xmlns:c16="http://schemas.microsoft.com/office/drawing/2014/chart" uri="{C3380CC4-5D6E-409C-BE32-E72D297353CC}">
              <c16:uniqueId val="{00000000-AAC5-439E-9884-C6F0B4D0D8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AAC5-439E-9884-C6F0B4D0D8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14.01</c:v>
                </c:pt>
                <c:pt idx="1">
                  <c:v>13.04</c:v>
                </c:pt>
                <c:pt idx="2">
                  <c:v>13.56</c:v>
                </c:pt>
                <c:pt idx="3">
                  <c:v>26.41</c:v>
                </c:pt>
                <c:pt idx="4">
                  <c:v>53.05</c:v>
                </c:pt>
              </c:numCache>
            </c:numRef>
          </c:val>
          <c:extLst>
            <c:ext xmlns:c16="http://schemas.microsoft.com/office/drawing/2014/chart" uri="{C3380CC4-5D6E-409C-BE32-E72D297353CC}">
              <c16:uniqueId val="{00000000-F0C6-48C1-B74C-BD70EA0232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0C6-48C1-B74C-BD70EA0232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515.17999999999995</c:v>
                </c:pt>
                <c:pt idx="1">
                  <c:v>488.87</c:v>
                </c:pt>
                <c:pt idx="2">
                  <c:v>450.4</c:v>
                </c:pt>
                <c:pt idx="3">
                  <c:v>523.73</c:v>
                </c:pt>
                <c:pt idx="4">
                  <c:v>468.03</c:v>
                </c:pt>
              </c:numCache>
            </c:numRef>
          </c:val>
          <c:extLst>
            <c:ext xmlns:c16="http://schemas.microsoft.com/office/drawing/2014/chart" uri="{C3380CC4-5D6E-409C-BE32-E72D297353CC}">
              <c16:uniqueId val="{00000000-E050-4F2E-9D80-FF51240382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050-4F2E-9D80-FF51240382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1077.58</c:v>
                </c:pt>
                <c:pt idx="1">
                  <c:v>1183.47</c:v>
                </c:pt>
                <c:pt idx="2">
                  <c:v>974.84</c:v>
                </c:pt>
                <c:pt idx="3">
                  <c:v>913.79</c:v>
                </c:pt>
                <c:pt idx="4">
                  <c:v>865.31</c:v>
                </c:pt>
              </c:numCache>
            </c:numRef>
          </c:val>
          <c:extLst>
            <c:ext xmlns:c16="http://schemas.microsoft.com/office/drawing/2014/chart" uri="{C3380CC4-5D6E-409C-BE32-E72D297353CC}">
              <c16:uniqueId val="{00000000-D638-422D-8B4D-3287D2E867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638-422D-8B4D-3287D2E867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57.52</c:v>
                </c:pt>
                <c:pt idx="1">
                  <c:v>50.63</c:v>
                </c:pt>
                <c:pt idx="2">
                  <c:v>56.59</c:v>
                </c:pt>
                <c:pt idx="3">
                  <c:v>55.16</c:v>
                </c:pt>
                <c:pt idx="4">
                  <c:v>56.45</c:v>
                </c:pt>
              </c:numCache>
            </c:numRef>
          </c:val>
          <c:extLst>
            <c:ext xmlns:c16="http://schemas.microsoft.com/office/drawing/2014/chart" uri="{C3380CC4-5D6E-409C-BE32-E72D297353CC}">
              <c16:uniqueId val="{00000000-A072-484D-A8AA-0491408F0D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072-484D-A8AA-0491408F0D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463.99</c:v>
                </c:pt>
                <c:pt idx="1">
                  <c:v>444.09</c:v>
                </c:pt>
                <c:pt idx="2">
                  <c:v>469.04</c:v>
                </c:pt>
                <c:pt idx="3">
                  <c:v>483.86</c:v>
                </c:pt>
                <c:pt idx="4">
                  <c:v>472.99</c:v>
                </c:pt>
              </c:numCache>
            </c:numRef>
          </c:val>
          <c:extLst>
            <c:ext xmlns:c16="http://schemas.microsoft.com/office/drawing/2014/chart" uri="{C3380CC4-5D6E-409C-BE32-E72D297353CC}">
              <c16:uniqueId val="{00000000-C054-4182-9833-133B4EADCD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054-4182-9833-133B4EADCD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大阪府　能勢町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1" t="s">
        <v>1</v>
      </c>
      <c r="C7" s="42"/>
      <c r="D7" s="42"/>
      <c r="E7" s="42"/>
      <c r="F7" s="42"/>
      <c r="G7" s="42"/>
      <c r="H7" s="42"/>
      <c r="I7" s="41" t="s">
        <v>2</v>
      </c>
      <c r="J7" s="42"/>
      <c r="K7" s="42"/>
      <c r="L7" s="42"/>
      <c r="M7" s="42"/>
      <c r="N7" s="42"/>
      <c r="O7" s="60"/>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1" t="s">
        <v>7</v>
      </c>
      <c r="AU7" s="42"/>
      <c r="AV7" s="42"/>
      <c r="AW7" s="42"/>
      <c r="AX7" s="42"/>
      <c r="AY7" s="42"/>
      <c r="AZ7" s="42"/>
      <c r="BA7" s="42"/>
      <c r="BB7" s="43" t="s">
        <v>8</v>
      </c>
      <c r="BC7" s="43"/>
      <c r="BD7" s="43"/>
      <c r="BE7" s="43"/>
      <c r="BF7" s="43"/>
      <c r="BG7" s="43"/>
      <c r="BH7" s="43"/>
      <c r="BI7" s="43"/>
      <c r="BJ7" s="3"/>
      <c r="BK7" s="3"/>
      <c r="BL7" s="72" t="s">
        <v>9</v>
      </c>
      <c r="BM7" s="73"/>
      <c r="BN7" s="73"/>
      <c r="BO7" s="73"/>
      <c r="BP7" s="73"/>
      <c r="BQ7" s="73"/>
      <c r="BR7" s="73"/>
      <c r="BS7" s="73"/>
      <c r="BT7" s="73"/>
      <c r="BU7" s="73"/>
      <c r="BV7" s="73"/>
      <c r="BW7" s="73"/>
      <c r="BX7" s="73"/>
      <c r="BY7" s="74"/>
    </row>
    <row r="8" spans="1:78" ht="18.75" customHeight="1" x14ac:dyDescent="0.2">
      <c r="A8" s="2"/>
      <c r="B8" s="65" t="str">
        <f>データ!$I$6</f>
        <v>法適用</v>
      </c>
      <c r="C8" s="66"/>
      <c r="D8" s="66"/>
      <c r="E8" s="66"/>
      <c r="F8" s="66"/>
      <c r="G8" s="66"/>
      <c r="H8" s="66"/>
      <c r="I8" s="65" t="str">
        <f>データ!$J$6</f>
        <v>水道事業</v>
      </c>
      <c r="J8" s="66"/>
      <c r="K8" s="66"/>
      <c r="L8" s="66"/>
      <c r="M8" s="66"/>
      <c r="N8" s="66"/>
      <c r="O8" s="67"/>
      <c r="P8" s="68" t="str">
        <f>データ!$K$6</f>
        <v>末端給水事業</v>
      </c>
      <c r="Q8" s="68"/>
      <c r="R8" s="68"/>
      <c r="S8" s="68"/>
      <c r="T8" s="68"/>
      <c r="U8" s="68"/>
      <c r="V8" s="68"/>
      <c r="W8" s="68" t="str">
        <f>データ!$L$6</f>
        <v>A8</v>
      </c>
      <c r="X8" s="68"/>
      <c r="Y8" s="68"/>
      <c r="Z8" s="68"/>
      <c r="AA8" s="68"/>
      <c r="AB8" s="68"/>
      <c r="AC8" s="68"/>
      <c r="AD8" s="68" t="str">
        <f>データ!$M$6</f>
        <v>非設置</v>
      </c>
      <c r="AE8" s="68"/>
      <c r="AF8" s="68"/>
      <c r="AG8" s="68"/>
      <c r="AH8" s="68"/>
      <c r="AI8" s="68"/>
      <c r="AJ8" s="68"/>
      <c r="AK8" s="2"/>
      <c r="AL8" s="59">
        <f>データ!$R$6</f>
        <v>9125</v>
      </c>
      <c r="AM8" s="59"/>
      <c r="AN8" s="59"/>
      <c r="AO8" s="59"/>
      <c r="AP8" s="59"/>
      <c r="AQ8" s="59"/>
      <c r="AR8" s="59"/>
      <c r="AS8" s="59"/>
      <c r="AT8" s="36">
        <f>データ!$S$6</f>
        <v>98.75</v>
      </c>
      <c r="AU8" s="37"/>
      <c r="AV8" s="37"/>
      <c r="AW8" s="37"/>
      <c r="AX8" s="37"/>
      <c r="AY8" s="37"/>
      <c r="AZ8" s="37"/>
      <c r="BA8" s="37"/>
      <c r="BB8" s="48">
        <f>データ!$T$6</f>
        <v>92.41</v>
      </c>
      <c r="BC8" s="48"/>
      <c r="BD8" s="48"/>
      <c r="BE8" s="48"/>
      <c r="BF8" s="48"/>
      <c r="BG8" s="48"/>
      <c r="BH8" s="48"/>
      <c r="BI8" s="48"/>
      <c r="BJ8" s="3"/>
      <c r="BK8" s="3"/>
      <c r="BL8" s="61" t="s">
        <v>10</v>
      </c>
      <c r="BM8" s="62"/>
      <c r="BN8" s="63" t="s">
        <v>11</v>
      </c>
      <c r="BO8" s="63"/>
      <c r="BP8" s="63"/>
      <c r="BQ8" s="63"/>
      <c r="BR8" s="63"/>
      <c r="BS8" s="63"/>
      <c r="BT8" s="63"/>
      <c r="BU8" s="63"/>
      <c r="BV8" s="63"/>
      <c r="BW8" s="63"/>
      <c r="BX8" s="63"/>
      <c r="BY8" s="64"/>
    </row>
    <row r="9" spans="1:78" ht="18.75" customHeight="1" x14ac:dyDescent="0.2">
      <c r="A9" s="2"/>
      <c r="B9" s="41" t="s">
        <v>12</v>
      </c>
      <c r="C9" s="42"/>
      <c r="D9" s="42"/>
      <c r="E9" s="42"/>
      <c r="F9" s="42"/>
      <c r="G9" s="42"/>
      <c r="H9" s="42"/>
      <c r="I9" s="41" t="s">
        <v>13</v>
      </c>
      <c r="J9" s="42"/>
      <c r="K9" s="42"/>
      <c r="L9" s="42"/>
      <c r="M9" s="42"/>
      <c r="N9" s="42"/>
      <c r="O9" s="60"/>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1" t="s">
        <v>17</v>
      </c>
      <c r="AU9" s="42"/>
      <c r="AV9" s="42"/>
      <c r="AW9" s="42"/>
      <c r="AX9" s="42"/>
      <c r="AY9" s="42"/>
      <c r="AZ9" s="42"/>
      <c r="BA9" s="42"/>
      <c r="BB9" s="43" t="s">
        <v>18</v>
      </c>
      <c r="BC9" s="43"/>
      <c r="BD9" s="43"/>
      <c r="BE9" s="43"/>
      <c r="BF9" s="43"/>
      <c r="BG9" s="43"/>
      <c r="BH9" s="43"/>
      <c r="BI9" s="43"/>
      <c r="BJ9" s="3"/>
      <c r="BK9" s="3"/>
      <c r="BL9" s="44" t="s">
        <v>19</v>
      </c>
      <c r="BM9" s="45"/>
      <c r="BN9" s="46" t="s">
        <v>20</v>
      </c>
      <c r="BO9" s="46"/>
      <c r="BP9" s="46"/>
      <c r="BQ9" s="46"/>
      <c r="BR9" s="46"/>
      <c r="BS9" s="46"/>
      <c r="BT9" s="46"/>
      <c r="BU9" s="46"/>
      <c r="BV9" s="46"/>
      <c r="BW9" s="46"/>
      <c r="BX9" s="46"/>
      <c r="BY9" s="47"/>
    </row>
    <row r="10" spans="1:78" ht="18.75" customHeight="1" x14ac:dyDescent="0.2">
      <c r="A10" s="2"/>
      <c r="B10" s="36" t="str">
        <f>データ!$N$6</f>
        <v>-</v>
      </c>
      <c r="C10" s="37"/>
      <c r="D10" s="37"/>
      <c r="E10" s="37"/>
      <c r="F10" s="37"/>
      <c r="G10" s="37"/>
      <c r="H10" s="37"/>
      <c r="I10" s="36">
        <f>データ!$O$6</f>
        <v>66.02</v>
      </c>
      <c r="J10" s="37"/>
      <c r="K10" s="37"/>
      <c r="L10" s="37"/>
      <c r="M10" s="37"/>
      <c r="N10" s="37"/>
      <c r="O10" s="58"/>
      <c r="P10" s="48">
        <f>データ!$P$6</f>
        <v>99.02</v>
      </c>
      <c r="Q10" s="48"/>
      <c r="R10" s="48"/>
      <c r="S10" s="48"/>
      <c r="T10" s="48"/>
      <c r="U10" s="48"/>
      <c r="V10" s="48"/>
      <c r="W10" s="59">
        <f>データ!$Q$6</f>
        <v>4769</v>
      </c>
      <c r="X10" s="59"/>
      <c r="Y10" s="59"/>
      <c r="Z10" s="59"/>
      <c r="AA10" s="59"/>
      <c r="AB10" s="59"/>
      <c r="AC10" s="59"/>
      <c r="AD10" s="2"/>
      <c r="AE10" s="2"/>
      <c r="AF10" s="2"/>
      <c r="AG10" s="2"/>
      <c r="AH10" s="2"/>
      <c r="AI10" s="2"/>
      <c r="AJ10" s="2"/>
      <c r="AK10" s="2"/>
      <c r="AL10" s="59">
        <f>データ!$U$6</f>
        <v>8987</v>
      </c>
      <c r="AM10" s="59"/>
      <c r="AN10" s="59"/>
      <c r="AO10" s="59"/>
      <c r="AP10" s="59"/>
      <c r="AQ10" s="59"/>
      <c r="AR10" s="59"/>
      <c r="AS10" s="59"/>
      <c r="AT10" s="36">
        <f>データ!$V$6</f>
        <v>28.71</v>
      </c>
      <c r="AU10" s="37"/>
      <c r="AV10" s="37"/>
      <c r="AW10" s="37"/>
      <c r="AX10" s="37"/>
      <c r="AY10" s="37"/>
      <c r="AZ10" s="37"/>
      <c r="BA10" s="37"/>
      <c r="BB10" s="48">
        <f>データ!$W$6</f>
        <v>313.02999999999997</v>
      </c>
      <c r="BC10" s="48"/>
      <c r="BD10" s="48"/>
      <c r="BE10" s="48"/>
      <c r="BF10" s="48"/>
      <c r="BG10" s="48"/>
      <c r="BH10" s="48"/>
      <c r="BI10" s="48"/>
      <c r="BJ10" s="2"/>
      <c r="BK10" s="2"/>
      <c r="BL10" s="49" t="s">
        <v>21</v>
      </c>
      <c r="BM10" s="50"/>
      <c r="BN10" s="51" t="s">
        <v>22</v>
      </c>
      <c r="BO10" s="51"/>
      <c r="BP10" s="51"/>
      <c r="BQ10" s="51"/>
      <c r="BR10" s="51"/>
      <c r="BS10" s="51"/>
      <c r="BT10" s="51"/>
      <c r="BU10" s="51"/>
      <c r="BV10" s="51"/>
      <c r="BW10" s="51"/>
      <c r="BX10" s="51"/>
      <c r="BY10" s="5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0" t="s">
        <v>25</v>
      </c>
      <c r="BM14" s="31"/>
      <c r="BN14" s="31"/>
      <c r="BO14" s="31"/>
      <c r="BP14" s="31"/>
      <c r="BQ14" s="31"/>
      <c r="BR14" s="31"/>
      <c r="BS14" s="31"/>
      <c r="BT14" s="31"/>
      <c r="BU14" s="31"/>
      <c r="BV14" s="31"/>
      <c r="BW14" s="31"/>
      <c r="BX14" s="31"/>
      <c r="BY14" s="31"/>
      <c r="BZ14" s="32"/>
    </row>
    <row r="15" spans="1:78" ht="13.5" customHeight="1" x14ac:dyDescent="0.2">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110</v>
      </c>
      <c r="BM47" s="93"/>
      <c r="BN47" s="93"/>
      <c r="BO47" s="93"/>
      <c r="BP47" s="93"/>
      <c r="BQ47" s="93"/>
      <c r="BR47" s="93"/>
      <c r="BS47" s="93"/>
      <c r="BT47" s="93"/>
      <c r="BU47" s="93"/>
      <c r="BV47" s="93"/>
      <c r="BW47" s="93"/>
      <c r="BX47" s="93"/>
      <c r="BY47" s="93"/>
      <c r="BZ47" s="9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2">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92"/>
      <c r="BM60" s="93"/>
      <c r="BN60" s="93"/>
      <c r="BO60" s="93"/>
      <c r="BP60" s="93"/>
      <c r="BQ60" s="93"/>
      <c r="BR60" s="93"/>
      <c r="BS60" s="93"/>
      <c r="BT60" s="93"/>
      <c r="BU60" s="93"/>
      <c r="BV60" s="93"/>
      <c r="BW60" s="93"/>
      <c r="BX60" s="93"/>
      <c r="BY60" s="93"/>
      <c r="BZ60" s="94"/>
    </row>
    <row r="61" spans="1:78"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92"/>
      <c r="BM61" s="93"/>
      <c r="BN61" s="93"/>
      <c r="BO61" s="93"/>
      <c r="BP61" s="93"/>
      <c r="BQ61" s="93"/>
      <c r="BR61" s="93"/>
      <c r="BS61" s="93"/>
      <c r="BT61" s="93"/>
      <c r="BU61" s="93"/>
      <c r="BV61" s="93"/>
      <c r="BW61" s="93"/>
      <c r="BX61" s="93"/>
      <c r="BY61" s="93"/>
      <c r="BZ61" s="9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111</v>
      </c>
      <c r="BM66" s="93"/>
      <c r="BN66" s="93"/>
      <c r="BO66" s="93"/>
      <c r="BP66" s="93"/>
      <c r="BQ66" s="93"/>
      <c r="BR66" s="93"/>
      <c r="BS66" s="93"/>
      <c r="BT66" s="93"/>
      <c r="BU66" s="93"/>
      <c r="BV66" s="93"/>
      <c r="BW66" s="93"/>
      <c r="BX66" s="93"/>
      <c r="BY66" s="93"/>
      <c r="BZ66" s="9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EzmQ20qRpCGTQFboIKKrDkSDnol7yLNWoBVVBF1RpqEqghKZ34q9+biVZ+IS43okw5eOvRbwV9AF+rqbl0UJw==" saltValue="itia4tqrBScVOfG5kSUj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273228</v>
      </c>
      <c r="D6" s="20">
        <f t="shared" si="3"/>
        <v>46</v>
      </c>
      <c r="E6" s="20">
        <f t="shared" si="3"/>
        <v>1</v>
      </c>
      <c r="F6" s="20">
        <f t="shared" si="3"/>
        <v>0</v>
      </c>
      <c r="G6" s="20">
        <f t="shared" si="3"/>
        <v>1</v>
      </c>
      <c r="H6" s="20" t="str">
        <f t="shared" si="3"/>
        <v>大阪府　能勢町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66.02</v>
      </c>
      <c r="P6" s="21">
        <f t="shared" si="3"/>
        <v>99.02</v>
      </c>
      <c r="Q6" s="21">
        <f t="shared" si="3"/>
        <v>4769</v>
      </c>
      <c r="R6" s="21">
        <f t="shared" si="3"/>
        <v>9125</v>
      </c>
      <c r="S6" s="21">
        <f t="shared" si="3"/>
        <v>98.75</v>
      </c>
      <c r="T6" s="21">
        <f t="shared" si="3"/>
        <v>92.41</v>
      </c>
      <c r="U6" s="21">
        <f t="shared" si="3"/>
        <v>8987</v>
      </c>
      <c r="V6" s="21">
        <f t="shared" si="3"/>
        <v>28.71</v>
      </c>
      <c r="W6" s="21">
        <f t="shared" si="3"/>
        <v>313.02999999999997</v>
      </c>
      <c r="X6" s="22">
        <f>IF(X7="",NA(),X7)</f>
        <v>101.13</v>
      </c>
      <c r="Y6" s="22">
        <f t="shared" ref="Y6:AG6" si="4">IF(Y7="",NA(),Y7)</f>
        <v>101.45</v>
      </c>
      <c r="Z6" s="22">
        <f t="shared" si="4"/>
        <v>98.95</v>
      </c>
      <c r="AA6" s="22">
        <f t="shared" si="4"/>
        <v>93.9</v>
      </c>
      <c r="AB6" s="22">
        <f t="shared" si="4"/>
        <v>95.23</v>
      </c>
      <c r="AC6" s="22">
        <f t="shared" si="4"/>
        <v>104.35</v>
      </c>
      <c r="AD6" s="22">
        <f t="shared" si="4"/>
        <v>105.34</v>
      </c>
      <c r="AE6" s="22">
        <f t="shared" si="4"/>
        <v>105.77</v>
      </c>
      <c r="AF6" s="22">
        <f t="shared" si="4"/>
        <v>104.82</v>
      </c>
      <c r="AG6" s="22">
        <f t="shared" si="4"/>
        <v>106.46</v>
      </c>
      <c r="AH6" s="21" t="str">
        <f>IF(AH7="","",IF(AH7="-","【-】","【"&amp;SUBSTITUTE(TEXT(AH7,"#,##0.00"),"-","△")&amp;"】"))</f>
        <v>【108.24】</v>
      </c>
      <c r="AI6" s="22">
        <f>IF(AI7="",NA(),AI7)</f>
        <v>14.01</v>
      </c>
      <c r="AJ6" s="22">
        <f t="shared" ref="AJ6:AR6" si="5">IF(AJ7="",NA(),AJ7)</f>
        <v>13.04</v>
      </c>
      <c r="AK6" s="22">
        <f t="shared" si="5"/>
        <v>13.56</v>
      </c>
      <c r="AL6" s="22">
        <f t="shared" si="5"/>
        <v>26.41</v>
      </c>
      <c r="AM6" s="22">
        <f t="shared" si="5"/>
        <v>53.05</v>
      </c>
      <c r="AN6" s="22">
        <f t="shared" si="5"/>
        <v>21.69</v>
      </c>
      <c r="AO6" s="22">
        <f t="shared" si="5"/>
        <v>24.04</v>
      </c>
      <c r="AP6" s="22">
        <f t="shared" si="5"/>
        <v>28.03</v>
      </c>
      <c r="AQ6" s="22">
        <f t="shared" si="5"/>
        <v>26.73</v>
      </c>
      <c r="AR6" s="22">
        <f t="shared" si="5"/>
        <v>27.85</v>
      </c>
      <c r="AS6" s="21" t="str">
        <f>IF(AS7="","",IF(AS7="-","【-】","【"&amp;SUBSTITUTE(TEXT(AS7,"#,##0.00"),"-","△")&amp;"】"))</f>
        <v>【1.50】</v>
      </c>
      <c r="AT6" s="22">
        <f>IF(AT7="",NA(),AT7)</f>
        <v>515.17999999999995</v>
      </c>
      <c r="AU6" s="22">
        <f t="shared" ref="AU6:BC6" si="6">IF(AU7="",NA(),AU7)</f>
        <v>488.87</v>
      </c>
      <c r="AV6" s="22">
        <f t="shared" si="6"/>
        <v>450.4</v>
      </c>
      <c r="AW6" s="22">
        <f t="shared" si="6"/>
        <v>523.73</v>
      </c>
      <c r="AX6" s="22">
        <f t="shared" si="6"/>
        <v>468.03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1077.58</v>
      </c>
      <c r="BF6" s="22">
        <f t="shared" ref="BF6:BN6" si="7">IF(BF7="",NA(),BF7)</f>
        <v>1183.47</v>
      </c>
      <c r="BG6" s="22">
        <f t="shared" si="7"/>
        <v>974.84</v>
      </c>
      <c r="BH6" s="22">
        <f t="shared" si="7"/>
        <v>913.79</v>
      </c>
      <c r="BI6" s="22">
        <f t="shared" si="7"/>
        <v>865.31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57.52</v>
      </c>
      <c r="BQ6" s="22">
        <f t="shared" ref="BQ6:BY6" si="8">IF(BQ7="",NA(),BQ7)</f>
        <v>50.63</v>
      </c>
      <c r="BR6" s="22">
        <f t="shared" si="8"/>
        <v>56.59</v>
      </c>
      <c r="BS6" s="22">
        <f t="shared" si="8"/>
        <v>55.16</v>
      </c>
      <c r="BT6" s="22">
        <f t="shared" si="8"/>
        <v>56.45</v>
      </c>
      <c r="BU6" s="22">
        <f t="shared" si="8"/>
        <v>87.11</v>
      </c>
      <c r="BV6" s="22">
        <f t="shared" si="8"/>
        <v>82.78</v>
      </c>
      <c r="BW6" s="22">
        <f t="shared" si="8"/>
        <v>84.82</v>
      </c>
      <c r="BX6" s="22">
        <f t="shared" si="8"/>
        <v>82.29</v>
      </c>
      <c r="BY6" s="22">
        <f t="shared" si="8"/>
        <v>84.16</v>
      </c>
      <c r="BZ6" s="21" t="str">
        <f>IF(BZ7="","",IF(BZ7="-","【-】","【"&amp;SUBSTITUTE(TEXT(BZ7,"#,##0.00"),"-","△")&amp;"】"))</f>
        <v>【97.82】</v>
      </c>
      <c r="CA6" s="22">
        <f>IF(CA7="",NA(),CA7)</f>
        <v>463.99</v>
      </c>
      <c r="CB6" s="22">
        <f t="shared" ref="CB6:CJ6" si="9">IF(CB7="",NA(),CB7)</f>
        <v>444.09</v>
      </c>
      <c r="CC6" s="22">
        <f t="shared" si="9"/>
        <v>469.04</v>
      </c>
      <c r="CD6" s="22">
        <f t="shared" si="9"/>
        <v>483.86</v>
      </c>
      <c r="CE6" s="22">
        <f t="shared" si="9"/>
        <v>472.99</v>
      </c>
      <c r="CF6" s="22">
        <f t="shared" si="9"/>
        <v>223.98</v>
      </c>
      <c r="CG6" s="22">
        <f t="shared" si="9"/>
        <v>225.09</v>
      </c>
      <c r="CH6" s="22">
        <f t="shared" si="9"/>
        <v>224.82</v>
      </c>
      <c r="CI6" s="22">
        <f t="shared" si="9"/>
        <v>230.85</v>
      </c>
      <c r="CJ6" s="22">
        <f t="shared" si="9"/>
        <v>230.21</v>
      </c>
      <c r="CK6" s="21" t="str">
        <f>IF(CK7="","",IF(CK7="-","【-】","【"&amp;SUBSTITUTE(TEXT(CK7,"#,##0.00"),"-","△")&amp;"】"))</f>
        <v>【177.56】</v>
      </c>
      <c r="CL6" s="22">
        <f>IF(CL7="",NA(),CL7)</f>
        <v>74.06</v>
      </c>
      <c r="CM6" s="22">
        <f t="shared" ref="CM6:CU6" si="10">IF(CM7="",NA(),CM7)</f>
        <v>73.62</v>
      </c>
      <c r="CN6" s="22">
        <f t="shared" si="10"/>
        <v>72.56</v>
      </c>
      <c r="CO6" s="22">
        <f t="shared" si="10"/>
        <v>74.290000000000006</v>
      </c>
      <c r="CP6" s="22">
        <f t="shared" si="10"/>
        <v>74.25</v>
      </c>
      <c r="CQ6" s="22">
        <f t="shared" si="10"/>
        <v>49.64</v>
      </c>
      <c r="CR6" s="22">
        <f t="shared" si="10"/>
        <v>49.38</v>
      </c>
      <c r="CS6" s="22">
        <f t="shared" si="10"/>
        <v>50.09</v>
      </c>
      <c r="CT6" s="22">
        <f t="shared" si="10"/>
        <v>50.1</v>
      </c>
      <c r="CU6" s="22">
        <f t="shared" si="10"/>
        <v>49.76</v>
      </c>
      <c r="CV6" s="21" t="str">
        <f>IF(CV7="","",IF(CV7="-","【-】","【"&amp;SUBSTITUTE(TEXT(CV7,"#,##0.00"),"-","△")&amp;"】"))</f>
        <v>【59.81】</v>
      </c>
      <c r="CW6" s="22">
        <f>IF(CW7="",NA(),CW7)</f>
        <v>79.540000000000006</v>
      </c>
      <c r="CX6" s="22">
        <f t="shared" ref="CX6:DF6" si="11">IF(CX7="",NA(),CX7)</f>
        <v>81.81</v>
      </c>
      <c r="CY6" s="22">
        <f t="shared" si="11"/>
        <v>80.14</v>
      </c>
      <c r="CZ6" s="22">
        <f t="shared" si="11"/>
        <v>77.47</v>
      </c>
      <c r="DA6" s="22">
        <f t="shared" si="11"/>
        <v>75.58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41.95</v>
      </c>
      <c r="DI6" s="22">
        <f t="shared" ref="DI6:DQ6" si="12">IF(DI7="",NA(),DI7)</f>
        <v>44.34</v>
      </c>
      <c r="DJ6" s="22">
        <f t="shared" si="12"/>
        <v>46.64</v>
      </c>
      <c r="DK6" s="22">
        <f t="shared" si="12"/>
        <v>48.96</v>
      </c>
      <c r="DL6" s="22">
        <f t="shared" si="12"/>
        <v>50.57</v>
      </c>
      <c r="DM6" s="22">
        <f t="shared" si="12"/>
        <v>47.31</v>
      </c>
      <c r="DN6" s="22">
        <f t="shared" si="12"/>
        <v>47.5</v>
      </c>
      <c r="DO6" s="22">
        <f t="shared" si="12"/>
        <v>48.41</v>
      </c>
      <c r="DP6" s="22">
        <f t="shared" si="12"/>
        <v>50.02</v>
      </c>
      <c r="DQ6" s="22">
        <f t="shared" si="12"/>
        <v>51.38</v>
      </c>
      <c r="DR6" s="21" t="str">
        <f>IF(DR7="","",IF(DR7="-","【-】","【"&amp;SUBSTITUTE(TEXT(DR7,"#,##0.00"),"-","△")&amp;"】"))</f>
        <v>【52.02】</v>
      </c>
      <c r="DS6" s="22">
        <f>IF(DS7="",NA(),DS7)</f>
        <v>8.64</v>
      </c>
      <c r="DT6" s="22">
        <f t="shared" ref="DT6:EB6" si="13">IF(DT7="",NA(),DT7)</f>
        <v>8.57</v>
      </c>
      <c r="DU6" s="22">
        <f t="shared" si="13"/>
        <v>10.94</v>
      </c>
      <c r="DV6" s="22">
        <f t="shared" si="13"/>
        <v>11</v>
      </c>
      <c r="DW6" s="22">
        <f t="shared" si="13"/>
        <v>10.75</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0.12</v>
      </c>
      <c r="EE6" s="22">
        <f t="shared" ref="EE6:EM6" si="14">IF(EE7="",NA(),EE7)</f>
        <v>0.52</v>
      </c>
      <c r="EF6" s="22">
        <f t="shared" si="14"/>
        <v>0.66</v>
      </c>
      <c r="EG6" s="22">
        <f t="shared" si="14"/>
        <v>0.32</v>
      </c>
      <c r="EH6" s="22">
        <f t="shared" si="14"/>
        <v>0.55000000000000004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273228</v>
      </c>
      <c r="D7" s="24">
        <v>46</v>
      </c>
      <c r="E7" s="24">
        <v>1</v>
      </c>
      <c r="F7" s="24">
        <v>0</v>
      </c>
      <c r="G7" s="24">
        <v>1</v>
      </c>
      <c r="H7" s="24" t="s">
        <v>93</v>
      </c>
      <c r="I7" s="24" t="s">
        <v>94</v>
      </c>
      <c r="J7" s="24" t="s">
        <v>95</v>
      </c>
      <c r="K7" s="24" t="s">
        <v>96</v>
      </c>
      <c r="L7" s="24" t="s">
        <v>97</v>
      </c>
      <c r="M7" s="24" t="s">
        <v>98</v>
      </c>
      <c r="N7" s="25" t="s">
        <v>99</v>
      </c>
      <c r="O7" s="25">
        <v>66.02</v>
      </c>
      <c r="P7" s="25">
        <v>99.02</v>
      </c>
      <c r="Q7" s="25">
        <v>4769</v>
      </c>
      <c r="R7" s="25">
        <v>9125</v>
      </c>
      <c r="S7" s="25">
        <v>98.75</v>
      </c>
      <c r="T7" s="25">
        <v>92.41</v>
      </c>
      <c r="U7" s="25">
        <v>8987</v>
      </c>
      <c r="V7" s="25">
        <v>28.71</v>
      </c>
      <c r="W7" s="25">
        <v>313.02999999999997</v>
      </c>
      <c r="X7" s="25">
        <v>101.13</v>
      </c>
      <c r="Y7" s="25">
        <v>101.45</v>
      </c>
      <c r="Z7" s="25">
        <v>98.95</v>
      </c>
      <c r="AA7" s="25">
        <v>93.9</v>
      </c>
      <c r="AB7" s="25">
        <v>95.23</v>
      </c>
      <c r="AC7" s="25">
        <v>104.35</v>
      </c>
      <c r="AD7" s="25">
        <v>105.34</v>
      </c>
      <c r="AE7" s="25">
        <v>105.77</v>
      </c>
      <c r="AF7" s="25">
        <v>104.82</v>
      </c>
      <c r="AG7" s="25">
        <v>106.46</v>
      </c>
      <c r="AH7" s="25">
        <v>108.24</v>
      </c>
      <c r="AI7" s="25">
        <v>14.01</v>
      </c>
      <c r="AJ7" s="25">
        <v>13.04</v>
      </c>
      <c r="AK7" s="25">
        <v>13.56</v>
      </c>
      <c r="AL7" s="25">
        <v>26.41</v>
      </c>
      <c r="AM7" s="25">
        <v>53.05</v>
      </c>
      <c r="AN7" s="25">
        <v>21.69</v>
      </c>
      <c r="AO7" s="25">
        <v>24.04</v>
      </c>
      <c r="AP7" s="25">
        <v>28.03</v>
      </c>
      <c r="AQ7" s="25">
        <v>26.73</v>
      </c>
      <c r="AR7" s="25">
        <v>27.85</v>
      </c>
      <c r="AS7" s="25">
        <v>1.5</v>
      </c>
      <c r="AT7" s="25">
        <v>515.17999999999995</v>
      </c>
      <c r="AU7" s="25">
        <v>488.87</v>
      </c>
      <c r="AV7" s="25">
        <v>450.4</v>
      </c>
      <c r="AW7" s="25">
        <v>523.73</v>
      </c>
      <c r="AX7" s="25">
        <v>468.03</v>
      </c>
      <c r="AY7" s="25">
        <v>301.04000000000002</v>
      </c>
      <c r="AZ7" s="25">
        <v>305.08</v>
      </c>
      <c r="BA7" s="25">
        <v>305.33999999999997</v>
      </c>
      <c r="BB7" s="25">
        <v>310.01</v>
      </c>
      <c r="BC7" s="25">
        <v>311.12</v>
      </c>
      <c r="BD7" s="25">
        <v>243.36</v>
      </c>
      <c r="BE7" s="25">
        <v>1077.58</v>
      </c>
      <c r="BF7" s="25">
        <v>1183.47</v>
      </c>
      <c r="BG7" s="25">
        <v>974.84</v>
      </c>
      <c r="BH7" s="25">
        <v>913.79</v>
      </c>
      <c r="BI7" s="25">
        <v>865.31</v>
      </c>
      <c r="BJ7" s="25">
        <v>551.62</v>
      </c>
      <c r="BK7" s="25">
        <v>585.59</v>
      </c>
      <c r="BL7" s="25">
        <v>561.34</v>
      </c>
      <c r="BM7" s="25">
        <v>538.33000000000004</v>
      </c>
      <c r="BN7" s="25">
        <v>515.14</v>
      </c>
      <c r="BO7" s="25">
        <v>265.93</v>
      </c>
      <c r="BP7" s="25">
        <v>57.52</v>
      </c>
      <c r="BQ7" s="25">
        <v>50.63</v>
      </c>
      <c r="BR7" s="25">
        <v>56.59</v>
      </c>
      <c r="BS7" s="25">
        <v>55.16</v>
      </c>
      <c r="BT7" s="25">
        <v>56.45</v>
      </c>
      <c r="BU7" s="25">
        <v>87.11</v>
      </c>
      <c r="BV7" s="25">
        <v>82.78</v>
      </c>
      <c r="BW7" s="25">
        <v>84.82</v>
      </c>
      <c r="BX7" s="25">
        <v>82.29</v>
      </c>
      <c r="BY7" s="25">
        <v>84.16</v>
      </c>
      <c r="BZ7" s="25">
        <v>97.82</v>
      </c>
      <c r="CA7" s="25">
        <v>463.99</v>
      </c>
      <c r="CB7" s="25">
        <v>444.09</v>
      </c>
      <c r="CC7" s="25">
        <v>469.04</v>
      </c>
      <c r="CD7" s="25">
        <v>483.86</v>
      </c>
      <c r="CE7" s="25">
        <v>472.99</v>
      </c>
      <c r="CF7" s="25">
        <v>223.98</v>
      </c>
      <c r="CG7" s="25">
        <v>225.09</v>
      </c>
      <c r="CH7" s="25">
        <v>224.82</v>
      </c>
      <c r="CI7" s="25">
        <v>230.85</v>
      </c>
      <c r="CJ7" s="25">
        <v>230.21</v>
      </c>
      <c r="CK7" s="25">
        <v>177.56</v>
      </c>
      <c r="CL7" s="25">
        <v>74.06</v>
      </c>
      <c r="CM7" s="25">
        <v>73.62</v>
      </c>
      <c r="CN7" s="25">
        <v>72.56</v>
      </c>
      <c r="CO7" s="25">
        <v>74.290000000000006</v>
      </c>
      <c r="CP7" s="25">
        <v>74.25</v>
      </c>
      <c r="CQ7" s="25">
        <v>49.64</v>
      </c>
      <c r="CR7" s="25">
        <v>49.38</v>
      </c>
      <c r="CS7" s="25">
        <v>50.09</v>
      </c>
      <c r="CT7" s="25">
        <v>50.1</v>
      </c>
      <c r="CU7" s="25">
        <v>49.76</v>
      </c>
      <c r="CV7" s="25">
        <v>59.81</v>
      </c>
      <c r="CW7" s="25">
        <v>79.540000000000006</v>
      </c>
      <c r="CX7" s="25">
        <v>81.81</v>
      </c>
      <c r="CY7" s="25">
        <v>80.14</v>
      </c>
      <c r="CZ7" s="25">
        <v>77.47</v>
      </c>
      <c r="DA7" s="25">
        <v>75.58</v>
      </c>
      <c r="DB7" s="25">
        <v>78.09</v>
      </c>
      <c r="DC7" s="25">
        <v>78.010000000000005</v>
      </c>
      <c r="DD7" s="25">
        <v>77.599999999999994</v>
      </c>
      <c r="DE7" s="25">
        <v>77.3</v>
      </c>
      <c r="DF7" s="25">
        <v>76.64</v>
      </c>
      <c r="DG7" s="25">
        <v>89.42</v>
      </c>
      <c r="DH7" s="25">
        <v>41.95</v>
      </c>
      <c r="DI7" s="25">
        <v>44.34</v>
      </c>
      <c r="DJ7" s="25">
        <v>46.64</v>
      </c>
      <c r="DK7" s="25">
        <v>48.96</v>
      </c>
      <c r="DL7" s="25">
        <v>50.57</v>
      </c>
      <c r="DM7" s="25">
        <v>47.31</v>
      </c>
      <c r="DN7" s="25">
        <v>47.5</v>
      </c>
      <c r="DO7" s="25">
        <v>48.41</v>
      </c>
      <c r="DP7" s="25">
        <v>50.02</v>
      </c>
      <c r="DQ7" s="25">
        <v>51.38</v>
      </c>
      <c r="DR7" s="25">
        <v>52.02</v>
      </c>
      <c r="DS7" s="25">
        <v>8.64</v>
      </c>
      <c r="DT7" s="25">
        <v>8.57</v>
      </c>
      <c r="DU7" s="25">
        <v>10.94</v>
      </c>
      <c r="DV7" s="25">
        <v>11</v>
      </c>
      <c r="DW7" s="25">
        <v>10.75</v>
      </c>
      <c r="DX7" s="25">
        <v>16.77</v>
      </c>
      <c r="DY7" s="25">
        <v>17.399999999999999</v>
      </c>
      <c r="DZ7" s="25">
        <v>18.64</v>
      </c>
      <c r="EA7" s="25">
        <v>19.510000000000002</v>
      </c>
      <c r="EB7" s="25">
        <v>21.6</v>
      </c>
      <c r="EC7" s="25">
        <v>25.37</v>
      </c>
      <c r="ED7" s="25">
        <v>0.12</v>
      </c>
      <c r="EE7" s="25">
        <v>0.52</v>
      </c>
      <c r="EF7" s="25">
        <v>0.66</v>
      </c>
      <c r="EG7" s="25">
        <v>0.32</v>
      </c>
      <c r="EH7" s="25">
        <v>0.55000000000000004</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2025-02-13T04:37:40Z</cp:lastPrinted>
  <dcterms:created xsi:type="dcterms:W3CDTF">2025-01-24T06:51:54Z</dcterms:created>
  <dcterms:modified xsi:type="dcterms:W3CDTF">2025-02-27T06:41:13Z</dcterms:modified>
  <cp:category/>
</cp:coreProperties>
</file>