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7C83D7E6-7C21-46EA-896D-B5F3ADF0B640}" xr6:coauthVersionLast="47" xr6:coauthVersionMax="47" xr10:uidLastSave="{00000000-0000-0000-0000-000000000000}"/>
  <workbookProtection workbookAlgorithmName="SHA-512" workbookHashValue="ADPYFwNRiEEFb7dKuj80bA0Gr4Mmr6Pj/LdyOjUnsuOn8D2Is3GkyhizS4cohUCYJlgq27+FuG3FSfkitXEswQ==" workbookSaltValue="iFq37dB8L3ixjRtQguu2Pg==" workbookSpinCount="100000" lockStructure="1"/>
  <bookViews>
    <workbookView xWindow="-108" yWindow="-108" windowWidth="23256" windowHeight="14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I10" i="4"/>
</calcChain>
</file>

<file path=xl/sharedStrings.xml><?xml version="1.0" encoding="utf-8"?>
<sst xmlns="http://schemas.openxmlformats.org/spreadsheetml/2006/main" count="247" uniqueCount="121">
  <si>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</si>
  <si>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</si>
  <si>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</si>
  <si>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</si>
  <si>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</si>
  <si>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</si>
  <si>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</si>
  <si>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</si>
  <si>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</si>
  <si>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</si>
  <si>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</si>
  <si>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</si>
  <si>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</si>
  <si>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</si>
  <si>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</si>
  <si>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</si>
  <si>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</si>
  <si>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</si>
  <si>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</si>
  <si>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</si>
  <si>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</si>
  <si>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</si>
  <si>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</si>
  <si>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</si>
  <si>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</si>
  <si>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</si>
  <si>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</si>
  <si>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</si>
  <si>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</si>
  <si>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</si>
  <si>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</si>
  <si>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</si>
  <si>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</si>
  <si>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</si>
  <si>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</si>
  <si>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</si>
  <si>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</si>
  <si>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</si>
  <si>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</si>
  <si>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</si>
  <si>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</si>
  <si>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</si>
  <si>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</si>
  <si>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</si>
  <si>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</si>
  <si>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</si>
  <si>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</si>
  <si>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</si>
  <si>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</si>
  <si>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</si>
  <si>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</si>
  <si>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</si>
  <si>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</si>
  <si>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</si>
  <si>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</si>
  <si>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</si>
  <si>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</si>
  <si>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</si>
  <si>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</si>
  <si>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</si>
  <si>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</si>
  <si>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</si>
  <si>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</si>
  <si>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</si>
  <si>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</si>
  <si>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</si>
  <si>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</si>
  <si>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</si>
  <si>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</si>
  <si>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</si>
  <si>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</si>
  <si>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</si>
  <si>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</si>
  <si>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</si>
  <si>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</si>
  <si>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</si>
  <si>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</si>
  <si>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</si>
  <si>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</si>
  <si>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</si>
  <si>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</si>
  <si>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</si>
  <si>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</si>
  <si>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</si>
  <si>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</si>
  <si>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</si>
  <si>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</si>
  <si>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</si>
  <si>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</si>
  <si>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</si>
  <si>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</si>
  <si>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</si>
  <si>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</si>
  <si>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</si>
  <si>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</si>
  <si>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</si>
  <si>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</si>
  <si>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</si>
  <si>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</si>
  <si>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</si>
  <si>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</si>
  <si>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</si>
  <si>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</si>
  <si>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</si>
  <si>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</si>
  <si>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</si>
  <si>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</si>
  <si>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</si>
  <si>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</si>
  <si>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</si>
  <si>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</si>
  <si>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</si>
  <si>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</si>
  <si>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</si>
  <si>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</si>
  <si>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</si>
  <si>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</si>
  <si>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</si>
  <si>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浄化槽が設置されてから約20年であるため、耐用年数等を考慮すれば大規模な修繕の実施は当分の間ない。
　このため、現在のところ、損傷部の修繕等の維持管理を実施している。</t>
    <phoneticPr fontId="4"/>
  </si>
  <si>
    <t>処理区域内人口が少ないことから、料金収入で事業費を賄うことが難しく、事業開始当初から一般会計繰入金により本事業の赤字を全額補填されている。
　今後、新たな起債の見込みも少なく、計画的に償還していることから、令和12年度（2030年度）に完済の予定となっている。</t>
    <phoneticPr fontId="4"/>
  </si>
  <si>
    <t>令和６年度から公営企業会計を適用するにあたり、令和５年度は打切決算となり未払金が発生したため、収益的収支比率や経費回収率は昨年度よりも増加し、汚水処理原価は昨年度よりも減少した。また浄化槽設置時の起債の償還金が大きいため、企業債残高対事業規模比率については、類似団体平均値や全国平均値より大きくなっている。
　施設利用率が類似団体平均値と比較して低くなっているのは、過疎化等に伴う人口減少により、処理能力水量が処理水量を上回っている状況にあるからである。
　なお、水洗化率は100％になっており、新たに浄化槽を整備することはない。</t>
    <rPh sb="0" eb="2">
      <t>レイワ</t>
    </rPh>
    <rPh sb="3" eb="5">
      <t>ネンド</t>
    </rPh>
    <rPh sb="36" eb="37">
      <t>ミ</t>
    </rPh>
    <rPh sb="37" eb="38">
      <t>バラ</t>
    </rPh>
    <rPh sb="38" eb="39">
      <t>キン</t>
    </rPh>
    <rPh sb="40" eb="42">
      <t>ハッセイ</t>
    </rPh>
    <rPh sb="55" eb="60">
      <t>ケイヒカイシュウリツ</t>
    </rPh>
    <rPh sb="61" eb="64">
      <t>サクネンド</t>
    </rPh>
    <rPh sb="67" eb="69">
      <t>ゾウカ</t>
    </rPh>
    <rPh sb="71" eb="77">
      <t>オスイショリゲンカ</t>
    </rPh>
    <rPh sb="78" eb="81">
      <t>サクネンド</t>
    </rPh>
    <rPh sb="84" eb="86">
      <t>ゲンショウ</t>
    </rPh>
    <rPh sb="137" eb="141">
      <t>ゼンコクヘイキン</t>
    </rPh>
    <rPh sb="141" eb="142">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</si>
</sst>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8F-4CD4-9CAD-D9A4089AA50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8F-4CD4-9CAD-D9A4089AA50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34.479999999999997</c:v>
                </c:pt>
                <c:pt idx="1">
                  <c:v>34.479999999999997</c:v>
                </c:pt>
                <c:pt idx="2">
                  <c:v>34.479999999999997</c:v>
                </c:pt>
                <c:pt idx="3">
                  <c:v>34.479999999999997</c:v>
                </c:pt>
                <c:pt idx="4">
                  <c:v>34.479999999999997</c:v>
                </c:pt>
              </c:numCache>
            </c:numRef>
          </c:val>
          <c:extLst>
            <c:ext xmlns:c16="http://schemas.microsoft.com/office/drawing/2014/chart" uri="{C3380CC4-5D6E-409C-BE32-E72D297353CC}">
              <c16:uniqueId val="{00000000-5492-4C35-94D3-736D3DE8A65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5492-4C35-94D3-736D3DE8A65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871-4374-B1C7-F7BC9522CA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C871-4374-B1C7-F7BC9522CA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87.63</c:v>
                </c:pt>
                <c:pt idx="1">
                  <c:v>87.5</c:v>
                </c:pt>
                <c:pt idx="2">
                  <c:v>87.04</c:v>
                </c:pt>
                <c:pt idx="3">
                  <c:v>87.05</c:v>
                </c:pt>
                <c:pt idx="4">
                  <c:v>151.93</c:v>
                </c:pt>
              </c:numCache>
            </c:numRef>
          </c:val>
          <c:extLst>
            <c:ext xmlns:c16="http://schemas.microsoft.com/office/drawing/2014/chart" uri="{C3380CC4-5D6E-409C-BE32-E72D297353CC}">
              <c16:uniqueId val="{00000000-BE40-4918-AC57-20424C6DF1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40-4918-AC57-20424C6DF1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3A-4AC1-84D6-DCBF65AE71E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3A-4AC1-84D6-DCBF65AE71E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B0-4D67-B01C-6BD1F8F205C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B0-4D67-B01C-6BD1F8F205C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5A-4C55-82DC-A97502E120A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5A-4C55-82DC-A97502E120A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08-44B1-A0DE-EB936A50EB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08-44B1-A0DE-EB936A50EB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2606.2600000000002</c:v>
                </c:pt>
                <c:pt idx="1">
                  <c:v>2400.54</c:v>
                </c:pt>
                <c:pt idx="2">
                  <c:v>2154.11</c:v>
                </c:pt>
                <c:pt idx="3">
                  <c:v>1896.74</c:v>
                </c:pt>
                <c:pt idx="4">
                  <c:v>1909.68</c:v>
                </c:pt>
              </c:numCache>
            </c:numRef>
          </c:val>
          <c:extLst>
            <c:ext xmlns:c16="http://schemas.microsoft.com/office/drawing/2014/chart" uri="{C3380CC4-5D6E-409C-BE32-E72D297353CC}">
              <c16:uniqueId val="{00000000-FF19-4A00-95CE-16EB31CDD8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FF19-4A00-95CE-16EB31CDD8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21.63</c:v>
                </c:pt>
                <c:pt idx="1">
                  <c:v>20.99</c:v>
                </c:pt>
                <c:pt idx="2">
                  <c:v>21.37</c:v>
                </c:pt>
                <c:pt idx="3">
                  <c:v>20.65</c:v>
                </c:pt>
                <c:pt idx="4">
                  <c:v>42.64</c:v>
                </c:pt>
              </c:numCache>
            </c:numRef>
          </c:val>
          <c:extLst>
            <c:ext xmlns:c16="http://schemas.microsoft.com/office/drawing/2014/chart" uri="{C3380CC4-5D6E-409C-BE32-E72D297353CC}">
              <c16:uniqueId val="{00000000-CF73-4AB3-A495-7F4FE3CC82A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CF73-4AB3-A495-7F4FE3CC82A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752.26</c:v>
                </c:pt>
                <c:pt idx="1">
                  <c:v>707.79</c:v>
                </c:pt>
                <c:pt idx="2">
                  <c:v>715.54</c:v>
                </c:pt>
                <c:pt idx="3">
                  <c:v>743.51</c:v>
                </c:pt>
                <c:pt idx="4">
                  <c:v>330.76</c:v>
                </c:pt>
              </c:numCache>
            </c:numRef>
          </c:val>
          <c:extLst>
            <c:ext xmlns:c16="http://schemas.microsoft.com/office/drawing/2014/chart" uri="{C3380CC4-5D6E-409C-BE32-E72D297353CC}">
              <c16:uniqueId val="{00000000-93A2-4077-BA44-2617EE393FC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93A2-4077-BA44-2617EE393FC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豊能町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法非適用</v>
      </c>
      <c r="C8" s="39"/>
      <c r="D8" s="39"/>
      <c r="E8" s="39"/>
      <c r="F8" s="39"/>
      <c r="G8" s="39"/>
      <c r="H8" s="39"/>
      <c r="I8" s="39" t="str">
        <f>データ!J6</f>
        <v>下水道事業</v>
      </c>
      <c r="J8" s="39"/>
      <c r="K8" s="39"/>
      <c r="L8" s="39"/>
      <c r="M8" s="39"/>
      <c r="N8" s="39"/>
      <c r="O8" s="39"/>
      <c r="P8" s="39" t="str">
        <f>データ!K6</f>
        <v>個別排水処理</v>
      </c>
      <c r="Q8" s="39"/>
      <c r="R8" s="39"/>
      <c r="S8" s="39"/>
      <c r="T8" s="39"/>
      <c r="U8" s="39"/>
      <c r="V8" s="39"/>
      <c r="W8" s="39" t="str">
        <f>データ!L6</f>
        <v>L2</v>
      </c>
      <c r="X8" s="39"/>
      <c r="Y8" s="39"/>
      <c r="Z8" s="39"/>
      <c r="AA8" s="39"/>
      <c r="AB8" s="39"/>
      <c r="AC8" s="39"/>
      <c r="AD8" s="40" t="str">
        <f>データ!$M$6</f>
        <v>非設置</v>
      </c>
      <c r="AE8" s="40"/>
      <c r="AF8" s="40"/>
      <c r="AG8" s="40"/>
      <c r="AH8" s="40"/>
      <c r="AI8" s="40"/>
      <c r="AJ8" s="40"/>
      <c r="AK8" s="3"/>
      <c r="AL8" s="41">
        <f>データ!S6</f>
        <v>18183</v>
      </c>
      <c r="AM8" s="41"/>
      <c r="AN8" s="41"/>
      <c r="AO8" s="41"/>
      <c r="AP8" s="41"/>
      <c r="AQ8" s="41"/>
      <c r="AR8" s="41"/>
      <c r="AS8" s="41"/>
      <c r="AT8" s="34">
        <f>データ!T6</f>
        <v>34.340000000000003</v>
      </c>
      <c r="AU8" s="34"/>
      <c r="AV8" s="34"/>
      <c r="AW8" s="34"/>
      <c r="AX8" s="34"/>
      <c r="AY8" s="34"/>
      <c r="AZ8" s="34"/>
      <c r="BA8" s="34"/>
      <c r="BB8" s="34">
        <f>データ!U6</f>
        <v>529.5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t="str">
        <f>データ!O6</f>
        <v>該当数値なし</v>
      </c>
      <c r="J10" s="34"/>
      <c r="K10" s="34"/>
      <c r="L10" s="34"/>
      <c r="M10" s="34"/>
      <c r="N10" s="34"/>
      <c r="O10" s="34"/>
      <c r="P10" s="34">
        <f>データ!P6</f>
        <v>0.74</v>
      </c>
      <c r="Q10" s="34"/>
      <c r="R10" s="34"/>
      <c r="S10" s="34"/>
      <c r="T10" s="34"/>
      <c r="U10" s="34"/>
      <c r="V10" s="34"/>
      <c r="W10" s="34">
        <f>データ!Q6</f>
        <v>100</v>
      </c>
      <c r="X10" s="34"/>
      <c r="Y10" s="34"/>
      <c r="Z10" s="34"/>
      <c r="AA10" s="34"/>
      <c r="AB10" s="34"/>
      <c r="AC10" s="34"/>
      <c r="AD10" s="41">
        <f>データ!R6</f>
        <v>3000</v>
      </c>
      <c r="AE10" s="41"/>
      <c r="AF10" s="41"/>
      <c r="AG10" s="41"/>
      <c r="AH10" s="41"/>
      <c r="AI10" s="41"/>
      <c r="AJ10" s="41"/>
      <c r="AK10" s="2"/>
      <c r="AL10" s="41">
        <f>データ!V6</f>
        <v>133</v>
      </c>
      <c r="AM10" s="41"/>
      <c r="AN10" s="41"/>
      <c r="AO10" s="41"/>
      <c r="AP10" s="41"/>
      <c r="AQ10" s="41"/>
      <c r="AR10" s="41"/>
      <c r="AS10" s="41"/>
      <c r="AT10" s="34">
        <f>データ!W6</f>
        <v>0.27</v>
      </c>
      <c r="AU10" s="34"/>
      <c r="AV10" s="34"/>
      <c r="AW10" s="34"/>
      <c r="AX10" s="34"/>
      <c r="AY10" s="34"/>
      <c r="AZ10" s="34"/>
      <c r="BA10" s="34"/>
      <c r="BB10" s="34">
        <f>データ!X6</f>
        <v>492.59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120</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【967.97】</v>
      </c>
      <c r="I86" s="12" t="str">
        <f>データ!CA6</f>
        <v>【46.20】</v>
      </c>
      <c r="J86" s="12" t="str">
        <f>データ!CL6</f>
        <v>【332.82】</v>
      </c>
      <c r="K86" s="12" t="str">
        <f>データ!CW6</f>
        <v>【46.29】</v>
      </c>
      <c r="L86" s="12" t="str">
        <f>データ!DH6</f>
        <v>【82.56】</v>
      </c>
      <c r="M86" s="12" t="s">
        <v>44</v>
      </c>
      <c r="N86" s="12" t="s">
        <v>45</v>
      </c>
      <c r="O86" s="12" t="str">
        <f>データ!EO6</f>
        <v>【-】</v>
      </c>
    </row>
  </sheetData>
  <sheetProtection algorithmName="SHA-512" hashValue="QuLrNgxT7hOqZPnNTc5YMVQH5jOf7c4W83aarkxCbJ8N2iOx/oyucsdIV9rdIYN+ZK9GruHSekizri0/UQ5cWw==" saltValue="YwkG6VnSj89JXTFnNfo5k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2">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2">
      <c r="A6" s="14" t="s">
        <v>98</v>
      </c>
      <c r="B6" s="19">
        <f>B7</f>
        <v>2023</v>
      </c>
      <c r="C6" s="19">
        <f t="shared" ref="C6:X6" si="3">C7</f>
        <v>273210</v>
      </c>
      <c r="D6" s="19">
        <f t="shared" si="3"/>
        <v>47</v>
      </c>
      <c r="E6" s="19">
        <f t="shared" si="3"/>
        <v>18</v>
      </c>
      <c r="F6" s="19">
        <f t="shared" si="3"/>
        <v>1</v>
      </c>
      <c r="G6" s="19">
        <f t="shared" si="3"/>
        <v>0</v>
      </c>
      <c r="H6" s="19" t="str">
        <f t="shared" si="3"/>
        <v>大阪府　豊能町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0.74</v>
      </c>
      <c r="Q6" s="20">
        <f t="shared" si="3"/>
        <v>100</v>
      </c>
      <c r="R6" s="20">
        <f t="shared" si="3"/>
        <v>3000</v>
      </c>
      <c r="S6" s="20">
        <f t="shared" si="3"/>
        <v>18183</v>
      </c>
      <c r="T6" s="20">
        <f t="shared" si="3"/>
        <v>34.340000000000003</v>
      </c>
      <c r="U6" s="20">
        <f t="shared" si="3"/>
        <v>529.5</v>
      </c>
      <c r="V6" s="20">
        <f t="shared" si="3"/>
        <v>133</v>
      </c>
      <c r="W6" s="20">
        <f t="shared" si="3"/>
        <v>0.27</v>
      </c>
      <c r="X6" s="20">
        <f t="shared" si="3"/>
        <v>492.59</v>
      </c>
      <c r="Y6" s="21">
        <f>IF(Y7="",NA(),Y7)</f>
        <v>87.63</v>
      </c>
      <c r="Z6" s="21">
        <f t="shared" ref="Z6:AH6" si="4">IF(Z7="",NA(),Z7)</f>
        <v>87.5</v>
      </c>
      <c r="AA6" s="21">
        <f t="shared" si="4"/>
        <v>87.04</v>
      </c>
      <c r="AB6" s="21">
        <f t="shared" si="4"/>
        <v>87.05</v>
      </c>
      <c r="AC6" s="21">
        <f t="shared" si="4"/>
        <v>151.93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2606.2600000000002</v>
      </c>
      <c r="BG6" s="21">
        <f t="shared" ref="BG6:BO6" si="7">IF(BG7="",NA(),BG7)</f>
        <v>2400.54</v>
      </c>
      <c r="BH6" s="21">
        <f t="shared" si="7"/>
        <v>2154.11</v>
      </c>
      <c r="BI6" s="21">
        <f t="shared" si="7"/>
        <v>1896.74</v>
      </c>
      <c r="BJ6" s="21">
        <f t="shared" si="7"/>
        <v>1909.68</v>
      </c>
      <c r="BK6" s="21">
        <f t="shared" si="7"/>
        <v>862.99</v>
      </c>
      <c r="BL6" s="21">
        <f t="shared" si="7"/>
        <v>782.91</v>
      </c>
      <c r="BM6" s="21">
        <f t="shared" si="7"/>
        <v>783.21</v>
      </c>
      <c r="BN6" s="21">
        <f t="shared" si="7"/>
        <v>902.04</v>
      </c>
      <c r="BO6" s="21">
        <f t="shared" si="7"/>
        <v>992.16</v>
      </c>
      <c r="BP6" s="20" t="str">
        <f>IF(BP7="","",IF(BP7="-","【-】","【"&amp;SUBSTITUTE(TEXT(BP7,"#,##0.00"),"-","△")&amp;"】"))</f>
        <v>【967.97】</v>
      </c>
      <c r="BQ6" s="21">
        <f>IF(BQ7="",NA(),BQ7)</f>
        <v>21.63</v>
      </c>
      <c r="BR6" s="21">
        <f t="shared" ref="BR6:BZ6" si="8">IF(BR7="",NA(),BR7)</f>
        <v>20.99</v>
      </c>
      <c r="BS6" s="21">
        <f t="shared" si="8"/>
        <v>21.37</v>
      </c>
      <c r="BT6" s="21">
        <f t="shared" si="8"/>
        <v>20.65</v>
      </c>
      <c r="BU6" s="21">
        <f t="shared" si="8"/>
        <v>42.64</v>
      </c>
      <c r="BV6" s="21">
        <f t="shared" si="8"/>
        <v>50.06</v>
      </c>
      <c r="BW6" s="21">
        <f t="shared" si="8"/>
        <v>49.38</v>
      </c>
      <c r="BX6" s="21">
        <f t="shared" si="8"/>
        <v>48.53</v>
      </c>
      <c r="BY6" s="21">
        <f t="shared" si="8"/>
        <v>46.11</v>
      </c>
      <c r="BZ6" s="21">
        <f t="shared" si="8"/>
        <v>45.55</v>
      </c>
      <c r="CA6" s="20" t="str">
        <f>IF(CA7="","",IF(CA7="-","【-】","【"&amp;SUBSTITUTE(TEXT(CA7,"#,##0.00"),"-","△")&amp;"】"))</f>
        <v>【46.20】</v>
      </c>
      <c r="CB6" s="21">
        <f>IF(CB7="",NA(),CB7)</f>
        <v>752.26</v>
      </c>
      <c r="CC6" s="21">
        <f t="shared" ref="CC6:CK6" si="9">IF(CC7="",NA(),CC7)</f>
        <v>707.79</v>
      </c>
      <c r="CD6" s="21">
        <f t="shared" si="9"/>
        <v>715.54</v>
      </c>
      <c r="CE6" s="21">
        <f t="shared" si="9"/>
        <v>743.51</v>
      </c>
      <c r="CF6" s="21">
        <f t="shared" si="9"/>
        <v>330.76</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34.479999999999997</v>
      </c>
      <c r="CN6" s="21">
        <f t="shared" ref="CN6:CV6" si="10">IF(CN7="",NA(),CN7)</f>
        <v>34.479999999999997</v>
      </c>
      <c r="CO6" s="21">
        <f t="shared" si="10"/>
        <v>34.479999999999997</v>
      </c>
      <c r="CP6" s="21">
        <f t="shared" si="10"/>
        <v>34.479999999999997</v>
      </c>
      <c r="CQ6" s="21">
        <f t="shared" si="10"/>
        <v>34.479999999999997</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2">
      <c r="A7" s="14"/>
      <c r="B7" s="23">
        <v>2023</v>
      </c>
      <c r="C7" s="23">
        <v>273210</v>
      </c>
      <c r="D7" s="23">
        <v>47</v>
      </c>
      <c r="E7" s="23">
        <v>18</v>
      </c>
      <c r="F7" s="23">
        <v>1</v>
      </c>
      <c r="G7" s="23">
        <v>0</v>
      </c>
      <c r="H7" s="23" t="s">
        <v>99</v>
      </c>
      <c r="I7" s="23" t="s">
        <v>100</v>
      </c>
      <c r="J7" s="23" t="s">
        <v>101</v>
      </c>
      <c r="K7" s="23" t="s">
        <v>102</v>
      </c>
      <c r="L7" s="23" t="s">
        <v>103</v>
      </c>
      <c r="M7" s="23" t="s">
        <v>104</v>
      </c>
      <c r="N7" s="24" t="s">
        <v>105</v>
      </c>
      <c r="O7" s="24" t="s">
        <v>106</v>
      </c>
      <c r="P7" s="24">
        <v>0.74</v>
      </c>
      <c r="Q7" s="24">
        <v>100</v>
      </c>
      <c r="R7" s="24">
        <v>3000</v>
      </c>
      <c r="S7" s="24">
        <v>18183</v>
      </c>
      <c r="T7" s="24">
        <v>34.340000000000003</v>
      </c>
      <c r="U7" s="24">
        <v>529.5</v>
      </c>
      <c r="V7" s="24">
        <v>133</v>
      </c>
      <c r="W7" s="24">
        <v>0.27</v>
      </c>
      <c r="X7" s="24">
        <v>492.59</v>
      </c>
      <c r="Y7" s="24">
        <v>87.63</v>
      </c>
      <c r="Z7" s="24">
        <v>87.5</v>
      </c>
      <c r="AA7" s="24">
        <v>87.04</v>
      </c>
      <c r="AB7" s="24">
        <v>87.05</v>
      </c>
      <c r="AC7" s="24">
        <v>151.93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2606.2600000000002</v>
      </c>
      <c r="BG7" s="24">
        <v>2400.54</v>
      </c>
      <c r="BH7" s="24">
        <v>2154.11</v>
      </c>
      <c r="BI7" s="24">
        <v>1896.74</v>
      </c>
      <c r="BJ7" s="24">
        <v>1909.68</v>
      </c>
      <c r="BK7" s="24">
        <v>862.99</v>
      </c>
      <c r="BL7" s="24">
        <v>782.91</v>
      </c>
      <c r="BM7" s="24">
        <v>783.21</v>
      </c>
      <c r="BN7" s="24">
        <v>902.04</v>
      </c>
      <c r="BO7" s="24">
        <v>992.16</v>
      </c>
      <c r="BP7" s="24">
        <v>967.97</v>
      </c>
      <c r="BQ7" s="24">
        <v>21.63</v>
      </c>
      <c r="BR7" s="24">
        <v>20.99</v>
      </c>
      <c r="BS7" s="24">
        <v>21.37</v>
      </c>
      <c r="BT7" s="24">
        <v>20.65</v>
      </c>
      <c r="BU7" s="24">
        <v>42.64</v>
      </c>
      <c r="BV7" s="24">
        <v>50.06</v>
      </c>
      <c r="BW7" s="24">
        <v>49.38</v>
      </c>
      <c r="BX7" s="24">
        <v>48.53</v>
      </c>
      <c r="BY7" s="24">
        <v>46.11</v>
      </c>
      <c r="BZ7" s="24">
        <v>45.55</v>
      </c>
      <c r="CA7" s="24">
        <v>46.2</v>
      </c>
      <c r="CB7" s="24">
        <v>752.26</v>
      </c>
      <c r="CC7" s="24">
        <v>707.79</v>
      </c>
      <c r="CD7" s="24">
        <v>715.54</v>
      </c>
      <c r="CE7" s="24">
        <v>743.51</v>
      </c>
      <c r="CF7" s="24">
        <v>330.76</v>
      </c>
      <c r="CG7" s="24">
        <v>309.22000000000003</v>
      </c>
      <c r="CH7" s="24">
        <v>316.97000000000003</v>
      </c>
      <c r="CI7" s="24">
        <v>326.17</v>
      </c>
      <c r="CJ7" s="24">
        <v>336.93</v>
      </c>
      <c r="CK7" s="24">
        <v>331.17</v>
      </c>
      <c r="CL7" s="24">
        <v>332.82</v>
      </c>
      <c r="CM7" s="24">
        <v>34.479999999999997</v>
      </c>
      <c r="CN7" s="24">
        <v>34.479999999999997</v>
      </c>
      <c r="CO7" s="24">
        <v>34.479999999999997</v>
      </c>
      <c r="CP7" s="24">
        <v>34.479999999999997</v>
      </c>
      <c r="CQ7" s="24">
        <v>34.479999999999997</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105</v>
      </c>
      <c r="EF7" s="24" t="s">
        <v>105</v>
      </c>
      <c r="EG7" s="24" t="s">
        <v>105</v>
      </c>
      <c r="EH7" s="24" t="s">
        <v>105</v>
      </c>
      <c r="EI7" s="24" t="s">
        <v>105</v>
      </c>
      <c r="EJ7" s="24" t="s">
        <v>105</v>
      </c>
      <c r="EK7" s="24" t="s">
        <v>105</v>
      </c>
      <c r="EL7" s="24" t="s">
        <v>105</v>
      </c>
      <c r="EM7" s="24" t="s">
        <v>105</v>
      </c>
      <c r="EN7" s="24" t="s">
        <v>105</v>
      </c>
      <c r="EO7" s="24" t="s">
        <v>105</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112</v>
      </c>
    </row>
    <row r="12" spans="1:145" x14ac:dyDescent="0.2">
      <c r="B12">
        <v>1</v>
      </c>
      <c r="C12">
        <v>1</v>
      </c>
      <c r="D12">
        <v>2</v>
      </c>
      <c r="E12">
        <v>3</v>
      </c>
      <c r="F12">
        <v>4</v>
      </c>
      <c r="G12" t="s">
        <v>113</v>
      </c>
    </row>
    <row r="13" spans="1:145" x14ac:dyDescent="0.2">
      <c r="B13" t="s">
        <v>114</v>
      </c>
      <c r="C13" t="s">
        <v>115</v>
      </c>
      <c r="D13" t="s">
        <v>116</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2025-01-24T07:42:20Z</dcterms:created>
  <dcterms:modified xsi:type="dcterms:W3CDTF">2025-02-27T06:45:17Z</dcterms:modified>
  <cp:category/>
</cp:coreProperties>
</file>