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F7958DAB-4474-4E86-941C-913B01BAC87F}" xr6:coauthVersionLast="47" xr6:coauthVersionMax="47" xr10:uidLastSave="{00000000-0000-0000-0000-000000000000}"/>
  <workbookProtection workbookAlgorithmName="SHA-512" workbookHashValue="OEOzX69gf2vnwBAH+zPzTFbwi8NOwx8fKH1WYkVl6Iegq0IKI85NwAUV5zNQlQOB8PwjnSGivShUpXXKqMjCTw==" workbookSaltValue="GJxo2izL9z43k09ILXNAnQ=="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AT10" i="4"/>
  <c r="AL10" i="4"/>
  <c r="I10" i="4"/>
  <c r="AL8" i="4"/>
</calcChain>
</file>

<file path=xl/sharedStrings.xml><?xml version="1.0" encoding="utf-8"?>
<sst xmlns="http://schemas.openxmlformats.org/spreadsheetml/2006/main" count="241" uniqueCount="120">
  <si>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</si>
  <si>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</si>
  <si>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</si>
  <si>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</si>
  <si>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</si>
  <si>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</si>
  <si>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</si>
  <si>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</si>
  <si>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</si>
  <si>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</si>
  <si>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</si>
  <si>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</si>
  <si>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</si>
  <si>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</si>
  <si>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</si>
  <si>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</si>
  <si>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</si>
  <si>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</si>
  <si>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</si>
  <si>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</si>
  <si>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</si>
  <si>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</si>
  <si>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</si>
  <si>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</si>
  <si>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</si>
  <si>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</si>
  <si>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</si>
  <si>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</si>
  <si>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</si>
  <si>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</si>
  <si>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</si>
  <si>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</si>
  <si>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</si>
  <si>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</si>
  <si>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</si>
  <si>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</si>
  <si>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</si>
  <si>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</si>
  <si>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</si>
  <si>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</si>
  <si>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</si>
  <si>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</si>
  <si>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</si>
  <si>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</si>
  <si>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</si>
  <si>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</si>
  <si>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</si>
  <si>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</si>
  <si>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</si>
  <si>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</si>
  <si>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</si>
  <si>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</si>
  <si>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</si>
  <si>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</si>
  <si>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</si>
  <si>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</si>
  <si>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</si>
  <si>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</si>
  <si>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</si>
  <si>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</si>
  <si>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</si>
  <si>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</si>
  <si>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</si>
  <si>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</si>
  <si>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</si>
  <si>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</si>
  <si>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</si>
  <si>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</si>
  <si>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</si>
  <si>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</si>
  <si>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</si>
  <si>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</si>
  <si>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</si>
  <si>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</si>
  <si>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</si>
  <si>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</si>
  <si>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</si>
  <si>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</si>
  <si>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</si>
  <si>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</si>
  <si>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</si>
  <si>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</si>
  <si>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</si>
  <si>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</si>
  <si>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</si>
  <si>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</si>
  <si>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</si>
  <si>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</si>
  <si>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</si>
  <si>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</si>
  <si>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</si>
  <si>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</si>
  <si>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</si>
  <si>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</si>
  <si>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</si>
  <si>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</si>
  <si>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</si>
  <si>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</si>
  <si>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</si>
  <si>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</si>
  <si>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</si>
  <si>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</si>
  <si>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</si>
  <si>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</si>
  <si>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</si>
  <si>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</si>
  <si>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</si>
  <si>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</si>
  <si>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</si>
  <si>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</si>
  <si>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</si>
  <si>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</si>
  <si>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</si>
  <si>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</si>
  <si>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</si>
  <si>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</si>
  <si>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</si>
  <si>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平成元年の供用開始のため、管渠の老朽化はそれほど進んでいない。</t>
    <phoneticPr fontId="4"/>
  </si>
  <si>
    <t>平成27年4月1日に料金改定をしているが、市街化調整区域内で処理区域内人口も更に減少していることから、料金収入も減少しており、経費回収率も低い。ただし、公共下水道事業と同一の会計で事業経営をしており、全体でみると当分の間は黒字経営になる見込みである。
　老朽化対策については、管渠が比較的新しいため実施していない。</t>
    <phoneticPr fontId="4"/>
  </si>
  <si>
    <t>特定環境保全公共下水道事業は市街化調整区域内に整備された下水道であることから、処理区域内人口が少ないことに加え、人口減少が続いているため、平成27年4月1日に料金改定を実施したにもかかわらず、料金収入の増加にはならず、全国平均値や類似団体平均値と比べ、汚水処理原価は高く、経費回収率は低い。
　平成26年度以降の収益的収支比率は、100％を下回っている。これは、事業開始当初に借り入れた起債の償還金が多額となっているためである。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</si>
</sst>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40-47A9-ACA8-916B754741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1840-47A9-ACA8-916B754741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B3-4D2F-BFB8-02379D7AD63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E2B3-4D2F-BFB8-02379D7AD63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92.96</c:v>
                </c:pt>
                <c:pt idx="1">
                  <c:v>93.05</c:v>
                </c:pt>
                <c:pt idx="2">
                  <c:v>92.83</c:v>
                </c:pt>
                <c:pt idx="3">
                  <c:v>93.02</c:v>
                </c:pt>
                <c:pt idx="4">
                  <c:v>92.82</c:v>
                </c:pt>
              </c:numCache>
            </c:numRef>
          </c:val>
          <c:extLst>
            <c:ext xmlns:c16="http://schemas.microsoft.com/office/drawing/2014/chart" uri="{C3380CC4-5D6E-409C-BE32-E72D297353CC}">
              <c16:uniqueId val="{00000000-5DE8-4B7F-B52F-DC0757B7B7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5DE8-4B7F-B52F-DC0757B7B7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59.74</c:v>
                </c:pt>
                <c:pt idx="1">
                  <c:v>55.59</c:v>
                </c:pt>
                <c:pt idx="2">
                  <c:v>60.43</c:v>
                </c:pt>
                <c:pt idx="3">
                  <c:v>56.15</c:v>
                </c:pt>
                <c:pt idx="4">
                  <c:v>79.48</c:v>
                </c:pt>
              </c:numCache>
            </c:numRef>
          </c:val>
          <c:extLst>
            <c:ext xmlns:c16="http://schemas.microsoft.com/office/drawing/2014/chart" uri="{C3380CC4-5D6E-409C-BE32-E72D297353CC}">
              <c16:uniqueId val="{00000000-0A1D-4E9D-BDB0-3C8CE21FD25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D-4E9D-BDB0-3C8CE21FD25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1-4F2D-843A-4AED13262E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1-4F2D-843A-4AED13262E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BD-41B4-98BC-2446C72795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BD-41B4-98BC-2446C72795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0-4ACA-B2FF-A3BADC5CADA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0-4ACA-B2FF-A3BADC5CADA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2A-4D59-AF56-8F3EB2355CB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A-4D59-AF56-8F3EB2355CB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762.74</c:v>
                </c:pt>
                <c:pt idx="1">
                  <c:v>626.84</c:v>
                </c:pt>
                <c:pt idx="2">
                  <c:v>445.68</c:v>
                </c:pt>
                <c:pt idx="3">
                  <c:v>328.97</c:v>
                </c:pt>
                <c:pt idx="4">
                  <c:v>52.05</c:v>
                </c:pt>
              </c:numCache>
            </c:numRef>
          </c:val>
          <c:extLst>
            <c:ext xmlns:c16="http://schemas.microsoft.com/office/drawing/2014/chart" uri="{C3380CC4-5D6E-409C-BE32-E72D297353CC}">
              <c16:uniqueId val="{00000000-2E64-42A1-9307-C4B9295CBB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2E64-42A1-9307-C4B9295CBB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41.11</c:v>
                </c:pt>
                <c:pt idx="1">
                  <c:v>39.26</c:v>
                </c:pt>
                <c:pt idx="2">
                  <c:v>45.05</c:v>
                </c:pt>
                <c:pt idx="3">
                  <c:v>40.39</c:v>
                </c:pt>
                <c:pt idx="4">
                  <c:v>56.38</c:v>
                </c:pt>
              </c:numCache>
            </c:numRef>
          </c:val>
          <c:extLst>
            <c:ext xmlns:c16="http://schemas.microsoft.com/office/drawing/2014/chart" uri="{C3380CC4-5D6E-409C-BE32-E72D297353CC}">
              <c16:uniqueId val="{00000000-0790-4A25-8CA2-62274C2411C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0790-4A25-8CA2-62274C2411C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421.86</c:v>
                </c:pt>
                <c:pt idx="1">
                  <c:v>484.46</c:v>
                </c:pt>
                <c:pt idx="2">
                  <c:v>403.49</c:v>
                </c:pt>
                <c:pt idx="3">
                  <c:v>425.65</c:v>
                </c:pt>
                <c:pt idx="4">
                  <c:v>283.43</c:v>
                </c:pt>
              </c:numCache>
            </c:numRef>
          </c:val>
          <c:extLst>
            <c:ext xmlns:c16="http://schemas.microsoft.com/office/drawing/2014/chart" uri="{C3380CC4-5D6E-409C-BE32-E72D297353CC}">
              <c16:uniqueId val="{00000000-B369-4C25-A316-08010875F8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B369-4C25-A316-08010875F8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豊能町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18183</v>
      </c>
      <c r="AM8" s="45"/>
      <c r="AN8" s="45"/>
      <c r="AO8" s="45"/>
      <c r="AP8" s="45"/>
      <c r="AQ8" s="45"/>
      <c r="AR8" s="45"/>
      <c r="AS8" s="45"/>
      <c r="AT8" s="44">
        <f>データ!T6</f>
        <v>34.340000000000003</v>
      </c>
      <c r="AU8" s="44"/>
      <c r="AV8" s="44"/>
      <c r="AW8" s="44"/>
      <c r="AX8" s="44"/>
      <c r="AY8" s="44"/>
      <c r="AZ8" s="44"/>
      <c r="BA8" s="44"/>
      <c r="BB8" s="44">
        <f>データ!U6</f>
        <v>529.5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8.6300000000000008</v>
      </c>
      <c r="Q10" s="44"/>
      <c r="R10" s="44"/>
      <c r="S10" s="44"/>
      <c r="T10" s="44"/>
      <c r="U10" s="44"/>
      <c r="V10" s="44"/>
      <c r="W10" s="44">
        <f>データ!Q6</f>
        <v>76.84</v>
      </c>
      <c r="X10" s="44"/>
      <c r="Y10" s="44"/>
      <c r="Z10" s="44"/>
      <c r="AA10" s="44"/>
      <c r="AB10" s="44"/>
      <c r="AC10" s="44"/>
      <c r="AD10" s="45">
        <f>データ!R6</f>
        <v>2530</v>
      </c>
      <c r="AE10" s="45"/>
      <c r="AF10" s="45"/>
      <c r="AG10" s="45"/>
      <c r="AH10" s="45"/>
      <c r="AI10" s="45"/>
      <c r="AJ10" s="45"/>
      <c r="AK10" s="2"/>
      <c r="AL10" s="45">
        <f>データ!V6</f>
        <v>1560</v>
      </c>
      <c r="AM10" s="45"/>
      <c r="AN10" s="45"/>
      <c r="AO10" s="45"/>
      <c r="AP10" s="45"/>
      <c r="AQ10" s="45"/>
      <c r="AR10" s="45"/>
      <c r="AS10" s="45"/>
      <c r="AT10" s="44">
        <f>データ!W6</f>
        <v>1.61</v>
      </c>
      <c r="AU10" s="44"/>
      <c r="AV10" s="44"/>
      <c r="AW10" s="44"/>
      <c r="AX10" s="44"/>
      <c r="AY10" s="44"/>
      <c r="AZ10" s="44"/>
      <c r="BA10" s="44"/>
      <c r="BB10" s="44">
        <f>データ!X6</f>
        <v>968.94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FEuvOe7UTyv8af+zdfpF5uVjCcKoSJGzlmj4JyVg0/NO6irsCmrAvAlyr0WRfW30MLdnnFJf7T2tCTpSP+g2cA==" saltValue="ZQDBDyF57XbZbwo/3yE+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273210</v>
      </c>
      <c r="D6" s="19">
        <f t="shared" si="3"/>
        <v>47</v>
      </c>
      <c r="E6" s="19">
        <f t="shared" si="3"/>
        <v>17</v>
      </c>
      <c r="F6" s="19">
        <f t="shared" si="3"/>
        <v>4</v>
      </c>
      <c r="G6" s="19">
        <f t="shared" si="3"/>
        <v>0</v>
      </c>
      <c r="H6" s="19" t="str">
        <f t="shared" si="3"/>
        <v>大阪府　豊能町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8.6300000000000008</v>
      </c>
      <c r="Q6" s="20">
        <f t="shared" si="3"/>
        <v>76.84</v>
      </c>
      <c r="R6" s="20">
        <f t="shared" si="3"/>
        <v>2530</v>
      </c>
      <c r="S6" s="20">
        <f t="shared" si="3"/>
        <v>18183</v>
      </c>
      <c r="T6" s="20">
        <f t="shared" si="3"/>
        <v>34.340000000000003</v>
      </c>
      <c r="U6" s="20">
        <f t="shared" si="3"/>
        <v>529.5</v>
      </c>
      <c r="V6" s="20">
        <f t="shared" si="3"/>
        <v>1560</v>
      </c>
      <c r="W6" s="20">
        <f t="shared" si="3"/>
        <v>1.61</v>
      </c>
      <c r="X6" s="20">
        <f t="shared" si="3"/>
        <v>968.94</v>
      </c>
      <c r="Y6" s="21">
        <f>IF(Y7="",NA(),Y7)</f>
        <v>59.74</v>
      </c>
      <c r="Z6" s="21">
        <f t="shared" ref="Z6:AH6" si="4">IF(Z7="",NA(),Z7)</f>
        <v>55.59</v>
      </c>
      <c r="AA6" s="21">
        <f t="shared" si="4"/>
        <v>60.43</v>
      </c>
      <c r="AB6" s="21">
        <f t="shared" si="4"/>
        <v>56.15</v>
      </c>
      <c r="AC6" s="21">
        <f t="shared" si="4"/>
        <v>79.48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762.74</v>
      </c>
      <c r="BG6" s="21">
        <f t="shared" ref="BG6:BO6" si="7">IF(BG7="",NA(),BG7)</f>
        <v>626.84</v>
      </c>
      <c r="BH6" s="21">
        <f t="shared" si="7"/>
        <v>445.68</v>
      </c>
      <c r="BI6" s="21">
        <f t="shared" si="7"/>
        <v>328.97</v>
      </c>
      <c r="BJ6" s="21">
        <f t="shared" si="7"/>
        <v>52.05</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41.11</v>
      </c>
      <c r="BR6" s="21">
        <f t="shared" ref="BR6:BZ6" si="8">IF(BR7="",NA(),BR7)</f>
        <v>39.26</v>
      </c>
      <c r="BS6" s="21">
        <f t="shared" si="8"/>
        <v>45.05</v>
      </c>
      <c r="BT6" s="21">
        <f t="shared" si="8"/>
        <v>40.39</v>
      </c>
      <c r="BU6" s="21">
        <f t="shared" si="8"/>
        <v>56.38</v>
      </c>
      <c r="BV6" s="21">
        <f t="shared" si="8"/>
        <v>84.3</v>
      </c>
      <c r="BW6" s="21">
        <f t="shared" si="8"/>
        <v>82.88</v>
      </c>
      <c r="BX6" s="21">
        <f t="shared" si="8"/>
        <v>82.53</v>
      </c>
      <c r="BY6" s="21">
        <f t="shared" si="8"/>
        <v>81.81</v>
      </c>
      <c r="BZ6" s="21">
        <f t="shared" si="8"/>
        <v>82.27</v>
      </c>
      <c r="CA6" s="20" t="str">
        <f>IF(CA7="","",IF(CA7="-","【-】","【"&amp;SUBSTITUTE(TEXT(CA7,"#,##0.00"),"-","△")&amp;"】"))</f>
        <v>【75.33】</v>
      </c>
      <c r="CB6" s="21">
        <f>IF(CB7="",NA(),CB7)</f>
        <v>421.86</v>
      </c>
      <c r="CC6" s="21">
        <f t="shared" ref="CC6:CK6" si="9">IF(CC7="",NA(),CC7)</f>
        <v>484.46</v>
      </c>
      <c r="CD6" s="21">
        <f t="shared" si="9"/>
        <v>403.49</v>
      </c>
      <c r="CE6" s="21">
        <f t="shared" si="9"/>
        <v>425.65</v>
      </c>
      <c r="CF6" s="21">
        <f t="shared" si="9"/>
        <v>283.43</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92.96</v>
      </c>
      <c r="CY6" s="21">
        <f t="shared" ref="CY6:DG6" si="11">IF(CY7="",NA(),CY7)</f>
        <v>93.05</v>
      </c>
      <c r="CZ6" s="21">
        <f t="shared" si="11"/>
        <v>92.83</v>
      </c>
      <c r="DA6" s="21">
        <f t="shared" si="11"/>
        <v>93.02</v>
      </c>
      <c r="DB6" s="21">
        <f t="shared" si="11"/>
        <v>92.82</v>
      </c>
      <c r="DC6" s="21">
        <f t="shared" si="11"/>
        <v>87.96</v>
      </c>
      <c r="DD6" s="21">
        <f t="shared" si="11"/>
        <v>87.65</v>
      </c>
      <c r="DE6" s="21">
        <f t="shared" si="11"/>
        <v>88.15</v>
      </c>
      <c r="DF6" s="21">
        <f t="shared" si="11"/>
        <v>88.37</v>
      </c>
      <c r="DG6" s="21">
        <f t="shared" si="11"/>
        <v>88.66</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5" s="22" customFormat="1" x14ac:dyDescent="0.2">
      <c r="A7" s="14"/>
      <c r="B7" s="23">
        <v>2023</v>
      </c>
      <c r="C7" s="23">
        <v>273210</v>
      </c>
      <c r="D7" s="23">
        <v>47</v>
      </c>
      <c r="E7" s="23">
        <v>17</v>
      </c>
      <c r="F7" s="23">
        <v>4</v>
      </c>
      <c r="G7" s="23">
        <v>0</v>
      </c>
      <c r="H7" s="23" t="s">
        <v>98</v>
      </c>
      <c r="I7" s="23" t="s">
        <v>99</v>
      </c>
      <c r="J7" s="23" t="s">
        <v>100</v>
      </c>
      <c r="K7" s="23" t="s">
        <v>101</v>
      </c>
      <c r="L7" s="23" t="s">
        <v>102</v>
      </c>
      <c r="M7" s="23" t="s">
        <v>103</v>
      </c>
      <c r="N7" s="24" t="s">
        <v>104</v>
      </c>
      <c r="O7" s="24" t="s">
        <v>105</v>
      </c>
      <c r="P7" s="24">
        <v>8.6300000000000008</v>
      </c>
      <c r="Q7" s="24">
        <v>76.84</v>
      </c>
      <c r="R7" s="24">
        <v>2530</v>
      </c>
      <c r="S7" s="24">
        <v>18183</v>
      </c>
      <c r="T7" s="24">
        <v>34.340000000000003</v>
      </c>
      <c r="U7" s="24">
        <v>529.5</v>
      </c>
      <c r="V7" s="24">
        <v>1560</v>
      </c>
      <c r="W7" s="24">
        <v>1.61</v>
      </c>
      <c r="X7" s="24">
        <v>968.94</v>
      </c>
      <c r="Y7" s="24">
        <v>59.74</v>
      </c>
      <c r="Z7" s="24">
        <v>55.59</v>
      </c>
      <c r="AA7" s="24">
        <v>60.43</v>
      </c>
      <c r="AB7" s="24">
        <v>56.15</v>
      </c>
      <c r="AC7" s="24">
        <v>79.48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762.74</v>
      </c>
      <c r="BG7" s="24">
        <v>626.84</v>
      </c>
      <c r="BH7" s="24">
        <v>445.68</v>
      </c>
      <c r="BI7" s="24">
        <v>328.97</v>
      </c>
      <c r="BJ7" s="24">
        <v>52.05</v>
      </c>
      <c r="BK7" s="24">
        <v>1267.3900000000001</v>
      </c>
      <c r="BL7" s="24">
        <v>1268.6300000000001</v>
      </c>
      <c r="BM7" s="24">
        <v>1283.69</v>
      </c>
      <c r="BN7" s="24">
        <v>1160.22</v>
      </c>
      <c r="BO7" s="24">
        <v>1141.98</v>
      </c>
      <c r="BP7" s="24">
        <v>1156.82</v>
      </c>
      <c r="BQ7" s="24">
        <v>41.11</v>
      </c>
      <c r="BR7" s="24">
        <v>39.26</v>
      </c>
      <c r="BS7" s="24">
        <v>45.05</v>
      </c>
      <c r="BT7" s="24">
        <v>40.39</v>
      </c>
      <c r="BU7" s="24">
        <v>56.38</v>
      </c>
      <c r="BV7" s="24">
        <v>84.3</v>
      </c>
      <c r="BW7" s="24">
        <v>82.88</v>
      </c>
      <c r="BX7" s="24">
        <v>82.53</v>
      </c>
      <c r="BY7" s="24">
        <v>81.81</v>
      </c>
      <c r="BZ7" s="24">
        <v>82.27</v>
      </c>
      <c r="CA7" s="24">
        <v>75.33</v>
      </c>
      <c r="CB7" s="24">
        <v>421.86</v>
      </c>
      <c r="CC7" s="24">
        <v>484.46</v>
      </c>
      <c r="CD7" s="24">
        <v>403.49</v>
      </c>
      <c r="CE7" s="24">
        <v>425.65</v>
      </c>
      <c r="CF7" s="24">
        <v>283.43</v>
      </c>
      <c r="CG7" s="24">
        <v>185.47</v>
      </c>
      <c r="CH7" s="24">
        <v>187.76</v>
      </c>
      <c r="CI7" s="24">
        <v>190.48</v>
      </c>
      <c r="CJ7" s="24">
        <v>193.59</v>
      </c>
      <c r="CK7" s="24">
        <v>194.42</v>
      </c>
      <c r="CL7" s="24">
        <v>215.73</v>
      </c>
      <c r="CM7" s="24" t="s">
        <v>104</v>
      </c>
      <c r="CN7" s="24" t="s">
        <v>104</v>
      </c>
      <c r="CO7" s="24" t="s">
        <v>104</v>
      </c>
      <c r="CP7" s="24" t="s">
        <v>104</v>
      </c>
      <c r="CQ7" s="24" t="s">
        <v>104</v>
      </c>
      <c r="CR7" s="24">
        <v>45.68</v>
      </c>
      <c r="CS7" s="24">
        <v>45.87</v>
      </c>
      <c r="CT7" s="24">
        <v>44.24</v>
      </c>
      <c r="CU7" s="24">
        <v>45.3</v>
      </c>
      <c r="CV7" s="24">
        <v>45.6</v>
      </c>
      <c r="CW7" s="24">
        <v>43.28</v>
      </c>
      <c r="CX7" s="24">
        <v>92.96</v>
      </c>
      <c r="CY7" s="24">
        <v>93.05</v>
      </c>
      <c r="CZ7" s="24">
        <v>92.83</v>
      </c>
      <c r="DA7" s="24">
        <v>93.02</v>
      </c>
      <c r="DB7" s="24">
        <v>92.82</v>
      </c>
      <c r="DC7" s="24">
        <v>87.96</v>
      </c>
      <c r="DD7" s="24">
        <v>87.65</v>
      </c>
      <c r="DE7" s="24">
        <v>88.15</v>
      </c>
      <c r="DF7" s="24">
        <v>88.37</v>
      </c>
      <c r="DG7" s="24">
        <v>88.66</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0.06</v>
      </c>
      <c r="EL7" s="24">
        <v>0.27</v>
      </c>
      <c r="EM7" s="24">
        <v>0.22</v>
      </c>
      <c r="EN7" s="24">
        <v>0.17</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2025-01-24T07:31:25Z</dcterms:created>
  <dcterms:modified xsi:type="dcterms:W3CDTF">2025-02-27T06:45:02Z</dcterms:modified>
  <cp:category/>
</cp:coreProperties>
</file>