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6年度（R5決算）\22_経営比較分析表\07_アップロード\02_アップロードデータ（分析表）\01-2_アップ前準備\"/>
    </mc:Choice>
  </mc:AlternateContent>
  <xr:revisionPtr revIDLastSave="0" documentId="13_ncr:1_{9710F20D-8A99-4CAB-817B-2E523CBFF380}" xr6:coauthVersionLast="47" xr6:coauthVersionMax="47" xr10:uidLastSave="{00000000-0000-0000-0000-000000000000}"/>
  <workbookProtection workbookAlgorithmName="SHA-512" workbookHashValue="IDiy1B33xJ/g40fVmsv/oWB6nfMmT8he/TvLPL/xhaMqJgO8/fYJpX6Mi+R/MI1btbVSV/4Vur5Y+6fHodHczQ==" workbookSaltValue="nlg6B1UmfaZGtrd3LD1WcA==" workbookSpinCount="100000" lockStructure="1"/>
  <bookViews>
    <workbookView xWindow="-108" yWindow="-108" windowWidth="23256" windowHeight="14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L10" i="4"/>
  <c r="AL8" i="4"/>
  <c r="P8" i="4"/>
  <c r="I8" i="4"/>
</calcChain>
</file>

<file path=xl/sharedStrings.xml><?xml version="1.0" encoding="utf-8"?>
<sst xmlns="http://schemas.openxmlformats.org/spreadsheetml/2006/main" count="241" uniqueCount="120">
  <si>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</si>
  <si>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</si>
  <si>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</si>
  <si>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</si>
  <si>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</si>
  <si>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</si>
  <si>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</si>
  <si>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</si>
  <si>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</si>
  <si>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</si>
  <si>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</si>
  <si>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</si>
  <si>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</si>
  <si>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</si>
  <si>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</si>
  <si>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</si>
  <si>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</si>
  <si>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</si>
  <si>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</si>
  <si>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</si>
  <si>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</si>
  <si>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</si>
  <si>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</si>
  <si>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</si>
  <si>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</si>
  <si>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</si>
  <si>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</si>
  <si>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</si>
  <si>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</si>
  <si>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</si>
  <si>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</si>
  <si>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</si>
  <si>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</si>
  <si>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</si>
  <si>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</si>
  <si>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</si>
  <si>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</si>
  <si>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</si>
  <si>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</si>
  <si>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</si>
  <si>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</si>
  <si>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</si>
  <si>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</si>
  <si>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</si>
  <si>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</si>
  <si>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</si>
  <si>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</si>
  <si>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</si>
  <si>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</si>
  <si>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</si>
  <si>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</si>
  <si>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</si>
  <si>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</si>
  <si>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</si>
  <si>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</si>
  <si>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</si>
  <si>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</si>
  <si>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</si>
  <si>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</si>
  <si>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</si>
  <si>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</si>
  <si>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</si>
  <si>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</si>
  <si>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</si>
  <si>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</si>
  <si>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</si>
  <si>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</si>
  <si>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</si>
  <si>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</si>
  <si>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</si>
  <si>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</si>
  <si>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</si>
  <si>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</si>
  <si>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</si>
  <si>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</si>
  <si>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</si>
  <si>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</si>
  <si>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</si>
  <si>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</si>
  <si>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</si>
  <si>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</si>
  <si>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</si>
  <si>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</si>
  <si>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</si>
  <si>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</si>
  <si>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</si>
  <si>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</si>
  <si>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</si>
  <si>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</si>
  <si>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</si>
  <si>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</si>
  <si>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</si>
  <si>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</si>
  <si>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</si>
  <si>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</si>
  <si>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</si>
  <si>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</si>
  <si>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</si>
  <si>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豊能町</t>
  </si>
  <si>
    <t>法非適用</t>
  </si>
  <si>
    <t>下水道事業</t>
  </si>
  <si>
    <t>公共下水道</t>
  </si>
  <si>
    <t>Cb1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</si>
  <si>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</si>
  <si>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</si>
  <si>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</si>
  <si>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</si>
  <si>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</si>
  <si>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</si>
  <si>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</si>
  <si>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</si>
  <si>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</si>
  <si>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</si>
  <si>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</si>
  <si>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</si>
  <si>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</si>
  <si>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</si>
  <si>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老朽化の目安となる50年が近づいているため、老朽化が進んでいる箇所の割合が増加してきている。年0.2％の改善率を目安として、全延長について管渠の改善修繕事業を実施していく。</t>
    <phoneticPr fontId="4"/>
  </si>
  <si>
    <t>　平成27年4月1日に料金改定を行い、一般会計繰入金に頼らないよう経営改善を行ったので、当面の間、黒字経営が見込まれる。
　類似団体平均値に比べ、汚水処理原価は低く、経費回収率は高いことから、経営の効率性は比較的高いとみている。しかし、人口減少による料金収入の減少や老朽化対策が課題である。ストックマネジメント計画による管渠の調査を行い、その調査結果に基づいて、計画的な修繕や改良を実施する。</t>
    <phoneticPr fontId="4"/>
  </si>
  <si>
    <t xml:space="preserve"> 収益的収支比率は100%を上回る水準を維持している。
　また企業債残高対事業規模比率は、下水道の敷設が終了し新たな起債が減少傾向にあるため、類似団体平均や全国平均を下回っている。
　平成27年4月1日の料金改定以降、経費回収率は、類似団体平均や全国平均を上回っている。汚水処理原価についても、類似団体平均や全国平均より低い値で推移している。
　水洗化率は100％となっており、汚水処理を適正に行っている。
　なお、施設利用率については、単独処理場を設置していないので、当該数値を計上していない。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</si>
</sst>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7.0000000000000007E-2</c:v>
                </c:pt>
                <c:pt idx="2" formatCode="#,##0.00;&quot;△&quot;#,##0.00">
                  <c:v>0</c:v>
                </c:pt>
                <c:pt idx="3">
                  <c:v>0.02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6-467A-AB18-E462F533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0.19</c:v>
                </c:pt>
                <c:pt idx="2">
                  <c:v>0.15</c:v>
                </c:pt>
                <c:pt idx="3">
                  <c:v>0.12</c:v>
                </c:pt>
                <c:pt idx="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6-467A-AB18-E462F533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9-4A8C-A718-6075DAD9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55.73</c:v>
                </c:pt>
                <c:pt idx="1">
                  <c:v>58.12</c:v>
                </c:pt>
                <c:pt idx="2">
                  <c:v>58.14</c:v>
                </c:pt>
                <c:pt idx="3">
                  <c:v>58.55</c:v>
                </c:pt>
                <c:pt idx="4">
                  <c:v>59.45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D9-4A8C-A718-6075DAD9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8-40A7-974D-39A96E245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92.45</c:v>
                </c:pt>
                <c:pt idx="1">
                  <c:v>92.55</c:v>
                </c:pt>
                <c:pt idx="2">
                  <c:v>92.44</c:v>
                </c:pt>
                <c:pt idx="3">
                  <c:v>91.97</c:v>
                </c:pt>
                <c:pt idx="4">
                  <c:v>91.93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28-40A7-974D-39A96E245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118.12</c:v>
                </c:pt>
                <c:pt idx="1">
                  <c:v>121.24</c:v>
                </c:pt>
                <c:pt idx="2">
                  <c:v>122.46</c:v>
                </c:pt>
                <c:pt idx="3">
                  <c:v>123.1</c:v>
                </c:pt>
                <c:pt idx="4">
                  <c:v>106.69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4-4B88-BF87-0842E8AE8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4-4B88-BF87-0842E8AE8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7-4C2C-9EA3-FCF9F0516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27-4C2C-9EA3-FCF9F0516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9-43E5-9D86-C98C7835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09-43E5-9D86-C98C7835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B-4550-B5F4-835C4BBD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7B-4550-B5F4-835C4BBD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A-4D52-B61D-537A898DA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A-4D52-B61D-537A898DA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273.52999999999997</c:v>
                </c:pt>
                <c:pt idx="1">
                  <c:v>244.21</c:v>
                </c:pt>
                <c:pt idx="2">
                  <c:v>243.21</c:v>
                </c:pt>
                <c:pt idx="3">
                  <c:v>235.38</c:v>
                </c:pt>
                <c:pt idx="4">
                  <c:v>292.33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0-40F4-8569-30BD4575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917.44</c:v>
                </c:pt>
                <c:pt idx="1">
                  <c:v>856.88</c:v>
                </c:pt>
                <c:pt idx="2">
                  <c:v>799.49</c:v>
                </c:pt>
                <c:pt idx="3">
                  <c:v>863.92</c:v>
                </c:pt>
                <c:pt idx="4">
                  <c:v>793.41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30-40F4-8569-30BD4575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109.17</c:v>
                </c:pt>
                <c:pt idx="1">
                  <c:v>115.86</c:v>
                </c:pt>
                <c:pt idx="2">
                  <c:v>113.97</c:v>
                </c:pt>
                <c:pt idx="3">
                  <c:v>116.78</c:v>
                </c:pt>
                <c:pt idx="4">
                  <c:v>98.69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7-4F0A-9D6E-6699ADDED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85.34</c:v>
                </c:pt>
                <c:pt idx="1">
                  <c:v>89.01</c:v>
                </c:pt>
                <c:pt idx="2">
                  <c:v>89.09</c:v>
                </c:pt>
                <c:pt idx="3">
                  <c:v>87.28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F7-4F0A-9D6E-6699ADDED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132.4</c:v>
                </c:pt>
                <c:pt idx="1">
                  <c:v>133.63</c:v>
                </c:pt>
                <c:pt idx="2">
                  <c:v>129.44</c:v>
                </c:pt>
                <c:pt idx="3">
                  <c:v>125.36</c:v>
                </c:pt>
                <c:pt idx="4">
                  <c:v>131.88999999999999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C-44FC-9B2F-F0A541AD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149.27000000000001</c:v>
                </c:pt>
                <c:pt idx="1">
                  <c:v>147.08000000000001</c:v>
                </c:pt>
                <c:pt idx="2">
                  <c:v>142.76</c:v>
                </c:pt>
                <c:pt idx="3">
                  <c:v>145.58000000000001</c:v>
                </c:pt>
                <c:pt idx="4">
                  <c:v>147.69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0C-44FC-9B2F-F0A541AD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70" zoomScaleNormal="7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大阪府　豊能町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法非適用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公共下水道</v>
      </c>
      <c r="Q8" s="64"/>
      <c r="R8" s="64"/>
      <c r="S8" s="64"/>
      <c r="T8" s="64"/>
      <c r="U8" s="64"/>
      <c r="V8" s="64"/>
      <c r="W8" s="64" t="str">
        <f>データ!L6</f>
        <v>Cb1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18183</v>
      </c>
      <c r="AM8" s="45"/>
      <c r="AN8" s="45"/>
      <c r="AO8" s="45"/>
      <c r="AP8" s="45"/>
      <c r="AQ8" s="45"/>
      <c r="AR8" s="45"/>
      <c r="AS8" s="45"/>
      <c r="AT8" s="44">
        <f>データ!T6</f>
        <v>34.340000000000003</v>
      </c>
      <c r="AU8" s="44"/>
      <c r="AV8" s="44"/>
      <c r="AW8" s="44"/>
      <c r="AX8" s="44"/>
      <c r="AY8" s="44"/>
      <c r="AZ8" s="44"/>
      <c r="BA8" s="44"/>
      <c r="BB8" s="44">
        <f>データ!U6</f>
        <v>529.5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90.57</v>
      </c>
      <c r="Q10" s="44"/>
      <c r="R10" s="44"/>
      <c r="S10" s="44"/>
      <c r="T10" s="44"/>
      <c r="U10" s="44"/>
      <c r="V10" s="44"/>
      <c r="W10" s="44">
        <f>データ!Q6</f>
        <v>76.98</v>
      </c>
      <c r="X10" s="44"/>
      <c r="Y10" s="44"/>
      <c r="Z10" s="44"/>
      <c r="AA10" s="44"/>
      <c r="AB10" s="44"/>
      <c r="AC10" s="44"/>
      <c r="AD10" s="45">
        <f>データ!R6</f>
        <v>2530</v>
      </c>
      <c r="AE10" s="45"/>
      <c r="AF10" s="45"/>
      <c r="AG10" s="45"/>
      <c r="AH10" s="45"/>
      <c r="AI10" s="45"/>
      <c r="AJ10" s="45"/>
      <c r="AK10" s="2"/>
      <c r="AL10" s="45">
        <f>データ!V6</f>
        <v>16364</v>
      </c>
      <c r="AM10" s="45"/>
      <c r="AN10" s="45"/>
      <c r="AO10" s="45"/>
      <c r="AP10" s="45"/>
      <c r="AQ10" s="45"/>
      <c r="AR10" s="45"/>
      <c r="AS10" s="45"/>
      <c r="AT10" s="44">
        <f>データ!W6</f>
        <v>3.15</v>
      </c>
      <c r="AU10" s="44"/>
      <c r="AV10" s="44"/>
      <c r="AW10" s="44"/>
      <c r="AX10" s="44"/>
      <c r="AY10" s="44"/>
      <c r="AZ10" s="44"/>
      <c r="BA10" s="44"/>
      <c r="BB10" s="44">
        <f>データ!X6</f>
        <v>5194.92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119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117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118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【630.82】</v>
      </c>
      <c r="I86" s="12" t="str">
        <f>データ!CA6</f>
        <v>【97.81】</v>
      </c>
      <c r="J86" s="12" t="str">
        <f>データ!CL6</f>
        <v>【138.75】</v>
      </c>
      <c r="K86" s="12" t="str">
        <f>データ!CW6</f>
        <v>【58.94】</v>
      </c>
      <c r="L86" s="12" t="str">
        <f>データ!DH6</f>
        <v>【95.91】</v>
      </c>
      <c r="M86" s="12" t="s">
        <v>44</v>
      </c>
      <c r="N86" s="12" t="s">
        <v>44</v>
      </c>
      <c r="O86" s="12" t="str">
        <f>データ!EO6</f>
        <v>【0.22】</v>
      </c>
    </row>
  </sheetData>
  <sheetProtection algorithmName="SHA-512" hashValue="OUWVXtXXaTubEU4fsjGn1lGj/l7SnQTsPHH9F1Xmx05E/R1NIkJGZfmvT2mUr7T9BDZVPnvrkDSKlj9fS9Y4Fg==" saltValue="KqBYOr8Eh8sw7jE6MCqBg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2023</v>
      </c>
      <c r="C6" s="19">
        <f t="shared" ref="C6:X6" si="3">C7</f>
        <v>273210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大阪府　豊能町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Cb1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90.57</v>
      </c>
      <c r="Q6" s="20">
        <f t="shared" si="3"/>
        <v>76.98</v>
      </c>
      <c r="R6" s="20">
        <f t="shared" si="3"/>
        <v>2530</v>
      </c>
      <c r="S6" s="20">
        <f t="shared" si="3"/>
        <v>18183</v>
      </c>
      <c r="T6" s="20">
        <f t="shared" si="3"/>
        <v>34.340000000000003</v>
      </c>
      <c r="U6" s="20">
        <f t="shared" si="3"/>
        <v>529.5</v>
      </c>
      <c r="V6" s="20">
        <f t="shared" si="3"/>
        <v>16364</v>
      </c>
      <c r="W6" s="20">
        <f t="shared" si="3"/>
        <v>3.15</v>
      </c>
      <c r="X6" s="20">
        <f t="shared" si="3"/>
        <v>5194.92</v>
      </c>
      <c r="Y6" s="21">
        <f>IF(Y7="",NA(),Y7)</f>
        <v>118.12</v>
      </c>
      <c r="Z6" s="21">
        <f t="shared" ref="Z6:AH6" si="4">IF(Z7="",NA(),Z7)</f>
        <v>121.24</v>
      </c>
      <c r="AA6" s="21">
        <f t="shared" si="4"/>
        <v>122.46</v>
      </c>
      <c r="AB6" s="21">
        <f t="shared" si="4"/>
        <v>123.1</v>
      </c>
      <c r="AC6" s="21">
        <f t="shared" si="4"/>
        <v>106.69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273.52999999999997</v>
      </c>
      <c r="BG6" s="21">
        <f t="shared" ref="BG6:BO6" si="7">IF(BG7="",NA(),BG7)</f>
        <v>244.21</v>
      </c>
      <c r="BH6" s="21">
        <f t="shared" si="7"/>
        <v>243.21</v>
      </c>
      <c r="BI6" s="21">
        <f t="shared" si="7"/>
        <v>235.38</v>
      </c>
      <c r="BJ6" s="21">
        <f t="shared" si="7"/>
        <v>292.33</v>
      </c>
      <c r="BK6" s="21">
        <f t="shared" si="7"/>
        <v>917.44</v>
      </c>
      <c r="BL6" s="21">
        <f t="shared" si="7"/>
        <v>856.88</v>
      </c>
      <c r="BM6" s="21">
        <f t="shared" si="7"/>
        <v>799.49</v>
      </c>
      <c r="BN6" s="21">
        <f t="shared" si="7"/>
        <v>863.92</v>
      </c>
      <c r="BO6" s="21">
        <f t="shared" si="7"/>
        <v>793.41</v>
      </c>
      <c r="BP6" s="20" t="str">
        <f>IF(BP7="","",IF(BP7="-","【-】","【"&amp;SUBSTITUTE(TEXT(BP7,"#,##0.00"),"-","△")&amp;"】"))</f>
        <v>【630.82】</v>
      </c>
      <c r="BQ6" s="21">
        <f>IF(BQ7="",NA(),BQ7)</f>
        <v>109.17</v>
      </c>
      <c r="BR6" s="21">
        <f t="shared" ref="BR6:BZ6" si="8">IF(BR7="",NA(),BR7)</f>
        <v>115.86</v>
      </c>
      <c r="BS6" s="21">
        <f t="shared" si="8"/>
        <v>113.97</v>
      </c>
      <c r="BT6" s="21">
        <f t="shared" si="8"/>
        <v>116.78</v>
      </c>
      <c r="BU6" s="21">
        <f t="shared" si="8"/>
        <v>98.69</v>
      </c>
      <c r="BV6" s="21">
        <f t="shared" si="8"/>
        <v>85.34</v>
      </c>
      <c r="BW6" s="21">
        <f t="shared" si="8"/>
        <v>89.01</v>
      </c>
      <c r="BX6" s="21">
        <f t="shared" si="8"/>
        <v>89.09</v>
      </c>
      <c r="BY6" s="21">
        <f t="shared" si="8"/>
        <v>87.28</v>
      </c>
      <c r="BZ6" s="21">
        <f t="shared" si="8"/>
        <v>84.86</v>
      </c>
      <c r="CA6" s="20" t="str">
        <f>IF(CA7="","",IF(CA7="-","【-】","【"&amp;SUBSTITUTE(TEXT(CA7,"#,##0.00"),"-","△")&amp;"】"))</f>
        <v>【97.81】</v>
      </c>
      <c r="CB6" s="21">
        <f>IF(CB7="",NA(),CB7)</f>
        <v>132.4</v>
      </c>
      <c r="CC6" s="21">
        <f t="shared" ref="CC6:CK6" si="9">IF(CC7="",NA(),CC7)</f>
        <v>133.63</v>
      </c>
      <c r="CD6" s="21">
        <f t="shared" si="9"/>
        <v>129.44</v>
      </c>
      <c r="CE6" s="21">
        <f t="shared" si="9"/>
        <v>125.36</v>
      </c>
      <c r="CF6" s="21">
        <f t="shared" si="9"/>
        <v>131.88999999999999</v>
      </c>
      <c r="CG6" s="21">
        <f t="shared" si="9"/>
        <v>149.27000000000001</v>
      </c>
      <c r="CH6" s="21">
        <f t="shared" si="9"/>
        <v>147.08000000000001</v>
      </c>
      <c r="CI6" s="21">
        <f t="shared" si="9"/>
        <v>142.76</v>
      </c>
      <c r="CJ6" s="21">
        <f t="shared" si="9"/>
        <v>145.58000000000001</v>
      </c>
      <c r="CK6" s="21">
        <f t="shared" si="9"/>
        <v>147.69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55.73</v>
      </c>
      <c r="CS6" s="21">
        <f t="shared" si="10"/>
        <v>58.12</v>
      </c>
      <c r="CT6" s="21">
        <f t="shared" si="10"/>
        <v>58.14</v>
      </c>
      <c r="CU6" s="21">
        <f t="shared" si="10"/>
        <v>58.55</v>
      </c>
      <c r="CV6" s="21">
        <f t="shared" si="10"/>
        <v>59.45</v>
      </c>
      <c r="CW6" s="20" t="str">
        <f>IF(CW7="","",IF(CW7="-","【-】","【"&amp;SUBSTITUTE(TEXT(CW7,"#,##0.00"),"-","△")&amp;"】"))</f>
        <v>【58.94】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92.45</v>
      </c>
      <c r="DD6" s="21">
        <f t="shared" si="11"/>
        <v>92.55</v>
      </c>
      <c r="DE6" s="21">
        <f t="shared" si="11"/>
        <v>92.44</v>
      </c>
      <c r="DF6" s="21">
        <f t="shared" si="11"/>
        <v>91.97</v>
      </c>
      <c r="DG6" s="21">
        <f t="shared" si="11"/>
        <v>91.93</v>
      </c>
      <c r="DH6" s="20" t="str">
        <f>IF(DH7="","",IF(DH7="-","【-】","【"&amp;SUBSTITUTE(TEXT(DH7,"#,##0.00"),"-","△")&amp;"】"))</f>
        <v>【95.91】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1">
        <f t="shared" ref="EF6:EN6" si="14">IF(EF7="",NA(),EF7)</f>
        <v>7.0000000000000007E-2</v>
      </c>
      <c r="EG6" s="20">
        <f t="shared" si="14"/>
        <v>0</v>
      </c>
      <c r="EH6" s="21">
        <f t="shared" si="14"/>
        <v>0.02</v>
      </c>
      <c r="EI6" s="21">
        <f t="shared" si="14"/>
        <v>0.16</v>
      </c>
      <c r="EJ6" s="21">
        <f t="shared" si="14"/>
        <v>0.13</v>
      </c>
      <c r="EK6" s="21">
        <f t="shared" si="14"/>
        <v>0.19</v>
      </c>
      <c r="EL6" s="21">
        <f t="shared" si="14"/>
        <v>0.15</v>
      </c>
      <c r="EM6" s="21">
        <f t="shared" si="14"/>
        <v>0.12</v>
      </c>
      <c r="EN6" s="21">
        <f t="shared" si="14"/>
        <v>0.18</v>
      </c>
      <c r="EO6" s="20" t="str">
        <f>IF(EO7="","",IF(EO7="-","【-】","【"&amp;SUBSTITUTE(TEXT(EO7,"#,##0.00"),"-","△")&amp;"】"))</f>
        <v>【0.22】</v>
      </c>
    </row>
    <row r="7" spans="1:145" s="22" customFormat="1" x14ac:dyDescent="0.2">
      <c r="A7" s="14"/>
      <c r="B7" s="23">
        <v>2023</v>
      </c>
      <c r="C7" s="23">
        <v>273210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90.57</v>
      </c>
      <c r="Q7" s="24">
        <v>76.98</v>
      </c>
      <c r="R7" s="24">
        <v>2530</v>
      </c>
      <c r="S7" s="24">
        <v>18183</v>
      </c>
      <c r="T7" s="24">
        <v>34.340000000000003</v>
      </c>
      <c r="U7" s="24">
        <v>529.5</v>
      </c>
      <c r="V7" s="24">
        <v>16364</v>
      </c>
      <c r="W7" s="24">
        <v>3.15</v>
      </c>
      <c r="X7" s="24">
        <v>5194.92</v>
      </c>
      <c r="Y7" s="24">
        <v>118.12</v>
      </c>
      <c r="Z7" s="24">
        <v>121.24</v>
      </c>
      <c r="AA7" s="24">
        <v>122.46</v>
      </c>
      <c r="AB7" s="24">
        <v>123.1</v>
      </c>
      <c r="AC7" s="24">
        <v>106.69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273.52999999999997</v>
      </c>
      <c r="BG7" s="24">
        <v>244.21</v>
      </c>
      <c r="BH7" s="24">
        <v>243.21</v>
      </c>
      <c r="BI7" s="24">
        <v>235.38</v>
      </c>
      <c r="BJ7" s="24">
        <v>292.33</v>
      </c>
      <c r="BK7" s="24">
        <v>917.44</v>
      </c>
      <c r="BL7" s="24">
        <v>856.88</v>
      </c>
      <c r="BM7" s="24">
        <v>799.49</v>
      </c>
      <c r="BN7" s="24">
        <v>863.92</v>
      </c>
      <c r="BO7" s="24">
        <v>793.41</v>
      </c>
      <c r="BP7" s="24">
        <v>630.82000000000005</v>
      </c>
      <c r="BQ7" s="24">
        <v>109.17</v>
      </c>
      <c r="BR7" s="24">
        <v>115.86</v>
      </c>
      <c r="BS7" s="24">
        <v>113.97</v>
      </c>
      <c r="BT7" s="24">
        <v>116.78</v>
      </c>
      <c r="BU7" s="24">
        <v>98.69</v>
      </c>
      <c r="BV7" s="24">
        <v>85.34</v>
      </c>
      <c r="BW7" s="24">
        <v>89.01</v>
      </c>
      <c r="BX7" s="24">
        <v>89.09</v>
      </c>
      <c r="BY7" s="24">
        <v>87.28</v>
      </c>
      <c r="BZ7" s="24">
        <v>84.86</v>
      </c>
      <c r="CA7" s="24">
        <v>97.81</v>
      </c>
      <c r="CB7" s="24">
        <v>132.4</v>
      </c>
      <c r="CC7" s="24">
        <v>133.63</v>
      </c>
      <c r="CD7" s="24">
        <v>129.44</v>
      </c>
      <c r="CE7" s="24">
        <v>125.36</v>
      </c>
      <c r="CF7" s="24">
        <v>131.88999999999999</v>
      </c>
      <c r="CG7" s="24">
        <v>149.27000000000001</v>
      </c>
      <c r="CH7" s="24">
        <v>147.08000000000001</v>
      </c>
      <c r="CI7" s="24">
        <v>142.76</v>
      </c>
      <c r="CJ7" s="24">
        <v>145.58000000000001</v>
      </c>
      <c r="CK7" s="24">
        <v>147.69</v>
      </c>
      <c r="CL7" s="24">
        <v>138.75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 t="s">
        <v>104</v>
      </c>
      <c r="CR7" s="24">
        <v>55.73</v>
      </c>
      <c r="CS7" s="24">
        <v>58.12</v>
      </c>
      <c r="CT7" s="24">
        <v>58.14</v>
      </c>
      <c r="CU7" s="24">
        <v>58.55</v>
      </c>
      <c r="CV7" s="24">
        <v>59.45</v>
      </c>
      <c r="CW7" s="24">
        <v>58.94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92.45</v>
      </c>
      <c r="DD7" s="24">
        <v>92.55</v>
      </c>
      <c r="DE7" s="24">
        <v>92.44</v>
      </c>
      <c r="DF7" s="24">
        <v>91.97</v>
      </c>
      <c r="DG7" s="24">
        <v>91.93</v>
      </c>
      <c r="DH7" s="24">
        <v>95.91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7.0000000000000007E-2</v>
      </c>
      <c r="EG7" s="24">
        <v>0</v>
      </c>
      <c r="EH7" s="24">
        <v>0.02</v>
      </c>
      <c r="EI7" s="24">
        <v>0.16</v>
      </c>
      <c r="EJ7" s="24">
        <v>0.13</v>
      </c>
      <c r="EK7" s="24">
        <v>0.19</v>
      </c>
      <c r="EL7" s="24">
        <v>0.15</v>
      </c>
      <c r="EM7" s="24">
        <v>0.12</v>
      </c>
      <c r="EN7" s="24">
        <v>0.18</v>
      </c>
      <c r="EO7" s="24">
        <v>0.22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115</v>
      </c>
      <c r="E13" t="s">
        <v>114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岸井夏希</cp:lastModifiedBy>
  <dcterms:created xsi:type="dcterms:W3CDTF">2025-01-24T07:28:51Z</dcterms:created>
  <dcterms:modified xsi:type="dcterms:W3CDTF">2025-02-27T06:43:05Z</dcterms:modified>
  <cp:category/>
</cp:coreProperties>
</file>